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1_計画管理課\05_計画係\500_取組関係\510_総合評価落札方式\R08総合評価落札方式\04_公告準備（落札者決定基準・申請書）\■落札者決定基準・申請書　※WordはPDF化すること\R8.12.1開札（R8公告）\30520_【Ⅰ】北海道足寄高等学校大規模改造工事\"/>
    </mc:Choice>
  </mc:AlternateContent>
  <xr:revisionPtr revIDLastSave="0" documentId="13_ncr:1_{DA3C3C80-9D72-4272-972C-05E5ECF4EC6F}" xr6:coauthVersionLast="47" xr6:coauthVersionMax="47" xr10:uidLastSave="{00000000-0000-0000-0000-000000000000}"/>
  <workbookProtection workbookPassword="E819" lockStructure="1"/>
  <bookViews>
    <workbookView xWindow="390" yWindow="390" windowWidth="21600" windowHeight="14250" activeTab="2" xr2:uid="{00000000-000D-0000-FFFF-FFFF00000000}"/>
  </bookViews>
  <sheets>
    <sheet name="提出要領" sheetId="6" r:id="rId1"/>
    <sheet name="鑑" sheetId="1" r:id="rId2"/>
    <sheet name="様式1～3" sheetId="3" r:id="rId3"/>
    <sheet name="様式4～8" sheetId="4" r:id="rId4"/>
    <sheet name="評価(1型)" sheetId="7" state="hidden" r:id="rId5"/>
  </sheets>
  <definedNames>
    <definedName name="_xlnm.Print_Area" localSheetId="1">鑑!$A$1:$X$130</definedName>
    <definedName name="_xlnm.Print_Area" localSheetId="0">提出要領!$A$1:$AI$58</definedName>
    <definedName name="_xlnm.Print_Area" localSheetId="4">'評価(1型)'!$A$1:$CK$9</definedName>
    <definedName name="_xlnm.Print_Area" localSheetId="2">'様式1～3'!$A$1:$V$159</definedName>
    <definedName name="_xlnm.Print_Area" localSheetId="3">'様式4～8'!$A$1:$V$292</definedName>
    <definedName name="_xlnm.Print_Titles" localSheetId="4">'評価(1型)'!$B:$B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7" l="1"/>
  <c r="BB7" i="7"/>
  <c r="BO7" i="7"/>
  <c r="BN7" i="7"/>
  <c r="BJ7" i="7"/>
  <c r="BA7" i="7"/>
  <c r="BR9" i="7" l="1"/>
  <c r="BR8" i="7"/>
  <c r="BR7" i="7"/>
  <c r="R64" i="1" l="1"/>
  <c r="T64" i="1"/>
  <c r="V64" i="1"/>
  <c r="CB9" i="7" l="1"/>
  <c r="CA9" i="7"/>
  <c r="BX9" i="7"/>
  <c r="BU9" i="7"/>
  <c r="BF9" i="7"/>
  <c r="BE9" i="7"/>
  <c r="AX9" i="7"/>
  <c r="AV9" i="7"/>
  <c r="AT9" i="7"/>
  <c r="AR9" i="7"/>
  <c r="AM9" i="7"/>
  <c r="AJ9" i="7"/>
  <c r="AI9" i="7"/>
  <c r="AH9" i="7"/>
  <c r="AG9" i="7"/>
  <c r="AF9" i="7"/>
  <c r="AC9" i="7"/>
  <c r="AB9" i="7"/>
  <c r="Y9" i="7"/>
  <c r="V9" i="7"/>
  <c r="U9" i="7"/>
  <c r="T9" i="7"/>
  <c r="S9" i="7"/>
  <c r="P9" i="7"/>
  <c r="O9" i="7"/>
  <c r="L9" i="7"/>
  <c r="I9" i="7"/>
  <c r="H9" i="7"/>
  <c r="E9" i="7"/>
  <c r="C9" i="7"/>
  <c r="BS9" i="7" s="1"/>
  <c r="CB8" i="7"/>
  <c r="CA8" i="7"/>
  <c r="BX8" i="7"/>
  <c r="BU8" i="7"/>
  <c r="BF8" i="7"/>
  <c r="BE8" i="7"/>
  <c r="AX8" i="7"/>
  <c r="AV8" i="7"/>
  <c r="AT8" i="7"/>
  <c r="AR8" i="7"/>
  <c r="AM8" i="7"/>
  <c r="AJ8" i="7"/>
  <c r="AI8" i="7"/>
  <c r="AH8" i="7"/>
  <c r="AG8" i="7"/>
  <c r="AF8" i="7"/>
  <c r="AC8" i="7"/>
  <c r="AB8" i="7"/>
  <c r="Y8" i="7"/>
  <c r="V8" i="7"/>
  <c r="U8" i="7"/>
  <c r="T8" i="7"/>
  <c r="S8" i="7"/>
  <c r="P8" i="7"/>
  <c r="O8" i="7"/>
  <c r="L8" i="7"/>
  <c r="I8" i="7"/>
  <c r="H8" i="7"/>
  <c r="E8" i="7"/>
  <c r="C8" i="7"/>
  <c r="BY8" i="7" s="1"/>
  <c r="CB7" i="7"/>
  <c r="CA7" i="7"/>
  <c r="BX7" i="7"/>
  <c r="BU7" i="7"/>
  <c r="BM7" i="7"/>
  <c r="BI7" i="7"/>
  <c r="BF7" i="7"/>
  <c r="BE7" i="7"/>
  <c r="AZ7" i="7"/>
  <c r="AX7" i="7"/>
  <c r="AV7" i="7"/>
  <c r="AT7" i="7"/>
  <c r="AR7" i="7"/>
  <c r="AM7" i="7"/>
  <c r="AJ7" i="7"/>
  <c r="AI7" i="7"/>
  <c r="AH7" i="7"/>
  <c r="AG7" i="7"/>
  <c r="AF7" i="7"/>
  <c r="AC7" i="7"/>
  <c r="AB7" i="7"/>
  <c r="Y7" i="7"/>
  <c r="V7" i="7"/>
  <c r="U7" i="7"/>
  <c r="T7" i="7"/>
  <c r="S7" i="7"/>
  <c r="P7" i="7"/>
  <c r="O7" i="7"/>
  <c r="L7" i="7"/>
  <c r="I7" i="7"/>
  <c r="H7" i="7"/>
  <c r="E7" i="7"/>
  <c r="B7" i="7"/>
  <c r="C2" i="7"/>
  <c r="BE2" i="7" s="1"/>
  <c r="C7" i="7"/>
  <c r="CG7" i="7"/>
  <c r="BK8" i="7" l="1"/>
  <c r="BG8" i="7"/>
  <c r="BC7" i="7"/>
  <c r="AD9" i="7"/>
  <c r="J8" i="7"/>
  <c r="AK8" i="7"/>
  <c r="AP8" i="7"/>
  <c r="CJ8" i="7"/>
  <c r="Q8" i="7"/>
  <c r="Z8" i="7"/>
  <c r="AD8" i="7"/>
  <c r="F8" i="7"/>
  <c r="W9" i="7"/>
  <c r="CC7" i="7"/>
  <c r="AY8" i="7"/>
  <c r="AS8" i="7"/>
  <c r="BS8" i="7"/>
  <c r="BC8" i="7"/>
  <c r="M8" i="7"/>
  <c r="BP8" i="7"/>
  <c r="AN8" i="7"/>
  <c r="CJ9" i="7"/>
  <c r="F9" i="7"/>
  <c r="Q9" i="7"/>
  <c r="AK9" i="7"/>
  <c r="AU9" i="7"/>
  <c r="BC9" i="7"/>
  <c r="W8" i="7"/>
  <c r="BK7" i="7"/>
  <c r="W7" i="7"/>
  <c r="M7" i="7"/>
  <c r="N7" i="7" s="1"/>
  <c r="Z7" i="7"/>
  <c r="BY7" i="7"/>
  <c r="BZ7" i="7" s="1"/>
  <c r="AU7" i="7"/>
  <c r="AK7" i="7"/>
  <c r="AL7" i="7" s="1"/>
  <c r="J9" i="7"/>
  <c r="Z9" i="7"/>
  <c r="AP9" i="7"/>
  <c r="BG9" i="7"/>
  <c r="AB2" i="7"/>
  <c r="Q7" i="7"/>
  <c r="CD7" i="7"/>
  <c r="CE7" i="7" s="1"/>
  <c r="CJ7" i="7"/>
  <c r="AS7" i="7"/>
  <c r="BG7" i="7"/>
  <c r="BH7" i="7" s="1"/>
  <c r="BV7" i="7"/>
  <c r="AW8" i="7"/>
  <c r="BV8" i="7"/>
  <c r="BK9" i="7"/>
  <c r="F7" i="7"/>
  <c r="G7" i="7" s="1"/>
  <c r="BS7" i="7"/>
  <c r="BT7" i="7" s="1"/>
  <c r="J7" i="7"/>
  <c r="M9" i="7"/>
  <c r="AS9" i="7"/>
  <c r="BP9" i="7"/>
  <c r="AW7" i="7"/>
  <c r="AW9" i="7"/>
  <c r="BV9" i="7"/>
  <c r="AY7" i="7"/>
  <c r="BP7" i="7"/>
  <c r="AY9" i="7"/>
  <c r="BY9" i="7"/>
  <c r="AD7" i="7"/>
  <c r="AN7" i="7"/>
  <c r="AU8" i="7"/>
  <c r="AN9" i="7"/>
  <c r="P130" i="1"/>
  <c r="O130" i="1"/>
  <c r="N130" i="1"/>
  <c r="BW7" i="7" l="1"/>
  <c r="R7" i="7"/>
  <c r="AP7" i="7"/>
  <c r="AQ7" i="7" s="1"/>
  <c r="BD7" i="7"/>
  <c r="AE7" i="7"/>
  <c r="CK7" i="7"/>
  <c r="K7" i="7"/>
  <c r="BQ7" i="7"/>
  <c r="X7" i="7"/>
  <c r="BL7" i="7"/>
  <c r="AA7" i="7"/>
  <c r="AO7" i="7"/>
  <c r="E5" i="3"/>
  <c r="E112" i="3" l="1"/>
  <c r="E111" i="3"/>
  <c r="E59" i="3"/>
  <c r="E58" i="3"/>
  <c r="E6" i="3"/>
  <c r="Z107" i="1" l="1"/>
  <c r="Z96" i="1"/>
  <c r="Z89" i="1"/>
  <c r="Z87" i="1"/>
  <c r="Z82" i="1"/>
  <c r="Z74" i="1"/>
  <c r="Z114" i="1"/>
  <c r="Z112" i="1"/>
  <c r="Z71" i="1"/>
  <c r="W59" i="1"/>
  <c r="S106" i="1"/>
  <c r="U106" i="1"/>
  <c r="Q106" i="1"/>
  <c r="T124" i="1"/>
  <c r="V123" i="1"/>
  <c r="V122" i="1"/>
  <c r="T123" i="1"/>
  <c r="T122" i="1"/>
  <c r="R123" i="1"/>
  <c r="R122" i="1"/>
  <c r="R294" i="4"/>
  <c r="M294" i="4"/>
  <c r="H294" i="4"/>
  <c r="R267" i="4"/>
  <c r="M267" i="4"/>
  <c r="H267" i="4"/>
  <c r="R218" i="4"/>
  <c r="M218" i="4"/>
  <c r="H218" i="4"/>
  <c r="H194" i="4"/>
  <c r="R151" i="4"/>
  <c r="M151" i="4"/>
  <c r="H151" i="4"/>
  <c r="R101" i="4"/>
  <c r="M101" i="4"/>
  <c r="H101" i="4"/>
  <c r="R51" i="4"/>
  <c r="M51" i="4"/>
  <c r="H51" i="4"/>
  <c r="T68" i="1" l="1"/>
  <c r="Z98" i="1"/>
  <c r="Z116" i="1"/>
  <c r="Z118" i="1"/>
  <c r="Z77" i="1"/>
  <c r="Z91" i="1"/>
  <c r="H307" i="4"/>
  <c r="Z130" i="1" l="1"/>
  <c r="L47" i="1"/>
  <c r="T125" i="1" l="1"/>
  <c r="K47" i="1" l="1"/>
</calcChain>
</file>

<file path=xl/sharedStrings.xml><?xml version="1.0" encoding="utf-8"?>
<sst xmlns="http://schemas.openxmlformats.org/spreadsheetml/2006/main" count="934" uniqueCount="551">
  <si>
    <t>技術評価項目申請書</t>
    <rPh sb="0" eb="9">
      <t>ギジュツヒョウカコウモクシンセイショ</t>
    </rPh>
    <phoneticPr fontId="2"/>
  </si>
  <si>
    <t>提出日：</t>
    <rPh sb="0" eb="3">
      <t>テイシュツビ</t>
    </rPh>
    <phoneticPr fontId="2"/>
  </si>
  <si>
    <t>北海道建設部長　様</t>
    <rPh sb="0" eb="3">
      <t>ホッカイドウ</t>
    </rPh>
    <rPh sb="3" eb="5">
      <t>ケンセツ</t>
    </rPh>
    <rPh sb="5" eb="7">
      <t>ブチョウ</t>
    </rPh>
    <rPh sb="8" eb="9">
      <t>サマ</t>
    </rPh>
    <phoneticPr fontId="1"/>
  </si>
  <si>
    <t>商号又は名称</t>
    <rPh sb="0" eb="2">
      <t>ショウゴウ</t>
    </rPh>
    <rPh sb="2" eb="3">
      <t>マタ</t>
    </rPh>
    <rPh sb="4" eb="6">
      <t>メイショウ</t>
    </rPh>
    <phoneticPr fontId="2"/>
  </si>
  <si>
    <t>住所</t>
    <rPh sb="0" eb="2">
      <t>ジュウショ</t>
    </rPh>
    <phoneticPr fontId="2"/>
  </si>
  <si>
    <t>代表者（役職・氏名）</t>
    <rPh sb="0" eb="3">
      <t>ダイヒョウシャ</t>
    </rPh>
    <rPh sb="4" eb="6">
      <t>ヤクショク</t>
    </rPh>
    <rPh sb="7" eb="9">
      <t>シメイ</t>
    </rPh>
    <phoneticPr fontId="2"/>
  </si>
  <si>
    <t>電話番号</t>
    <rPh sb="0" eb="2">
      <t>デンワ</t>
    </rPh>
    <rPh sb="2" eb="4">
      <t>バンゴウ</t>
    </rPh>
    <phoneticPr fontId="2"/>
  </si>
  <si>
    <t>メールアドレス</t>
    <phoneticPr fontId="2"/>
  </si>
  <si>
    <t>また、「減点項目」に該当する場合、発注者による修正について承諾いたします。</t>
  </si>
  <si>
    <t>工事番号：</t>
    <rPh sb="0" eb="4">
      <t>コウジバンゴウ</t>
    </rPh>
    <phoneticPr fontId="2"/>
  </si>
  <si>
    <t>工事名：</t>
    <rPh sb="0" eb="2">
      <t>コウジ</t>
    </rPh>
    <rPh sb="2" eb="3">
      <t>メイ</t>
    </rPh>
    <phoneticPr fontId="2"/>
  </si>
  <si>
    <t>No.</t>
    <phoneticPr fontId="2"/>
  </si>
  <si>
    <t>様式</t>
    <rPh sb="0" eb="2">
      <t>ヨウシキ</t>
    </rPh>
    <phoneticPr fontId="2"/>
  </si>
  <si>
    <t>評価点
（自己採点）</t>
    <phoneticPr fontId="2"/>
  </si>
  <si>
    <t>評価点
（審査結果）</t>
    <phoneticPr fontId="2"/>
  </si>
  <si>
    <t>地域精通度（施工実績）</t>
  </si>
  <si>
    <t>工事施行成績評定</t>
  </si>
  <si>
    <t>主任(監理)技術者の資格</t>
  </si>
  <si>
    <t>技術者の追加配置</t>
  </si>
  <si>
    <t>技術職員の育成・確保</t>
  </si>
  <si>
    <t>新規の雇用</t>
  </si>
  <si>
    <t>地域企業の活用</t>
  </si>
  <si>
    <t>地域資材の活用</t>
  </si>
  <si>
    <t>環境対策の認定制度等</t>
  </si>
  <si>
    <t>減点</t>
    <rPh sb="0" eb="2">
      <t>ゲンテン</t>
    </rPh>
    <phoneticPr fontId="2"/>
  </si>
  <si>
    <t>技術評価点合計</t>
    <rPh sb="0" eb="5">
      <t>ギジュツヒョウカテン</t>
    </rPh>
    <rPh sb="5" eb="7">
      <t>ゴウケイ</t>
    </rPh>
    <phoneticPr fontId="2"/>
  </si>
  <si>
    <t>配点</t>
    <phoneticPr fontId="2"/>
  </si>
  <si>
    <t>-</t>
  </si>
  <si>
    <t>-</t>
    <phoneticPr fontId="2"/>
  </si>
  <si>
    <t>様式１</t>
    <rPh sb="0" eb="2">
      <t>ヨウシキ</t>
    </rPh>
    <phoneticPr fontId="2"/>
  </si>
  <si>
    <t>様式２</t>
    <rPh sb="0" eb="2">
      <t>ヨウシキ</t>
    </rPh>
    <phoneticPr fontId="2"/>
  </si>
  <si>
    <t>様式３</t>
    <rPh sb="0" eb="2">
      <t>ヨウシキ</t>
    </rPh>
    <phoneticPr fontId="2"/>
  </si>
  <si>
    <t>様式４</t>
    <rPh sb="0" eb="2">
      <t>ヨウシキ</t>
    </rPh>
    <phoneticPr fontId="2"/>
  </si>
  <si>
    <t>様式５</t>
    <rPh sb="0" eb="2">
      <t>ヨウシキ</t>
    </rPh>
    <phoneticPr fontId="2"/>
  </si>
  <si>
    <t>労働環境改善</t>
    <phoneticPr fontId="2"/>
  </si>
  <si>
    <t>企業の
施工能力</t>
    <rPh sb="0" eb="2">
      <t>キギョウ</t>
    </rPh>
    <rPh sb="4" eb="8">
      <t>セコウノウリョク</t>
    </rPh>
    <phoneticPr fontId="2"/>
  </si>
  <si>
    <t>配置予定技術者</t>
    <rPh sb="0" eb="2">
      <t>ハイチ</t>
    </rPh>
    <rPh sb="2" eb="7">
      <t>ヨテイギジュツシャ</t>
    </rPh>
    <phoneticPr fontId="2"/>
  </si>
  <si>
    <t>簡易な
施工計画
(Ⅰ・Ⅱ型)</t>
    <rPh sb="0" eb="2">
      <t>カンイ</t>
    </rPh>
    <rPh sb="4" eb="8">
      <t>セコウケイカク</t>
    </rPh>
    <rPh sb="13" eb="14">
      <t>ガタ</t>
    </rPh>
    <phoneticPr fontId="2"/>
  </si>
  <si>
    <t>注１</t>
    <rPh sb="0" eb="1">
      <t>チュウ</t>
    </rPh>
    <phoneticPr fontId="2"/>
  </si>
  <si>
    <t>注２</t>
    <rPh sb="0" eb="1">
      <t>チュウ</t>
    </rPh>
    <phoneticPr fontId="2"/>
  </si>
  <si>
    <t>技術評価項目</t>
    <rPh sb="0" eb="2">
      <t>ギジュツ</t>
    </rPh>
    <rPh sb="2" eb="4">
      <t>ヒョウカ</t>
    </rPh>
    <rPh sb="4" eb="6">
      <t>コウモク</t>
    </rPh>
    <phoneticPr fontId="2"/>
  </si>
  <si>
    <t>電子入札システムなどの電子申請の場合については、押印を不要とする。</t>
    <phoneticPr fontId="2"/>
  </si>
  <si>
    <t>（事前登録とは、一部の評価項目について、事前に入札参加者が申請し、発注者により審査の上、登録票を発行するもの）</t>
    <rPh sb="42" eb="43">
      <t>ウエ</t>
    </rPh>
    <rPh sb="46" eb="47">
      <t>ヒョウ</t>
    </rPh>
    <rPh sb="48" eb="50">
      <t>ハッコウ</t>
    </rPh>
    <phoneticPr fontId="2"/>
  </si>
  <si>
    <t>競争入札参加希望者</t>
    <rPh sb="0" eb="2">
      <t>キョウソウ</t>
    </rPh>
    <rPh sb="2" eb="4">
      <t>ニュウサツ</t>
    </rPh>
    <rPh sb="4" eb="6">
      <t>サンカ</t>
    </rPh>
    <rPh sb="6" eb="9">
      <t>キボウシャ</t>
    </rPh>
    <phoneticPr fontId="2"/>
  </si>
  <si>
    <t>代表</t>
    <rPh sb="0" eb="2">
      <t>ダイヒョウ</t>
    </rPh>
    <phoneticPr fontId="2"/>
  </si>
  <si>
    <t>最高点</t>
    <rPh sb="0" eb="3">
      <t>サイコウテン</t>
    </rPh>
    <phoneticPr fontId="2"/>
  </si>
  <si>
    <t>平均点</t>
    <rPh sb="0" eb="2">
      <t>ヘイキン</t>
    </rPh>
    <rPh sb="2" eb="3">
      <t>テン</t>
    </rPh>
    <phoneticPr fontId="2"/>
  </si>
  <si>
    <t>No.</t>
    <phoneticPr fontId="2"/>
  </si>
  <si>
    <t>点数</t>
    <rPh sb="0" eb="2">
      <t>テンスウ</t>
    </rPh>
    <phoneticPr fontId="2"/>
  </si>
  <si>
    <t>評価基準</t>
    <rPh sb="0" eb="4">
      <t>ヒョウカキジュン</t>
    </rPh>
    <phoneticPr fontId="2"/>
  </si>
  <si>
    <t>-</t>
    <phoneticPr fontId="2"/>
  </si>
  <si>
    <t>評価項目</t>
    <rPh sb="0" eb="2">
      <t>ヒョウカ</t>
    </rPh>
    <rPh sb="2" eb="4">
      <t>コウモク</t>
    </rPh>
    <phoneticPr fontId="2"/>
  </si>
  <si>
    <t>北海道建設部工事等優秀者表彰、道新技術・新製品開発賞</t>
    <phoneticPr fontId="2"/>
  </si>
  <si>
    <t>過去１～３年間に表彰あり</t>
  </si>
  <si>
    <t>過去４～８年間に表彰あり</t>
  </si>
  <si>
    <t>なし</t>
  </si>
  <si>
    <t>ISO9001を取得</t>
    <phoneticPr fontId="2"/>
  </si>
  <si>
    <t>上記以外</t>
    <phoneticPr fontId="2"/>
  </si>
  <si>
    <t>過去15年間の工事箇所と同じ地域での施工実績</t>
    <phoneticPr fontId="2"/>
  </si>
  <si>
    <t>同じ市町村</t>
    <phoneticPr fontId="2"/>
  </si>
  <si>
    <t>同じ振興局</t>
    <phoneticPr fontId="2"/>
  </si>
  <si>
    <t>なし</t>
    <phoneticPr fontId="2"/>
  </si>
  <si>
    <t>二級施工管理技士（有資格期間５年以上）を保有</t>
    <phoneticPr fontId="2"/>
  </si>
  <si>
    <t>ＣＰＤの証明あり（推奨単位以上取得）</t>
    <phoneticPr fontId="2"/>
  </si>
  <si>
    <t>①</t>
    <phoneticPr fontId="2"/>
  </si>
  <si>
    <t>②</t>
    <phoneticPr fontId="2"/>
  </si>
  <si>
    <t>③</t>
    <phoneticPr fontId="2"/>
  </si>
  <si>
    <t>④</t>
    <phoneticPr fontId="2"/>
  </si>
  <si>
    <t>技術職員の35歳未満の割合が15％以上、又は、新規技術者（35歳未満）が１%以上</t>
    <phoneticPr fontId="2"/>
  </si>
  <si>
    <t>技術職員の総数が、同数以上</t>
    <phoneticPr fontId="2"/>
  </si>
  <si>
    <t>技術職員の総数の減少が１～２人、又は、減少率が４％以下</t>
    <phoneticPr fontId="2"/>
  </si>
  <si>
    <t>技術職員の総数の減少が３人、又は、減少率が６％以下</t>
    <phoneticPr fontId="2"/>
  </si>
  <si>
    <t>該当なし</t>
    <rPh sb="0" eb="2">
      <t>ガイトウ</t>
    </rPh>
    <phoneticPr fontId="2"/>
  </si>
  <si>
    <t>過去５年間に新卒者、離職者の雇用実績あり</t>
    <phoneticPr fontId="2"/>
  </si>
  <si>
    <t>次世代育成支援推進法の一般事業主行動計画の策定・届出あり</t>
    <phoneticPr fontId="2"/>
  </si>
  <si>
    <t>高年齢者継続雇用の取組あり（1年間の継続雇用を評価）</t>
    <phoneticPr fontId="2"/>
  </si>
  <si>
    <t>女性活躍推進法の一般事業主行動計画の策定・届出あり</t>
    <phoneticPr fontId="2"/>
  </si>
  <si>
    <t>共同企業体の算定方法</t>
    <phoneticPr fontId="2"/>
  </si>
  <si>
    <t>当該工事箇所が存する市町村内</t>
    <phoneticPr fontId="2"/>
  </si>
  <si>
    <t>当該工事箇所が存する総合振興局（振興局）管内</t>
    <phoneticPr fontId="2"/>
  </si>
  <si>
    <t>構成員３</t>
    <phoneticPr fontId="2"/>
  </si>
  <si>
    <t>構成員２</t>
    <phoneticPr fontId="2"/>
  </si>
  <si>
    <t>0.25≦評価比率＜0.50</t>
    <phoneticPr fontId="2"/>
  </si>
  <si>
    <t>0.50≦評価比率＜0.75</t>
    <phoneticPr fontId="2"/>
  </si>
  <si>
    <t>0.75≦評価比率＜1.00</t>
    <phoneticPr fontId="2"/>
  </si>
  <si>
    <t>1.00≦評価比率＜1.25</t>
    <phoneticPr fontId="2"/>
  </si>
  <si>
    <t>1.25≦評価比率</t>
    <phoneticPr fontId="2"/>
  </si>
  <si>
    <t>A：未完成工事件数
B：過去５か年の受注実績件数
C：構成員の数</t>
    <rPh sb="27" eb="30">
      <t>コウセイイン</t>
    </rPh>
    <rPh sb="31" eb="32">
      <t>カズ</t>
    </rPh>
    <phoneticPr fontId="2"/>
  </si>
  <si>
    <t>0 　≦評価比率＜0.25</t>
    <phoneticPr fontId="2"/>
  </si>
  <si>
    <t>構成員</t>
    <rPh sb="0" eb="3">
      <t>コウセイイン</t>
    </rPh>
    <phoneticPr fontId="2"/>
  </si>
  <si>
    <t>A：合算
B：合算
C：構成員数</t>
    <rPh sb="2" eb="4">
      <t>ガッサン</t>
    </rPh>
    <rPh sb="12" eb="15">
      <t>コウセイイン</t>
    </rPh>
    <rPh sb="15" eb="16">
      <t>スウ</t>
    </rPh>
    <phoneticPr fontId="2"/>
  </si>
  <si>
    <t>合計</t>
    <rPh sb="0" eb="2">
      <t>ゴウケイ</t>
    </rPh>
    <phoneticPr fontId="2"/>
  </si>
  <si>
    <t>評価点
（自己採点）</t>
    <rPh sb="0" eb="2">
      <t>ヒョウカ</t>
    </rPh>
    <rPh sb="2" eb="3">
      <t>テン</t>
    </rPh>
    <rPh sb="5" eb="7">
      <t>ジコ</t>
    </rPh>
    <rPh sb="7" eb="9">
      <t>サイテン</t>
    </rPh>
    <phoneticPr fontId="2"/>
  </si>
  <si>
    <t>別紙１</t>
    <rPh sb="0" eb="2">
      <t>ベッシ</t>
    </rPh>
    <phoneticPr fontId="2"/>
  </si>
  <si>
    <t>工程管理に係る技術的所見</t>
    <phoneticPr fontId="2"/>
  </si>
  <si>
    <t>品質管理に係る技術的所見</t>
    <phoneticPr fontId="2"/>
  </si>
  <si>
    <t>施工上の対処すべき技術的所見</t>
    <phoneticPr fontId="2"/>
  </si>
  <si>
    <t>Ⅰ型</t>
    <rPh sb="1" eb="2">
      <t>ガタ</t>
    </rPh>
    <phoneticPr fontId="2"/>
  </si>
  <si>
    <t>Ⅱ型</t>
    <rPh sb="1" eb="2">
      <t>ガタ</t>
    </rPh>
    <phoneticPr fontId="2"/>
  </si>
  <si>
    <t>実績</t>
    <rPh sb="0" eb="2">
      <t>ジッセキ</t>
    </rPh>
    <phoneticPr fontId="2"/>
  </si>
  <si>
    <t>85(93)点≦　平均点</t>
    <rPh sb="6" eb="7">
      <t>テン</t>
    </rPh>
    <rPh sb="9" eb="12">
      <t>ヘイキンテン</t>
    </rPh>
    <phoneticPr fontId="2"/>
  </si>
  <si>
    <t>83(91)点≦　平均点　＜85(93)点</t>
    <rPh sb="6" eb="7">
      <t>テン</t>
    </rPh>
    <rPh sb="9" eb="12">
      <t>ヘイキンテン</t>
    </rPh>
    <rPh sb="20" eb="21">
      <t>テン</t>
    </rPh>
    <phoneticPr fontId="2"/>
  </si>
  <si>
    <t>81(89)点≦　平均点　＜83(91)点</t>
    <rPh sb="6" eb="7">
      <t>テン</t>
    </rPh>
    <rPh sb="9" eb="12">
      <t>ヘイキンテン</t>
    </rPh>
    <rPh sb="20" eb="21">
      <t>テン</t>
    </rPh>
    <phoneticPr fontId="2"/>
  </si>
  <si>
    <t>79(87)点≦　平均点　＜81(89)点</t>
    <rPh sb="6" eb="7">
      <t>テン</t>
    </rPh>
    <rPh sb="9" eb="12">
      <t>ヘイキンテン</t>
    </rPh>
    <rPh sb="20" eb="21">
      <t>テン</t>
    </rPh>
    <phoneticPr fontId="2"/>
  </si>
  <si>
    <t>77(85)点≦　平均点　＜79(87)点</t>
    <rPh sb="6" eb="7">
      <t>テン</t>
    </rPh>
    <rPh sb="9" eb="12">
      <t>ヘイキンテン</t>
    </rPh>
    <rPh sb="20" eb="21">
      <t>テン</t>
    </rPh>
    <phoneticPr fontId="2"/>
  </si>
  <si>
    <t>75(83)点≦　平均点　＜77(85)点</t>
    <rPh sb="6" eb="7">
      <t>テン</t>
    </rPh>
    <rPh sb="9" eb="12">
      <t>ヘイキンテン</t>
    </rPh>
    <rPh sb="20" eb="21">
      <t>テン</t>
    </rPh>
    <phoneticPr fontId="2"/>
  </si>
  <si>
    <t>73(81)点≦　平均点　＜75(83)点</t>
    <rPh sb="6" eb="7">
      <t>テン</t>
    </rPh>
    <rPh sb="9" eb="12">
      <t>ヘイキンテン</t>
    </rPh>
    <rPh sb="20" eb="21">
      <t>テン</t>
    </rPh>
    <phoneticPr fontId="2"/>
  </si>
  <si>
    <t>71(79)点≦　平均点　＜73(81)点</t>
    <rPh sb="6" eb="7">
      <t>テン</t>
    </rPh>
    <rPh sb="9" eb="12">
      <t>ヘイキンテン</t>
    </rPh>
    <rPh sb="20" eb="21">
      <t>テン</t>
    </rPh>
    <phoneticPr fontId="2"/>
  </si>
  <si>
    <t>69(77)点≦　平均点　＜71(79)点</t>
    <rPh sb="6" eb="7">
      <t>テン</t>
    </rPh>
    <rPh sb="9" eb="12">
      <t>ヘイキンテン</t>
    </rPh>
    <rPh sb="20" eb="21">
      <t>テン</t>
    </rPh>
    <phoneticPr fontId="2"/>
  </si>
  <si>
    <t>　　　　 平均点　＜69(77)点</t>
    <rPh sb="5" eb="8">
      <t>ヘイキンテン</t>
    </rPh>
    <rPh sb="16" eb="17">
      <t>テン</t>
    </rPh>
    <phoneticPr fontId="2"/>
  </si>
  <si>
    <t>担い手の
育成
・
確保</t>
    <rPh sb="0" eb="1">
      <t>ニナ</t>
    </rPh>
    <rPh sb="2" eb="3">
      <t>テ</t>
    </rPh>
    <rPh sb="5" eb="7">
      <t>イクセイ</t>
    </rPh>
    <rPh sb="10" eb="12">
      <t>カクホ</t>
    </rPh>
    <phoneticPr fontId="2"/>
  </si>
  <si>
    <t>地域の
守り手
確保</t>
    <rPh sb="0" eb="2">
      <t>チイキ</t>
    </rPh>
    <rPh sb="4" eb="5">
      <t>マモ</t>
    </rPh>
    <rPh sb="6" eb="7">
      <t>テ</t>
    </rPh>
    <rPh sb="8" eb="10">
      <t>カクホ</t>
    </rPh>
    <phoneticPr fontId="2"/>
  </si>
  <si>
    <t>①又は②</t>
    <phoneticPr fontId="2"/>
  </si>
  <si>
    <t>雇用環境への取組あり</t>
    <rPh sb="0" eb="4">
      <t>コヨウカンキョウ</t>
    </rPh>
    <rPh sb="6" eb="8">
      <t>トリクミ</t>
    </rPh>
    <phoneticPr fontId="2"/>
  </si>
  <si>
    <t>多様な雇用への取組あり</t>
    <rPh sb="0" eb="2">
      <t>タヨウ</t>
    </rPh>
    <rPh sb="3" eb="5">
      <t>コヨウ</t>
    </rPh>
    <rPh sb="7" eb="9">
      <t>トリクミ</t>
    </rPh>
    <phoneticPr fontId="2"/>
  </si>
  <si>
    <t>ただし、事前登録の内容に変更が生じている場合は、申請内容を証する資料を添付してください。</t>
    <rPh sb="4" eb="8">
      <t>ジゼントウロク</t>
    </rPh>
    <rPh sb="9" eb="11">
      <t>ナイヨウ</t>
    </rPh>
    <rPh sb="12" eb="14">
      <t>ヘンコウ</t>
    </rPh>
    <rPh sb="15" eb="16">
      <t>ショウ</t>
    </rPh>
    <rPh sb="20" eb="22">
      <t>バアイ</t>
    </rPh>
    <rPh sb="24" eb="28">
      <t>シンセイナイヨウ</t>
    </rPh>
    <rPh sb="29" eb="30">
      <t>ショウ</t>
    </rPh>
    <rPh sb="32" eb="34">
      <t>シリョウ</t>
    </rPh>
    <rPh sb="35" eb="37">
      <t>テンプ</t>
    </rPh>
    <phoneticPr fontId="2"/>
  </si>
  <si>
    <t>各構成員の
合計点の
平均点</t>
    <rPh sb="0" eb="1">
      <t>カク</t>
    </rPh>
    <rPh sb="1" eb="4">
      <t>コウセイイン</t>
    </rPh>
    <rPh sb="6" eb="9">
      <t>ゴウケイテン</t>
    </rPh>
    <rPh sb="11" eb="13">
      <t>ヘイキン</t>
    </rPh>
    <rPh sb="13" eb="14">
      <t>テン</t>
    </rPh>
    <phoneticPr fontId="2"/>
  </si>
  <si>
    <t>全社の
施工成績の
平均点から
左表の区分
に応じた
評価点</t>
    <rPh sb="0" eb="2">
      <t>ゼンシャ</t>
    </rPh>
    <rPh sb="4" eb="6">
      <t>セコウ</t>
    </rPh>
    <rPh sb="6" eb="8">
      <t>セイセキ</t>
    </rPh>
    <rPh sb="10" eb="13">
      <t>ヘイキンテン</t>
    </rPh>
    <rPh sb="16" eb="18">
      <t>ヒダリヒョウ</t>
    </rPh>
    <rPh sb="19" eb="21">
      <t>クブン</t>
    </rPh>
    <rPh sb="23" eb="24">
      <t>オウ</t>
    </rPh>
    <rPh sb="27" eb="29">
      <t>ヒョウカ</t>
    </rPh>
    <rPh sb="29" eb="30">
      <t>テン</t>
    </rPh>
    <phoneticPr fontId="2"/>
  </si>
  <si>
    <t>地域技能士活用の計画あり</t>
    <phoneticPr fontId="2"/>
  </si>
  <si>
    <t>地域企業活用の計画あり</t>
    <rPh sb="0" eb="4">
      <t>チイキキギョウ</t>
    </rPh>
    <rPh sb="4" eb="6">
      <t>カツヨウ</t>
    </rPh>
    <phoneticPr fontId="2"/>
  </si>
  <si>
    <t>地域資材活用の計画あり</t>
    <rPh sb="0" eb="2">
      <t>チイキ</t>
    </rPh>
    <rPh sb="2" eb="4">
      <t>シザイ</t>
    </rPh>
    <rPh sb="4" eb="6">
      <t>カツヨウ</t>
    </rPh>
    <phoneticPr fontId="2"/>
  </si>
  <si>
    <t>環境対策の認定制度等の登録又は認証あり</t>
    <rPh sb="0" eb="4">
      <t>カンキョウタイサク</t>
    </rPh>
    <rPh sb="5" eb="7">
      <t>ニンテイ</t>
    </rPh>
    <rPh sb="7" eb="9">
      <t>セイド</t>
    </rPh>
    <rPh sb="9" eb="10">
      <t>ナド</t>
    </rPh>
    <phoneticPr fontId="2"/>
  </si>
  <si>
    <t>重点工事の完成実績があり、加点申請する</t>
    <phoneticPr fontId="2"/>
  </si>
  <si>
    <t>A：</t>
    <phoneticPr fontId="2"/>
  </si>
  <si>
    <t>B：</t>
    <phoneticPr fontId="2"/>
  </si>
  <si>
    <t>C：</t>
    <phoneticPr fontId="2"/>
  </si>
  <si>
    <t>評価比率：</t>
    <rPh sb="0" eb="4">
      <t>ヒョウカヒリツ</t>
    </rPh>
    <phoneticPr fontId="2"/>
  </si>
  <si>
    <t>評価点：</t>
    <rPh sb="0" eb="2">
      <t>ヒョウカ</t>
    </rPh>
    <rPh sb="2" eb="3">
      <t>テン</t>
    </rPh>
    <phoneticPr fontId="2"/>
  </si>
  <si>
    <t>施工成績の平均点</t>
    <rPh sb="0" eb="4">
      <t>セコウセイセキ</t>
    </rPh>
    <rPh sb="5" eb="8">
      <t>ヘイキンテン</t>
    </rPh>
    <phoneticPr fontId="2"/>
  </si>
  <si>
    <t>企業体の平均点：</t>
    <rPh sb="0" eb="3">
      <t>キギョウタイ</t>
    </rPh>
    <rPh sb="4" eb="7">
      <t>ヘイキンテン</t>
    </rPh>
    <phoneticPr fontId="2"/>
  </si>
  <si>
    <t>評価点：</t>
    <rPh sb="0" eb="3">
      <t>ヒョウカテン</t>
    </rPh>
    <phoneticPr fontId="2"/>
  </si>
  <si>
    <t xml:space="preserve">過去８年間の北海道建設部建築局発注工事の当該工事と同じ入札参加資格の種類による工事施行成績の平均点
※外構工事（土木・造園・舗装等）の評価点については、右表（）内の平均点
※実績がない場合は、65点とする
</t>
    <rPh sb="34" eb="36">
      <t>シュルイ</t>
    </rPh>
    <rPh sb="46" eb="49">
      <t>ヘイキンテン</t>
    </rPh>
    <rPh sb="76" eb="78">
      <t>ミギヒョウ</t>
    </rPh>
    <rPh sb="80" eb="81">
      <t>ナイ</t>
    </rPh>
    <rPh sb="82" eb="84">
      <t>ヘイキン</t>
    </rPh>
    <rPh sb="84" eb="85">
      <t>テン</t>
    </rPh>
    <rPh sb="87" eb="89">
      <t>ジッセキ</t>
    </rPh>
    <rPh sb="92" eb="94">
      <t>バアイ</t>
    </rPh>
    <rPh sb="98" eb="99">
      <t>テン</t>
    </rPh>
    <phoneticPr fontId="4"/>
  </si>
  <si>
    <t>その他</t>
    <rPh sb="2" eb="3">
      <t>タ</t>
    </rPh>
    <phoneticPr fontId="2"/>
  </si>
  <si>
    <t>簡易な施工計画　【工程管理に係る技術的所見】</t>
    <rPh sb="0" eb="2">
      <t>カンイ</t>
    </rPh>
    <rPh sb="3" eb="7">
      <t>セコウケイカク</t>
    </rPh>
    <rPh sb="9" eb="13">
      <t>コウテイカンリ</t>
    </rPh>
    <rPh sb="14" eb="15">
      <t>カカ</t>
    </rPh>
    <rPh sb="16" eb="21">
      <t>ギジュツテキショケン</t>
    </rPh>
    <phoneticPr fontId="2"/>
  </si>
  <si>
    <t>工事名：</t>
    <rPh sb="0" eb="3">
      <t>コウジメイ</t>
    </rPh>
    <phoneticPr fontId="2"/>
  </si>
  <si>
    <t>商号又は名称：</t>
    <rPh sb="0" eb="2">
      <t>ショウゴウ</t>
    </rPh>
    <rPh sb="2" eb="3">
      <t>マタ</t>
    </rPh>
    <rPh sb="4" eb="6">
      <t>メイショウ</t>
    </rPh>
    <phoneticPr fontId="2"/>
  </si>
  <si>
    <t>事項</t>
    <rPh sb="0" eb="2">
      <t>ジコウ</t>
    </rPh>
    <phoneticPr fontId="2"/>
  </si>
  <si>
    <t>所見の具体的内容</t>
    <rPh sb="0" eb="2">
      <t>ショケン</t>
    </rPh>
    <rPh sb="3" eb="8">
      <t>グタイテキナイヨウ</t>
    </rPh>
    <phoneticPr fontId="2"/>
  </si>
  <si>
    <t>評価</t>
    <rPh sb="0" eb="2">
      <t>ヒョウカ</t>
    </rPh>
    <phoneticPr fontId="2"/>
  </si>
  <si>
    <t>履行
確認</t>
    <rPh sb="0" eb="2">
      <t>リコウ</t>
    </rPh>
    <rPh sb="3" eb="5">
      <t>カクニン</t>
    </rPh>
    <phoneticPr fontId="2"/>
  </si>
  <si>
    <t>注１</t>
    <phoneticPr fontId="2"/>
  </si>
  <si>
    <t>Ａ４用紙１枚以内にまとめること。（枠下の注記「注１～４」は削除してもよい。）</t>
    <phoneticPr fontId="2"/>
  </si>
  <si>
    <t>注２</t>
    <phoneticPr fontId="2"/>
  </si>
  <si>
    <t>注３</t>
    <phoneticPr fontId="2"/>
  </si>
  <si>
    <t>注４</t>
    <phoneticPr fontId="2"/>
  </si>
  <si>
    <t>提出された所見の内容の確認が必要な場合、追加資料又はヒアリングを求める場合がある。
なお、差し替え及び再提出は認めない。</t>
    <phoneticPr fontId="2"/>
  </si>
  <si>
    <t>フォントサイズは11ポイント以上とする。</t>
    <phoneticPr fontId="2"/>
  </si>
  <si>
    <t>簡易な施工計画　【品質管理に係る技術的所見】</t>
    <rPh sb="0" eb="2">
      <t>カンイ</t>
    </rPh>
    <rPh sb="3" eb="7">
      <t>セコウケイカク</t>
    </rPh>
    <rPh sb="14" eb="15">
      <t>カカ</t>
    </rPh>
    <rPh sb="16" eb="21">
      <t>ギジュツテキショケン</t>
    </rPh>
    <phoneticPr fontId="2"/>
  </si>
  <si>
    <t>簡易な施工計画　【施工上の対処すべき技術的所見】</t>
    <rPh sb="0" eb="2">
      <t>カンイ</t>
    </rPh>
    <rPh sb="3" eb="7">
      <t>セコウケイカク</t>
    </rPh>
    <rPh sb="9" eb="11">
      <t>セコウ</t>
    </rPh>
    <rPh sb="11" eb="12">
      <t>ジョウ</t>
    </rPh>
    <rPh sb="13" eb="15">
      <t>タイショ</t>
    </rPh>
    <rPh sb="18" eb="20">
      <t>ギジュツ</t>
    </rPh>
    <rPh sb="20" eb="21">
      <t>テキ</t>
    </rPh>
    <rPh sb="21" eb="23">
      <t>ショケン</t>
    </rPh>
    <phoneticPr fontId="2"/>
  </si>
  <si>
    <t>（様式１）施工計画審査タイプⅠ・Ⅱ型</t>
    <rPh sb="1" eb="3">
      <t>ヨウシキ</t>
    </rPh>
    <phoneticPr fontId="2"/>
  </si>
  <si>
    <t>（様式２）施工計画審査タイプⅠ・Ⅱ型</t>
    <rPh sb="1" eb="3">
      <t>ヨウシキ</t>
    </rPh>
    <phoneticPr fontId="2"/>
  </si>
  <si>
    <t>（様式３）施工計画審査タイプⅠ・Ⅱ型</t>
    <rPh sb="1" eb="3">
      <t>ヨウシキ</t>
    </rPh>
    <phoneticPr fontId="2"/>
  </si>
  <si>
    <t>（様式４）</t>
    <phoneticPr fontId="2"/>
  </si>
  <si>
    <t>企業の施工能力</t>
    <rPh sb="0" eb="2">
      <t>キギョウ</t>
    </rPh>
    <rPh sb="3" eb="5">
      <t>セコウ</t>
    </rPh>
    <rPh sb="5" eb="7">
      <t>ノウリョク</t>
    </rPh>
    <phoneticPr fontId="2"/>
  </si>
  <si>
    <t>あり</t>
    <phoneticPr fontId="2"/>
  </si>
  <si>
    <t>枠内の着色したセルに記入してください。</t>
    <rPh sb="0" eb="1">
      <t>ワク</t>
    </rPh>
    <rPh sb="1" eb="2">
      <t>ナイ</t>
    </rPh>
    <rPh sb="3" eb="5">
      <t>チャクショク</t>
    </rPh>
    <rPh sb="10" eb="12">
      <t>キニュウ</t>
    </rPh>
    <phoneticPr fontId="2"/>
  </si>
  <si>
    <t>記入にあたって、必ず落札者決定基準を参照の上、各評価項目の留意事項をご確認ください。</t>
    <rPh sb="0" eb="2">
      <t>キニュウ</t>
    </rPh>
    <rPh sb="8" eb="9">
      <t>カナラ</t>
    </rPh>
    <rPh sb="10" eb="13">
      <t>ラクサツシャ</t>
    </rPh>
    <rPh sb="13" eb="17">
      <t>ケッテイキジュン</t>
    </rPh>
    <rPh sb="18" eb="20">
      <t>サンショウ</t>
    </rPh>
    <rPh sb="21" eb="22">
      <t>ウエ</t>
    </rPh>
    <rPh sb="23" eb="24">
      <t>カク</t>
    </rPh>
    <rPh sb="24" eb="28">
      <t>ヒョウカコウモク</t>
    </rPh>
    <rPh sb="29" eb="33">
      <t>リュウイジコウ</t>
    </rPh>
    <rPh sb="35" eb="37">
      <t>カクニン</t>
    </rPh>
    <phoneticPr fontId="2"/>
  </si>
  <si>
    <t>工事等優秀者表彰</t>
    <phoneticPr fontId="2"/>
  </si>
  <si>
    <t>過去１～３年間に表彰あり</t>
    <phoneticPr fontId="2"/>
  </si>
  <si>
    <t>ＩＳＯマネジメントシステム</t>
    <phoneticPr fontId="2"/>
  </si>
  <si>
    <t>賞状の写しを添付してください。</t>
    <phoneticPr fontId="2"/>
  </si>
  <si>
    <t>（様式５）</t>
    <phoneticPr fontId="2"/>
  </si>
  <si>
    <t>配置予定技術者</t>
    <phoneticPr fontId="2"/>
  </si>
  <si>
    <t>共同企業体で申請する場合は、構成員ごとに提出してください。</t>
    <rPh sb="20" eb="22">
      <t>テイシュツ</t>
    </rPh>
    <phoneticPr fontId="2"/>
  </si>
  <si>
    <t>配置予定技術者は、１つの会社につき１名申請してください。</t>
    <rPh sb="0" eb="7">
      <t>ハイチヨテイギジュツシャ</t>
    </rPh>
    <rPh sb="12" eb="14">
      <t>カイシャ</t>
    </rPh>
    <rPh sb="18" eb="19">
      <t>メイ</t>
    </rPh>
    <rPh sb="19" eb="21">
      <t>シンセイ</t>
    </rPh>
    <phoneticPr fontId="2"/>
  </si>
  <si>
    <t>（複数の予定技術者の中から評価が低い方を選定することで、履行確認によるペナルティを避けられます）</t>
    <rPh sb="41" eb="42">
      <t>サ</t>
    </rPh>
    <phoneticPr fontId="2"/>
  </si>
  <si>
    <t>〔留意事項〕</t>
    <rPh sb="1" eb="5">
      <t>リュウイジコウ</t>
    </rPh>
    <phoneticPr fontId="2"/>
  </si>
  <si>
    <t>建築</t>
    <rPh sb="0" eb="2">
      <t>ケンチク</t>
    </rPh>
    <phoneticPr fontId="2"/>
  </si>
  <si>
    <t>一級建築士</t>
    <phoneticPr fontId="2"/>
  </si>
  <si>
    <t>技術士（電気電子部門）又は建築設備士</t>
    <phoneticPr fontId="2"/>
  </si>
  <si>
    <t>技術士（衛生工学部門）又は建築設備士</t>
    <phoneticPr fontId="2"/>
  </si>
  <si>
    <t>技術士（建設部門）</t>
    <phoneticPr fontId="2"/>
  </si>
  <si>
    <t>外構工事</t>
    <rPh sb="0" eb="4">
      <t>ガイコウコウジ</t>
    </rPh>
    <phoneticPr fontId="2"/>
  </si>
  <si>
    <t>電気</t>
    <rPh sb="0" eb="2">
      <t>デンキ</t>
    </rPh>
    <phoneticPr fontId="2"/>
  </si>
  <si>
    <t>管</t>
    <rPh sb="0" eb="1">
      <t>カン</t>
    </rPh>
    <phoneticPr fontId="2"/>
  </si>
  <si>
    <t>電気（電気通信）</t>
    <rPh sb="0" eb="2">
      <t>デンキ</t>
    </rPh>
    <rPh sb="3" eb="5">
      <t>デンキ</t>
    </rPh>
    <rPh sb="5" eb="7">
      <t>ツウシン</t>
    </rPh>
    <phoneticPr fontId="2"/>
  </si>
  <si>
    <t>工事種別</t>
    <rPh sb="0" eb="4">
      <t>コウジシュベツ</t>
    </rPh>
    <phoneticPr fontId="2"/>
  </si>
  <si>
    <t>対象資格（一級建築士等）</t>
    <rPh sb="0" eb="2">
      <t>タイショウ</t>
    </rPh>
    <rPh sb="2" eb="4">
      <t>シカク</t>
    </rPh>
    <rPh sb="5" eb="10">
      <t>イッキュウケンチクシ</t>
    </rPh>
    <rPh sb="10" eb="11">
      <t>ナド</t>
    </rPh>
    <phoneticPr fontId="2"/>
  </si>
  <si>
    <t>資格を証明する書面（合格証・免許証の写し）を添付してください。</t>
    <phoneticPr fontId="2"/>
  </si>
  <si>
    <t>主任(監理)技術者の継続教育</t>
    <phoneticPr fontId="2"/>
  </si>
  <si>
    <t>（様式６-１）</t>
    <phoneticPr fontId="2"/>
  </si>
  <si>
    <t>担い手の育成・確保</t>
    <rPh sb="0" eb="1">
      <t>ニナ</t>
    </rPh>
    <rPh sb="2" eb="3">
      <t>テ</t>
    </rPh>
    <rPh sb="4" eb="6">
      <t>イクセイ</t>
    </rPh>
    <rPh sb="7" eb="9">
      <t>カクホ</t>
    </rPh>
    <phoneticPr fontId="2"/>
  </si>
  <si>
    <t>二級施工管理技士</t>
    <phoneticPr fontId="2"/>
  </si>
  <si>
    <t>一級施工管理技士</t>
    <phoneticPr fontId="2"/>
  </si>
  <si>
    <t>なし</t>
    <phoneticPr fontId="2"/>
  </si>
  <si>
    <t>単体で申請する場合は、代表欄へ記入。共同企業体で申請する場合は、各構成員欄に記入してください。</t>
    <rPh sb="0" eb="2">
      <t>タンタイ</t>
    </rPh>
    <rPh sb="3" eb="5">
      <t>シンセイ</t>
    </rPh>
    <rPh sb="7" eb="9">
      <t>バアイ</t>
    </rPh>
    <rPh sb="11" eb="13">
      <t>ダイヒョウ</t>
    </rPh>
    <rPh sb="13" eb="14">
      <t>ラン</t>
    </rPh>
    <rPh sb="15" eb="17">
      <t>キニュウ</t>
    </rPh>
    <rPh sb="18" eb="20">
      <t>キョウドウ</t>
    </rPh>
    <rPh sb="32" eb="33">
      <t>カク</t>
    </rPh>
    <rPh sb="36" eb="37">
      <t>ラン</t>
    </rPh>
    <rPh sb="38" eb="40">
      <t>キニュウ</t>
    </rPh>
    <phoneticPr fontId="2"/>
  </si>
  <si>
    <t>構成員１（代表）</t>
    <rPh sb="0" eb="3">
      <t>コウセイイン</t>
    </rPh>
    <rPh sb="5" eb="7">
      <t>ダイヒョウ</t>
    </rPh>
    <phoneticPr fontId="2"/>
  </si>
  <si>
    <t>構成員２</t>
    <rPh sb="0" eb="3">
      <t>コウセイイン</t>
    </rPh>
    <phoneticPr fontId="2"/>
  </si>
  <si>
    <t>構成員３</t>
    <rPh sb="0" eb="3">
      <t>コウセイイン</t>
    </rPh>
    <phoneticPr fontId="2"/>
  </si>
  <si>
    <t>過去４～８年間に表彰あり</t>
    <phoneticPr fontId="2"/>
  </si>
  <si>
    <t>平均点を記入</t>
    <rPh sb="0" eb="3">
      <t>ヘイキンテン</t>
    </rPh>
    <rPh sb="4" eb="6">
      <t>キニュウ</t>
    </rPh>
    <phoneticPr fontId="2"/>
  </si>
  <si>
    <t>受賞実績の有無</t>
    <rPh sb="0" eb="2">
      <t>ジュショウ</t>
    </rPh>
    <phoneticPr fontId="2"/>
  </si>
  <si>
    <t>工事実績の有無</t>
    <rPh sb="0" eb="2">
      <t>コウジ</t>
    </rPh>
    <phoneticPr fontId="2"/>
  </si>
  <si>
    <t>北海道建設部工事等優秀者表彰（知事感謝状）又は、北海道新技術・新製品開発賞の受賞（表彰状）のいずれかを受賞した場合に評価します。</t>
    <rPh sb="0" eb="3">
      <t>ホッカイドウ</t>
    </rPh>
    <rPh sb="3" eb="5">
      <t>ケンセツ</t>
    </rPh>
    <rPh sb="5" eb="6">
      <t>ブ</t>
    </rPh>
    <rPh sb="6" eb="8">
      <t>コウジ</t>
    </rPh>
    <rPh sb="8" eb="9">
      <t>ナド</t>
    </rPh>
    <rPh sb="9" eb="12">
      <t>ユウシュウシャ</t>
    </rPh>
    <rPh sb="12" eb="14">
      <t>ヒョウショウ</t>
    </rPh>
    <rPh sb="15" eb="17">
      <t>チジ</t>
    </rPh>
    <rPh sb="17" eb="20">
      <t>カンシャジョウ</t>
    </rPh>
    <rPh sb="21" eb="22">
      <t>マタ</t>
    </rPh>
    <rPh sb="51" eb="53">
      <t>ジュショウ</t>
    </rPh>
    <rPh sb="55" eb="57">
      <t>バアイ</t>
    </rPh>
    <rPh sb="58" eb="60">
      <t>ヒョウカ</t>
    </rPh>
    <phoneticPr fontId="2"/>
  </si>
  <si>
    <t>認証取得の有無</t>
    <rPh sb="0" eb="2">
      <t>ニンショウ</t>
    </rPh>
    <rPh sb="2" eb="4">
      <t>シュトク</t>
    </rPh>
    <rPh sb="5" eb="7">
      <t>ウム</t>
    </rPh>
    <phoneticPr fontId="2"/>
  </si>
  <si>
    <t>同じ市町村内</t>
    <phoneticPr fontId="2"/>
  </si>
  <si>
    <t>同じ振興局管内</t>
    <phoneticPr fontId="2"/>
  </si>
  <si>
    <t>配置予定技術者</t>
    <phoneticPr fontId="2"/>
  </si>
  <si>
    <t>該当欄に○</t>
    <rPh sb="0" eb="2">
      <t>ガイトウ</t>
    </rPh>
    <rPh sb="2" eb="3">
      <t>ラン</t>
    </rPh>
    <phoneticPr fontId="2"/>
  </si>
  <si>
    <t>一級建築士等</t>
    <phoneticPr fontId="2"/>
  </si>
  <si>
    <t>一級施工管理技士（５年以上）</t>
    <phoneticPr fontId="2"/>
  </si>
  <si>
    <t>一級施工管理技士（５年未満）</t>
    <phoneticPr fontId="2"/>
  </si>
  <si>
    <t>二級施工管理技士（５年以上）</t>
    <phoneticPr fontId="2"/>
  </si>
  <si>
    <t>一級建築士等については、下記の工事種別に応じた資格取得を評価します。</t>
    <rPh sb="0" eb="5">
      <t>イッキュウケンチクシ</t>
    </rPh>
    <rPh sb="5" eb="6">
      <t>ナド</t>
    </rPh>
    <rPh sb="12" eb="14">
      <t>カキ</t>
    </rPh>
    <rPh sb="15" eb="19">
      <t>コウジシュベツ</t>
    </rPh>
    <rPh sb="20" eb="21">
      <t>オウ</t>
    </rPh>
    <rPh sb="23" eb="25">
      <t>シカク</t>
    </rPh>
    <rPh sb="25" eb="27">
      <t>シュトク</t>
    </rPh>
    <rPh sb="28" eb="30">
      <t>ヒョウカ</t>
    </rPh>
    <phoneticPr fontId="2"/>
  </si>
  <si>
    <t>継続教育（CPD)の有無</t>
    <rPh sb="0" eb="2">
      <t>ケイゾク</t>
    </rPh>
    <rPh sb="2" eb="4">
      <t>キョウイク</t>
    </rPh>
    <rPh sb="10" eb="12">
      <t>ウム</t>
    </rPh>
    <phoneticPr fontId="2"/>
  </si>
  <si>
    <t>取得単位を記入</t>
    <rPh sb="0" eb="2">
      <t>シュトク</t>
    </rPh>
    <rPh sb="2" eb="4">
      <t>タンイ</t>
    </rPh>
    <rPh sb="5" eb="7">
      <t>キニュウ</t>
    </rPh>
    <phoneticPr fontId="2"/>
  </si>
  <si>
    <t>受賞年月日を記入</t>
    <rPh sb="0" eb="2">
      <t>ジュショウ</t>
    </rPh>
    <rPh sb="2" eb="5">
      <t>ネンガッピ</t>
    </rPh>
    <phoneticPr fontId="2"/>
  </si>
  <si>
    <t>有効期限を記入</t>
    <rPh sb="0" eb="4">
      <t>ユウコウキゲン</t>
    </rPh>
    <phoneticPr fontId="2"/>
  </si>
  <si>
    <t>市町村名を記入</t>
    <rPh sb="0" eb="3">
      <t>シチョウソン</t>
    </rPh>
    <rPh sb="3" eb="4">
      <t>メイ</t>
    </rPh>
    <phoneticPr fontId="2"/>
  </si>
  <si>
    <t>振興局名を記入</t>
    <phoneticPr fontId="2"/>
  </si>
  <si>
    <t>氏名を記入（１名/１社）</t>
    <rPh sb="0" eb="2">
      <t>シメイ</t>
    </rPh>
    <rPh sb="7" eb="8">
      <t>メイ</t>
    </rPh>
    <rPh sb="10" eb="11">
      <t>シャ</t>
    </rPh>
    <phoneticPr fontId="2"/>
  </si>
  <si>
    <t>技術者（追加配置）</t>
    <phoneticPr fontId="2"/>
  </si>
  <si>
    <t>若年技術職員（35歳未満）が15％以上</t>
    <rPh sb="0" eb="2">
      <t>ジャクネン</t>
    </rPh>
    <phoneticPr fontId="2"/>
  </si>
  <si>
    <t>新規若年技術者（35歳未満）が１%以上</t>
    <rPh sb="2" eb="4">
      <t>ジャクネン</t>
    </rPh>
    <phoneticPr fontId="2"/>
  </si>
  <si>
    <t>技術職員の総数が
同数又は、増加</t>
    <rPh sb="11" eb="12">
      <t>マタ</t>
    </rPh>
    <rPh sb="14" eb="16">
      <t>ゾウカ</t>
    </rPh>
    <phoneticPr fontId="2"/>
  </si>
  <si>
    <t>総数が１～２人減少
又は、
割合が４％以下減少</t>
    <rPh sb="0" eb="2">
      <t>ソウスウ</t>
    </rPh>
    <rPh sb="14" eb="16">
      <t>ワリアイ</t>
    </rPh>
    <rPh sb="21" eb="23">
      <t>ゲンショウ</t>
    </rPh>
    <phoneticPr fontId="2"/>
  </si>
  <si>
    <t>総数が３人減少
又は、
割合が６％以下減少</t>
    <rPh sb="8" eb="9">
      <t>マタ</t>
    </rPh>
    <rPh sb="19" eb="21">
      <t>ゲンショウ</t>
    </rPh>
    <phoneticPr fontId="2"/>
  </si>
  <si>
    <t>技術職員の育成・確保状況</t>
    <rPh sb="10" eb="12">
      <t>ジョウキョウ</t>
    </rPh>
    <phoneticPr fontId="2"/>
  </si>
  <si>
    <t>①か②のいずれか大きい方を評価点とします。</t>
    <phoneticPr fontId="2"/>
  </si>
  <si>
    <t>採用実績の有無（過去５年間）</t>
    <rPh sb="0" eb="2">
      <t>サイヨウ</t>
    </rPh>
    <rPh sb="8" eb="10">
      <t>カコ</t>
    </rPh>
    <rPh sb="11" eb="13">
      <t>ネンカン</t>
    </rPh>
    <phoneticPr fontId="2"/>
  </si>
  <si>
    <t>氏名</t>
    <rPh sb="0" eb="2">
      <t>シメイ</t>
    </rPh>
    <phoneticPr fontId="2"/>
  </si>
  <si>
    <t>雇用年月日</t>
    <rPh sb="0" eb="2">
      <t>コヨウ</t>
    </rPh>
    <rPh sb="2" eb="5">
      <t>ネンガッピ</t>
    </rPh>
    <phoneticPr fontId="2"/>
  </si>
  <si>
    <t>前の会社名（離職者雇用の場合）</t>
    <rPh sb="0" eb="1">
      <t>マエ</t>
    </rPh>
    <rPh sb="2" eb="5">
      <t>カイシャメイ</t>
    </rPh>
    <rPh sb="6" eb="9">
      <t>リショクシャ</t>
    </rPh>
    <rPh sb="9" eb="11">
      <t>コヨウ</t>
    </rPh>
    <rPh sb="12" eb="14">
      <t>バアイ</t>
    </rPh>
    <phoneticPr fontId="2"/>
  </si>
  <si>
    <t>新卒者の雇用あり</t>
    <rPh sb="0" eb="3">
      <t>シンソツシャ</t>
    </rPh>
    <rPh sb="4" eb="6">
      <t>コヨウ</t>
    </rPh>
    <phoneticPr fontId="2"/>
  </si>
  <si>
    <t>離職者の雇用あり</t>
    <rPh sb="0" eb="3">
      <t>リショクシャ</t>
    </rPh>
    <rPh sb="4" eb="6">
      <t>コヨウ</t>
    </rPh>
    <phoneticPr fontId="2"/>
  </si>
  <si>
    <t>採用時点の年齢</t>
    <rPh sb="0" eb="2">
      <t>サイヨウ</t>
    </rPh>
    <rPh sb="2" eb="4">
      <t>ジテン</t>
    </rPh>
    <rPh sb="5" eb="7">
      <t>ネンレイ</t>
    </rPh>
    <phoneticPr fontId="2"/>
  </si>
  <si>
    <t>a</t>
    <phoneticPr fontId="2"/>
  </si>
  <si>
    <t>b</t>
    <phoneticPr fontId="2"/>
  </si>
  <si>
    <t>①</t>
    <phoneticPr fontId="2"/>
  </si>
  <si>
    <t>雇用環境への取組</t>
    <phoneticPr fontId="2"/>
  </si>
  <si>
    <t>受賞年月日を記入</t>
    <rPh sb="0" eb="5">
      <t>ジュショウネンガッピ</t>
    </rPh>
    <phoneticPr fontId="2"/>
  </si>
  <si>
    <t>②</t>
    <phoneticPr fontId="2"/>
  </si>
  <si>
    <t>仕事と家庭の両立支援の取組</t>
    <phoneticPr fontId="2"/>
  </si>
  <si>
    <t>計画期間終了年月日を記入</t>
    <rPh sb="0" eb="2">
      <t>ケイカク</t>
    </rPh>
    <rPh sb="2" eb="4">
      <t>キカン</t>
    </rPh>
    <rPh sb="4" eb="6">
      <t>シュウリョウ</t>
    </rPh>
    <rPh sb="6" eb="9">
      <t>ネンガッピ</t>
    </rPh>
    <phoneticPr fontId="2"/>
  </si>
  <si>
    <t>③</t>
    <phoneticPr fontId="2"/>
  </si>
  <si>
    <t>女性の活躍支援の取組</t>
    <phoneticPr fontId="2"/>
  </si>
  <si>
    <t>当該計画策定届（変更届）の写しを添付してください。</t>
    <rPh sb="16" eb="18">
      <t>テンプ</t>
    </rPh>
    <phoneticPr fontId="2"/>
  </si>
  <si>
    <t>高年齢者継続雇用の取組</t>
    <phoneticPr fontId="2"/>
  </si>
  <si>
    <t>高年齢者継続雇用の実績あり</t>
    <phoneticPr fontId="2"/>
  </si>
  <si>
    <t>被雇用者氏名</t>
    <phoneticPr fontId="2"/>
  </si>
  <si>
    <t>雇用年月日を記入</t>
    <phoneticPr fontId="2"/>
  </si>
  <si>
    <t>上記該当なし</t>
    <phoneticPr fontId="2"/>
  </si>
  <si>
    <t>上記該当なし</t>
    <phoneticPr fontId="2"/>
  </si>
  <si>
    <t>①</t>
    <phoneticPr fontId="2"/>
  </si>
  <si>
    <t>②</t>
    <phoneticPr fontId="2"/>
  </si>
  <si>
    <t>③</t>
    <phoneticPr fontId="2"/>
  </si>
  <si>
    <t>④</t>
    <phoneticPr fontId="2"/>
  </si>
  <si>
    <t>なし</t>
    <phoneticPr fontId="2"/>
  </si>
  <si>
    <t>次の①～④から２項目までを選択し、該当項目を記入してください</t>
    <rPh sb="17" eb="19">
      <t>ガイトウ</t>
    </rPh>
    <rPh sb="19" eb="21">
      <t>コウモク</t>
    </rPh>
    <phoneticPr fontId="2"/>
  </si>
  <si>
    <t>（様式６-２）</t>
    <phoneticPr fontId="2"/>
  </si>
  <si>
    <t>bの場合に記入</t>
    <rPh sb="2" eb="4">
      <t>バアイ</t>
    </rPh>
    <rPh sb="5" eb="7">
      <t>キニュウ</t>
    </rPh>
    <phoneticPr fontId="2"/>
  </si>
  <si>
    <t>aの場合に記入</t>
    <rPh sb="2" eb="4">
      <t>バアイ</t>
    </rPh>
    <rPh sb="5" eb="7">
      <t>キニュウ</t>
    </rPh>
    <phoneticPr fontId="2"/>
  </si>
  <si>
    <t>地域の技能士等の活用</t>
    <phoneticPr fontId="2"/>
  </si>
  <si>
    <t>地域技能士活用の計画</t>
    <rPh sb="0" eb="2">
      <t>チイキ</t>
    </rPh>
    <rPh sb="2" eb="5">
      <t>ギノウシ</t>
    </rPh>
    <rPh sb="5" eb="7">
      <t>カツヨウ</t>
    </rPh>
    <rPh sb="8" eb="10">
      <t>ケイカク</t>
    </rPh>
    <phoneticPr fontId="2"/>
  </si>
  <si>
    <t>職種名を記入</t>
    <rPh sb="0" eb="2">
      <t>ショクシュ</t>
    </rPh>
    <rPh sb="2" eb="3">
      <t>メイ</t>
    </rPh>
    <rPh sb="4" eb="6">
      <t>キニュウ</t>
    </rPh>
    <phoneticPr fontId="2"/>
  </si>
  <si>
    <t>活用予定人数</t>
    <phoneticPr fontId="2"/>
  </si>
  <si>
    <t>従事する作業内容（予定）</t>
    <rPh sb="0" eb="2">
      <t>ジュウジ</t>
    </rPh>
    <rPh sb="4" eb="6">
      <t>サギョウ</t>
    </rPh>
    <rPh sb="6" eb="8">
      <t>ナイヨウ</t>
    </rPh>
    <rPh sb="9" eb="11">
      <t>ヨテイ</t>
    </rPh>
    <phoneticPr fontId="2"/>
  </si>
  <si>
    <t>（様式６-３）</t>
    <phoneticPr fontId="2"/>
  </si>
  <si>
    <t>職種名については、「技能士」や「登録基幹技能者又は基幹技能者」の該当する名称を記入してください。
共同企業体で申請する場合は、共同企業体としての計画を代表の構成員のみが記入してください。</t>
    <rPh sb="10" eb="13">
      <t>ギノウシ</t>
    </rPh>
    <rPh sb="23" eb="24">
      <t>マタ</t>
    </rPh>
    <rPh sb="32" eb="34">
      <t>ガイトウ</t>
    </rPh>
    <rPh sb="39" eb="41">
      <t>キニュウ</t>
    </rPh>
    <rPh sb="84" eb="86">
      <t>キニュウ</t>
    </rPh>
    <phoneticPr fontId="2"/>
  </si>
  <si>
    <t>地域の守り手確保</t>
    <rPh sb="0" eb="2">
      <t>チイキ</t>
    </rPh>
    <rPh sb="3" eb="4">
      <t>マモ</t>
    </rPh>
    <rPh sb="5" eb="6">
      <t>テ</t>
    </rPh>
    <rPh sb="6" eb="8">
      <t>カクホ</t>
    </rPh>
    <phoneticPr fontId="2"/>
  </si>
  <si>
    <t>主たる営業所</t>
    <phoneticPr fontId="2"/>
  </si>
  <si>
    <t>主たる営業所の所在地</t>
    <rPh sb="0" eb="1">
      <t>シュ</t>
    </rPh>
    <rPh sb="3" eb="6">
      <t>エイギョウショ</t>
    </rPh>
    <rPh sb="7" eb="10">
      <t>ショザイチ</t>
    </rPh>
    <phoneticPr fontId="2"/>
  </si>
  <si>
    <t>入札に参加する当該工事場所と同じ市町村又は同じ振興局の場合に評価します。</t>
    <rPh sb="0" eb="2">
      <t>ニュウサツ</t>
    </rPh>
    <rPh sb="3" eb="5">
      <t>サンカ</t>
    </rPh>
    <rPh sb="7" eb="9">
      <t>トウガイ</t>
    </rPh>
    <rPh sb="9" eb="11">
      <t>コウジ</t>
    </rPh>
    <rPh sb="11" eb="13">
      <t>バショ</t>
    </rPh>
    <rPh sb="14" eb="15">
      <t>オナ</t>
    </rPh>
    <rPh sb="16" eb="19">
      <t>シチョウソン</t>
    </rPh>
    <rPh sb="19" eb="20">
      <t>マタ</t>
    </rPh>
    <rPh sb="21" eb="22">
      <t>オナ</t>
    </rPh>
    <rPh sb="23" eb="26">
      <t>シンコウキョク</t>
    </rPh>
    <rPh sb="27" eb="29">
      <t>バアイ</t>
    </rPh>
    <rPh sb="30" eb="32">
      <t>ヒョウカ</t>
    </rPh>
    <phoneticPr fontId="2"/>
  </si>
  <si>
    <t>地域企業の所在地</t>
    <rPh sb="0" eb="2">
      <t>チイキ</t>
    </rPh>
    <rPh sb="2" eb="4">
      <t>キギョウ</t>
    </rPh>
    <rPh sb="5" eb="8">
      <t>ショザイチ</t>
    </rPh>
    <phoneticPr fontId="2"/>
  </si>
  <si>
    <t>元請又は一次下請会社の所在地が、入札に参加する当該工事場所と同じ振興局の場合に評価します。
共同企業体で申請する場合は、共同企業体としての計画を代表の構成員のみが記入してください。</t>
    <rPh sb="0" eb="2">
      <t>モトウ</t>
    </rPh>
    <rPh sb="2" eb="3">
      <t>マタ</t>
    </rPh>
    <rPh sb="4" eb="8">
      <t>イチジシタウ</t>
    </rPh>
    <rPh sb="8" eb="10">
      <t>カイシャ</t>
    </rPh>
    <rPh sb="11" eb="14">
      <t>ショザイチ</t>
    </rPh>
    <rPh sb="16" eb="18">
      <t>ニュウサツ</t>
    </rPh>
    <rPh sb="19" eb="21">
      <t>サンカ</t>
    </rPh>
    <rPh sb="23" eb="25">
      <t>トウガイ</t>
    </rPh>
    <rPh sb="25" eb="27">
      <t>コウジ</t>
    </rPh>
    <rPh sb="27" eb="29">
      <t>バショ</t>
    </rPh>
    <rPh sb="30" eb="31">
      <t>オナ</t>
    </rPh>
    <rPh sb="32" eb="35">
      <t>シンコウキョク</t>
    </rPh>
    <rPh sb="36" eb="38">
      <t>バアイ</t>
    </rPh>
    <rPh sb="39" eb="41">
      <t>ヒョウカ</t>
    </rPh>
    <phoneticPr fontId="2"/>
  </si>
  <si>
    <t>地域資材の活用</t>
    <rPh sb="0" eb="2">
      <t>チイキ</t>
    </rPh>
    <rPh sb="2" eb="4">
      <t>シザイ</t>
    </rPh>
    <rPh sb="5" eb="7">
      <t>カツヨウ</t>
    </rPh>
    <phoneticPr fontId="2"/>
  </si>
  <si>
    <t>工事資材の種類を記入</t>
    <rPh sb="0" eb="2">
      <t>コウジ</t>
    </rPh>
    <rPh sb="2" eb="4">
      <t>シザイ</t>
    </rPh>
    <rPh sb="5" eb="7">
      <t>シュルイ</t>
    </rPh>
    <phoneticPr fontId="2"/>
  </si>
  <si>
    <t>調達予定金額を記入</t>
    <phoneticPr fontId="2"/>
  </si>
  <si>
    <t>多様な雇用への貢献</t>
    <phoneticPr fontId="2"/>
  </si>
  <si>
    <t>多様な雇用への貢献の有無</t>
    <rPh sb="10" eb="12">
      <t>ウム</t>
    </rPh>
    <phoneticPr fontId="2"/>
  </si>
  <si>
    <t>保護観察所に協力雇用主として登録あり</t>
    <phoneticPr fontId="2"/>
  </si>
  <si>
    <t>c</t>
    <phoneticPr fontId="2"/>
  </si>
  <si>
    <t>認定（登録）の有無</t>
    <rPh sb="0" eb="2">
      <t>ニンテイ</t>
    </rPh>
    <rPh sb="3" eb="5">
      <t>トウロク</t>
    </rPh>
    <rPh sb="7" eb="9">
      <t>ウム</t>
    </rPh>
    <phoneticPr fontId="2"/>
  </si>
  <si>
    <t>ISO14001</t>
    <phoneticPr fontId="2"/>
  </si>
  <si>
    <t>北海道グリーンビズ認定制度「優良な取組」部門</t>
    <phoneticPr fontId="2"/>
  </si>
  <si>
    <t>さっぽろエコメンバー</t>
    <phoneticPr fontId="2"/>
  </si>
  <si>
    <t>エコアクション２１（ＥＡ２１）</t>
    <phoneticPr fontId="2"/>
  </si>
  <si>
    <t>北海道環境マネジメントシステムスタンダード（ＨＥＳ）</t>
    <phoneticPr fontId="2"/>
  </si>
  <si>
    <t>d</t>
    <phoneticPr fontId="2"/>
  </si>
  <si>
    <t>e</t>
    <phoneticPr fontId="2"/>
  </si>
  <si>
    <t>計画期間終了年月日を記入</t>
    <rPh sb="0" eb="2">
      <t>ケイカク</t>
    </rPh>
    <rPh sb="2" eb="4">
      <t>キカン</t>
    </rPh>
    <rPh sb="4" eb="6">
      <t>シュウリョウ</t>
    </rPh>
    <rPh sb="6" eb="9">
      <t>ネンガッピ</t>
    </rPh>
    <rPh sb="10" eb="12">
      <t>キニュウ</t>
    </rPh>
    <phoneticPr fontId="2"/>
  </si>
  <si>
    <t>認定（登録）を証明する資料（認定証書等の写し）の写しを添付してください。</t>
    <rPh sb="0" eb="2">
      <t>ニンテイ</t>
    </rPh>
    <rPh sb="3" eb="5">
      <t>トウロク</t>
    </rPh>
    <rPh sb="7" eb="9">
      <t>ショウメイ</t>
    </rPh>
    <rPh sb="11" eb="13">
      <t>シリョウ</t>
    </rPh>
    <rPh sb="14" eb="16">
      <t>ニンテイ</t>
    </rPh>
    <rPh sb="16" eb="18">
      <t>ショウショ</t>
    </rPh>
    <rPh sb="18" eb="19">
      <t>トウ</t>
    </rPh>
    <rPh sb="20" eb="21">
      <t>ウツ</t>
    </rPh>
    <rPh sb="24" eb="25">
      <t>ウツ</t>
    </rPh>
    <phoneticPr fontId="2"/>
  </si>
  <si>
    <t>円滑な事業執行への貢献</t>
    <phoneticPr fontId="2"/>
  </si>
  <si>
    <t>重点工事の完成実績の有無</t>
    <rPh sb="0" eb="2">
      <t>ジュウテン</t>
    </rPh>
    <rPh sb="2" eb="4">
      <t>コウジ</t>
    </rPh>
    <rPh sb="5" eb="7">
      <t>カンセイ</t>
    </rPh>
    <rPh sb="7" eb="9">
      <t>ジッセキ</t>
    </rPh>
    <rPh sb="10" eb="12">
      <t>ウム</t>
    </rPh>
    <phoneticPr fontId="2"/>
  </si>
  <si>
    <t>実績あり、加点申請する</t>
    <phoneticPr fontId="2"/>
  </si>
  <si>
    <t>上記以外（なし）</t>
    <phoneticPr fontId="2"/>
  </si>
  <si>
    <t>重点工事名を記入</t>
    <rPh sb="0" eb="2">
      <t>ジュウテン</t>
    </rPh>
    <rPh sb="2" eb="4">
      <t>コウジ</t>
    </rPh>
    <rPh sb="4" eb="5">
      <t>メイ</t>
    </rPh>
    <phoneticPr fontId="2"/>
  </si>
  <si>
    <t>完成年月日を記入</t>
    <rPh sb="0" eb="2">
      <t>カンセイ</t>
    </rPh>
    <rPh sb="2" eb="5">
      <t>ネンガッピ</t>
    </rPh>
    <phoneticPr fontId="2"/>
  </si>
  <si>
    <t>（様式８）</t>
    <phoneticPr fontId="2"/>
  </si>
  <si>
    <t>地域建設業経営環境評価</t>
    <phoneticPr fontId="2"/>
  </si>
  <si>
    <t>地域建設業経営環境評価</t>
    <rPh sb="0" eb="2">
      <t>チイキ</t>
    </rPh>
    <rPh sb="2" eb="5">
      <t>ケンセツギョウ</t>
    </rPh>
    <rPh sb="5" eb="7">
      <t>ケイエイ</t>
    </rPh>
    <rPh sb="7" eb="9">
      <t>カンキョウ</t>
    </rPh>
    <rPh sb="9" eb="11">
      <t>ヒョウカ</t>
    </rPh>
    <phoneticPr fontId="2"/>
  </si>
  <si>
    <t>受注工事の状況</t>
    <rPh sb="0" eb="2">
      <t>ジュチュウ</t>
    </rPh>
    <rPh sb="2" eb="4">
      <t>コウジ</t>
    </rPh>
    <rPh sb="5" eb="7">
      <t>ジョウキョウ</t>
    </rPh>
    <phoneticPr fontId="2"/>
  </si>
  <si>
    <t>評価比率</t>
    <rPh sb="0" eb="2">
      <t>ヒョウカ</t>
    </rPh>
    <rPh sb="2" eb="4">
      <t>ヒリツ</t>
    </rPh>
    <phoneticPr fontId="2"/>
  </si>
  <si>
    <t>B:過去５か年の受注実績件数</t>
    <phoneticPr fontId="2"/>
  </si>
  <si>
    <t>A:未完成工事件数</t>
    <phoneticPr fontId="2"/>
  </si>
  <si>
    <t>C:入札参加会社（構成員）の数</t>
    <rPh sb="2" eb="4">
      <t>ニュウサツ</t>
    </rPh>
    <rPh sb="4" eb="6">
      <t>サンカ</t>
    </rPh>
    <rPh sb="6" eb="8">
      <t>カイシャ</t>
    </rPh>
    <rPh sb="9" eb="12">
      <t>コウセイイン</t>
    </rPh>
    <rPh sb="14" eb="15">
      <t>カズ</t>
    </rPh>
    <phoneticPr fontId="2"/>
  </si>
  <si>
    <t>連絡窓口（部署・氏名）</t>
    <rPh sb="0" eb="2">
      <t>レンラク</t>
    </rPh>
    <rPh sb="2" eb="4">
      <t>マドグチ</t>
    </rPh>
    <rPh sb="5" eb="7">
      <t>ブショ</t>
    </rPh>
    <rPh sb="8" eb="10">
      <t>シメイ</t>
    </rPh>
    <phoneticPr fontId="2"/>
  </si>
  <si>
    <t>②の場合に記入</t>
    <rPh sb="2" eb="4">
      <t>バアイ</t>
    </rPh>
    <rPh sb="5" eb="7">
      <t>キニュウ</t>
    </rPh>
    <phoneticPr fontId="2"/>
  </si>
  <si>
    <t>直近の技術職員の
総数を記入</t>
    <rPh sb="0" eb="2">
      <t>チョッキン</t>
    </rPh>
    <rPh sb="3" eb="7">
      <t>ギジュツショクイン</t>
    </rPh>
    <rPh sb="9" eb="11">
      <t>ソウスウ</t>
    </rPh>
    <phoneticPr fontId="2"/>
  </si>
  <si>
    <t>直近のその前の技術職員の総数を記入</t>
    <rPh sb="0" eb="2">
      <t>チョッキン</t>
    </rPh>
    <rPh sb="5" eb="6">
      <t>マエ</t>
    </rPh>
    <rPh sb="7" eb="11">
      <t>ギジュツショクイン</t>
    </rPh>
    <rPh sb="12" eb="14">
      <t>ソウスウ</t>
    </rPh>
    <phoneticPr fontId="2"/>
  </si>
  <si>
    <t>地域企業名を記入</t>
    <rPh sb="0" eb="2">
      <t>チイキ</t>
    </rPh>
    <rPh sb="2" eb="4">
      <t>キギョウ</t>
    </rPh>
    <rPh sb="4" eb="5">
      <t>メイ</t>
    </rPh>
    <phoneticPr fontId="2"/>
  </si>
  <si>
    <t>小計</t>
    <rPh sb="0" eb="2">
      <t>ショウケイ</t>
    </rPh>
    <phoneticPr fontId="2"/>
  </si>
  <si>
    <t>構成員の数</t>
    <rPh sb="0" eb="3">
      <t>コウセイイン</t>
    </rPh>
    <rPh sb="4" eb="5">
      <t>カズ</t>
    </rPh>
    <phoneticPr fontId="2"/>
  </si>
  <si>
    <t>賞状</t>
    <phoneticPr fontId="2"/>
  </si>
  <si>
    <t>-</t>
    <phoneticPr fontId="2"/>
  </si>
  <si>
    <t>登録証</t>
    <phoneticPr fontId="2"/>
  </si>
  <si>
    <t>資格証明資料</t>
    <phoneticPr fontId="2"/>
  </si>
  <si>
    <t>CPD実績証明書</t>
    <phoneticPr fontId="2"/>
  </si>
  <si>
    <t>証明書類</t>
    <phoneticPr fontId="2"/>
  </si>
  <si>
    <t>(1)</t>
    <phoneticPr fontId="2"/>
  </si>
  <si>
    <t>(2)</t>
  </si>
  <si>
    <t>(3)</t>
  </si>
  <si>
    <t>(4)</t>
  </si>
  <si>
    <t>(5)</t>
  </si>
  <si>
    <t>(6)</t>
  </si>
  <si>
    <t>(7)</t>
  </si>
  <si>
    <t>(8)</t>
  </si>
  <si>
    <t>(9)</t>
  </si>
  <si>
    <t>(10)</t>
  </si>
  <si>
    <t>(11)</t>
  </si>
  <si>
    <t>(12)</t>
  </si>
  <si>
    <t>(13)</t>
  </si>
  <si>
    <t>(14)</t>
  </si>
  <si>
    <t>(15)</t>
  </si>
  <si>
    <t>(16)</t>
  </si>
  <si>
    <t>(17)</t>
  </si>
  <si>
    <t>(18)</t>
  </si>
  <si>
    <t>(19)</t>
  </si>
  <si>
    <t>(20)</t>
  </si>
  <si>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</si>
  <si>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</si>
  <si>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</si>
  <si>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</si>
  <si>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</si>
  <si>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</si>
  <si>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</si>
  <si>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</si>
  <si>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</si>
  <si>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</si>
  <si>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</si>
  <si>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</si>
  <si>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</si>
  <si>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</si>
  <si>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</si>
  <si>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</si>
  <si>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</si>
  <si>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</si>
  <si>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</si>
  <si>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　【評価項目(1)】　工事施工成績評定</t>
    <rPh sb="2" eb="6">
      <t>ヒョウカコウモク</t>
    </rPh>
    <rPh sb="11" eb="19">
      <t>コウジセコウセイセキヒョウテイ</t>
    </rPh>
    <phoneticPr fontId="2"/>
  </si>
  <si>
    <t>　【評価項目(2)】　工事等優秀者表彰</t>
  </si>
  <si>
    <t>　【評価項目(3)】　ＩＳＯマネジメントシステム</t>
  </si>
  <si>
    <t>　【評価項目(4)】　地域精通度（施工実績）</t>
  </si>
  <si>
    <t>　【評価項目(5)】　主任(監理)技術者の資格</t>
    <rPh sb="2" eb="6">
      <t>ヒョウカコウモク</t>
    </rPh>
    <rPh sb="11" eb="13">
      <t>シュニン</t>
    </rPh>
    <rPh sb="14" eb="16">
      <t>カンリ</t>
    </rPh>
    <rPh sb="17" eb="20">
      <t>ギジュツシャ</t>
    </rPh>
    <rPh sb="21" eb="23">
      <t>シカク</t>
    </rPh>
    <phoneticPr fontId="2"/>
  </si>
  <si>
    <t>　【評価項目(6)】　主任(監理)技術者の継続教育</t>
    <rPh sb="2" eb="6">
      <t>ヒョウカコウモク</t>
    </rPh>
    <rPh sb="11" eb="13">
      <t>シュニン</t>
    </rPh>
    <rPh sb="14" eb="16">
      <t>カンリ</t>
    </rPh>
    <rPh sb="17" eb="20">
      <t>ギジュツシャ</t>
    </rPh>
    <rPh sb="21" eb="23">
      <t>ケイゾク</t>
    </rPh>
    <rPh sb="23" eb="25">
      <t>キョウイク</t>
    </rPh>
    <phoneticPr fontId="2"/>
  </si>
  <si>
    <t>　【評価項目(7)】　技術者の追加配置</t>
    <rPh sb="2" eb="6">
      <t>ヒョウカコウモク</t>
    </rPh>
    <phoneticPr fontId="2"/>
  </si>
  <si>
    <t>　【評価項目(8)】　技術職員の育成・確保</t>
    <rPh sb="2" eb="6">
      <t>ヒョウカコウモク</t>
    </rPh>
    <rPh sb="11" eb="13">
      <t>ギジュツ</t>
    </rPh>
    <rPh sb="13" eb="15">
      <t>ショクイン</t>
    </rPh>
    <rPh sb="16" eb="18">
      <t>イクセイ</t>
    </rPh>
    <rPh sb="19" eb="21">
      <t>カクホ</t>
    </rPh>
    <phoneticPr fontId="2"/>
  </si>
  <si>
    <t>　【評価項目(9)】　新規の雇用</t>
    <rPh sb="2" eb="6">
      <t>ヒョウカコウモク</t>
    </rPh>
    <rPh sb="11" eb="13">
      <t>シンキ</t>
    </rPh>
    <rPh sb="14" eb="16">
      <t>コヨウ</t>
    </rPh>
    <phoneticPr fontId="2"/>
  </si>
  <si>
    <t>　【評価項目(10)】　労働環境改善</t>
    <rPh sb="2" eb="6">
      <t>ヒョウカコウモク</t>
    </rPh>
    <phoneticPr fontId="2"/>
  </si>
  <si>
    <t>　【評価項目(11)】　地域の技能士等の活用</t>
    <rPh sb="2" eb="6">
      <t>ヒョウカコウモク</t>
    </rPh>
    <rPh sb="12" eb="14">
      <t>チイキ</t>
    </rPh>
    <rPh sb="15" eb="18">
      <t>ギノウシ</t>
    </rPh>
    <rPh sb="18" eb="19">
      <t>ナド</t>
    </rPh>
    <rPh sb="20" eb="22">
      <t>カツヨウ</t>
    </rPh>
    <phoneticPr fontId="2"/>
  </si>
  <si>
    <t>　【評価項目(12)】　主たる営業所</t>
    <rPh sb="2" eb="6">
      <t>ヒョウカコウモク</t>
    </rPh>
    <rPh sb="12" eb="13">
      <t>シュ</t>
    </rPh>
    <rPh sb="15" eb="18">
      <t>エイギョウショ</t>
    </rPh>
    <phoneticPr fontId="2"/>
  </si>
  <si>
    <t>　【評価項目(13)】　地域企業の活用</t>
    <rPh sb="2" eb="6">
      <t>ヒョウカコウモク</t>
    </rPh>
    <rPh sb="12" eb="14">
      <t>チイキ</t>
    </rPh>
    <rPh sb="14" eb="16">
      <t>キギョウ</t>
    </rPh>
    <rPh sb="17" eb="19">
      <t>カツヨウ</t>
    </rPh>
    <phoneticPr fontId="2"/>
  </si>
  <si>
    <t>　【評価項目(14)】　地域資材の活用</t>
    <rPh sb="2" eb="6">
      <t>ヒョウカコウモク</t>
    </rPh>
    <phoneticPr fontId="2"/>
  </si>
  <si>
    <t>　【評価項目(15)】　多様な雇用への貢献</t>
    <rPh sb="2" eb="6">
      <t>ヒョウカコウモク</t>
    </rPh>
    <rPh sb="12" eb="14">
      <t>タヨウ</t>
    </rPh>
    <rPh sb="15" eb="17">
      <t>コヨウ</t>
    </rPh>
    <rPh sb="19" eb="21">
      <t>コウケン</t>
    </rPh>
    <phoneticPr fontId="2"/>
  </si>
  <si>
    <t>　【評価項目(16)】　環境対策の認定制度等</t>
    <rPh sb="2" eb="6">
      <t>ヒョウカコウモク</t>
    </rPh>
    <rPh sb="12" eb="14">
      <t>カンキョウ</t>
    </rPh>
    <rPh sb="14" eb="16">
      <t>タイサク</t>
    </rPh>
    <rPh sb="17" eb="19">
      <t>ニンテイ</t>
    </rPh>
    <rPh sb="19" eb="21">
      <t>セイド</t>
    </rPh>
    <rPh sb="21" eb="22">
      <t>トウ</t>
    </rPh>
    <phoneticPr fontId="2"/>
  </si>
  <si>
    <t>　【評価項目(17)】　円滑な事業執行への貢献</t>
  </si>
  <si>
    <t>　【評価項目(18)】　地域建設業経営環境評価</t>
    <rPh sb="2" eb="6">
      <t>ヒョウカコウモク</t>
    </rPh>
    <rPh sb="12" eb="14">
      <t>チイキ</t>
    </rPh>
    <rPh sb="14" eb="17">
      <t>ケンセツギョウ</t>
    </rPh>
    <rPh sb="17" eb="19">
      <t>ケイエイ</t>
    </rPh>
    <rPh sb="19" eb="21">
      <t>カンキョウ</t>
    </rPh>
    <rPh sb="21" eb="23">
      <t>ヒョウカ</t>
    </rPh>
    <phoneticPr fontId="2"/>
  </si>
  <si>
    <t>建設雇用改善優良事業所表彰（過去３年間）</t>
    <phoneticPr fontId="2"/>
  </si>
  <si>
    <t>【aの場合】表彰を証明する資料（表彰状等の写し）を添付してください。
【cの場合】企業のホームページや、求人票、社内規約、その他企業の支援が確認できる書類（写し）を添付してください。</t>
    <rPh sb="3" eb="5">
      <t>バアイ</t>
    </rPh>
    <rPh sb="25" eb="27">
      <t>テンプ</t>
    </rPh>
    <rPh sb="38" eb="40">
      <t>バアイ</t>
    </rPh>
    <rPh sb="41" eb="43">
      <t>キギョウ</t>
    </rPh>
    <phoneticPr fontId="2"/>
  </si>
  <si>
    <t>(1/3)</t>
    <phoneticPr fontId="4"/>
  </si>
  <si>
    <t>(3/3)</t>
    <phoneticPr fontId="4"/>
  </si>
  <si>
    <t>工事名：</t>
    <rPh sb="0" eb="3">
      <t>コウジメイ</t>
    </rPh>
    <phoneticPr fontId="4"/>
  </si>
  <si>
    <t>－</t>
    <phoneticPr fontId="4"/>
  </si>
  <si>
    <t>整理
番号</t>
    <rPh sb="0" eb="2">
      <t>セイリ</t>
    </rPh>
    <rPh sb="3" eb="5">
      <t>バンゴウ</t>
    </rPh>
    <phoneticPr fontId="4"/>
  </si>
  <si>
    <t>会社名又は共同企業体名</t>
    <rPh sb="0" eb="3">
      <t>カイシャメイ</t>
    </rPh>
    <rPh sb="3" eb="4">
      <t>マタ</t>
    </rPh>
    <rPh sb="5" eb="7">
      <t>キョウドウ</t>
    </rPh>
    <rPh sb="7" eb="10">
      <t>キギョウタイ</t>
    </rPh>
    <rPh sb="10" eb="11">
      <t>メイ</t>
    </rPh>
    <phoneticPr fontId="4"/>
  </si>
  <si>
    <t>単  体  会  社  名  又は                                                 共同企業体構成員名</t>
    <rPh sb="0" eb="1">
      <t>タン</t>
    </rPh>
    <rPh sb="3" eb="4">
      <t>カラダ</t>
    </rPh>
    <rPh sb="6" eb="7">
      <t>カイ</t>
    </rPh>
    <rPh sb="66" eb="68">
      <t>キョウドウ</t>
    </rPh>
    <rPh sb="68" eb="71">
      <t>キギョウタイ</t>
    </rPh>
    <rPh sb="71" eb="74">
      <t>コウセイイン</t>
    </rPh>
    <rPh sb="74" eb="75">
      <t>メイ</t>
    </rPh>
    <phoneticPr fontId="4"/>
  </si>
  <si>
    <t>企業の施工能力</t>
    <rPh sb="0" eb="2">
      <t>キギョウ</t>
    </rPh>
    <rPh sb="3" eb="5">
      <t>セコウ</t>
    </rPh>
    <rPh sb="5" eb="7">
      <t>ノウリョク</t>
    </rPh>
    <phoneticPr fontId="4"/>
  </si>
  <si>
    <t>配置予定技術者</t>
    <rPh sb="0" eb="2">
      <t>ハイチ</t>
    </rPh>
    <rPh sb="2" eb="4">
      <t>ヨテイ</t>
    </rPh>
    <rPh sb="4" eb="7">
      <t>ギジュツシャ</t>
    </rPh>
    <phoneticPr fontId="4"/>
  </si>
  <si>
    <t>担い手の育成・確保</t>
    <rPh sb="0" eb="1">
      <t>ニナ</t>
    </rPh>
    <rPh sb="2" eb="3">
      <t>テ</t>
    </rPh>
    <rPh sb="4" eb="6">
      <t>イクセイ</t>
    </rPh>
    <rPh sb="7" eb="9">
      <t>カクホ</t>
    </rPh>
    <phoneticPr fontId="4"/>
  </si>
  <si>
    <t>地域の守り手確保</t>
    <rPh sb="0" eb="2">
      <t>チイキ</t>
    </rPh>
    <rPh sb="3" eb="4">
      <t>マモ</t>
    </rPh>
    <rPh sb="5" eb="6">
      <t>テ</t>
    </rPh>
    <rPh sb="6" eb="8">
      <t>カクホ</t>
    </rPh>
    <phoneticPr fontId="4"/>
  </si>
  <si>
    <t>地域建設業経営環境評価</t>
    <rPh sb="0" eb="2">
      <t>チイキ</t>
    </rPh>
    <rPh sb="2" eb="5">
      <t>ケンセツギョウ</t>
    </rPh>
    <rPh sb="5" eb="7">
      <t>ケイエイ</t>
    </rPh>
    <rPh sb="7" eb="9">
      <t>カンキョウ</t>
    </rPh>
    <rPh sb="9" eb="11">
      <t>ヒョウカ</t>
    </rPh>
    <phoneticPr fontId="4"/>
  </si>
  <si>
    <t>減点項目</t>
    <rPh sb="0" eb="2">
      <t>ゲンテン</t>
    </rPh>
    <rPh sb="2" eb="4">
      <t>コウモク</t>
    </rPh>
    <phoneticPr fontId="4"/>
  </si>
  <si>
    <t>一級
建築士</t>
    <rPh sb="0" eb="1">
      <t>1</t>
    </rPh>
    <rPh sb="1" eb="2">
      <t>キュウ</t>
    </rPh>
    <rPh sb="3" eb="6">
      <t>ケンチクシ</t>
    </rPh>
    <phoneticPr fontId="4"/>
  </si>
  <si>
    <t>○</t>
    <phoneticPr fontId="4"/>
  </si>
  <si>
    <t>施行成績</t>
    <rPh sb="0" eb="2">
      <t>セコウ</t>
    </rPh>
    <rPh sb="2" eb="4">
      <t>セイセキ</t>
    </rPh>
    <phoneticPr fontId="4"/>
  </si>
  <si>
    <t>工事表彰</t>
    <rPh sb="0" eb="2">
      <t>コウジ</t>
    </rPh>
    <rPh sb="2" eb="4">
      <t>ヒョウショウ</t>
    </rPh>
    <phoneticPr fontId="4"/>
  </si>
  <si>
    <t>ＩＳＯ</t>
    <phoneticPr fontId="4"/>
  </si>
  <si>
    <t>地域精通度（施工実績）</t>
    <rPh sb="0" eb="2">
      <t>チイキ</t>
    </rPh>
    <rPh sb="2" eb="4">
      <t>セイツウ</t>
    </rPh>
    <rPh sb="4" eb="5">
      <t>ド</t>
    </rPh>
    <rPh sb="6" eb="8">
      <t>セコウ</t>
    </rPh>
    <rPh sb="8" eb="10">
      <t>ジッセキ</t>
    </rPh>
    <phoneticPr fontId="4"/>
  </si>
  <si>
    <t>技術追加配置</t>
    <rPh sb="0" eb="2">
      <t>ギジュツ</t>
    </rPh>
    <rPh sb="2" eb="4">
      <t>ツイカ</t>
    </rPh>
    <rPh sb="4" eb="6">
      <t>ハイチ</t>
    </rPh>
    <phoneticPr fontId="4"/>
  </si>
  <si>
    <t>技術職員の育成・確保</t>
    <rPh sb="0" eb="2">
      <t>ギジュツ</t>
    </rPh>
    <rPh sb="2" eb="4">
      <t>ショクイン</t>
    </rPh>
    <rPh sb="5" eb="7">
      <t>イクセイ</t>
    </rPh>
    <rPh sb="8" eb="10">
      <t>カクホ</t>
    </rPh>
    <phoneticPr fontId="4"/>
  </si>
  <si>
    <t>新規の雇用</t>
    <rPh sb="0" eb="2">
      <t>シンキ</t>
    </rPh>
    <rPh sb="3" eb="5">
      <t>コヨウ</t>
    </rPh>
    <phoneticPr fontId="4"/>
  </si>
  <si>
    <t>労働環境改善　　※2項目選択</t>
    <rPh sb="0" eb="2">
      <t>ロウドウ</t>
    </rPh>
    <rPh sb="2" eb="4">
      <t>カンキョウ</t>
    </rPh>
    <rPh sb="4" eb="6">
      <t>カイゼン</t>
    </rPh>
    <rPh sb="10" eb="12">
      <t>コウモク</t>
    </rPh>
    <rPh sb="12" eb="14">
      <t>センタク</t>
    </rPh>
    <phoneticPr fontId="4"/>
  </si>
  <si>
    <t>地域技能士等
活用</t>
    <rPh sb="0" eb="2">
      <t>チイキ</t>
    </rPh>
    <rPh sb="2" eb="5">
      <t>ギノウシ</t>
    </rPh>
    <rPh sb="5" eb="6">
      <t>トウ</t>
    </rPh>
    <rPh sb="7" eb="9">
      <t>カツヨウ</t>
    </rPh>
    <phoneticPr fontId="4"/>
  </si>
  <si>
    <t>その他</t>
    <rPh sb="2" eb="3">
      <t>タ</t>
    </rPh>
    <phoneticPr fontId="4"/>
  </si>
  <si>
    <t>主たる営業所所在地</t>
    <rPh sb="0" eb="1">
      <t>シュ</t>
    </rPh>
    <rPh sb="3" eb="5">
      <t>エイギョウ</t>
    </rPh>
    <rPh sb="5" eb="6">
      <t>ジョ</t>
    </rPh>
    <rPh sb="6" eb="9">
      <t>ショザイチ</t>
    </rPh>
    <phoneticPr fontId="4"/>
  </si>
  <si>
    <t>地域経済への波及</t>
    <rPh sb="0" eb="2">
      <t>チイキ</t>
    </rPh>
    <rPh sb="2" eb="4">
      <t>ケイザイ</t>
    </rPh>
    <rPh sb="6" eb="8">
      <t>ハキュウ</t>
    </rPh>
    <phoneticPr fontId="4"/>
  </si>
  <si>
    <t>地域社会貢献</t>
    <rPh sb="0" eb="2">
      <t>チイキ</t>
    </rPh>
    <rPh sb="2" eb="4">
      <t>シャカイ</t>
    </rPh>
    <rPh sb="4" eb="6">
      <t>コウケン</t>
    </rPh>
    <phoneticPr fontId="4"/>
  </si>
  <si>
    <t>技術士・
建築設備士</t>
    <rPh sb="0" eb="3">
      <t>ギジュツシ</t>
    </rPh>
    <rPh sb="5" eb="7">
      <t>ケンチク</t>
    </rPh>
    <rPh sb="7" eb="9">
      <t>セツビ</t>
    </rPh>
    <rPh sb="9" eb="10">
      <t>シ</t>
    </rPh>
    <phoneticPr fontId="4"/>
  </si>
  <si>
    <t>施工管理技士有資格期間・一級建築士等</t>
    <rPh sb="0" eb="2">
      <t>セコウ</t>
    </rPh>
    <rPh sb="2" eb="4">
      <t>カンリ</t>
    </rPh>
    <rPh sb="4" eb="6">
      <t>ギシ</t>
    </rPh>
    <rPh sb="6" eb="7">
      <t>ユウ</t>
    </rPh>
    <rPh sb="7" eb="9">
      <t>シカク</t>
    </rPh>
    <rPh sb="9" eb="11">
      <t>キカン</t>
    </rPh>
    <rPh sb="12" eb="14">
      <t>イッキュウ</t>
    </rPh>
    <rPh sb="14" eb="17">
      <t>ケンチクシ</t>
    </rPh>
    <rPh sb="17" eb="18">
      <t>トウ</t>
    </rPh>
    <phoneticPr fontId="4"/>
  </si>
  <si>
    <t>継続教育</t>
    <rPh sb="0" eb="2">
      <t>ケイゾク</t>
    </rPh>
    <rPh sb="2" eb="4">
      <t>キョウイク</t>
    </rPh>
    <phoneticPr fontId="4"/>
  </si>
  <si>
    <t>（項目計）</t>
    <rPh sb="1" eb="3">
      <t>コウモク</t>
    </rPh>
    <rPh sb="3" eb="4">
      <t>ケイ</t>
    </rPh>
    <phoneticPr fontId="4"/>
  </si>
  <si>
    <t>①雇用環境取組</t>
    <rPh sb="1" eb="3">
      <t>コヨウ</t>
    </rPh>
    <rPh sb="3" eb="5">
      <t>カンキョウ</t>
    </rPh>
    <rPh sb="5" eb="6">
      <t>ト</t>
    </rPh>
    <rPh sb="6" eb="7">
      <t>ク</t>
    </rPh>
    <phoneticPr fontId="4"/>
  </si>
  <si>
    <t>②仕事と家庭の両立</t>
    <rPh sb="1" eb="3">
      <t>シゴト</t>
    </rPh>
    <rPh sb="4" eb="6">
      <t>カテイ</t>
    </rPh>
    <rPh sb="7" eb="9">
      <t>リョウリツ</t>
    </rPh>
    <phoneticPr fontId="4"/>
  </si>
  <si>
    <t>③高年齢者継続雇用</t>
    <rPh sb="1" eb="5">
      <t>コウネンレイシャ</t>
    </rPh>
    <rPh sb="5" eb="7">
      <t>ケイゾク</t>
    </rPh>
    <rPh sb="7" eb="9">
      <t>コヨウ</t>
    </rPh>
    <phoneticPr fontId="4"/>
  </si>
  <si>
    <t>④女性の活躍支援</t>
    <rPh sb="1" eb="3">
      <t>ジョセイ</t>
    </rPh>
    <rPh sb="4" eb="6">
      <t>カツヤク</t>
    </rPh>
    <rPh sb="6" eb="8">
      <t>シエン</t>
    </rPh>
    <phoneticPr fontId="4"/>
  </si>
  <si>
    <t>※今回配点なし</t>
    <rPh sb="1" eb="3">
      <t>コンカイ</t>
    </rPh>
    <rPh sb="3" eb="5">
      <t>ハイテン</t>
    </rPh>
    <phoneticPr fontId="4"/>
  </si>
  <si>
    <t>地域企業活用</t>
    <rPh sb="0" eb="2">
      <t>チイキ</t>
    </rPh>
    <rPh sb="2" eb="4">
      <t>キギョウ</t>
    </rPh>
    <rPh sb="4" eb="6">
      <t>カツヨウ</t>
    </rPh>
    <phoneticPr fontId="4"/>
  </si>
  <si>
    <t>地域資材活用</t>
    <rPh sb="0" eb="2">
      <t>チイキ</t>
    </rPh>
    <rPh sb="2" eb="4">
      <t>シザイ</t>
    </rPh>
    <rPh sb="4" eb="6">
      <t>カツヨウ</t>
    </rPh>
    <phoneticPr fontId="4"/>
  </si>
  <si>
    <t>多様な雇用貢献</t>
    <rPh sb="0" eb="2">
      <t>タヨウ</t>
    </rPh>
    <rPh sb="3" eb="5">
      <t>コヨウ</t>
    </rPh>
    <rPh sb="5" eb="7">
      <t>コウケン</t>
    </rPh>
    <phoneticPr fontId="4"/>
  </si>
  <si>
    <t>環境対策認定制度等</t>
    <rPh sb="0" eb="2">
      <t>カンキョウ</t>
    </rPh>
    <rPh sb="2" eb="4">
      <t>タイサク</t>
    </rPh>
    <rPh sb="4" eb="6">
      <t>ニンテイ</t>
    </rPh>
    <rPh sb="6" eb="8">
      <t>セイド</t>
    </rPh>
    <rPh sb="8" eb="9">
      <t>トウ</t>
    </rPh>
    <phoneticPr fontId="4"/>
  </si>
  <si>
    <t>円滑な事業執行への貢献</t>
    <rPh sb="0" eb="2">
      <t>エンカツ</t>
    </rPh>
    <rPh sb="3" eb="7">
      <t>ジギョウシッコウ</t>
    </rPh>
    <rPh sb="9" eb="11">
      <t>コウケン</t>
    </rPh>
    <phoneticPr fontId="4"/>
  </si>
  <si>
    <t>手持ち工事
件数</t>
    <rPh sb="0" eb="2">
      <t>テモ</t>
    </rPh>
    <rPh sb="3" eb="5">
      <t>コウジ</t>
    </rPh>
    <rPh sb="6" eb="8">
      <t>ケンスウ</t>
    </rPh>
    <phoneticPr fontId="11"/>
  </si>
  <si>
    <t>過去５年間の受注件数</t>
    <rPh sb="0" eb="2">
      <t>カコ</t>
    </rPh>
    <rPh sb="3" eb="5">
      <t>ネンカン</t>
    </rPh>
    <rPh sb="6" eb="8">
      <t>ジュチュウ</t>
    </rPh>
    <rPh sb="8" eb="10">
      <t>ケンスウ</t>
    </rPh>
    <phoneticPr fontId="11"/>
  </si>
  <si>
    <t>補正値</t>
    <rPh sb="0" eb="3">
      <t>ホセイチ</t>
    </rPh>
    <phoneticPr fontId="4"/>
  </si>
  <si>
    <t>評価
比率</t>
    <rPh sb="0" eb="2">
      <t>ヒョウカ</t>
    </rPh>
    <rPh sb="3" eb="5">
      <t>ヒリツ</t>
    </rPh>
    <phoneticPr fontId="4"/>
  </si>
  <si>
    <t>配点</t>
    <rPh sb="0" eb="2">
      <t>ハイテン</t>
    </rPh>
    <phoneticPr fontId="4"/>
  </si>
  <si>
    <t>過去６ヶ月の措置</t>
    <rPh sb="0" eb="2">
      <t>カコ</t>
    </rPh>
    <rPh sb="4" eb="5">
      <t>ゲツ</t>
    </rPh>
    <rPh sb="6" eb="8">
      <t>ソチ</t>
    </rPh>
    <phoneticPr fontId="4"/>
  </si>
  <si>
    <t>-</t>
    <phoneticPr fontId="4"/>
  </si>
  <si>
    <t>技術士</t>
    <rPh sb="0" eb="3">
      <t>ギジュツシ</t>
    </rPh>
    <phoneticPr fontId="4"/>
  </si>
  <si>
    <t>構成員平均点</t>
    <rPh sb="0" eb="3">
      <t>コウセイイン</t>
    </rPh>
    <rPh sb="3" eb="6">
      <t>ヘイキンテン</t>
    </rPh>
    <phoneticPr fontId="4"/>
  </si>
  <si>
    <t>平均点</t>
    <rPh sb="0" eb="3">
      <t>ヘイキンテン</t>
    </rPh>
    <phoneticPr fontId="4"/>
  </si>
  <si>
    <t>１～３
年間</t>
    <rPh sb="4" eb="6">
      <t>ネンカン</t>
    </rPh>
    <phoneticPr fontId="4"/>
  </si>
  <si>
    <t>４～８
年間</t>
    <rPh sb="4" eb="6">
      <t>ネンカン</t>
    </rPh>
    <phoneticPr fontId="4"/>
  </si>
  <si>
    <t>構成員配点</t>
    <rPh sb="0" eb="3">
      <t>コウセイイン</t>
    </rPh>
    <rPh sb="3" eb="5">
      <t>ハイテン</t>
    </rPh>
    <phoneticPr fontId="4"/>
  </si>
  <si>
    <t>配点(最高)</t>
    <rPh sb="0" eb="2">
      <t>ハイテン</t>
    </rPh>
    <rPh sb="3" eb="5">
      <t>サイコウ</t>
    </rPh>
    <phoneticPr fontId="4"/>
  </si>
  <si>
    <t>配点(平均)</t>
    <rPh sb="0" eb="2">
      <t>ハイテン</t>
    </rPh>
    <rPh sb="3" eb="5">
      <t>ヘイキン</t>
    </rPh>
    <phoneticPr fontId="4"/>
  </si>
  <si>
    <t>市町
村内</t>
    <rPh sb="0" eb="2">
      <t>シチョウ</t>
    </rPh>
    <rPh sb="3" eb="4">
      <t>ムラ</t>
    </rPh>
    <rPh sb="4" eb="5">
      <t>ナイ</t>
    </rPh>
    <phoneticPr fontId="4"/>
  </si>
  <si>
    <t>総合振興局管内</t>
    <rPh sb="0" eb="2">
      <t>ソウゴウ</t>
    </rPh>
    <rPh sb="2" eb="5">
      <t>シンコウキョク</t>
    </rPh>
    <rPh sb="5" eb="7">
      <t>カンナイ</t>
    </rPh>
    <phoneticPr fontId="4"/>
  </si>
  <si>
    <t>一級技士
5年以上</t>
    <rPh sb="0" eb="2">
      <t>イッキュウ</t>
    </rPh>
    <rPh sb="2" eb="4">
      <t>ギシ</t>
    </rPh>
    <rPh sb="6" eb="7">
      <t>ネン</t>
    </rPh>
    <rPh sb="7" eb="9">
      <t>イジョウ</t>
    </rPh>
    <phoneticPr fontId="4"/>
  </si>
  <si>
    <t>一級技士
5年未満</t>
    <rPh sb="0" eb="2">
      <t>イッキュウ</t>
    </rPh>
    <rPh sb="2" eb="4">
      <t>ギシ</t>
    </rPh>
    <rPh sb="6" eb="7">
      <t>ネン</t>
    </rPh>
    <rPh sb="7" eb="9">
      <t>ミマン</t>
    </rPh>
    <phoneticPr fontId="4"/>
  </si>
  <si>
    <t>二級技士
5年以上</t>
    <rPh sb="0" eb="2">
      <t>ニキュウ</t>
    </rPh>
    <rPh sb="2" eb="4">
      <t>ギシ</t>
    </rPh>
    <rPh sb="6" eb="7">
      <t>ネン</t>
    </rPh>
    <rPh sb="7" eb="9">
      <t>イジョウ</t>
    </rPh>
    <phoneticPr fontId="4"/>
  </si>
  <si>
    <t>ＣＰＤ</t>
    <phoneticPr fontId="4"/>
  </si>
  <si>
    <t>一級技士</t>
    <rPh sb="0" eb="2">
      <t>イッキュウ</t>
    </rPh>
    <rPh sb="2" eb="4">
      <t>ギシ</t>
    </rPh>
    <phoneticPr fontId="4"/>
  </si>
  <si>
    <t>二級技士</t>
    <phoneticPr fontId="4"/>
  </si>
  <si>
    <t>35歳未満15%以上</t>
    <rPh sb="2" eb="3">
      <t>サイ</t>
    </rPh>
    <rPh sb="3" eb="5">
      <t>ミマン</t>
    </rPh>
    <rPh sb="8" eb="10">
      <t>イジョウ</t>
    </rPh>
    <phoneticPr fontId="4"/>
  </si>
  <si>
    <t>新規(35歳未満)1%以上</t>
    <phoneticPr fontId="4"/>
  </si>
  <si>
    <t>技術職員総数同数以上</t>
    <rPh sb="0" eb="2">
      <t>ギジュツ</t>
    </rPh>
    <rPh sb="2" eb="4">
      <t>ショクイン</t>
    </rPh>
    <rPh sb="4" eb="6">
      <t>ソウスウ</t>
    </rPh>
    <rPh sb="6" eb="8">
      <t>ドウスウ</t>
    </rPh>
    <rPh sb="8" eb="10">
      <t>イジョウ</t>
    </rPh>
    <phoneticPr fontId="4"/>
  </si>
  <si>
    <t>１～２人減少又は減少率４％以下</t>
    <rPh sb="3" eb="4">
      <t>ニン</t>
    </rPh>
    <rPh sb="4" eb="6">
      <t>ゲンショウ</t>
    </rPh>
    <rPh sb="6" eb="7">
      <t>マタ</t>
    </rPh>
    <rPh sb="8" eb="11">
      <t>ゲンショウリツ</t>
    </rPh>
    <rPh sb="13" eb="15">
      <t>イカ</t>
    </rPh>
    <phoneticPr fontId="4"/>
  </si>
  <si>
    <t>３人減少又は減少率６％以下</t>
    <rPh sb="1" eb="2">
      <t>ニン</t>
    </rPh>
    <rPh sb="2" eb="4">
      <t>ゲンショウ</t>
    </rPh>
    <rPh sb="4" eb="5">
      <t>マタ</t>
    </rPh>
    <rPh sb="6" eb="9">
      <t>ゲンショウリツ</t>
    </rPh>
    <rPh sb="11" eb="13">
      <t>イカ</t>
    </rPh>
    <phoneticPr fontId="4"/>
  </si>
  <si>
    <t>過去5年間の雇用実績
(35歳未満)</t>
    <rPh sb="0" eb="2">
      <t>カコ</t>
    </rPh>
    <rPh sb="3" eb="4">
      <t>ネン</t>
    </rPh>
    <rPh sb="4" eb="5">
      <t>カン</t>
    </rPh>
    <rPh sb="6" eb="8">
      <t>コヨウ</t>
    </rPh>
    <rPh sb="8" eb="10">
      <t>ジッセキ</t>
    </rPh>
    <rPh sb="14" eb="15">
      <t>サイ</t>
    </rPh>
    <rPh sb="15" eb="17">
      <t>ミマン</t>
    </rPh>
    <phoneticPr fontId="4"/>
  </si>
  <si>
    <t>表彰等
有り</t>
    <rPh sb="0" eb="2">
      <t>ヒョウショウ</t>
    </rPh>
    <rPh sb="2" eb="3">
      <t>トウ</t>
    </rPh>
    <rPh sb="4" eb="5">
      <t>ア</t>
    </rPh>
    <phoneticPr fontId="4"/>
  </si>
  <si>
    <t>一般事業主行動計画策定・届出</t>
    <rPh sb="0" eb="2">
      <t>イッパン</t>
    </rPh>
    <rPh sb="2" eb="4">
      <t>ジギョウ</t>
    </rPh>
    <rPh sb="4" eb="5">
      <t>ヌシ</t>
    </rPh>
    <rPh sb="5" eb="7">
      <t>コウドウ</t>
    </rPh>
    <rPh sb="7" eb="9">
      <t>ケイカク</t>
    </rPh>
    <rPh sb="9" eb="11">
      <t>サクテイ</t>
    </rPh>
    <rPh sb="12" eb="14">
      <t>トドケデ</t>
    </rPh>
    <phoneticPr fontId="4"/>
  </si>
  <si>
    <t>取組
有り</t>
    <rPh sb="0" eb="2">
      <t>トリクミ</t>
    </rPh>
    <rPh sb="3" eb="4">
      <t>ア</t>
    </rPh>
    <phoneticPr fontId="4"/>
  </si>
  <si>
    <t>計画
あり</t>
    <rPh sb="0" eb="2">
      <t>ケイカク</t>
    </rPh>
    <phoneticPr fontId="4"/>
  </si>
  <si>
    <t>市町
村内</t>
    <rPh sb="0" eb="2">
      <t>シチョウ</t>
    </rPh>
    <rPh sb="3" eb="5">
      <t>ソンナイ</t>
    </rPh>
    <rPh sb="4" eb="5">
      <t>ナイ</t>
    </rPh>
    <phoneticPr fontId="4"/>
  </si>
  <si>
    <t>該当
あり</t>
    <rPh sb="0" eb="2">
      <t>ガイトウ</t>
    </rPh>
    <phoneticPr fontId="4"/>
  </si>
  <si>
    <t>登録
認証
あり</t>
    <rPh sb="0" eb="2">
      <t>トウロク</t>
    </rPh>
    <rPh sb="3" eb="5">
      <t>ニンショウ</t>
    </rPh>
    <phoneticPr fontId="4"/>
  </si>
  <si>
    <t>重点工事加点申請あり</t>
    <rPh sb="0" eb="2">
      <t>ジュウテン</t>
    </rPh>
    <rPh sb="2" eb="4">
      <t>コウジ</t>
    </rPh>
    <rPh sb="4" eb="8">
      <t>カテンシンセイ</t>
    </rPh>
    <phoneticPr fontId="4"/>
  </si>
  <si>
    <t>修補
請求</t>
    <rPh sb="0" eb="1">
      <t>シュウ</t>
    </rPh>
    <rPh sb="1" eb="2">
      <t>ホ</t>
    </rPh>
    <rPh sb="3" eb="5">
      <t>セイキュウ</t>
    </rPh>
    <phoneticPr fontId="4"/>
  </si>
  <si>
    <t>提案
不履行</t>
    <rPh sb="0" eb="2">
      <t>テイアン</t>
    </rPh>
    <rPh sb="3" eb="6">
      <t>フリコウ</t>
    </rPh>
    <phoneticPr fontId="4"/>
  </si>
  <si>
    <t>(2/3)</t>
    <phoneticPr fontId="2"/>
  </si>
  <si>
    <t>工事実績の有無（過去８年間）</t>
    <rPh sb="0" eb="2">
      <t>コウジ</t>
    </rPh>
    <phoneticPr fontId="2"/>
  </si>
  <si>
    <t>施工管理技士の場合には、資格取得年月日を記入してください。</t>
    <rPh sb="0" eb="6">
      <t>セコウカンリギシ</t>
    </rPh>
    <rPh sb="7" eb="9">
      <t>バアイ</t>
    </rPh>
    <rPh sb="12" eb="16">
      <t>シカクシュトク</t>
    </rPh>
    <rPh sb="16" eb="19">
      <t>ネンガッピ</t>
    </rPh>
    <rPh sb="20" eb="22">
      <t>キニュウ</t>
    </rPh>
    <phoneticPr fontId="2"/>
  </si>
  <si>
    <r>
      <t xml:space="preserve">構成員１
</t>
    </r>
    <r>
      <rPr>
        <sz val="6"/>
        <rFont val="ＭＳ Ｐゴシック"/>
        <family val="3"/>
        <charset val="128"/>
      </rPr>
      <t>（代表）</t>
    </r>
    <phoneticPr fontId="2"/>
  </si>
  <si>
    <r>
      <t>地域資材の調達金額が、</t>
    </r>
    <r>
      <rPr>
        <b/>
        <u/>
        <sz val="9"/>
        <rFont val="ＭＳ Ｐゴシック"/>
        <family val="3"/>
        <charset val="128"/>
      </rPr>
      <t>工事予定入札額の５％以上</t>
    </r>
    <r>
      <rPr>
        <sz val="9"/>
        <rFont val="ＭＳ Ｐゴシック"/>
        <family val="3"/>
        <charset val="128"/>
      </rPr>
      <t>の場合にのみ記入してください。
地域資材を調達する会社の所在地が、入札に参加する当該工事場所と同じ振興局の場合に評価します。
共同企業体で申請する場合は、共同企業体としての計画を代表の構成員のみが記入してください。</t>
    </r>
    <rPh sb="48" eb="50">
      <t>カイシャ</t>
    </rPh>
    <rPh sb="51" eb="54">
      <t>ショザイチ</t>
    </rPh>
    <rPh sb="56" eb="58">
      <t>ニュウサツ</t>
    </rPh>
    <rPh sb="59" eb="61">
      <t>サンカ</t>
    </rPh>
    <rPh sb="63" eb="65">
      <t>トウガイ</t>
    </rPh>
    <rPh sb="65" eb="67">
      <t>コウジ</t>
    </rPh>
    <rPh sb="67" eb="69">
      <t>バショ</t>
    </rPh>
    <rPh sb="70" eb="71">
      <t>オナ</t>
    </rPh>
    <rPh sb="72" eb="75">
      <t>シンコウキョク</t>
    </rPh>
    <rPh sb="76" eb="78">
      <t>バアイ</t>
    </rPh>
    <rPh sb="79" eb="81">
      <t>ヒョウカ</t>
    </rPh>
    <phoneticPr fontId="2"/>
  </si>
  <si>
    <t>建設工事等競争入札
参加資格者名簿登録番号</t>
    <rPh sb="0" eb="2">
      <t>ケンセツ</t>
    </rPh>
    <rPh sb="2" eb="4">
      <t>コウジ</t>
    </rPh>
    <rPh sb="4" eb="5">
      <t>ナド</t>
    </rPh>
    <rPh sb="5" eb="7">
      <t>キョウソウ</t>
    </rPh>
    <rPh sb="7" eb="9">
      <t>ニュウサツ</t>
    </rPh>
    <rPh sb="10" eb="12">
      <t>サンカ</t>
    </rPh>
    <rPh sb="12" eb="14">
      <t>シカク</t>
    </rPh>
    <rPh sb="14" eb="15">
      <t>シャ</t>
    </rPh>
    <rPh sb="15" eb="17">
      <t>メイボ</t>
    </rPh>
    <rPh sb="17" eb="19">
      <t>トウロク</t>
    </rPh>
    <rPh sb="19" eb="21">
      <t>バンゴウ</t>
    </rPh>
    <phoneticPr fontId="2"/>
  </si>
  <si>
    <t>有資格者名簿登録番号</t>
    <rPh sb="0" eb="4">
      <t>ユウシカクシャ</t>
    </rPh>
    <rPh sb="4" eb="6">
      <t>メイボ</t>
    </rPh>
    <rPh sb="6" eb="8">
      <t>トウロク</t>
    </rPh>
    <rPh sb="8" eb="10">
      <t>バンゴウ</t>
    </rPh>
    <phoneticPr fontId="2"/>
  </si>
  <si>
    <t>該当の場合</t>
    <rPh sb="0" eb="2">
      <t>ガイトウ</t>
    </rPh>
    <rPh sb="3" eb="5">
      <t>バアイ</t>
    </rPh>
    <phoneticPr fontId="2"/>
  </si>
  <si>
    <t>上記該当なし</t>
    <rPh sb="0" eb="2">
      <t>ジョウキ</t>
    </rPh>
    <rPh sb="2" eb="4">
      <t>ガイトウ</t>
    </rPh>
    <phoneticPr fontId="2"/>
  </si>
  <si>
    <t>また、上記の評価点（自己採点）欄及び各様式の入力欄に必ず記入すること。</t>
    <rPh sb="3" eb="5">
      <t>ジョウキ</t>
    </rPh>
    <rPh sb="6" eb="9">
      <t>ヒョウカテン</t>
    </rPh>
    <rPh sb="10" eb="14">
      <t>ジコサイテン</t>
    </rPh>
    <rPh sb="15" eb="16">
      <t>ラン</t>
    </rPh>
    <rPh sb="16" eb="17">
      <t>オヨ</t>
    </rPh>
    <rPh sb="18" eb="19">
      <t>カク</t>
    </rPh>
    <rPh sb="19" eb="21">
      <t>ヨウシキ</t>
    </rPh>
    <rPh sb="22" eb="24">
      <t>ニュウリョク</t>
    </rPh>
    <rPh sb="24" eb="25">
      <t>ラン</t>
    </rPh>
    <rPh sb="26" eb="27">
      <t>カナラ</t>
    </rPh>
    <rPh sb="28" eb="30">
      <t>キニュウ</t>
    </rPh>
    <phoneticPr fontId="2"/>
  </si>
  <si>
    <t>事前登録</t>
    <rPh sb="0" eb="4">
      <t>ジゼントウロク</t>
    </rPh>
    <phoneticPr fontId="2"/>
  </si>
  <si>
    <t>-</t>
    <phoneticPr fontId="2"/>
  </si>
  <si>
    <t>カタログ等資料</t>
    <phoneticPr fontId="2"/>
  </si>
  <si>
    <t>※共同企業体の場合はその組織体名（住所以下は代表窓口）について記入し、別紙１にすべての構成員を記入すること。</t>
    <phoneticPr fontId="2"/>
  </si>
  <si>
    <r>
      <t>技術評価点詳細（施工計画以外）</t>
    </r>
    <r>
      <rPr>
        <sz val="11"/>
        <color rgb="FFFF0000"/>
        <rFont val="ＭＳ Ｐゴシック"/>
        <family val="3"/>
        <charset val="128"/>
      </rPr>
      <t>※Ⅰ型版</t>
    </r>
    <rPh sb="0" eb="2">
      <t>ギジュツ</t>
    </rPh>
    <rPh sb="2" eb="5">
      <t>ヒョウカテン</t>
    </rPh>
    <rPh sb="5" eb="7">
      <t>ショウサイ</t>
    </rPh>
    <rPh sb="8" eb="10">
      <t>セコウ</t>
    </rPh>
    <rPh sb="10" eb="12">
      <t>ケイカク</t>
    </rPh>
    <rPh sb="12" eb="14">
      <t>イガイ</t>
    </rPh>
    <rPh sb="17" eb="18">
      <t>ガタ</t>
    </rPh>
    <rPh sb="18" eb="19">
      <t>バン</t>
    </rPh>
    <phoneticPr fontId="4"/>
  </si>
  <si>
    <t>資格（施工管理技士）取得年月日を記入</t>
    <rPh sb="0" eb="2">
      <t>シカク</t>
    </rPh>
    <rPh sb="3" eb="9">
      <t>セコウカンリギシ</t>
    </rPh>
    <rPh sb="10" eb="12">
      <t>シュトク</t>
    </rPh>
    <rPh sb="12" eb="15">
      <t>ネンガッピ</t>
    </rPh>
    <phoneticPr fontId="2"/>
  </si>
  <si>
    <t>経審結果通知書</t>
    <rPh sb="0" eb="2">
      <t>ケイシン</t>
    </rPh>
    <phoneticPr fontId="2"/>
  </si>
  <si>
    <t>技術資料（技術評価項目申請書及び根拠資料）　提出要領</t>
    <rPh sb="0" eb="4">
      <t>ギジュツシリョウ</t>
    </rPh>
    <rPh sb="14" eb="15">
      <t>オヨ</t>
    </rPh>
    <rPh sb="16" eb="18">
      <t>コンキョ</t>
    </rPh>
    <rPh sb="18" eb="20">
      <t>シリョウ</t>
    </rPh>
    <rPh sb="22" eb="24">
      <t>テイシュツ</t>
    </rPh>
    <rPh sb="24" eb="26">
      <t>ヨウリョウ</t>
    </rPh>
    <phoneticPr fontId="2"/>
  </si>
  <si>
    <t>根拠資料</t>
    <rPh sb="2" eb="4">
      <t>シリョウ</t>
    </rPh>
    <phoneticPr fontId="2"/>
  </si>
  <si>
    <t>次の工事について、技術評価項目申請書及び根拠資料を提出します。内容については事実と相違ないことを誓約します。</t>
    <rPh sb="0" eb="1">
      <t>ツギ</t>
    </rPh>
    <rPh sb="2" eb="4">
      <t>コウジ</t>
    </rPh>
    <rPh sb="18" eb="19">
      <t>オヨ</t>
    </rPh>
    <rPh sb="22" eb="24">
      <t>シリョウ</t>
    </rPh>
    <rPh sb="25" eb="27">
      <t>テイシュツ</t>
    </rPh>
    <phoneticPr fontId="1"/>
  </si>
  <si>
    <t>なお、申請書及び根拠資料に錯誤又は遺漏がある場合、項目毎の評価点の上方修正はされず下方修正されることについて承諾いたします。</t>
    <rPh sb="3" eb="6">
      <t>シンセイショ</t>
    </rPh>
    <rPh sb="6" eb="7">
      <t>オヨ</t>
    </rPh>
    <rPh sb="10" eb="12">
      <t>シリョウ</t>
    </rPh>
    <rPh sb="15" eb="16">
      <t>マタ</t>
    </rPh>
    <rPh sb="17" eb="19">
      <t>イロウ</t>
    </rPh>
    <rPh sb="25" eb="27">
      <t>コウモク</t>
    </rPh>
    <rPh sb="27" eb="28">
      <t>ゴト</t>
    </rPh>
    <rPh sb="29" eb="31">
      <t>ヒョウカ</t>
    </rPh>
    <phoneticPr fontId="1"/>
  </si>
  <si>
    <t>この様式に関係する根拠資料は、この様式の後に綴じてください。</t>
    <rPh sb="2" eb="4">
      <t>ヨウシキ</t>
    </rPh>
    <rPh sb="5" eb="7">
      <t>カンケイ</t>
    </rPh>
    <rPh sb="11" eb="13">
      <t>シリョウ</t>
    </rPh>
    <rPh sb="17" eb="19">
      <t>ヨウシキ</t>
    </rPh>
    <rPh sb="20" eb="21">
      <t>アト</t>
    </rPh>
    <rPh sb="22" eb="23">
      <t>ト</t>
    </rPh>
    <phoneticPr fontId="2"/>
  </si>
  <si>
    <t>〔根拠資料〕</t>
  </si>
  <si>
    <t>〔根拠資料〕</t>
    <rPh sb="3" eb="5">
      <t>シリョウ</t>
    </rPh>
    <phoneticPr fontId="2"/>
  </si>
  <si>
    <t>〔添付資料〕</t>
    <rPh sb="1" eb="3">
      <t>テンプ</t>
    </rPh>
    <rPh sb="3" eb="5">
      <t>シリョウ</t>
    </rPh>
    <phoneticPr fontId="2"/>
  </si>
  <si>
    <t>落札者決定基準に記載の「b」に該当する場合、直近の定款（表紙、定款制定(変更)年月日及び本店の所在地が記載されている頁）の写しを添付してください。　※「a」の場合は、添付資料は不要です。</t>
    <rPh sb="0" eb="3">
      <t>ラクサツシャ</t>
    </rPh>
    <rPh sb="3" eb="7">
      <t>ケッテイキジュン</t>
    </rPh>
    <rPh sb="8" eb="10">
      <t>キサイ</t>
    </rPh>
    <rPh sb="15" eb="17">
      <t>ガイトウ</t>
    </rPh>
    <rPh sb="19" eb="21">
      <t>バアイ</t>
    </rPh>
    <rPh sb="22" eb="24">
      <t>チョッキン</t>
    </rPh>
    <rPh sb="25" eb="27">
      <t>テイカン</t>
    </rPh>
    <rPh sb="61" eb="62">
      <t>ウツ</t>
    </rPh>
    <rPh sb="64" eb="66">
      <t>テンプ</t>
    </rPh>
    <rPh sb="79" eb="81">
      <t>バアイ</t>
    </rPh>
    <rPh sb="83" eb="85">
      <t>テンプ</t>
    </rPh>
    <rPh sb="85" eb="87">
      <t>シリョウ</t>
    </rPh>
    <rPh sb="88" eb="90">
      <t>フヨウ</t>
    </rPh>
    <phoneticPr fontId="2"/>
  </si>
  <si>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phoneticPr fontId="2"/>
  </si>
  <si>
    <t>アドレス</t>
    <phoneticPr fontId="2"/>
  </si>
  <si>
    <t>提出（事前登録の場合は活用）の項目
にチェック「✓」してください。</t>
    <rPh sb="0" eb="2">
      <t>テイシュツ</t>
    </rPh>
    <rPh sb="3" eb="7">
      <t>ジゼントウロク</t>
    </rPh>
    <rPh sb="8" eb="10">
      <t>バアイ</t>
    </rPh>
    <rPh sb="11" eb="13">
      <t>カツヨウ</t>
    </rPh>
    <rPh sb="15" eb="17">
      <t>コウモク</t>
    </rPh>
    <phoneticPr fontId="2"/>
  </si>
  <si>
    <t>事前登録済みの場合は、確認済事前登録票（建築局計画管理課長確認）の写しを提出することで、根拠資料を省略することができます。</t>
    <rPh sb="7" eb="9">
      <t>バアイ</t>
    </rPh>
    <rPh sb="46" eb="48">
      <t>シリョウ</t>
    </rPh>
    <rPh sb="49" eb="51">
      <t>ショウリャク</t>
    </rPh>
    <phoneticPr fontId="2"/>
  </si>
  <si>
    <t>-</t>
    <phoneticPr fontId="2"/>
  </si>
  <si>
    <t>奨学金に関する支援の取組あり</t>
    <rPh sb="0" eb="3">
      <t>ショウガクキン</t>
    </rPh>
    <rPh sb="4" eb="5">
      <t>カン</t>
    </rPh>
    <rPh sb="7" eb="9">
      <t>シエン</t>
    </rPh>
    <rPh sb="10" eb="12">
      <t>トリクミ</t>
    </rPh>
    <phoneticPr fontId="2"/>
  </si>
  <si>
    <t>職種名</t>
    <rPh sb="0" eb="2">
      <t>ショクシュ</t>
    </rPh>
    <rPh sb="2" eb="3">
      <t>メイ</t>
    </rPh>
    <phoneticPr fontId="2"/>
  </si>
  <si>
    <t>活用予定人数</t>
    <rPh sb="0" eb="2">
      <t>カツヨウ</t>
    </rPh>
    <rPh sb="2" eb="4">
      <t>ヨテイ</t>
    </rPh>
    <rPh sb="4" eb="6">
      <t>ニンズウ</t>
    </rPh>
    <phoneticPr fontId="2"/>
  </si>
  <si>
    <t>一級施工管理技士（有資格期間５年以上）を保有し、かつ一級建築士等を保有</t>
    <phoneticPr fontId="2"/>
  </si>
  <si>
    <t>一級施工管理技士（有資格期間５年以上）を保有又は、一級建築士等を保有</t>
    <phoneticPr fontId="2"/>
  </si>
  <si>
    <t>一級施工管理技士（有資格期間５年未満）を保有</t>
    <phoneticPr fontId="2"/>
  </si>
  <si>
    <t>過去６か月の措置による減点</t>
    <phoneticPr fontId="2"/>
  </si>
  <si>
    <t>企業名</t>
    <rPh sb="0" eb="3">
      <t>キギョウメイ</t>
    </rPh>
    <phoneticPr fontId="2"/>
  </si>
  <si>
    <t>工事
資材</t>
    <rPh sb="0" eb="2">
      <t>コウジ</t>
    </rPh>
    <rPh sb="3" eb="5">
      <t>シザイ</t>
    </rPh>
    <phoneticPr fontId="2"/>
  </si>
  <si>
    <t>予定
価格</t>
    <rPh sb="0" eb="2">
      <t>ヨテイ</t>
    </rPh>
    <rPh sb="3" eb="5">
      <t>カカク</t>
    </rPh>
    <phoneticPr fontId="2"/>
  </si>
  <si>
    <t>建築局重点工事に指定された工事の受注者が、当該工事の完成年度の次年度以降（３か年度以内）に加点を申請した場合に、評価します。
加点申請し工事を受注した場合、申請した重点工事を別の工事で加点申請できません。</t>
    <rPh sb="21" eb="23">
      <t>トウガイ</t>
    </rPh>
    <rPh sb="23" eb="25">
      <t>コウジ</t>
    </rPh>
    <rPh sb="26" eb="28">
      <t>カンセイ</t>
    </rPh>
    <rPh sb="28" eb="30">
      <t>ネンド</t>
    </rPh>
    <rPh sb="31" eb="34">
      <t>ジネンド</t>
    </rPh>
    <rPh sb="34" eb="36">
      <t>イコウ</t>
    </rPh>
    <rPh sb="39" eb="41">
      <t>ネンド</t>
    </rPh>
    <rPh sb="41" eb="43">
      <t>イナイ</t>
    </rPh>
    <rPh sb="75" eb="77">
      <t>バアイ</t>
    </rPh>
    <rPh sb="78" eb="80">
      <t>シンセイ</t>
    </rPh>
    <rPh sb="82" eb="84">
      <t>ジュウテン</t>
    </rPh>
    <rPh sb="84" eb="86">
      <t>コウジ</t>
    </rPh>
    <rPh sb="87" eb="88">
      <t>ベツ</t>
    </rPh>
    <phoneticPr fontId="2"/>
  </si>
  <si>
    <t>建築CPD運営会議加入団体のCPD（推奨単位以上取得）を評価します。
なお、令和２～４年度の取得単位については、推奨単位１／２以上取得した場合に評価します。</t>
    <phoneticPr fontId="2"/>
  </si>
  <si>
    <t>ａの北海道働き方改革推進企業認定制度に該当する場合、北海道働き方改革推進企業認定制度の写しを添付してください。</t>
    <rPh sb="2" eb="5">
      <t>ホッカイドウ</t>
    </rPh>
    <rPh sb="5" eb="6">
      <t>ハタラ</t>
    </rPh>
    <rPh sb="7" eb="18">
      <t>カタカイカクスイシンキギョウニンテイセイド</t>
    </rPh>
    <rPh sb="19" eb="21">
      <t>ガイトウ</t>
    </rPh>
    <rPh sb="23" eb="25">
      <t>バアイ</t>
    </rPh>
    <rPh sb="26" eb="29">
      <t>ホッカイドウ</t>
    </rPh>
    <rPh sb="29" eb="30">
      <t>ハタラ</t>
    </rPh>
    <rPh sb="31" eb="42">
      <t>カタカイカクスイシンキギョウニンテイセイド</t>
    </rPh>
    <rPh sb="43" eb="44">
      <t>ウツ</t>
    </rPh>
    <rPh sb="46" eb="48">
      <t>テンプ</t>
    </rPh>
    <phoneticPr fontId="2"/>
  </si>
  <si>
    <t>-</t>
    <phoneticPr fontId="2"/>
  </si>
  <si>
    <t>市街地における交通事情や周辺施設等への配慮を要する場合において、工程遅延防止のために、あらかじめ対処しておくべき技術的な工夫に関する事項</t>
    <phoneticPr fontId="4"/>
  </si>
  <si>
    <t>工事対象施設等を使用しながら行う工事において、工程遅延防止のために、あらかじめ対処しておくべき技術的な工夫に関する事項</t>
    <phoneticPr fontId="4"/>
  </si>
  <si>
    <t>工事を所定の工期内に完成させるために、最も重要な工程において、作業の効率化を図る技術的な工夫に関する事項</t>
    <phoneticPr fontId="4"/>
  </si>
  <si>
    <t>分離分割される他工事がある場合において、全体工程の遅延防止のために、あらかじめ対処しておくべき技術的な工夫に関する事項</t>
    <phoneticPr fontId="4"/>
  </si>
  <si>
    <t>品質の確保・向上を図るため、当該項目に係る工事の使用材料や機材又はそれらの施工等における技術的な工夫に関する事項</t>
    <phoneticPr fontId="4"/>
  </si>
  <si>
    <t>品質の確保・向上を図るため、狭あいな敷地における施工や分離・分割された工事等現場条件を踏まえた品質管理に係る技術的な工夫に関する事項</t>
    <phoneticPr fontId="4"/>
  </si>
  <si>
    <t>騒音、振動、粉じん、臭気等の周辺環境対策に係る技術的な工夫に関する事項</t>
    <phoneticPr fontId="4"/>
  </si>
  <si>
    <t>安全・安心な現場作業環境を確保するためのより効果的な事故防止対策に係る技術的な工夫に関する事項</t>
    <phoneticPr fontId="4"/>
  </si>
  <si>
    <t>工事対象施設や工事現場周辺の第三者への安全確保等のために行う、より効果的な事故防止対策に係る技術的な工夫に関する事項</t>
    <phoneticPr fontId="4"/>
  </si>
  <si>
    <t>分離分割される他工事がある場合において、他工区との連携を図り、より円滑かつ確実な施工を行うための技術的な工夫に関する事項</t>
    <phoneticPr fontId="4"/>
  </si>
  <si>
    <t>○</t>
    <phoneticPr fontId="2"/>
  </si>
  <si>
    <t>－</t>
    <phoneticPr fontId="2"/>
  </si>
  <si>
    <t>×</t>
    <phoneticPr fontId="2"/>
  </si>
  <si>
    <t>その他</t>
    <rPh sb="2" eb="3">
      <t>タ</t>
    </rPh>
    <phoneticPr fontId="2"/>
  </si>
  <si>
    <r>
      <t>自己採点表及び審査表　</t>
    </r>
    <r>
      <rPr>
        <sz val="8"/>
        <rFont val="ＭＳ Ｐゴシック"/>
        <family val="3"/>
        <charset val="128"/>
      </rPr>
      <t>※共同企業体の場合、別紙１の構成員別自己採点表を用い、評価点（自己採点）を記入すること。</t>
    </r>
    <rPh sb="0" eb="4">
      <t>ジコサイテン</t>
    </rPh>
    <rPh sb="4" eb="5">
      <t>ヒョウ</t>
    </rPh>
    <rPh sb="5" eb="6">
      <t>オヨ</t>
    </rPh>
    <rPh sb="7" eb="9">
      <t>シンサ</t>
    </rPh>
    <rPh sb="9" eb="10">
      <t>ヒョウ</t>
    </rPh>
    <rPh sb="12" eb="17">
      <t>キョウドウキギョウタイ</t>
    </rPh>
    <rPh sb="18" eb="20">
      <t>バアイ</t>
    </rPh>
    <rPh sb="21" eb="23">
      <t>ベッシ</t>
    </rPh>
    <rPh sb="35" eb="36">
      <t>モチ</t>
    </rPh>
    <rPh sb="38" eb="41">
      <t>ヒョウカテン</t>
    </rPh>
    <rPh sb="42" eb="46">
      <t>ジコサイテン</t>
    </rPh>
    <rPh sb="48" eb="50">
      <t>キニュウ</t>
    </rPh>
    <phoneticPr fontId="2"/>
  </si>
  <si>
    <t>様式
６－１</t>
    <rPh sb="0" eb="2">
      <t>ヨウシキ</t>
    </rPh>
    <phoneticPr fontId="2"/>
  </si>
  <si>
    <t>様式
６－２</t>
    <phoneticPr fontId="2"/>
  </si>
  <si>
    <t>様式
６－３</t>
    <phoneticPr fontId="2"/>
  </si>
  <si>
    <t>様式
７－１</t>
    <rPh sb="0" eb="2">
      <t>ヨウシキ</t>
    </rPh>
    <phoneticPr fontId="2"/>
  </si>
  <si>
    <t>様式
７－２</t>
    <phoneticPr fontId="2"/>
  </si>
  <si>
    <r>
      <t xml:space="preserve">構成員別自己採点表
</t>
    </r>
    <r>
      <rPr>
        <b/>
        <sz val="11"/>
        <color rgb="FFFF0000"/>
        <rFont val="ＭＳ Ｐゴシック"/>
        <family val="3"/>
        <charset val="128"/>
      </rPr>
      <t xml:space="preserve">（共同企業体の場合のみ提出してください）
</t>
    </r>
    <r>
      <rPr>
        <sz val="11"/>
        <rFont val="ＭＳ Ｐゴシック"/>
        <family val="3"/>
        <charset val="128"/>
      </rPr>
      <t>※この採点表で算出した評価点を、１ページ目の申請書の評価点欄に入力してください。</t>
    </r>
    <rPh sb="0" eb="3">
      <t>コウセイイン</t>
    </rPh>
    <rPh sb="3" eb="4">
      <t>ベツ</t>
    </rPh>
    <rPh sb="4" eb="9">
      <t>ジコサイテンヒョウ</t>
    </rPh>
    <rPh sb="11" eb="16">
      <t>キョウドウキギョウタイ</t>
    </rPh>
    <rPh sb="17" eb="19">
      <t>バアイ</t>
    </rPh>
    <rPh sb="21" eb="23">
      <t>テイシュツ</t>
    </rPh>
    <rPh sb="34" eb="36">
      <t>サイテン</t>
    </rPh>
    <rPh sb="36" eb="37">
      <t>ヒョウ</t>
    </rPh>
    <rPh sb="38" eb="40">
      <t>サンシュツ</t>
    </rPh>
    <rPh sb="42" eb="45">
      <t>ヒョウカテン</t>
    </rPh>
    <rPh sb="51" eb="52">
      <t>メ</t>
    </rPh>
    <rPh sb="53" eb="56">
      <t>シンセイショ</t>
    </rPh>
    <rPh sb="57" eb="60">
      <t>ヒョウカテン</t>
    </rPh>
    <rPh sb="60" eb="61">
      <t>ラン</t>
    </rPh>
    <rPh sb="62" eb="64">
      <t>ニュウリョク</t>
    </rPh>
    <phoneticPr fontId="2"/>
  </si>
  <si>
    <r>
      <t xml:space="preserve">商号又は名称
</t>
    </r>
    <r>
      <rPr>
        <b/>
        <sz val="9"/>
        <color rgb="FFFF0000"/>
        <rFont val="ＭＳ Ｐゴシック"/>
        <family val="3"/>
        <charset val="128"/>
      </rPr>
      <t>※必ず入力</t>
    </r>
    <rPh sb="0" eb="2">
      <t>ショウゴウ</t>
    </rPh>
    <rPh sb="2" eb="3">
      <t>マタ</t>
    </rPh>
    <rPh sb="4" eb="6">
      <t>メイショウ</t>
    </rPh>
    <rPh sb="8" eb="9">
      <t>カナラ</t>
    </rPh>
    <rPh sb="10" eb="12">
      <t>ニュウリョク</t>
    </rPh>
    <phoneticPr fontId="2"/>
  </si>
  <si>
    <t>※各構成員の「商号又は名称」を必ず入力してください。未入力の場合、計算されません。</t>
    <rPh sb="1" eb="2">
      <t>カク</t>
    </rPh>
    <rPh sb="2" eb="5">
      <t>コウセイイン</t>
    </rPh>
    <rPh sb="7" eb="9">
      <t>ショウゴウ</t>
    </rPh>
    <rPh sb="9" eb="10">
      <t>マタ</t>
    </rPh>
    <rPh sb="11" eb="13">
      <t>メイショウ</t>
    </rPh>
    <rPh sb="15" eb="16">
      <t>カナラ</t>
    </rPh>
    <rPh sb="17" eb="19">
      <t>ニュウリョク</t>
    </rPh>
    <rPh sb="26" eb="29">
      <t>ミニュウリョク</t>
    </rPh>
    <rPh sb="30" eb="32">
      <t>バアイ</t>
    </rPh>
    <rPh sb="33" eb="35">
      <t>ケイサン</t>
    </rPh>
    <phoneticPr fontId="2"/>
  </si>
  <si>
    <t>この列（Z列）は、「共同企業体の算定方法」に基づきそれぞれの評価項目を計算しています。</t>
    <rPh sb="2" eb="3">
      <t>レツ</t>
    </rPh>
    <rPh sb="5" eb="6">
      <t>レツ</t>
    </rPh>
    <rPh sb="10" eb="12">
      <t>キョウドウ</t>
    </rPh>
    <rPh sb="12" eb="15">
      <t>キギョウタイ</t>
    </rPh>
    <rPh sb="16" eb="18">
      <t>サンテイ</t>
    </rPh>
    <rPh sb="18" eb="20">
      <t>ホウホウ</t>
    </rPh>
    <rPh sb="22" eb="23">
      <t>モト</t>
    </rPh>
    <rPh sb="30" eb="32">
      <t>ヒョウカ</t>
    </rPh>
    <rPh sb="32" eb="34">
      <t>コウモク</t>
    </rPh>
    <rPh sb="35" eb="37">
      <t>ケイサン</t>
    </rPh>
    <phoneticPr fontId="2"/>
  </si>
  <si>
    <t>計算結果を参考として、１ページ目の技術評価項目申請書に点数をご記入ください。</t>
    <rPh sb="0" eb="2">
      <t>ケイサン</t>
    </rPh>
    <rPh sb="2" eb="4">
      <t>ケッカ</t>
    </rPh>
    <rPh sb="5" eb="7">
      <t>サンコウ</t>
    </rPh>
    <rPh sb="15" eb="16">
      <t>メ</t>
    </rPh>
    <rPh sb="17" eb="19">
      <t>ギジュツ</t>
    </rPh>
    <rPh sb="19" eb="21">
      <t>ヒョウカ</t>
    </rPh>
    <rPh sb="21" eb="23">
      <t>コウモク</t>
    </rPh>
    <rPh sb="23" eb="26">
      <t>シンセイショ</t>
    </rPh>
    <rPh sb="27" eb="29">
      <t>テンスウ</t>
    </rPh>
    <rPh sb="31" eb="33">
      <t>キニュウ</t>
    </rPh>
    <phoneticPr fontId="2"/>
  </si>
  <si>
    <r>
      <rPr>
        <b/>
        <u/>
        <sz val="9"/>
        <rFont val="ＭＳ Ｐゴシック"/>
        <family val="3"/>
        <charset val="128"/>
      </rPr>
      <t>当該工事と同じ入札参加資格に関する</t>
    </r>
    <r>
      <rPr>
        <sz val="9"/>
        <rFont val="ＭＳ Ｐゴシック"/>
        <family val="3"/>
        <charset val="128"/>
      </rPr>
      <t>「ISO9001」認証の登録証の写しを添付してください。</t>
    </r>
    <phoneticPr fontId="2"/>
  </si>
  <si>
    <r>
      <t xml:space="preserve">工事実績を証するコリンズデータの写しを添付してください。
コリンズデータ以外で証明する場合は、契約書や図面等の写しを添付してください。
</t>
    </r>
    <r>
      <rPr>
        <b/>
        <u/>
        <sz val="9"/>
        <rFont val="ＭＳ Ｐゴシック"/>
        <family val="3"/>
        <charset val="128"/>
      </rPr>
      <t>※入札参加資格要件の類似工事施工実績として求める項目を満たす資料が必要です。</t>
    </r>
    <rPh sb="0" eb="2">
      <t>コウジ</t>
    </rPh>
    <rPh sb="2" eb="4">
      <t>ジッセキ</t>
    </rPh>
    <rPh sb="5" eb="6">
      <t>ショウ</t>
    </rPh>
    <rPh sb="16" eb="17">
      <t>ウツ</t>
    </rPh>
    <rPh sb="19" eb="21">
      <t>テンプ</t>
    </rPh>
    <rPh sb="36" eb="38">
      <t>イガイ</t>
    </rPh>
    <rPh sb="39" eb="41">
      <t>ショウメイ</t>
    </rPh>
    <rPh sb="43" eb="45">
      <t>バアイ</t>
    </rPh>
    <rPh sb="47" eb="50">
      <t>ケイヤクショ</t>
    </rPh>
    <rPh sb="51" eb="53">
      <t>ズメン</t>
    </rPh>
    <rPh sb="53" eb="54">
      <t>ナド</t>
    </rPh>
    <rPh sb="55" eb="56">
      <t>ウツ</t>
    </rPh>
    <rPh sb="58" eb="60">
      <t>テンプ</t>
    </rPh>
    <rPh sb="95" eb="96">
      <t>ミ</t>
    </rPh>
    <rPh sb="98" eb="100">
      <t>シリョウ</t>
    </rPh>
    <rPh sb="101" eb="103">
      <t>ヒツヨウ</t>
    </rPh>
    <phoneticPr fontId="2"/>
  </si>
  <si>
    <r>
      <t xml:space="preserve">経営規模等評価結果通知書（総合評定値通知書）の写しを添付してください。
</t>
    </r>
    <r>
      <rPr>
        <b/>
        <u/>
        <sz val="9"/>
        <rFont val="ＭＳ Ｐゴシック"/>
        <family val="3"/>
        <charset val="128"/>
      </rPr>
      <t>※①の場合は１年分、②の場合は２年分を添付してください。</t>
    </r>
    <rPh sb="26" eb="28">
      <t>テンプ</t>
    </rPh>
    <rPh sb="39" eb="41">
      <t>バアイ</t>
    </rPh>
    <rPh sb="43" eb="45">
      <t>ネンブン</t>
    </rPh>
    <rPh sb="48" eb="50">
      <t>バアイ</t>
    </rPh>
    <rPh sb="52" eb="54">
      <t>ネンブン</t>
    </rPh>
    <rPh sb="55" eb="57">
      <t>テンプ</t>
    </rPh>
    <phoneticPr fontId="2"/>
  </si>
  <si>
    <t>令和７・８年度の北海道建設工事等競争入札参加資格審査の「通年雇用」に
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28" eb="30">
      <t>ツウネン</t>
    </rPh>
    <rPh sb="30" eb="32">
      <t>コヨウ</t>
    </rPh>
    <rPh sb="35" eb="37">
      <t>ガイトウ</t>
    </rPh>
    <phoneticPr fontId="2"/>
  </si>
  <si>
    <t>令和７・８年度の北海道建設工事等競争入札参加資格審査の「高年齢者継続雇用対策」に該当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40" eb="42">
      <t>ガイトウ</t>
    </rPh>
    <phoneticPr fontId="2"/>
  </si>
  <si>
    <t>令和７・８年度の北海道建設工事等競争入札参加資格審査の「障害者の就労支援」に該当又は北海道働き方改革推進企業認定制度の「障がい者」の取組分野に該当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38" eb="40">
      <t>ガイトウ</t>
    </rPh>
    <rPh sb="40" eb="41">
      <t>マタ</t>
    </rPh>
    <rPh sb="42" eb="45">
      <t>ホッカイドウ</t>
    </rPh>
    <rPh sb="45" eb="46">
      <t>ハタラ</t>
    </rPh>
    <rPh sb="47" eb="58">
      <t>カタカイカクスイシンキギョウニンテイセイド</t>
    </rPh>
    <rPh sb="60" eb="61">
      <t>ショウ</t>
    </rPh>
    <rPh sb="63" eb="64">
      <t>シャ</t>
    </rPh>
    <rPh sb="66" eb="68">
      <t>トリクミ</t>
    </rPh>
    <rPh sb="68" eb="70">
      <t>ブンヤ</t>
    </rPh>
    <rPh sb="71" eb="73">
      <t>ガイトウ</t>
    </rPh>
    <phoneticPr fontId="2"/>
  </si>
  <si>
    <t>過去５か年度の建築局発注工事の受注実績件数は、建築局計画管理課のHP（総合評価落札方式の試行）で公表しているので参照の上、記入してください。
単体で申請する場合は、「C」に１を入力してください。
共同企業体の構成員としての受注実績は、出資比率20％以上の場合のものに限ります。
共同企業体で申請する場合は、構成員別に「A｝と「B」へ、構成員の数を「C」に記入してください。
評価点については、算出した評価比率を基に、該当する点数を申請書鑑へ記入してください。
※評価比率の欄は、計算式が入力されています。計算式を変更すると正しく計算されません。</t>
    <rPh sb="59" eb="60">
      <t>ウエ</t>
    </rPh>
    <rPh sb="61" eb="63">
      <t>キニュウ</t>
    </rPh>
    <rPh sb="111" eb="113">
      <t>ジュチュウ</t>
    </rPh>
    <rPh sb="153" eb="156">
      <t>コウセイイン</t>
    </rPh>
    <rPh sb="156" eb="157">
      <t>ベツ</t>
    </rPh>
    <rPh sb="167" eb="170">
      <t>コウセイイン</t>
    </rPh>
    <rPh sb="171" eb="172">
      <t>カズ</t>
    </rPh>
    <rPh sb="177" eb="179">
      <t>キニュウ</t>
    </rPh>
    <rPh sb="187" eb="190">
      <t>ヒョウカテン</t>
    </rPh>
    <rPh sb="196" eb="198">
      <t>サンシュツ</t>
    </rPh>
    <rPh sb="200" eb="204">
      <t>ヒョウカヒリツ</t>
    </rPh>
    <rPh sb="205" eb="206">
      <t>モト</t>
    </rPh>
    <rPh sb="208" eb="210">
      <t>ガイトウ</t>
    </rPh>
    <rPh sb="212" eb="214">
      <t>テンスウ</t>
    </rPh>
    <rPh sb="215" eb="218">
      <t>シンセイショ</t>
    </rPh>
    <rPh sb="218" eb="219">
      <t>カガミ</t>
    </rPh>
    <rPh sb="220" eb="222">
      <t>キニュウ</t>
    </rPh>
    <rPh sb="231" eb="233">
      <t>ヒョウカ</t>
    </rPh>
    <rPh sb="233" eb="235">
      <t>ヒリツ</t>
    </rPh>
    <rPh sb="236" eb="237">
      <t>ラン</t>
    </rPh>
    <rPh sb="239" eb="242">
      <t>ケイサンシキ</t>
    </rPh>
    <rPh sb="243" eb="245">
      <t>ニュウリョク</t>
    </rPh>
    <rPh sb="252" eb="255">
      <t>ケイサンシキ</t>
    </rPh>
    <rPh sb="256" eb="258">
      <t>ヘンコウ</t>
    </rPh>
    <rPh sb="261" eb="262">
      <t>タダ</t>
    </rPh>
    <rPh sb="264" eb="266">
      <t>ケイサン</t>
    </rPh>
    <phoneticPr fontId="2"/>
  </si>
  <si>
    <t>品質の確保・向上を図るため、当該項目に係る工事で行う試験・検査方法等における品質管理に係る技術的な工夫に関する事項</t>
    <phoneticPr fontId="4"/>
  </si>
  <si>
    <t>品質の確保・向上を図るため、当該項目に係る工事の冬期養生における品質管理に係る技術的な工夫に関する事項</t>
    <phoneticPr fontId="4"/>
  </si>
  <si>
    <t>←</t>
    <phoneticPr fontId="2"/>
  </si>
  <si>
    <t>各構成員の「施行成績の平均点」は、様式４を入力すると、反映され、企業体の平均点が計算されます。</t>
    <rPh sb="0" eb="1">
      <t>カク</t>
    </rPh>
    <rPh sb="1" eb="4">
      <t>コウセイイン</t>
    </rPh>
    <rPh sb="6" eb="8">
      <t>セコウ</t>
    </rPh>
    <rPh sb="8" eb="10">
      <t>セイセキ</t>
    </rPh>
    <rPh sb="11" eb="14">
      <t>ヘイキンテン</t>
    </rPh>
    <rPh sb="17" eb="19">
      <t>ヨウシキ</t>
    </rPh>
    <rPh sb="21" eb="23">
      <t>ニュウリョク</t>
    </rPh>
    <rPh sb="27" eb="29">
      <t>ハンエイ</t>
    </rPh>
    <rPh sb="32" eb="35">
      <t>キギョウタイ</t>
    </rPh>
    <rPh sb="36" eb="39">
      <t>ヘイキンテン</t>
    </rPh>
    <rPh sb="40" eb="42">
      <t>ケイサン</t>
    </rPh>
    <phoneticPr fontId="2"/>
  </si>
  <si>
    <t>NETIS 掲載の新技術・新工法を記載する場合は、NETIS番号・特許番号を明記すること（資料の添付は不要）。また、NETIS 掲載以外の新技術・新工法（NETIS 掲載が終了した技術を含む）がある場合は、本様式とは別に、カタログ等の資料を添付すること（所見の補足説明や追記はしないこと）。
なお、NETIS 番号等の間違いなどにより、新技術が特定できない場合は評価しないこととする。
添付資料の枚数については、技術的所見ごとにA４用紙１枚までとする。</t>
    <rPh sb="17" eb="19">
      <t>キサイ</t>
    </rPh>
    <rPh sb="193" eb="195">
      <t>テンプ</t>
    </rPh>
    <rPh sb="195" eb="197">
      <t>シリョウ</t>
    </rPh>
    <phoneticPr fontId="2"/>
  </si>
  <si>
    <t>※仕様上、４項目全てに点数を記入できてしまいが、</t>
    <rPh sb="1" eb="4">
      <t>シヨウジョウ</t>
    </rPh>
    <rPh sb="6" eb="8">
      <t>コウモク</t>
    </rPh>
    <rPh sb="8" eb="9">
      <t>スベ</t>
    </rPh>
    <rPh sb="11" eb="13">
      <t>テンスウ</t>
    </rPh>
    <rPh sb="14" eb="16">
      <t>キニュウ</t>
    </rPh>
    <phoneticPr fontId="2"/>
  </si>
  <si>
    <t>　 本項目の配点（１点）以上には評価しません。</t>
    <rPh sb="2" eb="5">
      <t>ホンコウモク</t>
    </rPh>
    <rPh sb="6" eb="8">
      <t>ハイテン</t>
    </rPh>
    <rPh sb="10" eb="11">
      <t>テン</t>
    </rPh>
    <rPh sb="12" eb="14">
      <t>イジョウ</t>
    </rPh>
    <rPh sb="16" eb="18">
      <t>ヒョウカ</t>
    </rPh>
    <phoneticPr fontId="2"/>
  </si>
  <si>
    <t>↑</t>
    <phoneticPr fontId="2"/>
  </si>
  <si>
    <t>①～④のうち
２項目まで選択</t>
    <phoneticPr fontId="2"/>
  </si>
  <si>
    <t>①～④のうち、２項目まで選択して点数を記入してください。</t>
    <rPh sb="8" eb="10">
      <t>コウモク</t>
    </rPh>
    <rPh sb="12" eb="14">
      <t>センタク</t>
    </rPh>
    <rPh sb="16" eb="18">
      <t>テンスウ</t>
    </rPh>
    <rPh sb="19" eb="21">
      <t>キニュウ</t>
    </rPh>
    <phoneticPr fontId="2"/>
  </si>
  <si>
    <r>
      <rPr>
        <b/>
        <u/>
        <sz val="9"/>
        <rFont val="ＭＳ Ｐゴシック"/>
        <family val="3"/>
        <charset val="128"/>
      </rPr>
      <t>下記資料をすべて添付してください。</t>
    </r>
    <r>
      <rPr>
        <sz val="9"/>
        <rFont val="ＭＳ Ｐゴシック"/>
        <family val="3"/>
        <charset val="128"/>
      </rPr>
      <t xml:space="preserve">
❶【新卒者雇用の場合】　卒業証書又は卒業証明書の写し
 　【離職者雇用の場合】　解雇通知書又は離職証明書の写し
❷雇用契約書の写しなど、雇用契約の内容がわかる書面
❸健康保険加入者：資格取得確認通知書、又は標準報酬決定通知書の写し
 　健康保険未加入者：雇用保険被保険者資格取得等確認通知書の写し
❹基準日（公告日の月の初日の時点）において、３か月以上の継続雇用があることが必要なため、</t>
    </r>
    <r>
      <rPr>
        <b/>
        <u/>
        <sz val="9"/>
        <rFont val="ＭＳ Ｐゴシック"/>
        <family val="3"/>
        <charset val="128"/>
      </rPr>
      <t>３か月以上の雇用継続ならびに基準日においても雇用を継続していることを証する書類が必要</t>
    </r>
    <r>
      <rPr>
        <sz val="9"/>
        <rFont val="ＭＳ Ｐゴシック"/>
        <family val="3"/>
        <charset val="128"/>
      </rPr>
      <t>となるので、添付する書類に留意すること。（</t>
    </r>
    <r>
      <rPr>
        <b/>
        <u/>
        <sz val="9"/>
        <rFont val="ＭＳ Ｐゴシック"/>
        <family val="3"/>
        <charset val="128"/>
      </rPr>
      <t>出勤簿の写し</t>
    </r>
    <r>
      <rPr>
        <sz val="9"/>
        <rFont val="ＭＳ Ｐゴシック"/>
        <family val="3"/>
        <charset val="128"/>
      </rPr>
      <t>など）</t>
    </r>
    <rPh sb="20" eb="23">
      <t>シンソツシャ</t>
    </rPh>
    <rPh sb="23" eb="25">
      <t>コヨウ</t>
    </rPh>
    <rPh sb="26" eb="28">
      <t>バアイ</t>
    </rPh>
    <rPh sb="48" eb="51">
      <t>リショクシャ</t>
    </rPh>
    <rPh sb="51" eb="53">
      <t>コヨウ</t>
    </rPh>
    <rPh sb="54" eb="56">
      <t>バアイ</t>
    </rPh>
    <rPh sb="172" eb="175">
      <t>コウコクビ</t>
    </rPh>
    <rPh sb="176" eb="177">
      <t>ツキ</t>
    </rPh>
    <rPh sb="178" eb="180">
      <t>ショニチ</t>
    </rPh>
    <rPh sb="181" eb="183">
      <t>ジテン</t>
    </rPh>
    <rPh sb="192" eb="194">
      <t>イジョウ</t>
    </rPh>
    <rPh sb="195" eb="197">
      <t>ケイゾク</t>
    </rPh>
    <rPh sb="197" eb="199">
      <t>コヨウ</t>
    </rPh>
    <rPh sb="213" eb="214">
      <t>ゲツ</t>
    </rPh>
    <rPh sb="214" eb="216">
      <t>イジョウ</t>
    </rPh>
    <phoneticPr fontId="2"/>
  </si>
  <si>
    <r>
      <rPr>
        <b/>
        <u/>
        <sz val="9"/>
        <rFont val="ＭＳ Ｐゴシック"/>
        <family val="3"/>
        <charset val="128"/>
      </rPr>
      <t>「ｂ」の場合には、下記資料をすべて添付してください。</t>
    </r>
    <r>
      <rPr>
        <sz val="9"/>
        <rFont val="ＭＳ Ｐゴシック"/>
        <family val="3"/>
        <charset val="128"/>
      </rPr>
      <t xml:space="preserve">
❶雇用契約書の写しなど、雇用契約の内容がわかる書面
❷健康保険加入者：資格取得確認通知書、又は標準報酬決定通知書の写し
　 健康保険未加入者：雇用保険被保険者資格取得等確認通知書の写し
❸基準日（公告日の月の初日の時点）において、１年以上の継続雇用があることが必要なため、</t>
    </r>
    <r>
      <rPr>
        <b/>
        <u/>
        <sz val="9"/>
        <rFont val="ＭＳ Ｐゴシック"/>
        <family val="3"/>
        <charset val="128"/>
      </rPr>
      <t>１年以上の雇用継続ならびに基準日においても雇用を継続していることを証する書類が必要</t>
    </r>
    <r>
      <rPr>
        <sz val="9"/>
        <rFont val="ＭＳ Ｐゴシック"/>
        <family val="3"/>
        <charset val="128"/>
      </rPr>
      <t>となるので、添付する書類に留意すること。（</t>
    </r>
    <r>
      <rPr>
        <b/>
        <u/>
        <sz val="9"/>
        <rFont val="ＭＳ Ｐゴシック"/>
        <family val="3"/>
        <charset val="128"/>
      </rPr>
      <t>出勤簿の写し</t>
    </r>
    <r>
      <rPr>
        <sz val="9"/>
        <rFont val="ＭＳ Ｐゴシック"/>
        <family val="3"/>
        <charset val="128"/>
      </rPr>
      <t xml:space="preserve">など）
</t>
    </r>
    <rPh sb="143" eb="144">
      <t>ネン</t>
    </rPh>
    <rPh sb="144" eb="146">
      <t>イジョウ</t>
    </rPh>
    <rPh sb="164" eb="165">
      <t>ネン</t>
    </rPh>
    <phoneticPr fontId="2"/>
  </si>
  <si>
    <r>
      <t>ｂの場合、登録先の保護観察所が発行する証明書（</t>
    </r>
    <r>
      <rPr>
        <b/>
        <u/>
        <sz val="9"/>
        <rFont val="ＭＳ Ｐゴシック"/>
        <family val="3"/>
        <charset val="128"/>
      </rPr>
      <t>証明日が当該年度の日付であるもの</t>
    </r>
    <r>
      <rPr>
        <sz val="9"/>
        <rFont val="ＭＳ Ｐゴシック"/>
        <family val="3"/>
        <charset val="128"/>
      </rPr>
      <t>）の写しを添付してください。</t>
    </r>
    <rPh sb="2" eb="4">
      <t>バアイ</t>
    </rPh>
    <rPh sb="5" eb="7">
      <t>トウロク</t>
    </rPh>
    <rPh sb="7" eb="8">
      <t>サキ</t>
    </rPh>
    <rPh sb="9" eb="11">
      <t>ホゴ</t>
    </rPh>
    <rPh sb="11" eb="13">
      <t>カンサツ</t>
    </rPh>
    <rPh sb="13" eb="14">
      <t>ジョ</t>
    </rPh>
    <rPh sb="15" eb="17">
      <t>ハッコウ</t>
    </rPh>
    <rPh sb="19" eb="22">
      <t>ショウメイショ</t>
    </rPh>
    <rPh sb="23" eb="25">
      <t>ショウメイ</t>
    </rPh>
    <rPh sb="25" eb="26">
      <t>ヒ</t>
    </rPh>
    <rPh sb="27" eb="29">
      <t>トウガイ</t>
    </rPh>
    <rPh sb="29" eb="31">
      <t>ネンド</t>
    </rPh>
    <rPh sb="32" eb="34">
      <t>ヒヅケ</t>
    </rPh>
    <rPh sb="41" eb="42">
      <t>ウツ</t>
    </rPh>
    <rPh sb="44" eb="46">
      <t>テンプ</t>
    </rPh>
    <phoneticPr fontId="2"/>
  </si>
  <si>
    <t>一級･二級施工管理技士又は一級施工管理技士補の追加配置あり</t>
    <rPh sb="3" eb="4">
      <t>ニ</t>
    </rPh>
    <rPh sb="4" eb="5">
      <t>キュウ</t>
    </rPh>
    <rPh sb="13" eb="14">
      <t>イチ</t>
    </rPh>
    <rPh sb="21" eb="22">
      <t>ホ</t>
    </rPh>
    <phoneticPr fontId="2"/>
  </si>
  <si>
    <t>一級施工管理技士補</t>
    <rPh sb="0" eb="2">
      <t>イッキュウ</t>
    </rPh>
    <rPh sb="2" eb="4">
      <t>セコウ</t>
    </rPh>
    <rPh sb="4" eb="6">
      <t>カンリ</t>
    </rPh>
    <rPh sb="6" eb="8">
      <t>ギシ</t>
    </rPh>
    <rPh sb="8" eb="9">
      <t>ホ</t>
    </rPh>
    <phoneticPr fontId="2"/>
  </si>
  <si>
    <r>
      <t xml:space="preserve">被雇用者年齢
</t>
    </r>
    <r>
      <rPr>
        <sz val="8"/>
        <rFont val="ＭＳ Ｐゴシック"/>
        <family val="3"/>
        <charset val="128"/>
      </rPr>
      <t>（令和７年４月１日時点）</t>
    </r>
    <rPh sb="8" eb="10">
      <t>レイワ</t>
    </rPh>
    <rPh sb="11" eb="12">
      <t>ネン</t>
    </rPh>
    <rPh sb="13" eb="14">
      <t>ガツ</t>
    </rPh>
    <rPh sb="15" eb="16">
      <t>ニチ</t>
    </rPh>
    <rPh sb="16" eb="18">
      <t>ジテン</t>
    </rPh>
    <phoneticPr fontId="2"/>
  </si>
  <si>
    <t>（様式７－１）</t>
    <phoneticPr fontId="2"/>
  </si>
  <si>
    <t>（様式７－２）</t>
    <phoneticPr fontId="2"/>
  </si>
  <si>
    <t>北海道足寄高等学校大規模改造工事</t>
    <phoneticPr fontId="2"/>
  </si>
  <si>
    <t>工事対象施設等を使用しながら行う工事において、工程遅延防止のために、あらかじめ対処しておくべき技術的な工夫に関する事項</t>
  </si>
  <si>
    <t>工事を所定の工期内に完成させるために、最も重要な工程において、作業の効率化を図る技術的な工夫に関する事項</t>
  </si>
  <si>
    <t>品質の確保・向上を図るため、当該項目に係る工事の使用材料や機材又はそれらの施工等における技術的な工夫に関する事項</t>
  </si>
  <si>
    <t>品質の確保・向上を図るため、当該項目に係る工事で行う試験・検査方法等における品質管理に係る技術的な工夫に関する事項</t>
  </si>
  <si>
    <t>騒音、振動、粉じん、臭気等の周辺環境対策に係る技術的な工夫に関する事項</t>
  </si>
  <si>
    <t>工事対象施設や工事現場周辺の第三者への安全確保等のために行う、より効果的な事故防止対策に係る技術的な工夫に関する事項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</si>
</sst>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ggge&quot;年&quot;\(bbbb&quot;年)&quot;m&quot;月&quot;d&quot;日&quot;"/>
    <numFmt numFmtId="177" formatCode="0.0"/>
    <numFmt numFmtId="178" formatCode="@&quot;才&quot;"/>
    <numFmt numFmtId="179" formatCode="#,###&quot;円&quot;"/>
    <numFmt numFmtId="180" formatCode="0.0;_⓿"/>
    <numFmt numFmtId="181" formatCode="0.0_ "/>
    <numFmt numFmtId="182" formatCode="0_ "/>
    <numFmt numFmtId="183" formatCode="0.00_ "/>
    <numFmt numFmtId="184" formatCode="0.00_);[Red]\(0.00\)"/>
    <numFmt numFmtId="185" formatCode="0.0_);[Red]\(0.0\)"/>
    <numFmt numFmtId="186" formatCode="0_);[Red]\(0\)"/>
  </numFmts>
  <fonts count="3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u/>
      <sz val="11"/>
      <name val="ＭＳ Ｐゴシック"/>
      <family val="3"/>
      <charset val="128"/>
    </font>
    <font>
      <sz val="10"/>
      <name val="ＭＳ Ｐゴシック"/>
      <family val="3"/>
      <charset val="128"/>
    </font>
    <font>
      <sz val="10"/>
      <color indexed="9"/>
      <name val="ＭＳ Ｐゴシック"/>
      <family val="3"/>
      <charset val="128"/>
    </font>
    <font>
      <u/>
      <sz val="10"/>
      <name val="ＭＳ Ｐゴシック"/>
      <family val="3"/>
      <charset val="128"/>
    </font>
    <font>
      <sz val="9"/>
      <name val="ＭＳ Ｐゴシック"/>
      <family val="3"/>
      <charset val="128"/>
    </font>
    <font>
      <sz val="11"/>
      <color indexed="8"/>
      <name val="ＭＳ 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sz val="14"/>
      <name val="ＭＳ Ｐゴシック"/>
      <family val="3"/>
      <charset val="128"/>
    </font>
    <font>
      <sz val="5"/>
      <name val="ＭＳ Ｐゴシック"/>
      <family val="3"/>
      <charset val="128"/>
    </font>
    <font>
      <sz val="11"/>
      <color theme="1"/>
      <name val="ＭＳ Ｐゴシック"/>
      <family val="3"/>
      <charset val="128"/>
    </font>
    <font>
      <sz val="10"/>
      <color theme="1"/>
      <name val="ＭＳ Ｐゴシック"/>
      <family val="3"/>
      <charset val="128"/>
    </font>
    <font>
      <b/>
      <sz val="12"/>
      <color theme="1"/>
      <name val="ＭＳ Ｐゴシック"/>
      <family val="3"/>
      <charset val="128"/>
    </font>
    <font>
      <b/>
      <sz val="12"/>
      <name val="ＭＳ Ｐゴシック"/>
      <family val="3"/>
      <charset val="128"/>
    </font>
    <font>
      <b/>
      <sz val="11"/>
      <name val="ＭＳ Ｐゴシック"/>
      <family val="3"/>
      <charset val="128"/>
    </font>
    <font>
      <b/>
      <u/>
      <sz val="9"/>
      <name val="ＭＳ Ｐゴシック"/>
      <family val="3"/>
      <charset val="128"/>
    </font>
    <font>
      <sz val="11"/>
      <color theme="1"/>
      <name val="BIZ UDPゴシック"/>
      <family val="3"/>
      <charset val="128"/>
    </font>
    <font>
      <sz val="11"/>
      <color rgb="FFFF0000"/>
      <name val="ＭＳ Ｐゴシック"/>
      <family val="3"/>
      <charset val="128"/>
    </font>
    <font>
      <b/>
      <sz val="8"/>
      <color rgb="FFFF0000"/>
      <name val="ＭＳ Ｐゴシック"/>
      <family val="3"/>
      <charset val="128"/>
    </font>
    <font>
      <b/>
      <sz val="8"/>
      <name val="ＭＳ Ｐゴシック"/>
      <family val="3"/>
      <charset val="128"/>
    </font>
    <font>
      <b/>
      <sz val="11"/>
      <color rgb="FFFF0000"/>
      <name val="ＭＳ Ｐゴシック"/>
      <family val="3"/>
      <charset val="128"/>
    </font>
    <font>
      <sz val="10"/>
      <name val="ＭＳ ゴシック"/>
      <family val="3"/>
      <charset val="128"/>
    </font>
    <font>
      <sz val="20"/>
      <color theme="1"/>
      <name val="ＭＳ Ｐゴシック"/>
      <family val="3"/>
      <charset val="128"/>
    </font>
    <font>
      <b/>
      <sz val="9"/>
      <color rgb="FFFF0000"/>
      <name val="ＭＳ Ｐゴシック"/>
      <family val="3"/>
      <charset val="128"/>
    </font>
    <font>
      <b/>
      <sz val="10"/>
      <color rgb="FFFF0000"/>
      <name val="ＭＳ Ｐゴシック"/>
      <family val="3"/>
      <charset val="128"/>
    </font>
  </fonts>
  <fills count="1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ECF0F8"/>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99FF"/>
        <bgColor indexed="64"/>
      </patternFill>
    </fill>
    <fill>
      <patternFill patternType="solid">
        <fgColor theme="0" tint="-0.249977111117893"/>
        <bgColor indexed="64"/>
      </patternFill>
    </fill>
  </fills>
  <borders count="206">
    <border>
      <left/>
      <right/>
      <top/>
      <bottom/>
      <diagonal/>
    </border>
    <border>
      <left style="hair">
        <color theme="1"/>
      </left>
      <right style="hair">
        <color theme="1"/>
      </right>
      <top style="hair">
        <color theme="1"/>
      </top>
      <bottom style="hair">
        <color theme="1"/>
      </bottom>
      <diagonal/>
    </border>
    <border>
      <left style="thin">
        <color theme="1"/>
      </left>
      <right style="thin">
        <color theme="1"/>
      </right>
      <top style="thin">
        <color theme="1"/>
      </top>
      <bottom style="thin">
        <color theme="1"/>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left>
      <right style="thin">
        <color theme="1"/>
      </right>
      <top/>
      <bottom style="thin">
        <color theme="1"/>
      </bottom>
      <diagonal/>
    </border>
    <border>
      <left style="dotted">
        <color theme="1"/>
      </left>
      <right style="thin">
        <color theme="1"/>
      </right>
      <top style="thin">
        <color theme="1"/>
      </top>
      <bottom style="thin">
        <color theme="1"/>
      </bottom>
      <diagonal/>
    </border>
    <border>
      <left style="dotted">
        <color theme="1"/>
      </left>
      <right style="thin">
        <color theme="1"/>
      </right>
      <top style="thin">
        <color theme="1"/>
      </top>
      <bottom/>
      <diagonal/>
    </border>
    <border>
      <left style="dotted">
        <color theme="1"/>
      </left>
      <right style="thin">
        <color theme="1"/>
      </right>
      <top/>
      <bottom/>
      <diagonal/>
    </border>
    <border>
      <left style="dotted">
        <color theme="1"/>
      </left>
      <right style="thin">
        <color theme="1"/>
      </right>
      <top/>
      <bottom style="thin">
        <color theme="1"/>
      </bottom>
      <diagonal/>
    </border>
    <border>
      <left style="thin">
        <color theme="1"/>
      </left>
      <right style="dotted">
        <color theme="1"/>
      </right>
      <top style="thin">
        <color theme="1"/>
      </top>
      <bottom/>
      <diagonal/>
    </border>
    <border>
      <left style="thin">
        <color theme="1"/>
      </left>
      <right style="dotted">
        <color theme="1"/>
      </right>
      <top/>
      <bottom/>
      <diagonal/>
    </border>
    <border>
      <left style="thin">
        <color theme="1"/>
      </left>
      <right style="dotted">
        <color theme="1"/>
      </right>
      <top/>
      <bottom style="thin">
        <color theme="1"/>
      </bottom>
      <diagonal/>
    </border>
    <border>
      <left/>
      <right/>
      <top/>
      <bottom style="medium">
        <color auto="1"/>
      </bottom>
      <diagonal/>
    </border>
    <border>
      <left style="medium">
        <color indexed="64"/>
      </left>
      <right style="thin">
        <color indexed="64"/>
      </right>
      <top style="medium">
        <color indexed="64"/>
      </top>
      <bottom/>
      <diagonal/>
    </border>
    <border>
      <left style="thin">
        <color indexed="64"/>
      </left>
      <right/>
      <top style="medium">
        <color auto="1"/>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auto="1"/>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medium">
        <color auto="1"/>
      </top>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double">
        <color indexed="64"/>
      </left>
      <right style="double">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style="hair">
        <color indexed="64"/>
      </right>
      <top/>
      <bottom style="medium">
        <color indexed="64"/>
      </bottom>
      <diagonal/>
    </border>
    <border>
      <left style="thin">
        <color auto="1"/>
      </left>
      <right style="hair">
        <color auto="1"/>
      </right>
      <top style="medium">
        <color auto="1"/>
      </top>
      <bottom style="medium">
        <color indexed="64"/>
      </bottom>
      <diagonal/>
    </border>
    <border>
      <left style="double">
        <color indexed="64"/>
      </left>
      <right/>
      <top/>
      <bottom style="medium">
        <color indexed="64"/>
      </bottom>
      <diagonal/>
    </border>
    <border>
      <left style="double">
        <color indexed="64"/>
      </left>
      <right style="thin">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hair">
        <color indexed="64"/>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auto="1"/>
      </top>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double">
        <color indexed="64"/>
      </left>
      <right style="medium">
        <color indexed="64"/>
      </right>
      <top style="medium">
        <color indexed="64"/>
      </top>
      <bottom/>
      <diagonal/>
    </border>
    <border>
      <left/>
      <right style="thin">
        <color indexed="64"/>
      </right>
      <top style="medium">
        <color indexed="64"/>
      </top>
      <bottom style="hair">
        <color indexed="64"/>
      </bottom>
      <diagonal/>
    </border>
    <border>
      <left style="double">
        <color indexed="64"/>
      </left>
      <right/>
      <top style="medium">
        <color indexed="64"/>
      </top>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style="thin">
        <color indexed="64"/>
      </right>
      <top style="medium">
        <color indexed="64"/>
      </top>
      <bottom/>
      <diagonal/>
    </border>
    <border>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double">
        <color indexed="64"/>
      </left>
      <right/>
      <top style="medium">
        <color auto="1"/>
      </top>
      <bottom style="hair">
        <color indexed="64"/>
      </bottom>
      <diagonal/>
    </border>
    <border>
      <left style="thin">
        <color indexed="64"/>
      </left>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medium">
        <color indexed="64"/>
      </right>
      <top/>
      <bottom/>
      <diagonal/>
    </border>
    <border>
      <left/>
      <right style="thin">
        <color indexed="64"/>
      </right>
      <top style="hair">
        <color indexed="64"/>
      </top>
      <bottom style="hair">
        <color indexed="64"/>
      </bottom>
      <diagonal/>
    </border>
    <border>
      <left style="double">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double">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double">
        <color indexed="64"/>
      </left>
      <right/>
      <top style="hair">
        <color indexed="64"/>
      </top>
      <bottom style="medium">
        <color indexed="64"/>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theme="1"/>
      </left>
      <right style="thin">
        <color theme="1"/>
      </right>
      <top style="thin">
        <color theme="1"/>
      </top>
      <bottom style="thin">
        <color indexed="64"/>
      </bottom>
      <diagonal/>
    </border>
    <border>
      <left/>
      <right/>
      <top style="thin">
        <color theme="1"/>
      </top>
      <bottom/>
      <diagonal/>
    </border>
    <border>
      <left/>
      <right/>
      <top/>
      <bottom style="thin">
        <color theme="1"/>
      </bottom>
      <diagonal/>
    </border>
    <border>
      <left style="thin">
        <color theme="1"/>
      </left>
      <right/>
      <top style="hair">
        <color theme="1"/>
      </top>
      <bottom/>
      <diagonal/>
    </border>
    <border>
      <left/>
      <right/>
      <top style="hair">
        <color theme="1"/>
      </top>
      <bottom/>
      <diagonal/>
    </border>
    <border>
      <left/>
      <right style="hair">
        <color theme="1"/>
      </right>
      <top style="hair">
        <color theme="1"/>
      </top>
      <bottom/>
      <diagonal/>
    </border>
    <border>
      <left/>
      <right style="hair">
        <color theme="1"/>
      </right>
      <top/>
      <bottom/>
      <diagonal/>
    </border>
    <border>
      <left/>
      <right style="hair">
        <color theme="1"/>
      </right>
      <top/>
      <bottom style="thin">
        <color theme="1"/>
      </bottom>
      <diagonal/>
    </border>
    <border>
      <left style="thin">
        <color theme="1"/>
      </left>
      <right/>
      <top/>
      <bottom style="hair">
        <color theme="1"/>
      </bottom>
      <diagonal/>
    </border>
    <border>
      <left/>
      <right/>
      <top/>
      <bottom style="hair">
        <color theme="1"/>
      </bottom>
      <diagonal/>
    </border>
    <border>
      <left/>
      <right style="hair">
        <color theme="1"/>
      </right>
      <top/>
      <bottom style="hair">
        <color theme="1"/>
      </bottom>
      <diagonal/>
    </border>
    <border>
      <left style="thin">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double">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medium">
        <color indexed="64"/>
      </bottom>
      <diagonal/>
    </border>
    <border diagonalUp="1">
      <left style="thin">
        <color theme="1"/>
      </left>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theme="1"/>
      </right>
      <top style="thin">
        <color theme="1"/>
      </top>
      <bottom style="thin">
        <color theme="1"/>
      </bottom>
      <diagonal style="thin">
        <color theme="1"/>
      </diagonal>
    </border>
    <border diagonalUp="1">
      <left style="thin">
        <color theme="1"/>
      </left>
      <right/>
      <top style="thin">
        <color theme="1"/>
      </top>
      <bottom/>
      <diagonal style="thin">
        <color theme="1"/>
      </diagonal>
    </border>
    <border diagonalUp="1">
      <left/>
      <right/>
      <top style="thin">
        <color theme="1"/>
      </top>
      <bottom/>
      <diagonal style="thin">
        <color theme="1"/>
      </diagonal>
    </border>
    <border diagonalUp="1">
      <left/>
      <right style="thin">
        <color theme="1"/>
      </right>
      <top style="thin">
        <color theme="1"/>
      </top>
      <bottom/>
      <diagonal style="thin">
        <color theme="1"/>
      </diagonal>
    </border>
    <border diagonalUp="1">
      <left style="thin">
        <color theme="1"/>
      </left>
      <right/>
      <top/>
      <bottom/>
      <diagonal style="thin">
        <color theme="1"/>
      </diagonal>
    </border>
    <border diagonalUp="1">
      <left/>
      <right/>
      <top/>
      <bottom/>
      <diagonal style="thin">
        <color theme="1"/>
      </diagonal>
    </border>
    <border diagonalUp="1">
      <left/>
      <right style="thin">
        <color theme="1"/>
      </right>
      <top/>
      <bottom/>
      <diagonal style="thin">
        <color theme="1"/>
      </diagonal>
    </border>
    <border diagonalUp="1">
      <left style="thin">
        <color theme="1"/>
      </left>
      <right/>
      <top/>
      <bottom style="thin">
        <color theme="1"/>
      </bottom>
      <diagonal style="thin">
        <color theme="1"/>
      </diagonal>
    </border>
    <border diagonalUp="1">
      <left/>
      <right/>
      <top/>
      <bottom style="thin">
        <color theme="1"/>
      </bottom>
      <diagonal style="thin">
        <color theme="1"/>
      </diagonal>
    </border>
    <border diagonalUp="1">
      <left/>
      <right style="thin">
        <color theme="1"/>
      </right>
      <top/>
      <bottom style="thin">
        <color theme="1"/>
      </bottom>
      <diagonal style="thin">
        <color theme="1"/>
      </diagonal>
    </border>
    <border>
      <left style="medium">
        <color rgb="FFFF0000"/>
      </left>
      <right style="medium">
        <color rgb="FFFF0000"/>
      </right>
      <top style="medium">
        <color rgb="FFFF0000"/>
      </top>
      <bottom style="thin">
        <color theme="1"/>
      </bottom>
      <diagonal/>
    </border>
    <border>
      <left style="medium">
        <color rgb="FFFF0000"/>
      </left>
      <right style="medium">
        <color rgb="FFFF0000"/>
      </right>
      <top style="thin">
        <color theme="1"/>
      </top>
      <bottom style="thin">
        <color theme="1"/>
      </bottom>
      <diagonal/>
    </border>
    <border>
      <left style="medium">
        <color rgb="FFFF0000"/>
      </left>
      <right style="medium">
        <color rgb="FFFF0000"/>
      </right>
      <top style="thin">
        <color theme="1"/>
      </top>
      <bottom style="medium">
        <color rgb="FFFF0000"/>
      </bottom>
      <diagonal/>
    </border>
    <border diagonalUp="1">
      <left style="hair">
        <color theme="1"/>
      </left>
      <right style="thin">
        <color theme="1"/>
      </right>
      <top style="hair">
        <color theme="1"/>
      </top>
      <bottom style="thin">
        <color theme="1"/>
      </bottom>
      <diagonal style="hair">
        <color theme="1"/>
      </diagonal>
    </border>
    <border diagonalUp="1">
      <left style="hair">
        <color theme="1"/>
      </left>
      <right style="hair">
        <color theme="1"/>
      </right>
      <top style="hair">
        <color theme="1"/>
      </top>
      <bottom style="hair">
        <color theme="1"/>
      </bottom>
      <diagonal style="hair">
        <color theme="1"/>
      </diagonal>
    </border>
    <border diagonalUp="1">
      <left style="hair">
        <color theme="1"/>
      </left>
      <right style="thin">
        <color theme="1"/>
      </right>
      <top style="hair">
        <color theme="1"/>
      </top>
      <bottom style="hair">
        <color theme="1"/>
      </bottom>
      <diagonal style="hair">
        <color theme="1"/>
      </diagonal>
    </border>
    <border diagonalUp="1">
      <left style="hair">
        <color theme="1"/>
      </left>
      <right style="hair">
        <color theme="1"/>
      </right>
      <top style="hair">
        <color theme="1"/>
      </top>
      <bottom style="thin">
        <color theme="1"/>
      </bottom>
      <diagonal style="hair">
        <color theme="1"/>
      </diagonal>
    </border>
    <border>
      <left style="medium">
        <color rgb="FFFF0000"/>
      </left>
      <right style="thin">
        <color theme="1"/>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style="thin">
        <color theme="1"/>
      </left>
      <right/>
      <top style="medium">
        <color rgb="FFFF0000"/>
      </top>
      <bottom style="medium">
        <color rgb="FFFF0000"/>
      </bottom>
      <diagonal/>
    </border>
    <border>
      <left/>
      <right style="thin">
        <color theme="1"/>
      </right>
      <top style="medium">
        <color rgb="FFFF0000"/>
      </top>
      <bottom style="medium">
        <color rgb="FFFF0000"/>
      </bottom>
      <diagonal/>
    </border>
    <border>
      <left style="thin">
        <color theme="1"/>
      </left>
      <right style="medium">
        <color rgb="FFFF0000"/>
      </right>
      <top style="medium">
        <color rgb="FFFF0000"/>
      </top>
      <bottom style="medium">
        <color rgb="FFFF0000"/>
      </bottom>
      <diagonal/>
    </border>
  </borders>
  <cellStyleXfs count="3">
    <xf numFmtId="0" fontId="0" fillId="0" borderId="0">
      <alignment vertical="center"/>
    </xf>
    <xf numFmtId="0" fontId="3" fillId="0" borderId="0">
      <alignment vertical="center"/>
    </xf>
    <xf numFmtId="0" fontId="5" fillId="0" borderId="0">
      <alignment vertical="center"/>
    </xf>
  </cellStyleXfs>
  <cellXfs count="801">
    <xf numFmtId="0" fontId="0" fillId="0" borderId="0" xfId="0">
      <alignment vertical="center"/>
    </xf>
    <xf numFmtId="0" fontId="5" fillId="0" borderId="0" xfId="2" applyFont="1" applyAlignment="1">
      <alignment vertical="center"/>
    </xf>
    <xf numFmtId="0" fontId="6" fillId="0" borderId="0" xfId="2" applyFont="1" applyBorder="1" applyAlignment="1">
      <alignment vertical="center"/>
    </xf>
    <xf numFmtId="0" fontId="7" fillId="0" borderId="0" xfId="2" applyFont="1">
      <alignment vertical="center"/>
    </xf>
    <xf numFmtId="49" fontId="7" fillId="0" borderId="0" xfId="2" applyNumberFormat="1" applyFont="1" applyBorder="1" applyAlignment="1">
      <alignment horizontal="left" vertical="center"/>
    </xf>
    <xf numFmtId="0" fontId="7" fillId="0" borderId="0" xfId="2" applyFont="1" applyBorder="1" applyAlignment="1">
      <alignment horizontal="left" vertical="center"/>
    </xf>
    <xf numFmtId="0" fontId="5" fillId="0" borderId="0" xfId="2" applyFont="1" applyAlignment="1">
      <alignment horizontal="right" vertical="center"/>
    </xf>
    <xf numFmtId="180" fontId="7" fillId="0" borderId="0" xfId="2" applyNumberFormat="1" applyFont="1">
      <alignment vertical="center"/>
    </xf>
    <xf numFmtId="0" fontId="7" fillId="0" borderId="0" xfId="2" applyFont="1" applyAlignment="1">
      <alignment horizontal="right" vertical="center"/>
    </xf>
    <xf numFmtId="0" fontId="8" fillId="0" borderId="0" xfId="2" applyFont="1">
      <alignment vertical="center"/>
    </xf>
    <xf numFmtId="0" fontId="6" fillId="0" borderId="46" xfId="2" applyFont="1" applyBorder="1">
      <alignment vertical="center"/>
    </xf>
    <xf numFmtId="0" fontId="8" fillId="0" borderId="46" xfId="2" applyFont="1" applyBorder="1">
      <alignment vertical="center"/>
    </xf>
    <xf numFmtId="0" fontId="9" fillId="0" borderId="0" xfId="2" applyFont="1">
      <alignment vertical="center"/>
    </xf>
    <xf numFmtId="0" fontId="7" fillId="0" borderId="46" xfId="2" applyFont="1" applyBorder="1">
      <alignment vertical="center"/>
    </xf>
    <xf numFmtId="0" fontId="7" fillId="0" borderId="52" xfId="2" applyFont="1" applyFill="1" applyBorder="1" applyAlignment="1">
      <alignment vertical="center"/>
    </xf>
    <xf numFmtId="0" fontId="7" fillId="0" borderId="53" xfId="2" applyFont="1" applyFill="1" applyBorder="1" applyAlignment="1">
      <alignment vertical="center"/>
    </xf>
    <xf numFmtId="0" fontId="7" fillId="0" borderId="0" xfId="2" applyFont="1" applyFill="1">
      <alignment vertical="center"/>
    </xf>
    <xf numFmtId="0" fontId="7" fillId="0" borderId="0" xfId="2" applyFont="1" applyFill="1" applyAlignment="1">
      <alignment vertical="center" wrapText="1"/>
    </xf>
    <xf numFmtId="0" fontId="7" fillId="0" borderId="60" xfId="2" applyFont="1" applyFill="1" applyBorder="1" applyAlignment="1">
      <alignment vertical="center" shrinkToFit="1"/>
    </xf>
    <xf numFmtId="0" fontId="7" fillId="0" borderId="61" xfId="2" applyFont="1" applyFill="1" applyBorder="1" applyAlignment="1">
      <alignment vertical="center" shrinkToFit="1"/>
    </xf>
    <xf numFmtId="0" fontId="7" fillId="0" borderId="62" xfId="2" applyFont="1" applyFill="1" applyBorder="1" applyAlignment="1">
      <alignment vertical="center" shrinkToFit="1"/>
    </xf>
    <xf numFmtId="0" fontId="7" fillId="0" borderId="63" xfId="2" applyFont="1" applyFill="1" applyBorder="1" applyAlignment="1">
      <alignment vertical="center" wrapText="1"/>
    </xf>
    <xf numFmtId="0" fontId="7" fillId="0" borderId="46" xfId="2" applyFont="1" applyFill="1" applyBorder="1" applyAlignment="1">
      <alignment vertical="center" wrapText="1"/>
    </xf>
    <xf numFmtId="181" fontId="7" fillId="5" borderId="77" xfId="2" applyNumberFormat="1" applyFont="1" applyFill="1" applyBorder="1" applyAlignment="1">
      <alignment horizontal="center" vertical="center" wrapText="1"/>
    </xf>
    <xf numFmtId="181" fontId="7" fillId="5" borderId="78" xfId="2" applyNumberFormat="1" applyFont="1" applyFill="1" applyBorder="1" applyAlignment="1">
      <alignment horizontal="center" vertical="center" wrapText="1"/>
    </xf>
    <xf numFmtId="181" fontId="7" fillId="6" borderId="51" xfId="2" applyNumberFormat="1" applyFont="1" applyFill="1" applyBorder="1" applyAlignment="1">
      <alignment horizontal="center" vertical="center" wrapText="1"/>
    </xf>
    <xf numFmtId="181" fontId="7" fillId="0" borderId="79" xfId="2" applyNumberFormat="1" applyFont="1" applyFill="1" applyBorder="1" applyAlignment="1">
      <alignment horizontal="center" vertical="center" wrapText="1"/>
    </xf>
    <xf numFmtId="181" fontId="7" fillId="0" borderId="80" xfId="2" applyNumberFormat="1" applyFont="1" applyFill="1" applyBorder="1" applyAlignment="1">
      <alignment horizontal="center" vertical="center" wrapText="1"/>
    </xf>
    <xf numFmtId="181" fontId="7" fillId="5" borderId="81" xfId="2" applyNumberFormat="1" applyFont="1" applyFill="1" applyBorder="1" applyAlignment="1">
      <alignment horizontal="center" vertical="center" wrapText="1"/>
    </xf>
    <xf numFmtId="181" fontId="7" fillId="6" borderId="64" xfId="2" applyNumberFormat="1" applyFont="1" applyFill="1" applyBorder="1" applyAlignment="1">
      <alignment horizontal="center" vertical="center" wrapText="1"/>
    </xf>
    <xf numFmtId="182" fontId="7" fillId="0" borderId="71" xfId="2" applyNumberFormat="1" applyFont="1" applyFill="1" applyBorder="1" applyAlignment="1">
      <alignment horizontal="center" vertical="center" wrapText="1"/>
    </xf>
    <xf numFmtId="181" fontId="7" fillId="6" borderId="70" xfId="2" applyNumberFormat="1" applyFont="1" applyFill="1" applyBorder="1" applyAlignment="1">
      <alignment horizontal="center" vertical="center" wrapText="1"/>
    </xf>
    <xf numFmtId="181" fontId="7" fillId="6" borderId="76" xfId="2" applyNumberFormat="1" applyFont="1" applyFill="1" applyBorder="1" applyAlignment="1">
      <alignment horizontal="center" vertical="center" wrapText="1"/>
    </xf>
    <xf numFmtId="182" fontId="13" fillId="0" borderId="83" xfId="2" applyNumberFormat="1" applyFont="1" applyFill="1" applyBorder="1" applyAlignment="1">
      <alignment horizontal="center" vertical="center" wrapText="1"/>
    </xf>
    <xf numFmtId="182" fontId="13" fillId="0" borderId="82" xfId="2" applyNumberFormat="1" applyFont="1" applyFill="1" applyBorder="1" applyAlignment="1">
      <alignment horizontal="center" vertical="center" wrapText="1"/>
    </xf>
    <xf numFmtId="182" fontId="13" fillId="0" borderId="84" xfId="2" applyNumberFormat="1" applyFont="1" applyFill="1" applyBorder="1" applyAlignment="1">
      <alignment horizontal="center" vertical="center" wrapText="1"/>
    </xf>
    <xf numFmtId="182" fontId="13" fillId="0" borderId="69" xfId="2" applyNumberFormat="1" applyFont="1" applyFill="1" applyBorder="1" applyAlignment="1">
      <alignment horizontal="center" vertical="center" wrapText="1"/>
    </xf>
    <xf numFmtId="181" fontId="7" fillId="6" borderId="71" xfId="2" applyNumberFormat="1" applyFont="1" applyFill="1" applyBorder="1" applyAlignment="1">
      <alignment horizontal="center" vertical="center" wrapText="1"/>
    </xf>
    <xf numFmtId="182" fontId="7" fillId="0" borderId="69" xfId="2" applyNumberFormat="1" applyFont="1" applyFill="1" applyBorder="1" applyAlignment="1">
      <alignment horizontal="center" vertical="center" wrapText="1"/>
    </xf>
    <xf numFmtId="182" fontId="12" fillId="0" borderId="79" xfId="2" applyNumberFormat="1" applyFont="1" applyFill="1" applyBorder="1" applyAlignment="1">
      <alignment horizontal="center" vertical="center" wrapText="1"/>
    </xf>
    <xf numFmtId="182" fontId="12" fillId="0" borderId="82" xfId="2" applyNumberFormat="1" applyFont="1" applyFill="1" applyBorder="1" applyAlignment="1">
      <alignment horizontal="center" vertical="center" wrapText="1"/>
    </xf>
    <xf numFmtId="181" fontId="7" fillId="6" borderId="46" xfId="2" applyNumberFormat="1" applyFont="1" applyFill="1" applyBorder="1" applyAlignment="1">
      <alignment horizontal="center" vertical="center" wrapText="1"/>
    </xf>
    <xf numFmtId="181" fontId="4" fillId="0" borderId="83" xfId="2" applyNumberFormat="1" applyFont="1" applyFill="1" applyBorder="1" applyAlignment="1">
      <alignment horizontal="center" vertical="center" wrapText="1"/>
    </xf>
    <xf numFmtId="181" fontId="4" fillId="0" borderId="80" xfId="2" applyNumberFormat="1" applyFont="1" applyFill="1" applyBorder="1" applyAlignment="1">
      <alignment horizontal="center" vertical="center" wrapText="1"/>
    </xf>
    <xf numFmtId="181" fontId="4" fillId="0" borderId="85" xfId="2" applyNumberFormat="1" applyFont="1" applyFill="1" applyBorder="1" applyAlignment="1">
      <alignment horizontal="center" vertical="center" wrapText="1"/>
    </xf>
    <xf numFmtId="182" fontId="4" fillId="0" borderId="71" xfId="2" applyNumberFormat="1" applyFont="1" applyFill="1" applyBorder="1" applyAlignment="1">
      <alignment horizontal="center" vertical="center" wrapText="1"/>
    </xf>
    <xf numFmtId="181" fontId="7" fillId="6" borderId="67" xfId="2" applyNumberFormat="1" applyFont="1" applyFill="1" applyBorder="1" applyAlignment="1">
      <alignment horizontal="center" vertical="center" wrapText="1"/>
    </xf>
    <xf numFmtId="181" fontId="7" fillId="0" borderId="68" xfId="2" applyNumberFormat="1" applyFont="1" applyFill="1" applyBorder="1" applyAlignment="1">
      <alignment horizontal="center" vertical="center" wrapText="1"/>
    </xf>
    <xf numFmtId="181" fontId="7" fillId="5" borderId="86" xfId="2" applyNumberFormat="1" applyFont="1" applyFill="1" applyBorder="1" applyAlignment="1">
      <alignment horizontal="center" vertical="center" wrapText="1"/>
    </xf>
    <xf numFmtId="181" fontId="4" fillId="0" borderId="70" xfId="2" applyNumberFormat="1" applyFont="1" applyFill="1" applyBorder="1" applyAlignment="1">
      <alignment horizontal="center" vertical="center" wrapText="1"/>
    </xf>
    <xf numFmtId="181" fontId="7" fillId="0" borderId="46" xfId="2" applyNumberFormat="1" applyFont="1" applyFill="1" applyBorder="1" applyAlignment="1">
      <alignment horizontal="center" vertical="center" wrapText="1"/>
    </xf>
    <xf numFmtId="181" fontId="7" fillId="5" borderId="88" xfId="2" applyNumberFormat="1" applyFont="1" applyFill="1" applyBorder="1" applyAlignment="1">
      <alignment horizontal="center" vertical="center" wrapText="1"/>
    </xf>
    <xf numFmtId="181" fontId="7" fillId="0" borderId="63" xfId="2" applyNumberFormat="1" applyFont="1" applyFill="1" applyBorder="1" applyAlignment="1">
      <alignment horizontal="center" vertical="center" wrapText="1"/>
    </xf>
    <xf numFmtId="181" fontId="7" fillId="4" borderId="76" xfId="2" applyNumberFormat="1" applyFont="1" applyFill="1" applyBorder="1" applyAlignment="1">
      <alignment horizontal="center" vertical="center" wrapText="1"/>
    </xf>
    <xf numFmtId="182" fontId="7" fillId="0" borderId="68" xfId="2" applyNumberFormat="1" applyFont="1" applyFill="1" applyBorder="1" applyAlignment="1">
      <alignment horizontal="center" vertical="center" wrapText="1"/>
    </xf>
    <xf numFmtId="183" fontId="7" fillId="6" borderId="46" xfId="2" applyNumberFormat="1" applyFont="1" applyFill="1" applyBorder="1" applyAlignment="1">
      <alignment horizontal="center" vertical="center" wrapText="1"/>
    </xf>
    <xf numFmtId="183" fontId="7" fillId="6" borderId="64" xfId="2" applyNumberFormat="1" applyFont="1" applyFill="1" applyBorder="1" applyAlignment="1">
      <alignment horizontal="center" vertical="center" wrapText="1"/>
    </xf>
    <xf numFmtId="181" fontId="12" fillId="0" borderId="71" xfId="2" applyNumberFormat="1" applyFont="1" applyFill="1" applyBorder="1" applyAlignment="1">
      <alignment horizontal="center" vertical="center" wrapText="1"/>
    </xf>
    <xf numFmtId="181" fontId="7" fillId="0" borderId="91" xfId="2" applyNumberFormat="1" applyFont="1" applyFill="1" applyBorder="1" applyAlignment="1">
      <alignment horizontal="center" vertical="center" wrapText="1"/>
    </xf>
    <xf numFmtId="184" fontId="7" fillId="5" borderId="92" xfId="2" applyNumberFormat="1" applyFont="1" applyFill="1" applyBorder="1" applyAlignment="1">
      <alignment horizontal="left" vertical="center" indent="1" shrinkToFit="1"/>
    </xf>
    <xf numFmtId="185" fontId="14" fillId="7" borderId="93" xfId="2" applyNumberFormat="1" applyFont="1" applyFill="1" applyBorder="1" applyAlignment="1">
      <alignment horizontal="right" vertical="center"/>
    </xf>
    <xf numFmtId="0" fontId="14" fillId="0" borderId="95" xfId="2" applyNumberFormat="1" applyFont="1" applyFill="1" applyBorder="1" applyAlignment="1" applyProtection="1">
      <alignment horizontal="center" vertical="center"/>
    </xf>
    <xf numFmtId="0" fontId="14" fillId="0" borderId="96" xfId="2" applyNumberFormat="1" applyFont="1" applyFill="1" applyBorder="1" applyAlignment="1" applyProtection="1">
      <alignment horizontal="center" vertical="center"/>
    </xf>
    <xf numFmtId="2" fontId="14" fillId="5" borderId="97" xfId="2" applyNumberFormat="1" applyFont="1" applyFill="1" applyBorder="1" applyAlignment="1" applyProtection="1">
      <alignment horizontal="center" vertical="center"/>
    </xf>
    <xf numFmtId="0" fontId="14" fillId="0" borderId="99" xfId="2" applyNumberFormat="1" applyFont="1" applyFill="1" applyBorder="1" applyAlignment="1" applyProtection="1">
      <alignment horizontal="center" vertical="center"/>
    </xf>
    <xf numFmtId="177" fontId="14" fillId="5" borderId="97" xfId="2" applyNumberFormat="1" applyFont="1" applyFill="1" applyBorder="1" applyAlignment="1" applyProtection="1">
      <alignment horizontal="center" vertical="center"/>
    </xf>
    <xf numFmtId="0" fontId="14" fillId="0" borderId="101" xfId="2" applyNumberFormat="1" applyFont="1" applyFill="1" applyBorder="1" applyAlignment="1" applyProtection="1">
      <alignment horizontal="center" vertical="center"/>
    </xf>
    <xf numFmtId="0" fontId="14" fillId="0" borderId="102" xfId="2" applyNumberFormat="1" applyFont="1" applyFill="1" applyBorder="1" applyAlignment="1" applyProtection="1">
      <alignment horizontal="center" vertical="center"/>
    </xf>
    <xf numFmtId="0" fontId="14" fillId="0" borderId="103" xfId="2" applyNumberFormat="1" applyFont="1" applyFill="1" applyBorder="1" applyAlignment="1" applyProtection="1">
      <alignment horizontal="center" vertical="center"/>
    </xf>
    <xf numFmtId="185" fontId="14" fillId="0" borderId="95" xfId="2" applyNumberFormat="1" applyFont="1" applyFill="1" applyBorder="1" applyAlignment="1" applyProtection="1">
      <alignment horizontal="center" vertical="center"/>
    </xf>
    <xf numFmtId="185" fontId="14" fillId="0" borderId="96" xfId="2" applyNumberFormat="1" applyFont="1" applyFill="1" applyBorder="1" applyAlignment="1" applyProtection="1">
      <alignment horizontal="center" vertical="center"/>
    </xf>
    <xf numFmtId="185" fontId="14" fillId="0" borderId="102" xfId="2" applyNumberFormat="1" applyFont="1" applyFill="1" applyBorder="1" applyAlignment="1" applyProtection="1">
      <alignment horizontal="center" vertical="center"/>
    </xf>
    <xf numFmtId="185" fontId="14" fillId="0" borderId="105" xfId="2" applyNumberFormat="1" applyFont="1" applyFill="1" applyBorder="1" applyAlignment="1" applyProtection="1">
      <alignment horizontal="center" vertical="center"/>
    </xf>
    <xf numFmtId="183" fontId="14" fillId="5" borderId="93" xfId="2" applyNumberFormat="1" applyFont="1" applyFill="1" applyBorder="1" applyAlignment="1" applyProtection="1">
      <alignment horizontal="center" vertical="center"/>
    </xf>
    <xf numFmtId="0" fontId="14" fillId="0" borderId="106" xfId="2" applyNumberFormat="1" applyFont="1" applyFill="1" applyBorder="1" applyAlignment="1" applyProtection="1">
      <alignment horizontal="center" vertical="center"/>
    </xf>
    <xf numFmtId="2" fontId="14" fillId="5" borderId="107" xfId="2" applyNumberFormat="1" applyFont="1" applyFill="1" applyBorder="1" applyAlignment="1" applyProtection="1">
      <alignment horizontal="center" vertical="center"/>
    </xf>
    <xf numFmtId="185" fontId="14" fillId="0" borderId="108" xfId="2" applyNumberFormat="1" applyFont="1" applyFill="1" applyBorder="1" applyAlignment="1" applyProtection="1">
      <alignment horizontal="center" vertical="center"/>
    </xf>
    <xf numFmtId="2" fontId="14" fillId="5" borderId="109" xfId="2" applyNumberFormat="1" applyFont="1" applyFill="1" applyBorder="1" applyAlignment="1" applyProtection="1">
      <alignment horizontal="center" vertical="center"/>
    </xf>
    <xf numFmtId="184" fontId="14" fillId="0" borderId="106" xfId="2" applyNumberFormat="1" applyFont="1" applyFill="1" applyBorder="1" applyAlignment="1" applyProtection="1">
      <alignment horizontal="center" vertical="center"/>
    </xf>
    <xf numFmtId="184" fontId="14" fillId="0" borderId="103" xfId="2" applyNumberFormat="1" applyFont="1" applyFill="1" applyBorder="1" applyAlignment="1" applyProtection="1">
      <alignment horizontal="center" vertical="center"/>
    </xf>
    <xf numFmtId="184" fontId="7" fillId="0" borderId="111" xfId="2" applyNumberFormat="1" applyFont="1" applyFill="1" applyBorder="1" applyAlignment="1">
      <alignment horizontal="left" vertical="center" indent="1" shrinkToFit="1"/>
    </xf>
    <xf numFmtId="185" fontId="14" fillId="7" borderId="112" xfId="2" applyNumberFormat="1" applyFont="1" applyFill="1" applyBorder="1" applyAlignment="1">
      <alignment horizontal="right" vertical="center"/>
    </xf>
    <xf numFmtId="0" fontId="14" fillId="0" borderId="115" xfId="2" applyNumberFormat="1" applyFont="1" applyFill="1" applyBorder="1" applyAlignment="1" applyProtection="1">
      <alignment horizontal="center" vertical="center"/>
    </xf>
    <xf numFmtId="0" fontId="14" fillId="0" borderId="116" xfId="2" applyNumberFormat="1" applyFont="1" applyFill="1" applyBorder="1" applyAlignment="1" applyProtection="1">
      <alignment horizontal="center" vertical="center"/>
    </xf>
    <xf numFmtId="2" fontId="14" fillId="5" borderId="117" xfId="2" applyNumberFormat="1" applyFont="1" applyFill="1" applyBorder="1" applyAlignment="1" applyProtection="1">
      <alignment horizontal="center" vertical="center"/>
    </xf>
    <xf numFmtId="0" fontId="14" fillId="0" borderId="119" xfId="2" applyNumberFormat="1" applyFont="1" applyFill="1" applyBorder="1" applyAlignment="1" applyProtection="1">
      <alignment horizontal="center" vertical="center"/>
    </xf>
    <xf numFmtId="177" fontId="14" fillId="5" borderId="117" xfId="2" applyNumberFormat="1" applyFont="1" applyFill="1" applyBorder="1" applyAlignment="1" applyProtection="1">
      <alignment horizontal="center" vertical="center"/>
    </xf>
    <xf numFmtId="0" fontId="14" fillId="0" borderId="121" xfId="2" applyNumberFormat="1" applyFont="1" applyFill="1" applyBorder="1" applyAlignment="1" applyProtection="1">
      <alignment horizontal="center" vertical="center"/>
    </xf>
    <xf numFmtId="0" fontId="14" fillId="0" borderId="122" xfId="2" applyNumberFormat="1" applyFont="1" applyFill="1" applyBorder="1" applyAlignment="1" applyProtection="1">
      <alignment horizontal="center" vertical="center"/>
    </xf>
    <xf numFmtId="0" fontId="14" fillId="0" borderId="123" xfId="2" applyNumberFormat="1" applyFont="1" applyFill="1" applyBorder="1" applyAlignment="1" applyProtection="1">
      <alignment horizontal="center" vertical="center"/>
    </xf>
    <xf numFmtId="185" fontId="14" fillId="0" borderId="115" xfId="2" applyNumberFormat="1" applyFont="1" applyFill="1" applyBorder="1" applyAlignment="1" applyProtection="1">
      <alignment horizontal="center" vertical="center"/>
    </xf>
    <xf numFmtId="185" fontId="14" fillId="0" borderId="116" xfId="2" applyNumberFormat="1" applyFont="1" applyFill="1" applyBorder="1" applyAlignment="1" applyProtection="1">
      <alignment horizontal="center" vertical="center"/>
    </xf>
    <xf numFmtId="185" fontId="14" fillId="0" borderId="122" xfId="2" applyNumberFormat="1" applyFont="1" applyFill="1" applyBorder="1" applyAlignment="1" applyProtection="1">
      <alignment horizontal="center" vertical="center"/>
    </xf>
    <xf numFmtId="185" fontId="14" fillId="0" borderId="125" xfId="2" applyNumberFormat="1" applyFont="1" applyFill="1" applyBorder="1" applyAlignment="1" applyProtection="1">
      <alignment horizontal="center" vertical="center"/>
    </xf>
    <xf numFmtId="2" fontId="14" fillId="5" borderId="112" xfId="2" applyNumberFormat="1" applyFont="1" applyFill="1" applyBorder="1" applyAlignment="1" applyProtection="1">
      <alignment horizontal="center" vertical="center"/>
    </xf>
    <xf numFmtId="0" fontId="14" fillId="0" borderId="126" xfId="2" applyNumberFormat="1" applyFont="1" applyFill="1" applyBorder="1" applyAlignment="1" applyProtection="1">
      <alignment horizontal="center" vertical="center"/>
    </xf>
    <xf numFmtId="2" fontId="14" fillId="5" borderId="127" xfId="2" applyNumberFormat="1" applyFont="1" applyFill="1" applyBorder="1" applyAlignment="1" applyProtection="1">
      <alignment horizontal="center" vertical="center"/>
    </xf>
    <xf numFmtId="185" fontId="14" fillId="0" borderId="128" xfId="2" applyNumberFormat="1" applyFont="1" applyFill="1" applyBorder="1" applyAlignment="1" applyProtection="1">
      <alignment horizontal="center" vertical="center"/>
    </xf>
    <xf numFmtId="2" fontId="14" fillId="5" borderId="129" xfId="2" applyNumberFormat="1" applyFont="1" applyFill="1" applyBorder="1" applyAlignment="1" applyProtection="1">
      <alignment horizontal="center" vertical="center"/>
    </xf>
    <xf numFmtId="185" fontId="14" fillId="0" borderId="130" xfId="2" applyNumberFormat="1" applyFont="1" applyFill="1" applyBorder="1" applyAlignment="1" applyProtection="1">
      <alignment horizontal="center" vertical="center"/>
    </xf>
    <xf numFmtId="184" fontId="14" fillId="0" borderId="126" xfId="2" applyNumberFormat="1" applyFont="1" applyFill="1" applyBorder="1" applyAlignment="1" applyProtection="1">
      <alignment horizontal="center" vertical="center"/>
    </xf>
    <xf numFmtId="184" fontId="14" fillId="0" borderId="123" xfId="2" applyNumberFormat="1" applyFont="1" applyFill="1" applyBorder="1" applyAlignment="1" applyProtection="1">
      <alignment horizontal="center" vertical="center"/>
    </xf>
    <xf numFmtId="184" fontId="7" fillId="0" borderId="132" xfId="2" applyNumberFormat="1" applyFont="1" applyFill="1" applyBorder="1" applyAlignment="1">
      <alignment horizontal="left" vertical="center" indent="1" shrinkToFit="1"/>
    </xf>
    <xf numFmtId="185" fontId="14" fillId="7" borderId="133" xfId="2" applyNumberFormat="1" applyFont="1" applyFill="1" applyBorder="1" applyAlignment="1">
      <alignment horizontal="right" vertical="center"/>
    </xf>
    <xf numFmtId="0" fontId="14" fillId="0" borderId="134" xfId="2" applyNumberFormat="1" applyFont="1" applyFill="1" applyBorder="1" applyAlignment="1" applyProtection="1">
      <alignment horizontal="center" vertical="center"/>
    </xf>
    <xf numFmtId="0" fontId="14" fillId="0" borderId="135" xfId="2" applyNumberFormat="1" applyFont="1" applyFill="1" applyBorder="1" applyAlignment="1" applyProtection="1">
      <alignment horizontal="center" vertical="center"/>
    </xf>
    <xf numFmtId="2" fontId="14" fillId="5" borderId="136" xfId="2" applyNumberFormat="1" applyFont="1" applyFill="1" applyBorder="1" applyAlignment="1" applyProtection="1">
      <alignment horizontal="center" vertical="center"/>
    </xf>
    <xf numFmtId="0" fontId="14" fillId="0" borderId="137" xfId="2" applyNumberFormat="1" applyFont="1" applyFill="1" applyBorder="1" applyAlignment="1" applyProtection="1">
      <alignment horizontal="center" vertical="center"/>
    </xf>
    <xf numFmtId="177" fontId="14" fillId="5" borderId="136" xfId="2" applyNumberFormat="1" applyFont="1" applyFill="1" applyBorder="1" applyAlignment="1" applyProtection="1">
      <alignment horizontal="center" vertical="center"/>
    </xf>
    <xf numFmtId="0" fontId="14" fillId="0" borderId="138" xfId="2" applyNumberFormat="1" applyFont="1" applyFill="1" applyBorder="1" applyAlignment="1" applyProtection="1">
      <alignment horizontal="center" vertical="center"/>
    </xf>
    <xf numFmtId="0" fontId="14" fillId="0" borderId="139" xfId="2" applyNumberFormat="1" applyFont="1" applyFill="1" applyBorder="1" applyAlignment="1" applyProtection="1">
      <alignment horizontal="center" vertical="center"/>
    </xf>
    <xf numFmtId="0" fontId="14" fillId="0" borderId="140" xfId="2" applyNumberFormat="1" applyFont="1" applyFill="1" applyBorder="1" applyAlignment="1" applyProtection="1">
      <alignment horizontal="center" vertical="center"/>
    </xf>
    <xf numFmtId="185" fontId="14" fillId="0" borderId="134" xfId="2" applyNumberFormat="1" applyFont="1" applyFill="1" applyBorder="1" applyAlignment="1" applyProtection="1">
      <alignment horizontal="center" vertical="center"/>
    </xf>
    <xf numFmtId="185" fontId="14" fillId="0" borderId="135" xfId="2" applyNumberFormat="1" applyFont="1" applyFill="1" applyBorder="1" applyAlignment="1" applyProtection="1">
      <alignment horizontal="center" vertical="center"/>
    </xf>
    <xf numFmtId="185" fontId="14" fillId="0" borderId="139" xfId="2" applyNumberFormat="1" applyFont="1" applyFill="1" applyBorder="1" applyAlignment="1" applyProtection="1">
      <alignment horizontal="center" vertical="center"/>
    </xf>
    <xf numFmtId="185" fontId="14" fillId="0" borderId="141" xfId="2" applyNumberFormat="1" applyFont="1" applyFill="1" applyBorder="1" applyAlignment="1" applyProtection="1">
      <alignment horizontal="center" vertical="center"/>
    </xf>
    <xf numFmtId="2" fontId="14" fillId="5" borderId="133" xfId="2" applyNumberFormat="1" applyFont="1" applyFill="1" applyBorder="1" applyAlignment="1" applyProtection="1">
      <alignment horizontal="center" vertical="center"/>
    </xf>
    <xf numFmtId="0" fontId="14" fillId="0" borderId="142" xfId="2" applyNumberFormat="1" applyFont="1" applyFill="1" applyBorder="1" applyAlignment="1" applyProtection="1">
      <alignment horizontal="center" vertical="center"/>
    </xf>
    <xf numFmtId="2" fontId="14" fillId="5" borderId="143" xfId="2" applyNumberFormat="1" applyFont="1" applyFill="1" applyBorder="1" applyAlignment="1" applyProtection="1">
      <alignment horizontal="center" vertical="center"/>
    </xf>
    <xf numFmtId="185" fontId="14" fillId="0" borderId="144" xfId="2" applyNumberFormat="1" applyFont="1" applyFill="1" applyBorder="1" applyAlignment="1" applyProtection="1">
      <alignment horizontal="center" vertical="center"/>
    </xf>
    <xf numFmtId="2" fontId="14" fillId="5" borderId="145" xfId="2" applyNumberFormat="1" applyFont="1" applyFill="1" applyBorder="1" applyAlignment="1" applyProtection="1">
      <alignment horizontal="center" vertical="center"/>
    </xf>
    <xf numFmtId="185" fontId="14" fillId="0" borderId="146" xfId="2" applyNumberFormat="1" applyFont="1" applyFill="1" applyBorder="1" applyAlignment="1" applyProtection="1">
      <alignment horizontal="center" vertical="center"/>
    </xf>
    <xf numFmtId="184" fontId="14" fillId="0" borderId="142" xfId="2" applyNumberFormat="1" applyFont="1" applyFill="1" applyBorder="1" applyAlignment="1" applyProtection="1">
      <alignment horizontal="center" vertical="center"/>
    </xf>
    <xf numFmtId="184" fontId="14" fillId="0" borderId="140" xfId="2" applyNumberFormat="1" applyFont="1" applyFill="1" applyBorder="1" applyAlignment="1" applyProtection="1">
      <alignment horizontal="center" vertical="center"/>
    </xf>
    <xf numFmtId="181" fontId="4" fillId="0" borderId="46" xfId="2" applyNumberFormat="1" applyFont="1" applyFill="1" applyBorder="1" applyAlignment="1">
      <alignment horizontal="center" vertical="center" wrapText="1"/>
    </xf>
    <xf numFmtId="0" fontId="7" fillId="0" borderId="0" xfId="2" applyFont="1" applyFill="1" applyAlignment="1">
      <alignment horizontal="left" vertical="center"/>
    </xf>
    <xf numFmtId="0" fontId="5" fillId="0" borderId="0" xfId="0" applyFont="1">
      <alignment vertical="center"/>
    </xf>
    <xf numFmtId="0" fontId="10" fillId="0" borderId="0" xfId="0" applyFont="1">
      <alignment vertical="center"/>
    </xf>
    <xf numFmtId="0" fontId="12" fillId="0" borderId="0" xfId="0" applyFont="1">
      <alignment vertical="center"/>
    </xf>
    <xf numFmtId="0" fontId="12" fillId="0" borderId="39" xfId="0" applyFont="1" applyFill="1" applyBorder="1" applyAlignment="1">
      <alignment horizontal="center" vertical="center" shrinkToFit="1"/>
    </xf>
    <xf numFmtId="0" fontId="10" fillId="0" borderId="2" xfId="0" quotePrefix="1" applyFont="1" applyBorder="1" applyAlignment="1">
      <alignment horizontal="center" vertical="center"/>
    </xf>
    <xf numFmtId="0" fontId="10" fillId="0" borderId="2" xfId="0" applyFont="1" applyFill="1" applyBorder="1" applyAlignment="1">
      <alignment horizontal="center" vertical="center"/>
    </xf>
    <xf numFmtId="0" fontId="10" fillId="0" borderId="2" xfId="0" quotePrefix="1" applyNumberFormat="1" applyFont="1" applyFill="1" applyBorder="1" applyAlignment="1">
      <alignment horizontal="center" vertical="center"/>
    </xf>
    <xf numFmtId="0" fontId="10" fillId="0" borderId="10" xfId="0" applyFont="1" applyFill="1" applyBorder="1" applyAlignment="1">
      <alignment horizontal="center" vertical="center"/>
    </xf>
    <xf numFmtId="0" fontId="10" fillId="0" borderId="39" xfId="0" applyFont="1" applyFill="1" applyBorder="1" applyAlignment="1">
      <alignment horizontal="center" vertical="center" shrinkToFit="1"/>
    </xf>
    <xf numFmtId="0" fontId="10"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right" vertical="center"/>
    </xf>
    <xf numFmtId="0" fontId="10" fillId="0" borderId="2" xfId="0" quotePrefix="1" applyFont="1" applyFill="1" applyBorder="1" applyAlignment="1">
      <alignment horizontal="center" vertical="center"/>
    </xf>
    <xf numFmtId="0" fontId="10" fillId="0" borderId="2" xfId="0" applyFont="1" applyBorder="1" applyAlignment="1">
      <alignment horizontal="center" vertical="center"/>
    </xf>
    <xf numFmtId="0" fontId="12" fillId="0" borderId="2" xfId="0" applyFont="1" applyFill="1" applyBorder="1" applyAlignment="1">
      <alignment horizontal="center" vertical="center"/>
    </xf>
    <xf numFmtId="177" fontId="10" fillId="0" borderId="0" xfId="0" applyNumberFormat="1" applyFont="1">
      <alignment vertical="center"/>
    </xf>
    <xf numFmtId="0" fontId="17" fillId="0" borderId="0" xfId="0" applyFont="1">
      <alignment vertical="center"/>
    </xf>
    <xf numFmtId="0" fontId="18" fillId="0" borderId="0" xfId="0" applyFont="1" applyAlignment="1">
      <alignment horizontal="right" vertical="center"/>
    </xf>
    <xf numFmtId="0" fontId="18" fillId="0" borderId="0" xfId="0" applyFont="1">
      <alignment vertical="center"/>
    </xf>
    <xf numFmtId="0" fontId="18" fillId="0" borderId="0" xfId="0" applyFont="1" applyAlignment="1">
      <alignment vertical="center"/>
    </xf>
    <xf numFmtId="0" fontId="7" fillId="0" borderId="0" xfId="0" applyFont="1">
      <alignment vertical="center"/>
    </xf>
    <xf numFmtId="0" fontId="5" fillId="0" borderId="0" xfId="0" applyFont="1" applyBorder="1" applyAlignment="1">
      <alignment vertical="center"/>
    </xf>
    <xf numFmtId="0" fontId="10" fillId="0" borderId="0" xfId="0" applyFont="1" applyAlignment="1">
      <alignment vertical="top"/>
    </xf>
    <xf numFmtId="0" fontId="10" fillId="0" borderId="0" xfId="0" applyFont="1" applyBorder="1" applyAlignment="1">
      <alignment horizontal="center" vertical="top"/>
    </xf>
    <xf numFmtId="0" fontId="5" fillId="0" borderId="0" xfId="0" applyFont="1" applyAlignment="1">
      <alignment vertical="top"/>
    </xf>
    <xf numFmtId="0" fontId="7" fillId="0" borderId="0" xfId="0" applyFont="1" applyAlignment="1">
      <alignment vertical="top"/>
    </xf>
    <xf numFmtId="0" fontId="7" fillId="0" borderId="0" xfId="0" applyFont="1" applyBorder="1" applyAlignment="1">
      <alignment horizontal="center" vertical="top"/>
    </xf>
    <xf numFmtId="0" fontId="7" fillId="0" borderId="0" xfId="0" applyFont="1" applyBorder="1" applyAlignment="1">
      <alignment vertical="top"/>
    </xf>
    <xf numFmtId="0" fontId="7" fillId="0" borderId="0" xfId="0" applyFont="1" applyAlignment="1">
      <alignment vertical="top" wrapText="1"/>
    </xf>
    <xf numFmtId="0" fontId="10" fillId="0" borderId="17" xfId="0" applyFont="1" applyBorder="1" applyAlignment="1">
      <alignment vertical="top"/>
    </xf>
    <xf numFmtId="0" fontId="10" fillId="0" borderId="0" xfId="0" applyFont="1" applyBorder="1" applyAlignment="1">
      <alignment vertical="top"/>
    </xf>
    <xf numFmtId="0" fontId="10" fillId="0" borderId="0" xfId="0" applyFont="1" applyBorder="1" applyAlignment="1">
      <alignment horizontal="center" vertical="center"/>
    </xf>
    <xf numFmtId="0" fontId="7" fillId="0" borderId="15" xfId="0" applyFont="1" applyBorder="1" applyAlignment="1">
      <alignment horizontal="center" vertical="center"/>
    </xf>
    <xf numFmtId="0" fontId="7" fillId="2" borderId="15" xfId="0" applyFont="1" applyFill="1" applyBorder="1" applyAlignment="1">
      <alignment horizontal="center" vertical="center"/>
    </xf>
    <xf numFmtId="0" fontId="21" fillId="0" borderId="0" xfId="0" applyFont="1" applyAlignment="1">
      <alignment horizontal="center" vertical="center"/>
    </xf>
    <xf numFmtId="0" fontId="7" fillId="0" borderId="15" xfId="0" applyFont="1" applyBorder="1" applyAlignment="1">
      <alignment horizontal="center" vertical="center" wrapText="1"/>
    </xf>
    <xf numFmtId="0" fontId="7" fillId="0" borderId="0" xfId="0" applyFont="1" applyBorder="1" applyAlignment="1">
      <alignment vertical="center"/>
    </xf>
    <xf numFmtId="0" fontId="7" fillId="0" borderId="0" xfId="0" applyFont="1" applyFill="1" applyBorder="1" applyAlignment="1">
      <alignment vertical="center"/>
    </xf>
    <xf numFmtId="0" fontId="7" fillId="0" borderId="26" xfId="0" applyFont="1" applyBorder="1" applyAlignment="1">
      <alignment horizontal="center" vertical="center" wrapText="1"/>
    </xf>
    <xf numFmtId="2" fontId="10" fillId="0" borderId="2" xfId="0" applyNumberFormat="1" applyFont="1" applyFill="1" applyBorder="1" applyAlignment="1">
      <alignment vertical="center"/>
    </xf>
    <xf numFmtId="0" fontId="12" fillId="0" borderId="39" xfId="0" applyFont="1" applyFill="1" applyBorder="1" applyAlignment="1">
      <alignment horizontal="center" vertical="center" wrapText="1" shrinkToFit="1"/>
    </xf>
    <xf numFmtId="0" fontId="23" fillId="0" borderId="0" xfId="0" applyFont="1">
      <alignment vertical="center"/>
    </xf>
    <xf numFmtId="0" fontId="23" fillId="0" borderId="0" xfId="0" applyFont="1" applyAlignment="1">
      <alignment vertical="center"/>
    </xf>
    <xf numFmtId="0" fontId="7" fillId="0" borderId="64" xfId="2" applyFont="1" applyFill="1" applyBorder="1" applyAlignment="1">
      <alignment horizontal="center" vertical="center" shrinkToFit="1"/>
    </xf>
    <xf numFmtId="181" fontId="7" fillId="0" borderId="89" xfId="2" applyNumberFormat="1" applyFont="1" applyFill="1" applyBorder="1" applyAlignment="1">
      <alignment horizontal="center" vertical="center" wrapText="1"/>
    </xf>
    <xf numFmtId="181" fontId="7" fillId="5" borderId="168" xfId="2" applyNumberFormat="1" applyFont="1" applyFill="1" applyBorder="1" applyAlignment="1">
      <alignment horizontal="center" vertical="center" wrapText="1"/>
    </xf>
    <xf numFmtId="0" fontId="10" fillId="0" borderId="0" xfId="0" applyFont="1" applyBorder="1" applyAlignment="1">
      <alignment horizontal="center" vertical="top"/>
    </xf>
    <xf numFmtId="0" fontId="10" fillId="0" borderId="0" xfId="0" applyFont="1" applyBorder="1" applyAlignment="1">
      <alignment horizontal="center" vertical="top"/>
    </xf>
    <xf numFmtId="0" fontId="10" fillId="0" borderId="2" xfId="0" applyNumberFormat="1" applyFont="1" applyFill="1" applyBorder="1" applyAlignment="1">
      <alignment horizontal="center" vertical="center"/>
    </xf>
    <xf numFmtId="181" fontId="7" fillId="5" borderId="169" xfId="2" applyNumberFormat="1" applyFont="1" applyFill="1" applyBorder="1" applyAlignment="1">
      <alignment horizontal="center" vertical="center" wrapText="1"/>
    </xf>
    <xf numFmtId="0" fontId="7" fillId="0" borderId="170" xfId="2" applyFont="1" applyFill="1" applyBorder="1" applyAlignment="1">
      <alignment horizontal="center" vertical="center" wrapText="1"/>
    </xf>
    <xf numFmtId="0" fontId="7" fillId="0" borderId="171" xfId="2" applyFont="1" applyFill="1" applyBorder="1" applyAlignment="1">
      <alignment horizontal="center" vertical="center" wrapText="1"/>
    </xf>
    <xf numFmtId="0" fontId="7" fillId="0" borderId="172" xfId="2" applyFont="1" applyFill="1" applyBorder="1" applyAlignment="1">
      <alignment horizontal="center" vertical="center" wrapText="1"/>
    </xf>
    <xf numFmtId="0" fontId="7" fillId="0" borderId="63" xfId="2" applyFont="1" applyFill="1" applyBorder="1" applyAlignment="1">
      <alignment horizontal="center" vertical="center" wrapText="1"/>
    </xf>
    <xf numFmtId="185" fontId="14" fillId="0" borderId="173" xfId="2" applyNumberFormat="1" applyFont="1" applyFill="1" applyBorder="1" applyAlignment="1" applyProtection="1">
      <alignment horizontal="center" vertical="center"/>
    </xf>
    <xf numFmtId="0" fontId="12" fillId="8" borderId="10" xfId="0" applyFont="1" applyFill="1" applyBorder="1" applyAlignment="1" applyProtection="1">
      <alignment horizontal="center" vertical="center"/>
      <protection locked="0"/>
    </xf>
    <xf numFmtId="0" fontId="12" fillId="8" borderId="2" xfId="0" applyFont="1" applyFill="1" applyBorder="1" applyAlignment="1" applyProtection="1">
      <alignment vertical="center"/>
      <protection locked="0"/>
    </xf>
    <xf numFmtId="0" fontId="12" fillId="8" borderId="2" xfId="0" applyFont="1" applyFill="1" applyBorder="1" applyAlignment="1" applyProtection="1">
      <alignment vertical="center" wrapText="1"/>
      <protection locked="0"/>
    </xf>
    <xf numFmtId="0" fontId="7" fillId="9" borderId="73" xfId="2" applyFont="1" applyFill="1" applyBorder="1" applyAlignment="1">
      <alignment horizontal="center" vertical="center" wrapText="1"/>
    </xf>
    <xf numFmtId="0" fontId="7" fillId="9" borderId="174" xfId="2" applyFont="1" applyFill="1" applyBorder="1" applyAlignment="1">
      <alignment horizontal="center" vertical="center" wrapText="1"/>
    </xf>
    <xf numFmtId="0" fontId="10" fillId="0" borderId="38" xfId="0" applyFont="1" applyFill="1" applyBorder="1" applyAlignment="1">
      <alignment horizontal="center" vertical="center"/>
    </xf>
    <xf numFmtId="0" fontId="10" fillId="0" borderId="0" xfId="0" applyFont="1" applyBorder="1" applyAlignment="1">
      <alignment horizontal="center" vertical="top"/>
    </xf>
    <xf numFmtId="0" fontId="5" fillId="3" borderId="0" xfId="0" applyFont="1" applyFill="1" applyAlignment="1">
      <alignment horizontal="left" vertical="center"/>
    </xf>
    <xf numFmtId="182" fontId="7" fillId="9" borderId="46" xfId="2" applyNumberFormat="1" applyFont="1" applyFill="1" applyBorder="1" applyAlignment="1">
      <alignment horizontal="center" vertical="center" wrapText="1"/>
    </xf>
    <xf numFmtId="181" fontId="7" fillId="9" borderId="46" xfId="2" applyNumberFormat="1" applyFont="1" applyFill="1" applyBorder="1" applyAlignment="1">
      <alignment horizontal="center" vertical="center" wrapText="1"/>
    </xf>
    <xf numFmtId="181" fontId="7" fillId="9" borderId="181" xfId="2" applyNumberFormat="1" applyFont="1" applyFill="1" applyBorder="1" applyAlignment="1">
      <alignment horizontal="center" vertical="center" wrapText="1"/>
    </xf>
    <xf numFmtId="0" fontId="14" fillId="9" borderId="99" xfId="2" applyNumberFormat="1" applyFont="1" applyFill="1" applyBorder="1" applyAlignment="1" applyProtection="1">
      <alignment horizontal="center" vertical="center"/>
    </xf>
    <xf numFmtId="0" fontId="14" fillId="9" borderId="119" xfId="2" applyNumberFormat="1" applyFont="1" applyFill="1" applyBorder="1" applyAlignment="1" applyProtection="1">
      <alignment horizontal="center" vertical="center"/>
    </xf>
    <xf numFmtId="0" fontId="14" fillId="9" borderId="137" xfId="2" applyNumberFormat="1" applyFont="1" applyFill="1" applyBorder="1" applyAlignment="1" applyProtection="1">
      <alignment horizontal="center" vertical="center"/>
    </xf>
    <xf numFmtId="0" fontId="12" fillId="2" borderId="10" xfId="0" applyFont="1" applyFill="1" applyBorder="1" applyAlignment="1" applyProtection="1">
      <alignment horizontal="center" vertical="center"/>
      <protection locked="0"/>
    </xf>
    <xf numFmtId="0" fontId="12" fillId="2" borderId="13" xfId="0" applyFont="1" applyFill="1" applyBorder="1" applyAlignment="1" applyProtection="1">
      <alignment vertical="center" wrapText="1"/>
      <protection locked="0"/>
    </xf>
    <xf numFmtId="0" fontId="12" fillId="2" borderId="2" xfId="0" applyFont="1" applyFill="1" applyBorder="1" applyAlignment="1" applyProtection="1">
      <alignment vertical="center" wrapText="1"/>
      <protection locked="0"/>
    </xf>
    <xf numFmtId="0" fontId="12" fillId="2" borderId="38" xfId="0" applyFont="1" applyFill="1" applyBorder="1" applyAlignment="1" applyProtection="1">
      <alignment vertical="center" wrapText="1"/>
      <protection locked="0"/>
    </xf>
    <xf numFmtId="0" fontId="12" fillId="8" borderId="43" xfId="0" applyFont="1" applyFill="1" applyBorder="1" applyAlignment="1" applyProtection="1">
      <alignment vertical="center"/>
      <protection locked="0"/>
    </xf>
    <xf numFmtId="0" fontId="10" fillId="3" borderId="2" xfId="0" quotePrefix="1" applyFont="1" applyFill="1" applyBorder="1" applyAlignment="1">
      <alignment horizontal="center" vertical="center"/>
    </xf>
    <xf numFmtId="0" fontId="12" fillId="0" borderId="40" xfId="0" applyFont="1" applyFill="1" applyBorder="1" applyAlignment="1">
      <alignment vertical="center" wrapText="1" shrinkToFit="1"/>
    </xf>
    <xf numFmtId="2" fontId="10" fillId="0" borderId="38" xfId="0" applyNumberFormat="1" applyFont="1" applyFill="1" applyBorder="1" applyAlignment="1">
      <alignment vertical="center"/>
    </xf>
    <xf numFmtId="0" fontId="10" fillId="7" borderId="2" xfId="0" applyFont="1" applyFill="1" applyBorder="1" applyAlignment="1">
      <alignment vertical="center"/>
    </xf>
    <xf numFmtId="0" fontId="12" fillId="7" borderId="2" xfId="0" applyFont="1" applyFill="1" applyBorder="1" applyAlignment="1">
      <alignment vertical="center"/>
    </xf>
    <xf numFmtId="0" fontId="10" fillId="3" borderId="2" xfId="0" quotePrefix="1" applyNumberFormat="1" applyFont="1" applyFill="1" applyBorder="1" applyAlignment="1">
      <alignment horizontal="center" vertical="center"/>
    </xf>
    <xf numFmtId="2" fontId="10" fillId="0" borderId="13" xfId="0" applyNumberFormat="1" applyFont="1" applyFill="1" applyBorder="1" applyAlignment="1">
      <alignment vertical="center"/>
    </xf>
    <xf numFmtId="0" fontId="12" fillId="8" borderId="13" xfId="0" applyFont="1" applyFill="1" applyBorder="1" applyAlignment="1" applyProtection="1">
      <alignment vertical="center"/>
      <protection locked="0"/>
    </xf>
    <xf numFmtId="2" fontId="12" fillId="7" borderId="2" xfId="0" applyNumberFormat="1" applyFont="1" applyFill="1" applyBorder="1" applyAlignment="1">
      <alignment vertical="center"/>
    </xf>
    <xf numFmtId="0" fontId="10" fillId="7" borderId="10"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12" xfId="0" applyFont="1" applyFill="1" applyBorder="1" applyAlignment="1">
      <alignment horizontal="center" vertical="center"/>
    </xf>
    <xf numFmtId="0" fontId="10" fillId="3" borderId="2" xfId="0" quotePrefix="1" applyFont="1" applyFill="1" applyBorder="1" applyAlignment="1">
      <alignment horizontal="center" vertical="center"/>
    </xf>
    <xf numFmtId="177" fontId="12" fillId="3" borderId="2" xfId="1" applyNumberFormat="1" applyFont="1" applyFill="1" applyBorder="1" applyAlignment="1">
      <alignment vertical="center" shrinkToFit="1"/>
    </xf>
    <xf numFmtId="2" fontId="12" fillId="3" borderId="2" xfId="1" applyNumberFormat="1" applyFont="1" applyFill="1" applyBorder="1" applyAlignment="1">
      <alignment vertical="center" shrinkToFit="1"/>
    </xf>
    <xf numFmtId="177" fontId="12" fillId="3" borderId="12" xfId="1" applyNumberFormat="1" applyFont="1" applyFill="1" applyBorder="1" applyAlignment="1">
      <alignment vertical="center" shrinkToFit="1"/>
    </xf>
    <xf numFmtId="2" fontId="12" fillId="3" borderId="12" xfId="1" applyNumberFormat="1" applyFont="1" applyFill="1" applyBorder="1" applyAlignment="1">
      <alignment vertical="center" shrinkToFit="1"/>
    </xf>
    <xf numFmtId="0" fontId="4" fillId="7" borderId="194" xfId="0" applyFont="1" applyFill="1" applyBorder="1" applyAlignment="1">
      <alignment horizontal="center" vertical="center" shrinkToFit="1"/>
    </xf>
    <xf numFmtId="177" fontId="12" fillId="0" borderId="195" xfId="0" applyNumberFormat="1" applyFont="1" applyFill="1" applyBorder="1" applyAlignment="1">
      <alignment vertical="center"/>
    </xf>
    <xf numFmtId="177" fontId="12" fillId="0" borderId="195" xfId="0" applyNumberFormat="1" applyFont="1" applyFill="1" applyBorder="1" applyAlignment="1">
      <alignment vertical="center" shrinkToFit="1"/>
    </xf>
    <xf numFmtId="177" fontId="12" fillId="0" borderId="195" xfId="1" applyNumberFormat="1" applyFont="1" applyFill="1" applyBorder="1" applyAlignment="1">
      <alignment vertical="center" shrinkToFit="1"/>
    </xf>
    <xf numFmtId="2" fontId="12" fillId="0" borderId="195" xfId="1" applyNumberFormat="1" applyFont="1" applyFill="1" applyBorder="1" applyAlignment="1">
      <alignment vertical="top" shrinkToFit="1"/>
    </xf>
    <xf numFmtId="0" fontId="12" fillId="3" borderId="195" xfId="0" applyFont="1" applyFill="1" applyBorder="1" applyAlignment="1">
      <alignment horizontal="center" vertical="center" wrapText="1"/>
    </xf>
    <xf numFmtId="177" fontId="12" fillId="0" borderId="195" xfId="1" applyNumberFormat="1" applyFont="1" applyFill="1" applyBorder="1" applyAlignment="1">
      <alignment vertical="center" wrapText="1"/>
    </xf>
    <xf numFmtId="2" fontId="12" fillId="0" borderId="195" xfId="1" applyNumberFormat="1" applyFont="1" applyFill="1" applyBorder="1" applyAlignment="1">
      <alignment vertical="center" wrapText="1"/>
    </xf>
    <xf numFmtId="2" fontId="12" fillId="0" borderId="195" xfId="0" applyNumberFormat="1" applyFont="1" applyFill="1" applyBorder="1" applyAlignment="1">
      <alignment vertical="center" shrinkToFit="1"/>
    </xf>
    <xf numFmtId="0" fontId="12" fillId="0" borderId="195" xfId="0" applyFont="1" applyFill="1" applyBorder="1" applyAlignment="1">
      <alignment horizontal="center" vertical="center" shrinkToFit="1"/>
    </xf>
    <xf numFmtId="2" fontId="12" fillId="7" borderId="196" xfId="0" applyNumberFormat="1" applyFont="1" applyFill="1" applyBorder="1" applyAlignment="1">
      <alignment vertical="center" shrinkToFit="1"/>
    </xf>
    <xf numFmtId="177" fontId="12" fillId="3" borderId="12" xfId="1" applyNumberFormat="1" applyFont="1" applyFill="1" applyBorder="1" applyAlignment="1">
      <alignment vertical="center" wrapText="1"/>
    </xf>
    <xf numFmtId="177" fontId="12" fillId="3" borderId="2" xfId="1" applyNumberFormat="1" applyFont="1" applyFill="1" applyBorder="1" applyAlignment="1">
      <alignment vertical="center" wrapText="1"/>
    </xf>
    <xf numFmtId="2" fontId="10" fillId="3" borderId="3" xfId="0" applyNumberFormat="1" applyFont="1" applyFill="1" applyBorder="1" applyAlignment="1">
      <alignment horizontal="right" vertical="center"/>
    </xf>
    <xf numFmtId="1" fontId="10" fillId="3" borderId="4" xfId="0" applyNumberFormat="1" applyFont="1" applyFill="1" applyBorder="1" applyAlignment="1">
      <alignment horizontal="center" vertical="center"/>
    </xf>
    <xf numFmtId="2" fontId="10" fillId="3" borderId="4" xfId="0" applyNumberFormat="1" applyFont="1" applyFill="1" applyBorder="1" applyAlignment="1">
      <alignment horizontal="right" vertical="center"/>
    </xf>
    <xf numFmtId="2" fontId="10" fillId="3" borderId="6" xfId="0" applyNumberFormat="1" applyFont="1" applyFill="1" applyBorder="1" applyAlignment="1">
      <alignment horizontal="right" vertical="center"/>
    </xf>
    <xf numFmtId="1" fontId="10" fillId="3" borderId="1" xfId="0" applyNumberFormat="1" applyFont="1" applyFill="1" applyBorder="1" applyAlignment="1">
      <alignment horizontal="center" vertical="center"/>
    </xf>
    <xf numFmtId="2" fontId="10" fillId="3" borderId="1" xfId="0" applyNumberFormat="1" applyFont="1" applyFill="1" applyBorder="1" applyAlignment="1">
      <alignment horizontal="right" vertical="center"/>
    </xf>
    <xf numFmtId="0" fontId="10" fillId="3" borderId="2" xfId="0" quotePrefix="1" applyNumberFormat="1" applyFont="1" applyFill="1" applyBorder="1" applyAlignment="1">
      <alignment horizontal="center" vertical="center"/>
    </xf>
    <xf numFmtId="0" fontId="5" fillId="7" borderId="0" xfId="0" applyFont="1" applyFill="1" applyAlignment="1">
      <alignment horizontal="left" vertical="center"/>
    </xf>
    <xf numFmtId="181" fontId="7" fillId="10" borderId="79" xfId="2" applyNumberFormat="1" applyFont="1" applyFill="1" applyBorder="1" applyAlignment="1">
      <alignment horizontal="center" vertical="center" wrapText="1"/>
    </xf>
    <xf numFmtId="181" fontId="12" fillId="10" borderId="82" xfId="2" applyNumberFormat="1" applyFont="1" applyFill="1" applyBorder="1" applyAlignment="1">
      <alignment horizontal="center" vertical="center" wrapText="1"/>
    </xf>
    <xf numFmtId="181" fontId="7" fillId="10" borderId="81" xfId="2" applyNumberFormat="1" applyFont="1" applyFill="1" applyBorder="1" applyAlignment="1">
      <alignment horizontal="center" vertical="center" wrapText="1"/>
    </xf>
    <xf numFmtId="181" fontId="7" fillId="10" borderId="76" xfId="2" applyNumberFormat="1" applyFont="1" applyFill="1" applyBorder="1" applyAlignment="1">
      <alignment horizontal="center" vertical="center" wrapText="1"/>
    </xf>
    <xf numFmtId="0" fontId="14" fillId="10" borderId="95" xfId="2" applyNumberFormat="1" applyFont="1" applyFill="1" applyBorder="1" applyAlignment="1" applyProtection="1">
      <alignment horizontal="center" vertical="center"/>
    </xf>
    <xf numFmtId="0" fontId="14" fillId="10" borderId="101" xfId="2" applyNumberFormat="1" applyFont="1" applyFill="1" applyBorder="1" applyAlignment="1" applyProtection="1">
      <alignment horizontal="center" vertical="center"/>
    </xf>
    <xf numFmtId="2" fontId="14" fillId="10" borderId="97" xfId="2" applyNumberFormat="1" applyFont="1" applyFill="1" applyBorder="1" applyAlignment="1" applyProtection="1">
      <alignment horizontal="center" vertical="center"/>
    </xf>
    <xf numFmtId="0" fontId="14" fillId="10" borderId="115" xfId="2" applyNumberFormat="1" applyFont="1" applyFill="1" applyBorder="1" applyAlignment="1" applyProtection="1">
      <alignment horizontal="center" vertical="center"/>
    </xf>
    <xf numFmtId="0" fontId="14" fillId="10" borderId="121" xfId="2" applyNumberFormat="1" applyFont="1" applyFill="1" applyBorder="1" applyAlignment="1" applyProtection="1">
      <alignment horizontal="center" vertical="center"/>
    </xf>
    <xf numFmtId="2" fontId="14" fillId="10" borderId="117" xfId="2" applyNumberFormat="1" applyFont="1" applyFill="1" applyBorder="1" applyAlignment="1" applyProtection="1">
      <alignment horizontal="center" vertical="center"/>
    </xf>
    <xf numFmtId="0" fontId="14" fillId="10" borderId="134" xfId="2" applyNumberFormat="1" applyFont="1" applyFill="1" applyBorder="1" applyAlignment="1" applyProtection="1">
      <alignment horizontal="center" vertical="center"/>
    </xf>
    <xf numFmtId="0" fontId="14" fillId="10" borderId="138" xfId="2" applyNumberFormat="1" applyFont="1" applyFill="1" applyBorder="1" applyAlignment="1" applyProtection="1">
      <alignment horizontal="center" vertical="center"/>
    </xf>
    <xf numFmtId="2" fontId="14" fillId="10" borderId="136" xfId="2" applyNumberFormat="1" applyFont="1" applyFill="1" applyBorder="1" applyAlignment="1" applyProtection="1">
      <alignment horizontal="center" vertical="center"/>
    </xf>
    <xf numFmtId="182" fontId="7" fillId="10" borderId="79" xfId="2" applyNumberFormat="1" applyFont="1" applyFill="1" applyBorder="1" applyAlignment="1">
      <alignment horizontal="center" vertical="center" wrapText="1"/>
    </xf>
    <xf numFmtId="182" fontId="12" fillId="10" borderId="46" xfId="2" applyNumberFormat="1" applyFont="1" applyFill="1" applyBorder="1" applyAlignment="1">
      <alignment horizontal="center" vertical="center" wrapText="1"/>
    </xf>
    <xf numFmtId="181" fontId="7" fillId="10" borderId="70" xfId="2" applyNumberFormat="1" applyFont="1" applyFill="1" applyBorder="1" applyAlignment="1">
      <alignment horizontal="center" vertical="center" wrapText="1"/>
    </xf>
    <xf numFmtId="0" fontId="14" fillId="10" borderId="110" xfId="2" applyNumberFormat="1" applyFont="1" applyFill="1" applyBorder="1" applyAlignment="1" applyProtection="1">
      <alignment horizontal="center" vertical="center"/>
    </xf>
    <xf numFmtId="0" fontId="14" fillId="10" borderId="131" xfId="2" applyNumberFormat="1" applyFont="1" applyFill="1" applyBorder="1" applyAlignment="1" applyProtection="1">
      <alignment horizontal="center" vertical="center"/>
    </xf>
    <xf numFmtId="0" fontId="14" fillId="10" borderId="147" xfId="2" applyNumberFormat="1" applyFont="1" applyFill="1" applyBorder="1" applyAlignment="1" applyProtection="1">
      <alignment horizontal="center" vertical="center"/>
    </xf>
    <xf numFmtId="181" fontId="12" fillId="10" borderId="68" xfId="2" applyNumberFormat="1" applyFont="1" applyFill="1" applyBorder="1" applyAlignment="1">
      <alignment horizontal="center" vertical="center" wrapText="1"/>
    </xf>
    <xf numFmtId="0" fontId="14" fillId="10" borderId="106" xfId="2" applyNumberFormat="1" applyFont="1" applyFill="1" applyBorder="1" applyAlignment="1" applyProtection="1">
      <alignment horizontal="center" vertical="center"/>
    </xf>
    <xf numFmtId="0" fontId="14" fillId="10" borderId="126" xfId="2" applyNumberFormat="1" applyFont="1" applyFill="1" applyBorder="1" applyAlignment="1" applyProtection="1">
      <alignment horizontal="center" vertical="center"/>
    </xf>
    <xf numFmtId="0" fontId="14" fillId="10" borderId="142" xfId="2" applyNumberFormat="1" applyFont="1" applyFill="1" applyBorder="1" applyAlignment="1" applyProtection="1">
      <alignment horizontal="center" vertical="center"/>
    </xf>
    <xf numFmtId="0" fontId="7" fillId="10" borderId="60" xfId="2" applyFont="1" applyFill="1" applyBorder="1" applyAlignment="1">
      <alignment vertical="center" shrinkToFit="1"/>
    </xf>
    <xf numFmtId="186" fontId="14" fillId="10" borderId="99" xfId="2" applyNumberFormat="1" applyFont="1" applyFill="1" applyBorder="1" applyAlignment="1" applyProtection="1">
      <alignment horizontal="center" vertical="center"/>
    </xf>
    <xf numFmtId="186" fontId="14" fillId="10" borderId="103" xfId="2" applyNumberFormat="1" applyFont="1" applyFill="1" applyBorder="1" applyAlignment="1" applyProtection="1">
      <alignment horizontal="center" vertical="center"/>
    </xf>
    <xf numFmtId="186" fontId="14" fillId="10" borderId="119" xfId="2" applyNumberFormat="1" applyFont="1" applyFill="1" applyBorder="1" applyAlignment="1" applyProtection="1">
      <alignment horizontal="center" vertical="center"/>
    </xf>
    <xf numFmtId="186" fontId="14" fillId="10" borderId="123" xfId="2" applyNumberFormat="1" applyFont="1" applyFill="1" applyBorder="1" applyAlignment="1" applyProtection="1">
      <alignment horizontal="center" vertical="center"/>
    </xf>
    <xf numFmtId="186" fontId="14" fillId="10" borderId="137" xfId="2" applyNumberFormat="1" applyFont="1" applyFill="1" applyBorder="1" applyAlignment="1" applyProtection="1">
      <alignment horizontal="center" vertical="center"/>
    </xf>
    <xf numFmtId="186" fontId="14" fillId="10" borderId="140" xfId="2" applyNumberFormat="1" applyFont="1" applyFill="1" applyBorder="1" applyAlignment="1" applyProtection="1">
      <alignment horizontal="center" vertical="center"/>
    </xf>
    <xf numFmtId="0" fontId="28" fillId="0" borderId="0" xfId="0" applyFont="1" applyFill="1" applyAlignment="1">
      <alignment vertical="center" wrapText="1"/>
    </xf>
    <xf numFmtId="0" fontId="17" fillId="0" borderId="0" xfId="0" applyFont="1" applyAlignment="1">
      <alignment vertical="center" wrapText="1"/>
    </xf>
    <xf numFmtId="177" fontId="12" fillId="3" borderId="195" xfId="0" applyNumberFormat="1" applyFont="1" applyFill="1" applyBorder="1" applyAlignment="1">
      <alignment horizontal="center" vertical="center" shrinkToFit="1"/>
    </xf>
    <xf numFmtId="177" fontId="12" fillId="3" borderId="12" xfId="0" applyNumberFormat="1" applyFont="1" applyFill="1" applyBorder="1" applyAlignment="1">
      <alignment horizontal="center" vertical="center" shrinkToFit="1"/>
    </xf>
    <xf numFmtId="177" fontId="12" fillId="3" borderId="2" xfId="0" applyNumberFormat="1" applyFont="1" applyFill="1" applyBorder="1" applyAlignment="1">
      <alignment horizontal="center" vertical="center" shrinkToFit="1"/>
    </xf>
    <xf numFmtId="0" fontId="12" fillId="3" borderId="2" xfId="0" applyFont="1" applyFill="1" applyBorder="1" applyAlignment="1">
      <alignment horizontal="center" vertical="center" shrinkToFit="1"/>
    </xf>
    <xf numFmtId="2" fontId="12" fillId="3" borderId="12" xfId="1" applyNumberFormat="1" applyFont="1" applyFill="1" applyBorder="1" applyAlignment="1">
      <alignment vertical="center" wrapText="1"/>
    </xf>
    <xf numFmtId="2" fontId="12" fillId="3" borderId="2" xfId="1" applyNumberFormat="1" applyFont="1" applyFill="1" applyBorder="1" applyAlignment="1">
      <alignment vertical="center" wrapText="1"/>
    </xf>
    <xf numFmtId="0" fontId="5" fillId="0" borderId="0" xfId="0" applyFont="1" applyProtection="1">
      <alignment vertical="center"/>
    </xf>
    <xf numFmtId="0" fontId="27" fillId="0" borderId="0" xfId="0" applyFont="1" applyProtection="1">
      <alignment vertical="center"/>
    </xf>
    <xf numFmtId="0" fontId="27" fillId="0" borderId="0" xfId="0" applyFont="1" applyAlignment="1" applyProtection="1">
      <alignment horizontal="left" vertical="center"/>
    </xf>
    <xf numFmtId="0" fontId="27" fillId="0" borderId="0" xfId="0" applyFont="1" applyAlignment="1" applyProtection="1">
      <alignment horizontal="center" vertical="center"/>
    </xf>
    <xf numFmtId="2" fontId="30" fillId="0" borderId="0" xfId="0" applyNumberFormat="1" applyFont="1">
      <alignment vertical="center"/>
    </xf>
    <xf numFmtId="0" fontId="30" fillId="0" borderId="0" xfId="0" applyFont="1">
      <alignment vertical="center"/>
    </xf>
    <xf numFmtId="2" fontId="30" fillId="0" borderId="15" xfId="0" applyNumberFormat="1" applyFont="1" applyBorder="1">
      <alignment vertical="center"/>
    </xf>
    <xf numFmtId="0" fontId="30" fillId="0" borderId="15" xfId="0" applyFont="1" applyBorder="1">
      <alignment vertical="center"/>
    </xf>
    <xf numFmtId="2" fontId="30" fillId="0" borderId="0" xfId="0" applyNumberFormat="1" applyFont="1" applyBorder="1">
      <alignment vertical="center"/>
    </xf>
    <xf numFmtId="0" fontId="4" fillId="3" borderId="12"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177" fontId="12" fillId="3" borderId="2" xfId="1" applyNumberFormat="1" applyFont="1" applyFill="1" applyBorder="1" applyAlignment="1">
      <alignment horizontal="center" vertical="center" shrinkToFit="1"/>
    </xf>
    <xf numFmtId="177" fontId="12" fillId="3" borderId="12" xfId="0" applyNumberFormat="1" applyFont="1" applyFill="1" applyBorder="1" applyAlignment="1">
      <alignment vertical="center" shrinkToFit="1"/>
    </xf>
    <xf numFmtId="177" fontId="12" fillId="3" borderId="2" xfId="0" applyNumberFormat="1" applyFont="1" applyFill="1" applyBorder="1" applyAlignment="1">
      <alignment vertical="center" shrinkToFit="1"/>
    </xf>
    <xf numFmtId="2" fontId="12" fillId="3" borderId="12" xfId="1" applyNumberFormat="1" applyFont="1" applyFill="1" applyBorder="1" applyAlignment="1">
      <alignment vertical="top" shrinkToFit="1"/>
    </xf>
    <xf numFmtId="2" fontId="12" fillId="3" borderId="2" xfId="1" applyNumberFormat="1" applyFont="1" applyFill="1" applyBorder="1" applyAlignment="1">
      <alignment vertical="top" shrinkToFit="1"/>
    </xf>
    <xf numFmtId="2" fontId="12" fillId="3" borderId="12" xfId="1" applyNumberFormat="1" applyFont="1" applyFill="1" applyBorder="1" applyAlignment="1">
      <alignment vertical="center" wrapText="1" shrinkToFit="1"/>
    </xf>
    <xf numFmtId="2" fontId="12" fillId="3" borderId="2" xfId="1" applyNumberFormat="1" applyFont="1" applyFill="1" applyBorder="1" applyAlignment="1">
      <alignment vertical="center" wrapText="1" shrinkToFit="1"/>
    </xf>
    <xf numFmtId="0" fontId="12" fillId="3" borderId="12" xfId="0" applyFont="1" applyFill="1" applyBorder="1" applyAlignment="1">
      <alignment horizontal="center" vertical="center" shrinkToFit="1"/>
    </xf>
    <xf numFmtId="2" fontId="12" fillId="3" borderId="12" xfId="0" applyNumberFormat="1" applyFont="1" applyFill="1" applyBorder="1" applyAlignment="1">
      <alignment vertical="center" shrinkToFit="1"/>
    </xf>
    <xf numFmtId="2" fontId="12" fillId="3" borderId="2" xfId="0" applyNumberFormat="1" applyFont="1" applyFill="1" applyBorder="1" applyAlignment="1">
      <alignment vertical="center" shrinkToFit="1"/>
    </xf>
    <xf numFmtId="0" fontId="28" fillId="0" borderId="0" xfId="0" applyFont="1" applyFill="1" applyAlignment="1" applyProtection="1">
      <alignment vertical="center" wrapText="1"/>
    </xf>
    <xf numFmtId="0" fontId="31" fillId="0" borderId="0" xfId="0" applyFont="1" applyAlignment="1" applyProtection="1">
      <alignment horizontal="right" vertical="center"/>
    </xf>
    <xf numFmtId="2" fontId="31" fillId="0" borderId="0" xfId="0" applyNumberFormat="1" applyFont="1" applyAlignment="1" applyProtection="1">
      <alignment horizontal="left" vertical="center"/>
    </xf>
    <xf numFmtId="2" fontId="31" fillId="0" borderId="0" xfId="0" applyNumberFormat="1" applyFont="1" applyAlignment="1">
      <alignment horizontal="center" vertical="center"/>
    </xf>
    <xf numFmtId="2" fontId="30" fillId="0" borderId="60" xfId="0" applyNumberFormat="1" applyFont="1" applyBorder="1">
      <alignment vertical="center"/>
    </xf>
    <xf numFmtId="0" fontId="23" fillId="0" borderId="0" xfId="0" applyFont="1" applyAlignment="1">
      <alignment horizontal="center" vertical="center"/>
    </xf>
    <xf numFmtId="2" fontId="10" fillId="2" borderId="2" xfId="0" applyNumberFormat="1" applyFont="1" applyFill="1" applyBorder="1" applyAlignment="1" applyProtection="1">
      <alignment horizontal="center" vertical="center"/>
      <protection locked="0"/>
    </xf>
    <xf numFmtId="0" fontId="10" fillId="0" borderId="10" xfId="0" applyFont="1" applyBorder="1" applyAlignment="1">
      <alignment horizontal="center" vertical="center"/>
    </xf>
    <xf numFmtId="0" fontId="10" fillId="0" borderId="12" xfId="0" applyFont="1" applyBorder="1" applyAlignment="1">
      <alignment horizontal="center" vertical="center"/>
    </xf>
    <xf numFmtId="2" fontId="12" fillId="0" borderId="151" xfId="0" applyNumberFormat="1" applyFont="1" applyFill="1" applyBorder="1" applyAlignment="1">
      <alignment horizontal="center" vertical="center"/>
    </xf>
    <xf numFmtId="2" fontId="12" fillId="0" borderId="152" xfId="0" applyNumberFormat="1" applyFont="1" applyFill="1" applyBorder="1" applyAlignment="1">
      <alignment horizontal="center" vertical="center"/>
    </xf>
    <xf numFmtId="2" fontId="12" fillId="0" borderId="153" xfId="0" applyNumberFormat="1" applyFont="1" applyFill="1" applyBorder="1" applyAlignment="1">
      <alignment horizontal="center" vertical="center"/>
    </xf>
    <xf numFmtId="2" fontId="12" fillId="0" borderId="33" xfId="0" applyNumberFormat="1" applyFont="1" applyFill="1" applyBorder="1" applyAlignment="1">
      <alignment horizontal="center" vertical="center"/>
    </xf>
    <xf numFmtId="2" fontId="12" fillId="0" borderId="0" xfId="0" applyNumberFormat="1" applyFont="1" applyFill="1" applyBorder="1" applyAlignment="1">
      <alignment horizontal="center" vertical="center"/>
    </xf>
    <xf numFmtId="2" fontId="12" fillId="0" borderId="154" xfId="0" applyNumberFormat="1" applyFont="1" applyFill="1" applyBorder="1" applyAlignment="1">
      <alignment horizontal="center" vertical="center"/>
    </xf>
    <xf numFmtId="2" fontId="12" fillId="0" borderId="29" xfId="0" applyNumberFormat="1" applyFont="1" applyFill="1" applyBorder="1" applyAlignment="1">
      <alignment horizontal="center" vertical="center"/>
    </xf>
    <xf numFmtId="2" fontId="12" fillId="0" borderId="150" xfId="0" applyNumberFormat="1" applyFont="1" applyFill="1" applyBorder="1" applyAlignment="1">
      <alignment horizontal="center" vertical="center"/>
    </xf>
    <xf numFmtId="2" fontId="12" fillId="0" borderId="155" xfId="0" applyNumberFormat="1" applyFont="1" applyFill="1" applyBorder="1" applyAlignment="1">
      <alignment horizontal="center" vertical="center"/>
    </xf>
    <xf numFmtId="2" fontId="12" fillId="0" borderId="156" xfId="0" applyNumberFormat="1" applyFont="1" applyFill="1" applyBorder="1" applyAlignment="1">
      <alignment horizontal="center" vertical="center"/>
    </xf>
    <xf numFmtId="2" fontId="12" fillId="0" borderId="157" xfId="0" applyNumberFormat="1" applyFont="1" applyFill="1" applyBorder="1" applyAlignment="1">
      <alignment horizontal="center" vertical="center"/>
    </xf>
    <xf numFmtId="2" fontId="12" fillId="0" borderId="158" xfId="0" applyNumberFormat="1" applyFont="1" applyFill="1" applyBorder="1" applyAlignment="1">
      <alignment horizontal="center" vertical="center"/>
    </xf>
    <xf numFmtId="0" fontId="10" fillId="7" borderId="10" xfId="0" applyFont="1" applyFill="1" applyBorder="1" applyAlignment="1">
      <alignment horizontal="center" vertical="center"/>
    </xf>
    <xf numFmtId="0" fontId="10" fillId="7" borderId="12" xfId="0" applyFont="1" applyFill="1" applyBorder="1" applyAlignment="1">
      <alignment horizontal="center" vertical="center"/>
    </xf>
    <xf numFmtId="0" fontId="12" fillId="2" borderId="202" xfId="0" applyFont="1" applyFill="1" applyBorder="1" applyAlignment="1" applyProtection="1">
      <alignment horizontal="center" vertical="center" wrapText="1" shrinkToFit="1"/>
      <protection locked="0"/>
    </xf>
    <xf numFmtId="0" fontId="10" fillId="7" borderId="148" xfId="0" applyFont="1" applyFill="1" applyBorder="1" applyAlignment="1">
      <alignment horizontal="center" vertical="center"/>
    </xf>
    <xf numFmtId="0" fontId="12" fillId="7" borderId="2" xfId="0" applyFont="1" applyFill="1" applyBorder="1" applyAlignment="1">
      <alignment horizontal="center" vertical="center" wrapText="1"/>
    </xf>
    <xf numFmtId="2" fontId="10" fillId="7" borderId="148" xfId="0" applyNumberFormat="1" applyFont="1" applyFill="1" applyBorder="1" applyAlignment="1">
      <alignment horizontal="center" vertical="center"/>
    </xf>
    <xf numFmtId="2" fontId="10" fillId="0" borderId="2" xfId="0" applyNumberFormat="1" applyFont="1" applyFill="1" applyBorder="1" applyAlignment="1">
      <alignment horizontal="center" vertical="center"/>
    </xf>
    <xf numFmtId="0" fontId="12" fillId="7" borderId="10" xfId="0" applyFont="1" applyFill="1" applyBorder="1" applyAlignment="1">
      <alignment horizontal="center" vertical="center"/>
    </xf>
    <xf numFmtId="0" fontId="12" fillId="7" borderId="12"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12" fillId="7" borderId="2" xfId="0" applyFont="1" applyFill="1" applyBorder="1" applyAlignment="1">
      <alignment horizontal="center" vertical="center"/>
    </xf>
    <xf numFmtId="0" fontId="12" fillId="2" borderId="205" xfId="0" applyFont="1" applyFill="1" applyBorder="1" applyAlignment="1" applyProtection="1">
      <alignment horizontal="center" vertical="center" wrapText="1" shrinkToFit="1"/>
      <protection locked="0"/>
    </xf>
    <xf numFmtId="0" fontId="10" fillId="2" borderId="2" xfId="0" applyFont="1" applyFill="1" applyBorder="1" applyAlignment="1" applyProtection="1">
      <alignment horizontal="center" vertical="center" shrinkToFit="1"/>
      <protection locked="0"/>
    </xf>
    <xf numFmtId="0" fontId="12" fillId="7" borderId="10"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2" borderId="203" xfId="0" applyFont="1" applyFill="1" applyBorder="1" applyAlignment="1" applyProtection="1">
      <alignment horizontal="center" vertical="center" wrapText="1" shrinkToFit="1"/>
      <protection locked="0"/>
    </xf>
    <xf numFmtId="0" fontId="12" fillId="2" borderId="204" xfId="0" applyFont="1" applyFill="1" applyBorder="1" applyAlignment="1" applyProtection="1">
      <alignment horizontal="center" vertical="center" wrapText="1" shrinkToFit="1"/>
      <protection locked="0"/>
    </xf>
    <xf numFmtId="0" fontId="10" fillId="2" borderId="10" xfId="0" applyFont="1" applyFill="1" applyBorder="1" applyAlignment="1" applyProtection="1">
      <alignment horizontal="center" vertical="center" shrinkToFit="1"/>
      <protection locked="0"/>
    </xf>
    <xf numFmtId="0" fontId="10" fillId="2" borderId="12" xfId="0" applyFont="1" applyFill="1" applyBorder="1" applyAlignment="1" applyProtection="1">
      <alignment horizontal="center" vertical="center" shrinkToFit="1"/>
      <protection locked="0"/>
    </xf>
    <xf numFmtId="0" fontId="12" fillId="7"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201" xfId="0" applyFont="1" applyFill="1" applyBorder="1" applyAlignment="1" applyProtection="1">
      <alignment horizontal="center" vertical="center" wrapText="1"/>
    </xf>
    <xf numFmtId="0" fontId="12" fillId="7" borderId="202" xfId="0" applyFont="1" applyFill="1" applyBorder="1" applyAlignment="1" applyProtection="1">
      <alignment horizontal="center" vertical="center"/>
    </xf>
    <xf numFmtId="2" fontId="10" fillId="0" borderId="29" xfId="0" applyNumberFormat="1" applyFont="1" applyFill="1" applyBorder="1" applyAlignment="1">
      <alignment horizontal="center" vertical="center"/>
    </xf>
    <xf numFmtId="2" fontId="10" fillId="0" borderId="150" xfId="0" applyNumberFormat="1" applyFont="1" applyFill="1" applyBorder="1" applyAlignment="1">
      <alignment horizontal="center" vertical="center"/>
    </xf>
    <xf numFmtId="2" fontId="10" fillId="0" borderId="30" xfId="0" applyNumberFormat="1" applyFont="1" applyFill="1" applyBorder="1" applyAlignment="1">
      <alignment horizontal="center" vertical="center"/>
    </xf>
    <xf numFmtId="2" fontId="10" fillId="0" borderId="10" xfId="0" applyNumberFormat="1" applyFont="1" applyFill="1" applyBorder="1" applyAlignment="1">
      <alignment horizontal="center" vertical="center"/>
    </xf>
    <xf numFmtId="2" fontId="10" fillId="0" borderId="11" xfId="0" applyNumberFormat="1" applyFont="1" applyFill="1" applyBorder="1" applyAlignment="1">
      <alignment horizontal="center" vertical="center"/>
    </xf>
    <xf numFmtId="2" fontId="10" fillId="0" borderId="12" xfId="0" applyNumberFormat="1" applyFont="1" applyFill="1" applyBorder="1" applyAlignment="1">
      <alignment horizontal="center" vertical="center"/>
    </xf>
    <xf numFmtId="2" fontId="10" fillId="0" borderId="31" xfId="0" applyNumberFormat="1" applyFont="1" applyFill="1" applyBorder="1" applyAlignment="1">
      <alignment horizontal="center" vertical="center"/>
    </xf>
    <xf numFmtId="2" fontId="10" fillId="0" borderId="149" xfId="0" applyNumberFormat="1" applyFont="1" applyFill="1" applyBorder="1" applyAlignment="1">
      <alignment horizontal="center" vertical="center"/>
    </xf>
    <xf numFmtId="2" fontId="10" fillId="0" borderId="32" xfId="0" applyNumberFormat="1" applyFont="1" applyFill="1" applyBorder="1" applyAlignment="1">
      <alignment horizontal="center" vertical="center"/>
    </xf>
    <xf numFmtId="0" fontId="10" fillId="8" borderId="44" xfId="0" applyFont="1" applyFill="1" applyBorder="1" applyAlignment="1" applyProtection="1">
      <alignment horizontal="center" vertical="center"/>
      <protection locked="0"/>
    </xf>
    <xf numFmtId="0" fontId="10" fillId="8" borderId="45" xfId="0" applyFont="1" applyFill="1" applyBorder="1" applyAlignment="1" applyProtection="1">
      <alignment horizontal="center" vertical="center"/>
      <protection locked="0"/>
    </xf>
    <xf numFmtId="0" fontId="10" fillId="8" borderId="10" xfId="0" applyFont="1" applyFill="1" applyBorder="1" applyAlignment="1" applyProtection="1">
      <alignment horizontal="center" vertical="center"/>
      <protection locked="0"/>
    </xf>
    <xf numFmtId="0" fontId="10" fillId="8" borderId="12" xfId="0" applyFont="1" applyFill="1" applyBorder="1" applyAlignment="1" applyProtection="1">
      <alignment horizontal="center" vertical="center"/>
      <protection locked="0"/>
    </xf>
    <xf numFmtId="0" fontId="10" fillId="7" borderId="2" xfId="0" applyFont="1" applyFill="1" applyBorder="1" applyAlignment="1">
      <alignment horizontal="center" vertical="center"/>
    </xf>
    <xf numFmtId="0" fontId="25" fillId="7" borderId="10" xfId="0" applyFont="1" applyFill="1" applyBorder="1" applyAlignment="1">
      <alignment horizontal="center" vertical="center" wrapText="1" shrinkToFit="1"/>
    </xf>
    <xf numFmtId="0" fontId="26" fillId="7" borderId="11" xfId="0" applyFont="1" applyFill="1" applyBorder="1" applyAlignment="1">
      <alignment horizontal="center" vertical="center" shrinkToFit="1"/>
    </xf>
    <xf numFmtId="0" fontId="26" fillId="7" borderId="12" xfId="0" applyFont="1" applyFill="1" applyBorder="1" applyAlignment="1">
      <alignment horizontal="center" vertical="center" shrinkToFit="1"/>
    </xf>
    <xf numFmtId="0" fontId="10" fillId="7" borderId="31" xfId="0" applyFont="1" applyFill="1" applyBorder="1" applyAlignment="1">
      <alignment horizontal="center" vertical="center" wrapText="1"/>
    </xf>
    <xf numFmtId="0" fontId="10" fillId="7" borderId="149"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29" xfId="0" applyFont="1" applyFill="1" applyBorder="1" applyAlignment="1">
      <alignment horizontal="center" vertical="center" wrapText="1"/>
    </xf>
    <xf numFmtId="0" fontId="10" fillId="7" borderId="150" xfId="0" applyFont="1" applyFill="1" applyBorder="1" applyAlignment="1">
      <alignment horizontal="center" vertical="center" wrapText="1"/>
    </xf>
    <xf numFmtId="0" fontId="10" fillId="7" borderId="30" xfId="0" applyFont="1" applyFill="1" applyBorder="1" applyAlignment="1">
      <alignment horizontal="center" vertical="center" wrapText="1"/>
    </xf>
    <xf numFmtId="0" fontId="10" fillId="3" borderId="10" xfId="0" applyFont="1"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10"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0" fillId="8" borderId="43" xfId="0" applyFont="1" applyFill="1" applyBorder="1" applyAlignment="1" applyProtection="1">
      <alignment horizontal="center" vertical="center"/>
      <protection locked="0"/>
    </xf>
    <xf numFmtId="0" fontId="12" fillId="0" borderId="40" xfId="0" applyFont="1" applyFill="1" applyBorder="1" applyAlignment="1">
      <alignment horizontal="center" vertical="center" wrapText="1" shrinkToFit="1"/>
    </xf>
    <xf numFmtId="0" fontId="12" fillId="0" borderId="41" xfId="0" applyFont="1" applyFill="1" applyBorder="1" applyAlignment="1">
      <alignment horizontal="center" vertical="center" shrinkToFit="1"/>
    </xf>
    <xf numFmtId="0" fontId="12" fillId="0" borderId="42"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10" fillId="0" borderId="29" xfId="0" applyFont="1" applyFill="1" applyBorder="1" applyAlignment="1">
      <alignment horizontal="center" vertical="center"/>
    </xf>
    <xf numFmtId="0" fontId="10" fillId="0" borderId="30" xfId="0" applyFont="1" applyFill="1" applyBorder="1" applyAlignment="1">
      <alignment horizontal="center" vertical="center"/>
    </xf>
    <xf numFmtId="0" fontId="12" fillId="0" borderId="41" xfId="0" applyFont="1" applyFill="1" applyBorder="1" applyAlignment="1">
      <alignment horizontal="center" vertical="center" wrapText="1" shrinkToFit="1"/>
    </xf>
    <xf numFmtId="0" fontId="12" fillId="0" borderId="42" xfId="0" applyFont="1" applyFill="1" applyBorder="1" applyAlignment="1">
      <alignment horizontal="center" vertical="center" wrapText="1" shrinkToFit="1"/>
    </xf>
    <xf numFmtId="0" fontId="10" fillId="3" borderId="182" xfId="0" applyFont="1" applyFill="1" applyBorder="1" applyAlignment="1">
      <alignment horizontal="center" vertical="center"/>
    </xf>
    <xf numFmtId="0" fontId="10" fillId="3" borderId="183" xfId="0" applyFont="1" applyFill="1" applyBorder="1" applyAlignment="1">
      <alignment horizontal="center" vertical="center"/>
    </xf>
    <xf numFmtId="0" fontId="10" fillId="3" borderId="184" xfId="0" applyFont="1" applyFill="1" applyBorder="1" applyAlignment="1">
      <alignment horizontal="center" vertical="center"/>
    </xf>
    <xf numFmtId="0" fontId="10" fillId="0" borderId="10"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xf>
    <xf numFmtId="0" fontId="10" fillId="0" borderId="12" xfId="0" applyNumberFormat="1" applyFont="1" applyFill="1" applyBorder="1" applyAlignment="1">
      <alignment horizontal="center" vertical="center"/>
    </xf>
    <xf numFmtId="0" fontId="10" fillId="0" borderId="2" xfId="0" applyFont="1" applyBorder="1" applyAlignment="1">
      <alignment horizontal="center" vertical="center" wrapText="1"/>
    </xf>
    <xf numFmtId="0" fontId="10" fillId="0" borderId="2" xfId="0" quotePrefix="1"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2" xfId="0" applyFont="1" applyBorder="1" applyAlignment="1">
      <alignment horizontal="center" vertical="center" wrapText="1" shrinkToFit="1"/>
    </xf>
    <xf numFmtId="0" fontId="10" fillId="0" borderId="10" xfId="0" applyFont="1" applyFill="1" applyBorder="1" applyAlignment="1">
      <alignment horizontal="left" vertical="center"/>
    </xf>
    <xf numFmtId="0" fontId="10" fillId="0" borderId="2" xfId="0" quotePrefix="1" applyFont="1" applyFill="1" applyBorder="1" applyAlignment="1">
      <alignment horizontal="center" vertical="center"/>
    </xf>
    <xf numFmtId="0" fontId="10" fillId="0" borderId="2"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2" xfId="0" applyFont="1" applyFill="1" applyBorder="1" applyAlignment="1">
      <alignment horizontal="center" vertical="center"/>
    </xf>
    <xf numFmtId="0" fontId="10" fillId="7" borderId="13" xfId="0" applyFont="1" applyFill="1" applyBorder="1" applyAlignment="1">
      <alignment horizontal="center" vertical="center"/>
    </xf>
    <xf numFmtId="0" fontId="12" fillId="0" borderId="2" xfId="0" applyFont="1" applyFill="1" applyBorder="1" applyAlignment="1">
      <alignment horizontal="center" vertical="top" shrinkToFit="1"/>
    </xf>
    <xf numFmtId="0" fontId="12" fillId="0" borderId="10" xfId="0" applyFont="1" applyFill="1" applyBorder="1" applyAlignment="1">
      <alignment horizontal="center" vertical="top" shrinkToFit="1"/>
    </xf>
    <xf numFmtId="0" fontId="12" fillId="0" borderId="2" xfId="0" applyFont="1" applyFill="1" applyBorder="1" applyAlignment="1">
      <alignment horizontal="left" vertical="top"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2" xfId="0" applyFont="1" applyBorder="1" applyAlignment="1">
      <alignment horizontal="center" vertical="center" shrinkToFit="1"/>
    </xf>
    <xf numFmtId="0" fontId="12" fillId="0" borderId="10" xfId="0" applyFont="1" applyBorder="1" applyAlignment="1">
      <alignment horizontal="center" vertical="center" shrinkToFit="1"/>
    </xf>
    <xf numFmtId="2" fontId="10" fillId="3" borderId="10" xfId="0" applyNumberFormat="1" applyFont="1" applyFill="1" applyBorder="1" applyAlignment="1">
      <alignment horizontal="center" vertical="center"/>
    </xf>
    <xf numFmtId="2" fontId="10" fillId="3" borderId="12" xfId="0" applyNumberFormat="1" applyFont="1" applyFill="1" applyBorder="1" applyAlignment="1">
      <alignment horizontal="center" vertical="center"/>
    </xf>
    <xf numFmtId="0" fontId="10" fillId="7" borderId="2" xfId="0" applyFont="1" applyFill="1" applyBorder="1" applyAlignment="1">
      <alignment horizontal="center" vertical="center" wrapText="1"/>
    </xf>
    <xf numFmtId="0" fontId="10" fillId="0" borderId="2" xfId="0" quotePrefix="1" applyFont="1" applyBorder="1" applyAlignment="1">
      <alignment horizontal="center" vertical="center"/>
    </xf>
    <xf numFmtId="0" fontId="10" fillId="0" borderId="2" xfId="0" applyFont="1" applyBorder="1" applyAlignment="1">
      <alignment horizontal="center" vertical="center"/>
    </xf>
    <xf numFmtId="0" fontId="12" fillId="0" borderId="2"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3" borderId="2" xfId="0" applyFont="1" applyFill="1" applyBorder="1" applyAlignment="1">
      <alignment horizontal="center" vertical="center"/>
    </xf>
    <xf numFmtId="0" fontId="10" fillId="7" borderId="10"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2"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0" fillId="0" borderId="13" xfId="0" quotePrefix="1" applyFont="1" applyFill="1" applyBorder="1" applyAlignment="1">
      <alignment horizontal="center" vertical="center"/>
    </xf>
    <xf numFmtId="0" fontId="10" fillId="0" borderId="14" xfId="0" quotePrefix="1" applyFont="1" applyFill="1" applyBorder="1" applyAlignment="1">
      <alignment horizontal="center" vertical="center"/>
    </xf>
    <xf numFmtId="0" fontId="10" fillId="0" borderId="31" xfId="0" quotePrefix="1" applyFont="1" applyBorder="1" applyAlignment="1">
      <alignment horizontal="center" vertical="center"/>
    </xf>
    <xf numFmtId="0" fontId="10" fillId="0" borderId="33" xfId="0" applyFont="1" applyBorder="1" applyAlignment="1">
      <alignment horizontal="center" vertical="center"/>
    </xf>
    <xf numFmtId="0" fontId="10" fillId="0" borderId="38" xfId="0" applyFont="1" applyBorder="1" applyAlignment="1">
      <alignment horizontal="center" vertical="center"/>
    </xf>
    <xf numFmtId="0" fontId="12" fillId="0" borderId="2" xfId="0" applyFont="1" applyFill="1" applyBorder="1" applyAlignment="1">
      <alignment horizontal="center" vertical="center" textRotation="255"/>
    </xf>
    <xf numFmtId="0" fontId="12" fillId="3" borderId="11" xfId="0" applyFont="1" applyFill="1" applyBorder="1" applyAlignment="1">
      <alignment horizontal="center" vertical="center" shrinkToFit="1"/>
    </xf>
    <xf numFmtId="0" fontId="12" fillId="3" borderId="2" xfId="0" applyFont="1" applyFill="1" applyBorder="1" applyAlignment="1">
      <alignment horizontal="center" wrapText="1"/>
    </xf>
    <xf numFmtId="0" fontId="10" fillId="3" borderId="2" xfId="0" quotePrefix="1" applyNumberFormat="1" applyFont="1" applyFill="1" applyBorder="1" applyAlignment="1">
      <alignment horizontal="center" vertical="center"/>
    </xf>
    <xf numFmtId="0" fontId="10" fillId="3" borderId="2" xfId="0" quotePrefix="1" applyFont="1" applyFill="1" applyBorder="1" applyAlignment="1">
      <alignment horizontal="center" vertical="center"/>
    </xf>
    <xf numFmtId="0" fontId="10" fillId="3" borderId="2" xfId="0" applyFont="1" applyFill="1" applyBorder="1" applyAlignment="1">
      <alignment horizontal="center" vertical="center"/>
    </xf>
    <xf numFmtId="0" fontId="25" fillId="0" borderId="194" xfId="0" applyFont="1" applyFill="1" applyBorder="1" applyAlignment="1">
      <alignment horizontal="center" vertical="center" textRotation="255" wrapText="1" shrinkToFit="1"/>
    </xf>
    <xf numFmtId="0" fontId="25" fillId="0" borderId="195" xfId="0" applyFont="1" applyFill="1" applyBorder="1" applyAlignment="1">
      <alignment horizontal="center" vertical="center" textRotation="255" wrapText="1" shrinkToFit="1"/>
    </xf>
    <xf numFmtId="0" fontId="25" fillId="0" borderId="196" xfId="0" applyFont="1" applyFill="1" applyBorder="1" applyAlignment="1">
      <alignment horizontal="center" vertical="center" textRotation="255" wrapText="1" shrinkToFit="1"/>
    </xf>
    <xf numFmtId="1" fontId="10" fillId="3" borderId="1" xfId="0" applyNumberFormat="1" applyFont="1" applyFill="1" applyBorder="1" applyAlignment="1">
      <alignment horizontal="center" vertical="center"/>
    </xf>
    <xf numFmtId="1" fontId="10" fillId="3" borderId="7" xfId="0" applyNumberFormat="1" applyFont="1" applyFill="1" applyBorder="1" applyAlignment="1">
      <alignment horizontal="center" vertical="center"/>
    </xf>
    <xf numFmtId="2" fontId="10" fillId="3" borderId="159" xfId="0" applyNumberFormat="1" applyFont="1" applyFill="1" applyBorder="1" applyAlignment="1">
      <alignment horizontal="center" vertical="center"/>
    </xf>
    <xf numFmtId="2" fontId="10" fillId="3" borderId="160" xfId="0" applyNumberFormat="1" applyFont="1" applyFill="1" applyBorder="1" applyAlignment="1">
      <alignment horizontal="center" vertical="center"/>
    </xf>
    <xf numFmtId="2" fontId="10" fillId="3" borderId="161" xfId="0" applyNumberFormat="1" applyFont="1" applyFill="1" applyBorder="1" applyAlignment="1">
      <alignment horizontal="center" vertical="center"/>
    </xf>
    <xf numFmtId="2" fontId="10" fillId="3" borderId="151" xfId="0" applyNumberFormat="1" applyFont="1" applyFill="1" applyBorder="1" applyAlignment="1">
      <alignment horizontal="center" vertical="center" wrapText="1"/>
    </xf>
    <xf numFmtId="2" fontId="10" fillId="3" borderId="152" xfId="0" applyNumberFormat="1" applyFont="1" applyFill="1" applyBorder="1" applyAlignment="1">
      <alignment horizontal="center" vertical="center" wrapText="1"/>
    </xf>
    <xf numFmtId="2" fontId="10" fillId="3" borderId="153" xfId="0" applyNumberFormat="1" applyFont="1" applyFill="1" applyBorder="1" applyAlignment="1">
      <alignment horizontal="center" vertical="center" wrapText="1"/>
    </xf>
    <xf numFmtId="2" fontId="10" fillId="3" borderId="29" xfId="0" applyNumberFormat="1" applyFont="1" applyFill="1" applyBorder="1" applyAlignment="1">
      <alignment horizontal="center" vertical="center" wrapText="1"/>
    </xf>
    <xf numFmtId="2" fontId="10" fillId="3" borderId="150" xfId="0" applyNumberFormat="1" applyFont="1" applyFill="1" applyBorder="1" applyAlignment="1">
      <alignment horizontal="center" vertical="center" wrapText="1"/>
    </xf>
    <xf numFmtId="2" fontId="10" fillId="3" borderId="155" xfId="0" applyNumberFormat="1" applyFont="1" applyFill="1" applyBorder="1" applyAlignment="1">
      <alignment horizontal="center" vertical="center" wrapText="1"/>
    </xf>
    <xf numFmtId="2" fontId="10" fillId="2" borderId="31" xfId="0" applyNumberFormat="1" applyFont="1" applyFill="1" applyBorder="1" applyAlignment="1" applyProtection="1">
      <alignment horizontal="center" vertical="center"/>
      <protection locked="0"/>
    </xf>
    <xf numFmtId="2" fontId="10" fillId="2" borderId="32" xfId="0" applyNumberFormat="1" applyFont="1" applyFill="1" applyBorder="1" applyAlignment="1" applyProtection="1">
      <alignment horizontal="center" vertical="center"/>
      <protection locked="0"/>
    </xf>
    <xf numFmtId="2" fontId="10" fillId="2" borderId="29" xfId="0" applyNumberFormat="1" applyFont="1" applyFill="1" applyBorder="1" applyAlignment="1" applyProtection="1">
      <alignment horizontal="center" vertical="center"/>
      <protection locked="0"/>
    </xf>
    <xf numFmtId="2" fontId="10" fillId="2" borderId="30" xfId="0" applyNumberFormat="1" applyFont="1" applyFill="1" applyBorder="1" applyAlignment="1" applyProtection="1">
      <alignment horizontal="center" vertical="center"/>
      <protection locked="0"/>
    </xf>
    <xf numFmtId="0" fontId="12" fillId="0" borderId="29" xfId="0" applyFont="1" applyFill="1" applyBorder="1" applyAlignment="1">
      <alignment horizontal="center" vertical="center" wrapText="1" shrinkToFit="1"/>
    </xf>
    <xf numFmtId="0" fontId="12" fillId="0" borderId="11" xfId="0" applyFont="1" applyFill="1" applyBorder="1" applyAlignment="1">
      <alignment horizontal="center" vertical="center" wrapText="1" shrinkToFit="1"/>
    </xf>
    <xf numFmtId="2" fontId="10" fillId="3" borderId="198" xfId="0" applyNumberFormat="1" applyFont="1" applyFill="1" applyBorder="1" applyAlignment="1" applyProtection="1">
      <alignment horizontal="center" vertical="center"/>
    </xf>
    <xf numFmtId="2" fontId="10" fillId="3" borderId="199" xfId="0" applyNumberFormat="1" applyFont="1" applyFill="1" applyBorder="1" applyAlignment="1" applyProtection="1">
      <alignment horizontal="center" vertical="center"/>
    </xf>
    <xf numFmtId="2" fontId="10" fillId="3" borderId="200" xfId="0" applyNumberFormat="1" applyFont="1" applyFill="1" applyBorder="1" applyAlignment="1" applyProtection="1">
      <alignment horizontal="center" vertical="center"/>
    </xf>
    <xf numFmtId="2" fontId="10" fillId="3" borderId="197" xfId="0" applyNumberFormat="1" applyFont="1" applyFill="1" applyBorder="1" applyAlignment="1" applyProtection="1">
      <alignment horizontal="center" vertical="center"/>
    </xf>
    <xf numFmtId="2" fontId="10" fillId="3" borderId="1" xfId="0" applyNumberFormat="1" applyFont="1" applyFill="1" applyBorder="1" applyAlignment="1">
      <alignment horizontal="center" vertical="center"/>
    </xf>
    <xf numFmtId="2" fontId="10" fillId="3" borderId="7" xfId="0" applyNumberFormat="1" applyFont="1" applyFill="1" applyBorder="1" applyAlignment="1">
      <alignment horizontal="center" vertical="center"/>
    </xf>
    <xf numFmtId="2" fontId="10" fillId="3" borderId="185" xfId="0" applyNumberFormat="1" applyFont="1" applyFill="1" applyBorder="1" applyAlignment="1" applyProtection="1">
      <alignment horizontal="center" vertical="center"/>
    </xf>
    <xf numFmtId="2" fontId="10" fillId="3" borderId="186" xfId="0" applyNumberFormat="1" applyFont="1" applyFill="1" applyBorder="1" applyAlignment="1" applyProtection="1">
      <alignment horizontal="center" vertical="center"/>
    </xf>
    <xf numFmtId="2" fontId="10" fillId="3" borderId="187" xfId="0" applyNumberFormat="1" applyFont="1" applyFill="1" applyBorder="1" applyAlignment="1" applyProtection="1">
      <alignment horizontal="center" vertical="center"/>
    </xf>
    <xf numFmtId="2" fontId="10" fillId="3" borderId="191" xfId="0" applyNumberFormat="1" applyFont="1" applyFill="1" applyBorder="1" applyAlignment="1" applyProtection="1">
      <alignment horizontal="center" vertical="center"/>
    </xf>
    <xf numFmtId="2" fontId="10" fillId="3" borderId="192" xfId="0" applyNumberFormat="1" applyFont="1" applyFill="1" applyBorder="1" applyAlignment="1" applyProtection="1">
      <alignment horizontal="center" vertical="center"/>
    </xf>
    <xf numFmtId="2" fontId="10" fillId="3" borderId="193" xfId="0" applyNumberFormat="1" applyFont="1" applyFill="1" applyBorder="1" applyAlignment="1" applyProtection="1">
      <alignment horizontal="center" vertic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2" fontId="4" fillId="0" borderId="3" xfId="0" applyNumberFormat="1" applyFont="1" applyFill="1" applyBorder="1" applyAlignment="1">
      <alignment horizontal="center" vertical="center" textRotation="255" wrapText="1"/>
    </xf>
    <xf numFmtId="2" fontId="4" fillId="0" borderId="6" xfId="0" applyNumberFormat="1" applyFont="1" applyFill="1" applyBorder="1" applyAlignment="1">
      <alignment horizontal="center" vertical="center" textRotation="255" wrapText="1"/>
    </xf>
    <xf numFmtId="177" fontId="10" fillId="0" borderId="4" xfId="0" applyNumberFormat="1" applyFont="1" applyFill="1" applyBorder="1" applyAlignment="1">
      <alignment horizontal="center" vertical="center"/>
    </xf>
    <xf numFmtId="177" fontId="10" fillId="0" borderId="1" xfId="0" applyNumberFormat="1" applyFont="1" applyFill="1" applyBorder="1" applyAlignment="1">
      <alignment horizontal="center" vertical="center"/>
    </xf>
    <xf numFmtId="2" fontId="4" fillId="0" borderId="4" xfId="0" applyNumberFormat="1" applyFont="1" applyFill="1" applyBorder="1" applyAlignment="1">
      <alignment horizontal="center" vertical="center" textRotation="255" wrapText="1"/>
    </xf>
    <xf numFmtId="2" fontId="4" fillId="0" borderId="1" xfId="0" applyNumberFormat="1" applyFont="1" applyFill="1" applyBorder="1" applyAlignment="1">
      <alignment horizontal="center" vertical="center" textRotation="255" wrapText="1"/>
    </xf>
    <xf numFmtId="177" fontId="10" fillId="0" borderId="5" xfId="0" quotePrefix="1" applyNumberFormat="1" applyFont="1" applyFill="1" applyBorder="1" applyAlignment="1">
      <alignment horizontal="center" vertical="center"/>
    </xf>
    <xf numFmtId="177" fontId="10" fillId="0" borderId="7" xfId="0" applyNumberFormat="1" applyFont="1" applyFill="1" applyBorder="1" applyAlignment="1">
      <alignment horizontal="center" vertical="center"/>
    </xf>
    <xf numFmtId="2" fontId="10" fillId="2" borderId="1" xfId="0" applyNumberFormat="1" applyFont="1" applyFill="1" applyBorder="1" applyAlignment="1" applyProtection="1">
      <alignment horizontal="center" vertical="center"/>
      <protection locked="0"/>
    </xf>
    <xf numFmtId="2" fontId="10" fillId="2" borderId="7" xfId="0" applyNumberFormat="1" applyFont="1" applyFill="1" applyBorder="1" applyAlignment="1" applyProtection="1">
      <alignment horizontal="center" vertical="center"/>
      <protection locked="0"/>
    </xf>
    <xf numFmtId="2" fontId="10" fillId="2" borderId="8" xfId="0" applyNumberFormat="1" applyFont="1" applyFill="1" applyBorder="1" applyAlignment="1" applyProtection="1">
      <alignment horizontal="center" vertical="center"/>
      <protection locked="0"/>
    </xf>
    <xf numFmtId="2" fontId="10" fillId="2" borderId="9" xfId="0" applyNumberFormat="1" applyFont="1" applyFill="1" applyBorder="1" applyAlignment="1" applyProtection="1">
      <alignment horizontal="center" vertical="center"/>
      <protection locked="0"/>
    </xf>
    <xf numFmtId="176" fontId="10" fillId="2" borderId="0" xfId="0" applyNumberFormat="1" applyFont="1" applyFill="1" applyBorder="1" applyAlignment="1" applyProtection="1">
      <alignment horizontal="center" vertical="center"/>
      <protection locked="0"/>
    </xf>
    <xf numFmtId="0" fontId="10" fillId="0" borderId="0" xfId="0" applyFont="1" applyBorder="1" applyAlignment="1">
      <alignment horizontal="righ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12" fillId="8" borderId="43" xfId="0" applyFont="1" applyFill="1" applyBorder="1" applyAlignment="1" applyProtection="1">
      <alignment horizontal="center" vertical="center"/>
      <protection locked="0"/>
    </xf>
    <xf numFmtId="0" fontId="12" fillId="8" borderId="44" xfId="0" applyFont="1" applyFill="1" applyBorder="1" applyAlignment="1" applyProtection="1">
      <alignment horizontal="center" vertical="center"/>
      <protection locked="0"/>
    </xf>
    <xf numFmtId="0" fontId="12" fillId="0" borderId="40" xfId="0" applyFont="1" applyFill="1" applyBorder="1" applyAlignment="1">
      <alignment horizontal="center" vertical="center" shrinkToFit="1"/>
    </xf>
    <xf numFmtId="0" fontId="15" fillId="0" borderId="0" xfId="0" applyFont="1" applyAlignment="1">
      <alignment horizontal="center" vertical="center"/>
    </xf>
    <xf numFmtId="0" fontId="10" fillId="7" borderId="11" xfId="0" applyFont="1" applyFill="1" applyBorder="1" applyAlignment="1">
      <alignment horizontal="center"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0" fillId="2" borderId="0"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2" fontId="10" fillId="3" borderId="182" xfId="0" applyNumberFormat="1" applyFont="1" applyFill="1" applyBorder="1" applyAlignment="1">
      <alignment horizontal="center" vertical="center"/>
    </xf>
    <xf numFmtId="2" fontId="10" fillId="3" borderId="183" xfId="0" applyNumberFormat="1" applyFont="1" applyFill="1" applyBorder="1" applyAlignment="1">
      <alignment horizontal="center" vertical="center"/>
    </xf>
    <xf numFmtId="2" fontId="10" fillId="3" borderId="184" xfId="0" applyNumberFormat="1" applyFont="1" applyFill="1" applyBorder="1" applyAlignment="1">
      <alignment horizontal="center" vertical="center"/>
    </xf>
    <xf numFmtId="2" fontId="10" fillId="7" borderId="2" xfId="0" applyNumberFormat="1" applyFont="1" applyFill="1" applyBorder="1" applyAlignment="1">
      <alignment horizontal="center" vertical="center"/>
    </xf>
    <xf numFmtId="0" fontId="10" fillId="7" borderId="38" xfId="0" applyFont="1" applyFill="1" applyBorder="1" applyAlignment="1">
      <alignment horizontal="center" vertical="center"/>
    </xf>
    <xf numFmtId="0" fontId="10"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0" fillId="0" borderId="0" xfId="0" applyFont="1" applyFill="1" applyBorder="1" applyAlignment="1" applyProtection="1">
      <alignment horizontal="center" vertical="center"/>
    </xf>
    <xf numFmtId="0" fontId="10" fillId="7" borderId="31" xfId="0" applyFont="1" applyFill="1" applyBorder="1" applyAlignment="1">
      <alignment horizontal="center" vertical="center"/>
    </xf>
    <xf numFmtId="0" fontId="10" fillId="7" borderId="149" xfId="0" applyFont="1" applyFill="1" applyBorder="1" applyAlignment="1">
      <alignment horizontal="center" vertical="center"/>
    </xf>
    <xf numFmtId="0" fontId="10" fillId="7" borderId="32" xfId="0" applyFont="1" applyFill="1" applyBorder="1" applyAlignment="1">
      <alignment horizontal="center" vertical="center"/>
    </xf>
    <xf numFmtId="0" fontId="10" fillId="7" borderId="29" xfId="0" applyFont="1" applyFill="1" applyBorder="1" applyAlignment="1">
      <alignment horizontal="center" vertical="center"/>
    </xf>
    <xf numFmtId="0" fontId="10" fillId="7" borderId="150" xfId="0" applyFont="1" applyFill="1" applyBorder="1" applyAlignment="1">
      <alignment horizontal="center" vertical="center"/>
    </xf>
    <xf numFmtId="0" fontId="10" fillId="7" borderId="30"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38" xfId="0" applyFont="1" applyFill="1" applyBorder="1" applyAlignment="1">
      <alignment horizontal="center" vertical="center"/>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5" fillId="0" borderId="2"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12" fillId="3" borderId="182" xfId="0" applyFont="1" applyFill="1" applyBorder="1" applyAlignment="1">
      <alignment horizontal="center" vertical="center" shrinkToFit="1"/>
    </xf>
    <xf numFmtId="0" fontId="12" fillId="3" borderId="183" xfId="0" applyFont="1" applyFill="1" applyBorder="1" applyAlignment="1">
      <alignment horizontal="center" vertical="center" shrinkToFit="1"/>
    </xf>
    <xf numFmtId="0" fontId="12" fillId="3" borderId="184" xfId="0" applyFont="1" applyFill="1" applyBorder="1" applyAlignment="1">
      <alignment horizontal="center" vertical="center" shrinkToFit="1"/>
    </xf>
    <xf numFmtId="2" fontId="10" fillId="3" borderId="188" xfId="0" applyNumberFormat="1" applyFont="1" applyFill="1" applyBorder="1" applyAlignment="1" applyProtection="1">
      <alignment horizontal="center" vertical="center"/>
    </xf>
    <xf numFmtId="2" fontId="10" fillId="3" borderId="189" xfId="0" applyNumberFormat="1" applyFont="1" applyFill="1" applyBorder="1" applyAlignment="1" applyProtection="1">
      <alignment horizontal="center" vertical="center"/>
    </xf>
    <xf numFmtId="2" fontId="10" fillId="3" borderId="190" xfId="0" applyNumberFormat="1" applyFont="1" applyFill="1" applyBorder="1" applyAlignment="1" applyProtection="1">
      <alignment horizontal="center" vertical="center"/>
    </xf>
    <xf numFmtId="0" fontId="12" fillId="8" borderId="45" xfId="0" applyFont="1" applyFill="1" applyBorder="1" applyAlignment="1" applyProtection="1">
      <alignment horizontal="center" vertical="center"/>
      <protection locked="0"/>
    </xf>
    <xf numFmtId="0" fontId="4" fillId="7" borderId="2" xfId="0" applyFont="1" applyFill="1" applyBorder="1" applyAlignment="1">
      <alignment horizontal="center" vertical="center"/>
    </xf>
    <xf numFmtId="0" fontId="10" fillId="8" borderId="31" xfId="0" applyFont="1" applyFill="1" applyBorder="1" applyAlignment="1" applyProtection="1">
      <alignment horizontal="center" vertical="center"/>
      <protection locked="0"/>
    </xf>
    <xf numFmtId="0" fontId="10" fillId="8" borderId="32" xfId="0" applyFont="1" applyFill="1" applyBorder="1" applyAlignment="1" applyProtection="1">
      <alignment horizontal="center" vertical="center"/>
      <protection locked="0"/>
    </xf>
    <xf numFmtId="0" fontId="19" fillId="0" borderId="0" xfId="0" applyFont="1" applyAlignment="1">
      <alignment horizontal="center" vertical="center"/>
    </xf>
    <xf numFmtId="0" fontId="17" fillId="0" borderId="0" xfId="0" applyFont="1" applyAlignment="1">
      <alignment horizontal="distributed" vertical="center"/>
    </xf>
    <xf numFmtId="0" fontId="17" fillId="0" borderId="0" xfId="0" applyFont="1" applyAlignment="1">
      <alignment horizontal="center" vertical="center"/>
    </xf>
    <xf numFmtId="0" fontId="17" fillId="0" borderId="0" xfId="0" applyFont="1" applyFill="1" applyAlignment="1">
      <alignment horizontal="center" vertical="center"/>
    </xf>
    <xf numFmtId="0" fontId="18" fillId="7" borderId="15" xfId="0" applyFont="1" applyFill="1" applyBorder="1" applyAlignment="1">
      <alignment horizontal="center" vertical="center"/>
    </xf>
    <xf numFmtId="0" fontId="18" fillId="7" borderId="15" xfId="0" applyFont="1" applyFill="1" applyBorder="1" applyAlignment="1">
      <alignment horizontal="center" vertical="center" wrapText="1"/>
    </xf>
    <xf numFmtId="0" fontId="17" fillId="0" borderId="0" xfId="0" applyFont="1" applyAlignment="1" applyProtection="1">
      <alignment horizontal="left" vertical="top" wrapText="1"/>
      <protection locked="0"/>
    </xf>
    <xf numFmtId="0" fontId="17" fillId="0" borderId="0" xfId="0" applyFont="1" applyAlignment="1" applyProtection="1">
      <alignment horizontal="left" vertical="top"/>
      <protection locked="0"/>
    </xf>
    <xf numFmtId="0" fontId="17" fillId="0" borderId="0" xfId="0" applyFont="1" applyAlignment="1">
      <alignment horizontal="left" vertical="top" wrapText="1"/>
    </xf>
    <xf numFmtId="0" fontId="17" fillId="0" borderId="0" xfId="0" applyFont="1" applyAlignment="1">
      <alignment horizontal="left" vertical="top"/>
    </xf>
    <xf numFmtId="0" fontId="17" fillId="0" borderId="15" xfId="0" applyFont="1" applyBorder="1" applyAlignment="1">
      <alignment horizontal="left" vertical="top" wrapText="1"/>
    </xf>
    <xf numFmtId="0" fontId="17" fillId="0" borderId="15" xfId="0" applyFont="1" applyBorder="1" applyAlignment="1">
      <alignment horizontal="left" vertical="top"/>
    </xf>
    <xf numFmtId="0" fontId="17" fillId="2" borderId="15" xfId="0" applyFont="1" applyFill="1" applyBorder="1" applyAlignment="1" applyProtection="1">
      <alignment horizontal="left" vertical="top" wrapText="1"/>
      <protection locked="0"/>
    </xf>
    <xf numFmtId="0" fontId="29" fillId="0" borderId="15" xfId="0" applyFont="1" applyBorder="1" applyAlignment="1">
      <alignment horizontal="center" vertical="center"/>
    </xf>
    <xf numFmtId="0" fontId="17" fillId="0" borderId="16" xfId="0" applyFont="1" applyBorder="1" applyAlignment="1" applyProtection="1">
      <alignment horizontal="left" vertical="top" wrapText="1"/>
      <protection locked="0"/>
    </xf>
    <xf numFmtId="0" fontId="17" fillId="0" borderId="17"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19" xfId="0" applyFont="1" applyBorder="1" applyAlignment="1" applyProtection="1">
      <alignment horizontal="left" vertical="top" wrapText="1"/>
      <protection locked="0"/>
    </xf>
    <xf numFmtId="0" fontId="17" fillId="0" borderId="20" xfId="0" applyFont="1" applyBorder="1" applyAlignment="1" applyProtection="1">
      <alignment horizontal="left" vertical="top" wrapText="1"/>
      <protection locked="0"/>
    </xf>
    <xf numFmtId="0" fontId="17" fillId="0" borderId="21" xfId="0" applyFont="1" applyBorder="1" applyAlignment="1" applyProtection="1">
      <alignment horizontal="left" vertical="top" wrapText="1"/>
      <protection locked="0"/>
    </xf>
    <xf numFmtId="0" fontId="17" fillId="0" borderId="60" xfId="0" applyFont="1" applyBorder="1" applyAlignment="1" applyProtection="1">
      <alignment horizontal="left" vertical="top" wrapText="1"/>
      <protection locked="0"/>
    </xf>
    <xf numFmtId="0" fontId="17" fillId="0" borderId="22" xfId="0" applyFont="1" applyBorder="1" applyAlignment="1" applyProtection="1">
      <alignment horizontal="left" vertical="top" wrapText="1"/>
      <protection locked="0"/>
    </xf>
    <xf numFmtId="0" fontId="17" fillId="2" borderId="16" xfId="0" applyFont="1" applyFill="1" applyBorder="1" applyAlignment="1" applyProtection="1">
      <alignment horizontal="left" vertical="top" wrapText="1"/>
      <protection locked="0"/>
    </xf>
    <xf numFmtId="0" fontId="17" fillId="2" borderId="17" xfId="0" applyFont="1" applyFill="1" applyBorder="1" applyAlignment="1" applyProtection="1">
      <alignment horizontal="left" vertical="top" wrapText="1"/>
      <protection locked="0"/>
    </xf>
    <xf numFmtId="0" fontId="17" fillId="2" borderId="18" xfId="0" applyFont="1" applyFill="1" applyBorder="1" applyAlignment="1" applyProtection="1">
      <alignment horizontal="left" vertical="top" wrapText="1"/>
      <protection locked="0"/>
    </xf>
    <xf numFmtId="0" fontId="17" fillId="2" borderId="19" xfId="0" applyFont="1" applyFill="1" applyBorder="1" applyAlignment="1" applyProtection="1">
      <alignment horizontal="left" vertical="top" wrapText="1"/>
      <protection locked="0"/>
    </xf>
    <xf numFmtId="0" fontId="17" fillId="2" borderId="0" xfId="0" applyFont="1" applyFill="1" applyAlignment="1" applyProtection="1">
      <alignment horizontal="left" vertical="top" wrapText="1"/>
      <protection locked="0"/>
    </xf>
    <xf numFmtId="0" fontId="17" fillId="2" borderId="20" xfId="0" applyFont="1" applyFill="1" applyBorder="1" applyAlignment="1" applyProtection="1">
      <alignment horizontal="left" vertical="top" wrapText="1"/>
      <protection locked="0"/>
    </xf>
    <xf numFmtId="0" fontId="17" fillId="2" borderId="21" xfId="0" applyFont="1" applyFill="1" applyBorder="1" applyAlignment="1" applyProtection="1">
      <alignment horizontal="left" vertical="top" wrapText="1"/>
      <protection locked="0"/>
    </xf>
    <xf numFmtId="0" fontId="17" fillId="2" borderId="60" xfId="0" applyFont="1" applyFill="1" applyBorder="1" applyAlignment="1" applyProtection="1">
      <alignment horizontal="left" vertical="top" wrapText="1"/>
      <protection locked="0"/>
    </xf>
    <xf numFmtId="0" fontId="17" fillId="2" borderId="22" xfId="0" applyFont="1" applyFill="1" applyBorder="1" applyAlignment="1" applyProtection="1">
      <alignment horizontal="left" vertical="top" wrapText="1"/>
      <protection locked="0"/>
    </xf>
    <xf numFmtId="0" fontId="29" fillId="0" borderId="15" xfId="0" applyFont="1" applyBorder="1" applyAlignment="1" applyProtection="1">
      <alignment horizontal="center" vertical="center"/>
      <protection locked="0"/>
    </xf>
    <xf numFmtId="0" fontId="17" fillId="0" borderId="15" xfId="0" applyFont="1" applyBorder="1" applyAlignment="1" applyProtection="1">
      <alignment horizontal="left" vertical="top" wrapText="1"/>
      <protection locked="0"/>
    </xf>
    <xf numFmtId="0" fontId="17" fillId="0" borderId="15" xfId="0" applyFont="1" applyBorder="1" applyAlignment="1" applyProtection="1">
      <alignment horizontal="left" vertical="top"/>
      <protection locked="0"/>
    </xf>
    <xf numFmtId="0" fontId="10" fillId="0" borderId="0" xfId="0" applyFont="1" applyBorder="1" applyAlignment="1">
      <alignment horizontal="center" vertical="top"/>
    </xf>
    <xf numFmtId="0" fontId="10" fillId="0" borderId="0" xfId="0" applyFont="1" applyAlignment="1">
      <alignment horizontal="left" vertical="top" wrapText="1"/>
    </xf>
    <xf numFmtId="0" fontId="10" fillId="0" borderId="0" xfId="0" applyFont="1" applyAlignment="1">
      <alignment horizontal="left" vertical="top"/>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2" fontId="7" fillId="3" borderId="23" xfId="0" applyNumberFormat="1" applyFont="1" applyFill="1" applyBorder="1" applyAlignment="1">
      <alignment horizontal="center" vertical="center"/>
    </xf>
    <xf numFmtId="2" fontId="7" fillId="3" borderId="24" xfId="0" applyNumberFormat="1" applyFont="1" applyFill="1" applyBorder="1" applyAlignment="1">
      <alignment horizontal="center" vertical="center"/>
    </xf>
    <xf numFmtId="2" fontId="7" fillId="3" borderId="25" xfId="0" applyNumberFormat="1" applyFont="1" applyFill="1" applyBorder="1" applyAlignment="1">
      <alignment horizontal="center" vertical="center"/>
    </xf>
    <xf numFmtId="0" fontId="7" fillId="3" borderId="15" xfId="0" applyFont="1" applyFill="1" applyBorder="1" applyAlignment="1">
      <alignment horizontal="center" vertical="center" shrinkToFit="1"/>
    </xf>
    <xf numFmtId="0" fontId="7" fillId="3" borderId="16" xfId="0" applyFont="1" applyFill="1" applyBorder="1" applyAlignment="1">
      <alignment horizontal="center" vertical="center" shrinkToFit="1"/>
    </xf>
    <xf numFmtId="0" fontId="7" fillId="3" borderId="17" xfId="0" applyFont="1" applyFill="1" applyBorder="1" applyAlignment="1">
      <alignment horizontal="center" vertical="center" shrinkToFit="1"/>
    </xf>
    <xf numFmtId="0" fontId="7" fillId="3" borderId="18" xfId="0" applyFont="1" applyFill="1" applyBorder="1" applyAlignment="1">
      <alignment horizontal="center" vertical="center" shrinkToFit="1"/>
    </xf>
    <xf numFmtId="0" fontId="20" fillId="0" borderId="0" xfId="0" applyFont="1" applyAlignment="1">
      <alignment horizontal="center" vertical="center"/>
    </xf>
    <xf numFmtId="0" fontId="5" fillId="3" borderId="0" xfId="0" applyFont="1" applyFill="1" applyAlignment="1">
      <alignment horizontal="left" vertical="center"/>
    </xf>
    <xf numFmtId="0" fontId="14" fillId="3" borderId="15" xfId="0" applyFont="1" applyFill="1" applyBorder="1" applyAlignment="1">
      <alignment horizontal="center" vertical="center" shrinkToFit="1"/>
    </xf>
    <xf numFmtId="0" fontId="7" fillId="3" borderId="15" xfId="0" applyFont="1" applyFill="1" applyBorder="1" applyAlignment="1">
      <alignment horizontal="center"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7" fillId="0" borderId="15" xfId="0" applyFont="1" applyFill="1" applyBorder="1" applyAlignment="1">
      <alignment horizontal="center" vertical="center" shrinkToFit="1"/>
    </xf>
    <xf numFmtId="176" fontId="7" fillId="3" borderId="23" xfId="0" applyNumberFormat="1" applyFont="1" applyFill="1" applyBorder="1" applyAlignment="1">
      <alignment horizontal="center" vertical="center" shrinkToFit="1"/>
    </xf>
    <xf numFmtId="176" fontId="7" fillId="3" borderId="24" xfId="0" applyNumberFormat="1" applyFont="1" applyFill="1" applyBorder="1" applyAlignment="1">
      <alignment horizontal="center" vertical="center" shrinkToFit="1"/>
    </xf>
    <xf numFmtId="176" fontId="7" fillId="3" borderId="25" xfId="0" applyNumberFormat="1" applyFont="1" applyFill="1" applyBorder="1" applyAlignment="1">
      <alignment horizontal="center" vertical="center" shrinkToFit="1"/>
    </xf>
    <xf numFmtId="0" fontId="7" fillId="0" borderId="15" xfId="0" applyFont="1" applyBorder="1" applyAlignment="1">
      <alignment horizontal="center" vertical="center"/>
    </xf>
    <xf numFmtId="0" fontId="7" fillId="3" borderId="15" xfId="0" applyFont="1" applyFill="1" applyBorder="1" applyAlignment="1">
      <alignment horizontal="center" vertical="center" wrapText="1"/>
    </xf>
    <xf numFmtId="176" fontId="7" fillId="2" borderId="23" xfId="0" applyNumberFormat="1" applyFont="1" applyFill="1" applyBorder="1" applyAlignment="1">
      <alignment horizontal="center" vertical="center" shrinkToFit="1"/>
    </xf>
    <xf numFmtId="176" fontId="7" fillId="2" borderId="24" xfId="0" applyNumberFormat="1" applyFont="1" applyFill="1" applyBorder="1" applyAlignment="1">
      <alignment horizontal="center" vertical="center" shrinkToFit="1"/>
    </xf>
    <xf numFmtId="176" fontId="7" fillId="2" borderId="25" xfId="0" applyNumberFormat="1" applyFont="1" applyFill="1" applyBorder="1" applyAlignment="1">
      <alignment horizontal="center" vertical="center" shrinkToFit="1"/>
    </xf>
    <xf numFmtId="0" fontId="7" fillId="0" borderId="15" xfId="0" applyFont="1" applyBorder="1" applyAlignment="1">
      <alignment horizontal="center" vertical="center" textRotation="255"/>
    </xf>
    <xf numFmtId="0" fontId="10" fillId="0" borderId="15" xfId="0" applyFont="1" applyBorder="1" applyAlignment="1">
      <alignment horizontal="center" vertical="center" wrapText="1"/>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10" fillId="0" borderId="17" xfId="0" applyFont="1" applyBorder="1" applyAlignment="1">
      <alignment horizontal="center" vertical="top"/>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7" fillId="2" borderId="15" xfId="0" applyFont="1" applyFill="1" applyBorder="1" applyAlignment="1">
      <alignment horizontal="center" vertical="center"/>
    </xf>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5" fillId="7" borderId="0" xfId="0" applyFont="1" applyFill="1" applyAlignment="1">
      <alignment horizontal="left" vertical="center"/>
    </xf>
    <xf numFmtId="0" fontId="14" fillId="0" borderId="15" xfId="0" applyFont="1" applyBorder="1" applyAlignment="1">
      <alignment horizontal="center" vertical="center" shrinkToFit="1"/>
    </xf>
    <xf numFmtId="0" fontId="10" fillId="0" borderId="17" xfId="0" applyFont="1" applyBorder="1" applyAlignment="1">
      <alignment horizontal="left" vertical="top" wrapText="1"/>
    </xf>
    <xf numFmtId="0" fontId="10" fillId="0" borderId="17" xfId="0" applyFont="1" applyBorder="1" applyAlignment="1">
      <alignment horizontal="left" vertical="top"/>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2" borderId="26" xfId="0" applyFont="1" applyFill="1" applyBorder="1" applyAlignment="1">
      <alignment horizontal="center" vertical="center"/>
    </xf>
    <xf numFmtId="179" fontId="7" fillId="2" borderId="15" xfId="0" applyNumberFormat="1" applyFont="1" applyFill="1" applyBorder="1" applyAlignment="1">
      <alignment horizontal="center" vertical="center"/>
    </xf>
    <xf numFmtId="0" fontId="7" fillId="2" borderId="23" xfId="0" applyNumberFormat="1" applyFont="1" applyFill="1" applyBorder="1" applyAlignment="1">
      <alignment horizontal="center" vertical="center" shrinkToFit="1"/>
    </xf>
    <xf numFmtId="0" fontId="7" fillId="2" borderId="24" xfId="0" applyNumberFormat="1" applyFont="1" applyFill="1" applyBorder="1" applyAlignment="1">
      <alignment horizontal="center" vertical="center" shrinkToFit="1"/>
    </xf>
    <xf numFmtId="0" fontId="7" fillId="2" borderId="25" xfId="0" applyNumberFormat="1" applyFont="1" applyFill="1" applyBorder="1" applyAlignment="1">
      <alignment horizontal="center" vertical="center" shrinkToFit="1"/>
    </xf>
    <xf numFmtId="0" fontId="7" fillId="3" borderId="16"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shrinkToFit="1"/>
    </xf>
    <xf numFmtId="0" fontId="7" fillId="3" borderId="24"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7" fillId="0" borderId="15" xfId="0" applyFont="1" applyBorder="1" applyAlignment="1">
      <alignment horizontal="center" vertical="center" wrapText="1"/>
    </xf>
    <xf numFmtId="0" fontId="7" fillId="0" borderId="35"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7" fillId="0" borderId="37" xfId="0" applyFont="1" applyFill="1" applyBorder="1" applyAlignment="1">
      <alignment horizontal="center" vertical="center" shrinkToFit="1"/>
    </xf>
    <xf numFmtId="0" fontId="10"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2" fillId="0" borderId="15" xfId="0" applyFont="1" applyBorder="1" applyAlignment="1">
      <alignment horizontal="center" vertical="center" wrapText="1"/>
    </xf>
    <xf numFmtId="0" fontId="7" fillId="2" borderId="15" xfId="0" applyFont="1" applyFill="1" applyBorder="1" applyAlignment="1">
      <alignment horizontal="center" vertical="center" shrinkToFi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shrinkToFit="1"/>
    </xf>
    <xf numFmtId="0" fontId="7" fillId="0" borderId="15" xfId="0" applyFont="1" applyBorder="1" applyAlignment="1">
      <alignment horizontal="center" vertical="top"/>
    </xf>
    <xf numFmtId="0" fontId="5" fillId="0" borderId="15" xfId="0" applyFont="1" applyBorder="1" applyAlignment="1">
      <alignment horizontal="center" vertical="center"/>
    </xf>
    <xf numFmtId="0" fontId="7" fillId="0" borderId="17" xfId="0" applyFont="1" applyBorder="1" applyAlignment="1">
      <alignment horizontal="center" vertical="top"/>
    </xf>
    <xf numFmtId="0" fontId="7" fillId="0" borderId="0" xfId="0" applyFont="1" applyBorder="1" applyAlignment="1">
      <alignment horizontal="center" vertical="top"/>
    </xf>
    <xf numFmtId="0" fontId="7" fillId="7" borderId="15" xfId="0" applyFont="1" applyFill="1" applyBorder="1" applyAlignment="1">
      <alignment horizontal="center" vertical="top"/>
    </xf>
    <xf numFmtId="0" fontId="7" fillId="2" borderId="23" xfId="0" applyFont="1" applyFill="1" applyBorder="1" applyAlignment="1" applyProtection="1">
      <alignment horizontal="center" vertical="center"/>
      <protection locked="0"/>
    </xf>
    <xf numFmtId="0" fontId="7" fillId="2" borderId="24" xfId="0" applyFont="1" applyFill="1" applyBorder="1" applyAlignment="1" applyProtection="1">
      <alignment horizontal="center" vertical="center"/>
      <protection locked="0"/>
    </xf>
    <xf numFmtId="0" fontId="7" fillId="2" borderId="25" xfId="0" applyFont="1" applyFill="1" applyBorder="1" applyAlignment="1" applyProtection="1">
      <alignment horizontal="center" vertical="center"/>
      <protection locked="0"/>
    </xf>
    <xf numFmtId="0" fontId="10" fillId="0" borderId="15" xfId="0" applyFont="1" applyBorder="1" applyAlignment="1">
      <alignment horizontal="center" vertical="center" wrapText="1" shrinkToFit="1"/>
    </xf>
    <xf numFmtId="0" fontId="12" fillId="0" borderId="15" xfId="0" applyFont="1" applyBorder="1" applyAlignment="1">
      <alignment horizontal="center" vertical="center" wrapText="1" shrinkToFit="1"/>
    </xf>
    <xf numFmtId="0" fontId="12" fillId="0" borderId="15" xfId="0" applyFont="1" applyBorder="1" applyAlignment="1">
      <alignment horizontal="center" vertical="center" shrinkToFit="1"/>
    </xf>
    <xf numFmtId="176" fontId="7" fillId="2" borderId="15" xfId="0" applyNumberFormat="1" applyFont="1" applyFill="1" applyBorder="1" applyAlignment="1">
      <alignment horizontal="center" vertical="center" shrinkToFit="1"/>
    </xf>
    <xf numFmtId="178" fontId="7" fillId="2" borderId="15" xfId="0" applyNumberFormat="1" applyFont="1" applyFill="1" applyBorder="1" applyAlignment="1">
      <alignment horizontal="center" vertical="center" shrinkToFi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7" fillId="0" borderId="26" xfId="0"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28" xfId="0" applyFont="1" applyBorder="1" applyAlignment="1">
      <alignment horizontal="center" vertical="center" textRotation="255"/>
    </xf>
    <xf numFmtId="0" fontId="10" fillId="0" borderId="15" xfId="0" applyFont="1" applyBorder="1" applyAlignment="1">
      <alignment horizontal="center" vertical="center" shrinkToFit="1"/>
    </xf>
    <xf numFmtId="0" fontId="14" fillId="0" borderId="15" xfId="0" applyFont="1" applyBorder="1" applyAlignment="1">
      <alignment horizontal="center" vertical="center"/>
    </xf>
    <xf numFmtId="0" fontId="7" fillId="0" borderId="47" xfId="2" applyFont="1" applyFill="1" applyBorder="1" applyAlignment="1">
      <alignment horizontal="center" vertical="center" wrapText="1"/>
    </xf>
    <xf numFmtId="0" fontId="7" fillId="0" borderId="55" xfId="2" applyFont="1" applyFill="1" applyBorder="1" applyAlignment="1">
      <alignment horizontal="center" vertical="center" wrapText="1"/>
    </xf>
    <xf numFmtId="0" fontId="7" fillId="0" borderId="68" xfId="2" applyFont="1" applyFill="1" applyBorder="1" applyAlignment="1">
      <alignment horizontal="center" vertical="center" wrapText="1"/>
    </xf>
    <xf numFmtId="0" fontId="7" fillId="0" borderId="48" xfId="2" applyFont="1" applyFill="1" applyBorder="1" applyAlignment="1">
      <alignment horizontal="center" vertical="center" wrapText="1"/>
    </xf>
    <xf numFmtId="0" fontId="7" fillId="0" borderId="19" xfId="2" applyFont="1" applyFill="1" applyBorder="1" applyAlignment="1">
      <alignment horizontal="center" vertical="center" wrapText="1"/>
    </xf>
    <xf numFmtId="0" fontId="7" fillId="0" borderId="70" xfId="2" applyFont="1" applyFill="1" applyBorder="1" applyAlignment="1">
      <alignment horizontal="center" vertical="center" wrapText="1"/>
    </xf>
    <xf numFmtId="0" fontId="7" fillId="0" borderId="49" xfId="2" applyFont="1" applyFill="1" applyBorder="1" applyAlignment="1">
      <alignment horizontal="center" vertical="center" wrapText="1"/>
    </xf>
    <xf numFmtId="0" fontId="7" fillId="0" borderId="56" xfId="2" applyFont="1" applyFill="1" applyBorder="1" applyAlignment="1">
      <alignment horizontal="center" vertical="center" wrapText="1"/>
    </xf>
    <xf numFmtId="0" fontId="7" fillId="0" borderId="76" xfId="2" applyFont="1" applyFill="1" applyBorder="1" applyAlignment="1">
      <alignment horizontal="center" vertical="center" wrapText="1"/>
    </xf>
    <xf numFmtId="0" fontId="7" fillId="0" borderId="50" xfId="2" applyFont="1" applyFill="1" applyBorder="1" applyAlignment="1">
      <alignment horizontal="center" vertical="center" shrinkToFit="1"/>
    </xf>
    <xf numFmtId="0" fontId="7" fillId="0" borderId="51" xfId="2" applyFont="1" applyFill="1" applyBorder="1" applyAlignment="1">
      <alignment horizontal="center" vertical="center" shrinkToFit="1"/>
    </xf>
    <xf numFmtId="0" fontId="7" fillId="0" borderId="52" xfId="2" applyFont="1" applyFill="1" applyBorder="1" applyAlignment="1">
      <alignment horizontal="center" vertical="center" shrinkToFit="1"/>
    </xf>
    <xf numFmtId="0" fontId="7" fillId="0" borderId="53" xfId="2" applyFont="1" applyFill="1" applyBorder="1" applyAlignment="1">
      <alignment horizontal="center" vertical="center" shrinkToFit="1"/>
    </xf>
    <xf numFmtId="0" fontId="7" fillId="0" borderId="54" xfId="2" applyFont="1" applyFill="1" applyBorder="1" applyAlignment="1">
      <alignment horizontal="center" vertical="center" shrinkToFit="1"/>
    </xf>
    <xf numFmtId="0" fontId="7" fillId="10" borderId="162" xfId="2" applyFont="1" applyFill="1" applyBorder="1" applyAlignment="1">
      <alignment horizontal="center" vertical="center" shrinkToFit="1"/>
    </xf>
    <xf numFmtId="0" fontId="7" fillId="10" borderId="163" xfId="2" applyFont="1" applyFill="1" applyBorder="1" applyAlignment="1">
      <alignment horizontal="center" vertical="center" shrinkToFit="1"/>
    </xf>
    <xf numFmtId="0" fontId="7" fillId="10" borderId="164" xfId="2" applyFont="1" applyFill="1" applyBorder="1" applyAlignment="1">
      <alignment horizontal="center" vertical="center" shrinkToFit="1"/>
    </xf>
    <xf numFmtId="0" fontId="7" fillId="0" borderId="63" xfId="2" applyFont="1" applyFill="1" applyBorder="1" applyAlignment="1">
      <alignment horizontal="center" vertical="center" shrinkToFit="1"/>
    </xf>
    <xf numFmtId="0" fontId="7" fillId="0" borderId="64" xfId="2" applyFont="1" applyFill="1" applyBorder="1" applyAlignment="1">
      <alignment horizontal="center" vertical="center" shrinkToFit="1"/>
    </xf>
    <xf numFmtId="0" fontId="7" fillId="0" borderId="47" xfId="2" applyFont="1" applyFill="1" applyBorder="1" applyAlignment="1">
      <alignment horizontal="center" vertical="center" shrinkToFit="1"/>
    </xf>
    <xf numFmtId="0" fontId="7" fillId="0" borderId="57" xfId="2" applyFont="1" applyFill="1" applyBorder="1" applyAlignment="1">
      <alignment horizontal="center" vertical="center" shrinkToFit="1"/>
    </xf>
    <xf numFmtId="0" fontId="7" fillId="0" borderId="48" xfId="2" applyFont="1" applyFill="1" applyBorder="1" applyAlignment="1">
      <alignment horizontal="center" vertical="center" shrinkToFit="1"/>
    </xf>
    <xf numFmtId="0" fontId="7" fillId="0" borderId="52" xfId="2" applyFont="1" applyFill="1" applyBorder="1" applyAlignment="1">
      <alignment horizontal="center" vertical="center"/>
    </xf>
    <xf numFmtId="0" fontId="7" fillId="0" borderId="53" xfId="2" applyFont="1" applyFill="1" applyBorder="1" applyAlignment="1">
      <alignment horizontal="center" vertical="center"/>
    </xf>
    <xf numFmtId="0" fontId="7" fillId="0" borderId="54" xfId="2" applyFont="1" applyFill="1" applyBorder="1" applyAlignment="1">
      <alignment horizontal="center" vertical="center"/>
    </xf>
    <xf numFmtId="0" fontId="7" fillId="0" borderId="58" xfId="2" applyFont="1" applyFill="1" applyBorder="1" applyAlignment="1">
      <alignment horizontal="center" vertical="center" shrinkToFit="1"/>
    </xf>
    <xf numFmtId="0" fontId="7" fillId="10" borderId="165" xfId="2" applyFont="1" applyFill="1" applyBorder="1" applyAlignment="1">
      <alignment horizontal="center" vertical="center" shrinkToFit="1"/>
    </xf>
    <xf numFmtId="0" fontId="7" fillId="10" borderId="166" xfId="2" applyFont="1" applyFill="1" applyBorder="1" applyAlignment="1">
      <alignment horizontal="center" vertical="center" shrinkToFit="1"/>
    </xf>
    <xf numFmtId="0" fontId="7" fillId="10" borderId="167" xfId="2" applyFont="1" applyFill="1" applyBorder="1" applyAlignment="1">
      <alignment horizontal="center" vertical="center" shrinkToFit="1"/>
    </xf>
    <xf numFmtId="0" fontId="7" fillId="0" borderId="46" xfId="2" applyFont="1" applyFill="1" applyBorder="1" applyAlignment="1">
      <alignment horizontal="center" vertical="center" shrinkToFit="1"/>
    </xf>
    <xf numFmtId="0" fontId="7" fillId="10" borderId="63" xfId="2" applyFont="1" applyFill="1" applyBorder="1" applyAlignment="1">
      <alignment horizontal="center" vertical="center" shrinkToFit="1"/>
    </xf>
    <xf numFmtId="0" fontId="7" fillId="10" borderId="46" xfId="2" applyFont="1" applyFill="1" applyBorder="1" applyAlignment="1">
      <alignment horizontal="center" vertical="center" shrinkToFit="1"/>
    </xf>
    <xf numFmtId="0" fontId="7" fillId="10" borderId="64" xfId="2" applyFont="1" applyFill="1" applyBorder="1" applyAlignment="1">
      <alignment horizontal="center" vertical="center" shrinkToFit="1"/>
    </xf>
    <xf numFmtId="0" fontId="7" fillId="0" borderId="59" xfId="2" applyFont="1" applyFill="1" applyBorder="1" applyAlignment="1">
      <alignment horizontal="center" vertical="center" shrinkToFit="1"/>
    </xf>
    <xf numFmtId="0" fontId="7" fillId="0" borderId="65" xfId="2" applyFont="1" applyFill="1" applyBorder="1" applyAlignment="1">
      <alignment horizontal="center" vertical="center" shrinkToFit="1"/>
    </xf>
    <xf numFmtId="0" fontId="7" fillId="0" borderId="66" xfId="2" applyFont="1" applyFill="1" applyBorder="1" applyAlignment="1">
      <alignment horizontal="center" vertical="center" shrinkToFit="1"/>
    </xf>
    <xf numFmtId="0" fontId="7" fillId="0" borderId="67" xfId="2" applyFont="1" applyFill="1" applyBorder="1" applyAlignment="1">
      <alignment horizontal="center" vertical="center" shrinkToFit="1"/>
    </xf>
    <xf numFmtId="0" fontId="7" fillId="0" borderId="68" xfId="2" applyFont="1" applyFill="1" applyBorder="1" applyAlignment="1">
      <alignment horizontal="center" vertical="center" shrinkToFit="1"/>
    </xf>
    <xf numFmtId="0" fontId="7" fillId="0" borderId="69" xfId="2" applyFont="1" applyFill="1" applyBorder="1" applyAlignment="1">
      <alignment horizontal="center" vertical="center" shrinkToFit="1"/>
    </xf>
    <xf numFmtId="0" fontId="7" fillId="0" borderId="70" xfId="2" applyFont="1" applyFill="1" applyBorder="1" applyAlignment="1">
      <alignment horizontal="center" vertical="center" shrinkToFit="1"/>
    </xf>
    <xf numFmtId="0" fontId="7" fillId="0" borderId="71" xfId="2" applyFont="1" applyFill="1" applyBorder="1" applyAlignment="1">
      <alignment horizontal="center" vertical="center" shrinkToFit="1"/>
    </xf>
    <xf numFmtId="0" fontId="7" fillId="0" borderId="72" xfId="2" applyFont="1" applyFill="1" applyBorder="1" applyAlignment="1">
      <alignment horizontal="center" vertical="center" shrinkToFit="1"/>
    </xf>
    <xf numFmtId="0" fontId="7" fillId="0" borderId="73" xfId="2" applyFont="1" applyFill="1" applyBorder="1" applyAlignment="1">
      <alignment horizontal="center" vertical="center" shrinkToFit="1"/>
    </xf>
    <xf numFmtId="181" fontId="7" fillId="0" borderId="74" xfId="2" applyNumberFormat="1" applyFont="1" applyFill="1" applyBorder="1" applyAlignment="1">
      <alignment horizontal="center" vertical="center" wrapText="1"/>
    </xf>
    <xf numFmtId="181" fontId="7" fillId="0" borderId="15" xfId="2" applyNumberFormat="1" applyFont="1" applyFill="1" applyBorder="1" applyAlignment="1">
      <alignment horizontal="center" vertical="center" wrapText="1"/>
    </xf>
    <xf numFmtId="181" fontId="7" fillId="0" borderId="23" xfId="2" applyNumberFormat="1" applyFont="1" applyFill="1" applyBorder="1" applyAlignment="1">
      <alignment horizontal="center" vertical="center" wrapText="1"/>
    </xf>
    <xf numFmtId="181" fontId="7" fillId="0" borderId="75" xfId="2" applyNumberFormat="1" applyFont="1" applyFill="1" applyBorder="1" applyAlignment="1">
      <alignment horizontal="center" vertical="center" wrapText="1"/>
    </xf>
    <xf numFmtId="49" fontId="7" fillId="0" borderId="47" xfId="2" applyNumberFormat="1" applyFont="1" applyFill="1" applyBorder="1" applyAlignment="1">
      <alignment horizontal="center" vertical="center"/>
    </xf>
    <xf numFmtId="49" fontId="7" fillId="0" borderId="55" xfId="2" applyNumberFormat="1" applyFont="1" applyFill="1" applyBorder="1" applyAlignment="1">
      <alignment horizontal="center" vertical="center"/>
    </xf>
    <xf numFmtId="49" fontId="7" fillId="0" borderId="68" xfId="2" applyNumberFormat="1" applyFont="1" applyFill="1" applyBorder="1" applyAlignment="1">
      <alignment horizontal="center" vertical="center"/>
    </xf>
    <xf numFmtId="0" fontId="7" fillId="0" borderId="48" xfId="2" applyNumberFormat="1" applyFont="1" applyFill="1" applyBorder="1" applyAlignment="1">
      <alignment horizontal="center" vertical="center" wrapText="1" shrinkToFit="1"/>
    </xf>
    <xf numFmtId="0" fontId="7" fillId="0" borderId="19" xfId="2" applyNumberFormat="1" applyFont="1" applyFill="1" applyBorder="1" applyAlignment="1">
      <alignment horizontal="center" vertical="center" wrapText="1" shrinkToFit="1"/>
    </xf>
    <xf numFmtId="0" fontId="7" fillId="0" borderId="70" xfId="2" applyNumberFormat="1" applyFont="1" applyFill="1" applyBorder="1" applyAlignment="1">
      <alignment horizontal="center" vertical="center" wrapText="1" shrinkToFit="1"/>
    </xf>
    <xf numFmtId="185" fontId="14" fillId="5" borderId="94" xfId="2" applyNumberFormat="1" applyFont="1" applyFill="1" applyBorder="1" applyAlignment="1">
      <alignment horizontal="center" vertical="center"/>
    </xf>
    <xf numFmtId="185" fontId="14" fillId="5" borderId="113" xfId="2" applyNumberFormat="1" applyFont="1" applyFill="1" applyBorder="1" applyAlignment="1">
      <alignment horizontal="center" vertical="center"/>
    </xf>
    <xf numFmtId="185" fontId="14" fillId="5" borderId="81" xfId="2" applyNumberFormat="1" applyFont="1" applyFill="1" applyBorder="1" applyAlignment="1">
      <alignment horizontal="center" vertical="center"/>
    </xf>
    <xf numFmtId="185" fontId="14" fillId="6" borderId="54" xfId="2" applyNumberFormat="1" applyFont="1" applyFill="1" applyBorder="1" applyAlignment="1">
      <alignment horizontal="center" vertical="center"/>
    </xf>
    <xf numFmtId="185" fontId="14" fillId="6" borderId="114" xfId="2" applyNumberFormat="1" applyFont="1" applyFill="1" applyBorder="1" applyAlignment="1">
      <alignment horizontal="center" vertical="center"/>
    </xf>
    <xf numFmtId="185" fontId="14" fillId="6" borderId="64" xfId="2" applyNumberFormat="1" applyFont="1" applyFill="1" applyBorder="1" applyAlignment="1">
      <alignment horizontal="center" vertical="center"/>
    </xf>
    <xf numFmtId="184" fontId="14" fillId="6" borderId="98" xfId="2" applyNumberFormat="1" applyFont="1" applyFill="1" applyBorder="1" applyAlignment="1" applyProtection="1">
      <alignment horizontal="center" vertical="center"/>
    </xf>
    <xf numFmtId="0" fontId="5" fillId="0" borderId="118" xfId="2" applyBorder="1" applyAlignment="1">
      <alignment horizontal="center" vertical="center"/>
    </xf>
    <xf numFmtId="0" fontId="5" fillId="0" borderId="88" xfId="2" applyBorder="1" applyAlignment="1">
      <alignment horizontal="center" vertical="center"/>
    </xf>
    <xf numFmtId="184" fontId="14" fillId="6" borderId="100" xfId="2" applyNumberFormat="1" applyFont="1" applyFill="1" applyBorder="1" applyAlignment="1" applyProtection="1">
      <alignment horizontal="center" vertical="center"/>
    </xf>
    <xf numFmtId="184" fontId="14" fillId="6" borderId="120" xfId="2" applyNumberFormat="1" applyFont="1" applyFill="1" applyBorder="1" applyAlignment="1" applyProtection="1">
      <alignment horizontal="center" vertical="center"/>
    </xf>
    <xf numFmtId="184" fontId="14" fillId="6" borderId="86" xfId="2" applyNumberFormat="1" applyFont="1" applyFill="1" applyBorder="1" applyAlignment="1" applyProtection="1">
      <alignment horizontal="center" vertical="center"/>
    </xf>
    <xf numFmtId="184" fontId="14" fillId="10" borderId="98" xfId="2" applyNumberFormat="1" applyFont="1" applyFill="1" applyBorder="1" applyAlignment="1" applyProtection="1">
      <alignment horizontal="center" vertical="center"/>
    </xf>
    <xf numFmtId="184" fontId="14" fillId="10" borderId="118" xfId="2" applyNumberFormat="1" applyFont="1" applyFill="1" applyBorder="1" applyAlignment="1" applyProtection="1">
      <alignment horizontal="center" vertical="center"/>
    </xf>
    <xf numFmtId="184" fontId="14" fillId="10" borderId="88" xfId="2" applyNumberFormat="1" applyFont="1" applyFill="1" applyBorder="1" applyAlignment="1" applyProtection="1">
      <alignment horizontal="center" vertical="center"/>
    </xf>
    <xf numFmtId="184" fontId="14" fillId="6" borderId="104" xfId="2" applyNumberFormat="1" applyFont="1" applyFill="1" applyBorder="1" applyAlignment="1" applyProtection="1">
      <alignment horizontal="center" vertical="center"/>
    </xf>
    <xf numFmtId="0" fontId="5" fillId="0" borderId="124" xfId="2" applyBorder="1" applyAlignment="1">
      <alignment horizontal="center" vertical="center"/>
    </xf>
    <xf numFmtId="0" fontId="5" fillId="0" borderId="87" xfId="2" applyBorder="1" applyAlignment="1">
      <alignment horizontal="center" vertical="center"/>
    </xf>
    <xf numFmtId="0" fontId="10" fillId="10" borderId="18" xfId="2" applyFont="1" applyFill="1" applyBorder="1" applyAlignment="1">
      <alignment horizontal="center" vertical="center" wrapText="1"/>
    </xf>
    <xf numFmtId="0" fontId="10" fillId="10" borderId="71" xfId="2" applyFont="1" applyFill="1" applyBorder="1" applyAlignment="1">
      <alignment horizontal="center" vertical="center" wrapText="1"/>
    </xf>
    <xf numFmtId="181" fontId="7" fillId="10" borderId="15" xfId="2" applyNumberFormat="1" applyFont="1" applyFill="1" applyBorder="1" applyAlignment="1">
      <alignment horizontal="center" vertical="center" wrapText="1"/>
    </xf>
    <xf numFmtId="181" fontId="7" fillId="10" borderId="89" xfId="2" applyNumberFormat="1" applyFont="1" applyFill="1" applyBorder="1" applyAlignment="1">
      <alignment horizontal="center" vertical="center" wrapText="1"/>
    </xf>
    <xf numFmtId="181" fontId="7" fillId="10" borderId="26" xfId="2" applyNumberFormat="1" applyFont="1" applyFill="1" applyBorder="1" applyAlignment="1">
      <alignment horizontal="center" vertical="center" wrapText="1"/>
    </xf>
    <xf numFmtId="181" fontId="7" fillId="10" borderId="69" xfId="2" applyNumberFormat="1" applyFont="1" applyFill="1" applyBorder="1" applyAlignment="1">
      <alignment horizontal="center" vertical="center" wrapText="1"/>
    </xf>
    <xf numFmtId="181" fontId="7" fillId="10" borderId="23" xfId="2" applyNumberFormat="1" applyFont="1" applyFill="1" applyBorder="1" applyAlignment="1">
      <alignment horizontal="center" vertical="center" wrapText="1"/>
    </xf>
    <xf numFmtId="181" fontId="7" fillId="10" borderId="90" xfId="2" applyNumberFormat="1" applyFont="1" applyFill="1" applyBorder="1" applyAlignment="1">
      <alignment horizontal="center" vertical="center" wrapText="1"/>
    </xf>
    <xf numFmtId="0" fontId="14" fillId="9" borderId="175" xfId="2" applyNumberFormat="1" applyFont="1" applyFill="1" applyBorder="1" applyAlignment="1" applyProtection="1">
      <alignment horizontal="center" vertical="center"/>
    </xf>
    <xf numFmtId="0" fontId="14" fillId="9" borderId="176" xfId="2" applyNumberFormat="1" applyFont="1" applyFill="1" applyBorder="1" applyAlignment="1" applyProtection="1">
      <alignment horizontal="center" vertical="center"/>
    </xf>
    <xf numFmtId="0" fontId="14" fillId="9" borderId="177" xfId="2" applyNumberFormat="1" applyFont="1" applyFill="1" applyBorder="1" applyAlignment="1" applyProtection="1">
      <alignment horizontal="center" vertical="center"/>
    </xf>
    <xf numFmtId="183" fontId="14" fillId="6" borderId="98" xfId="2" applyNumberFormat="1" applyFont="1" applyFill="1" applyBorder="1" applyAlignment="1" applyProtection="1">
      <alignment horizontal="center" vertical="center"/>
    </xf>
    <xf numFmtId="183" fontId="5" fillId="0" borderId="118" xfId="2" applyNumberFormat="1" applyBorder="1" applyAlignment="1">
      <alignment horizontal="center" vertical="center"/>
    </xf>
    <xf numFmtId="183" fontId="5" fillId="0" borderId="88" xfId="2" applyNumberFormat="1" applyBorder="1" applyAlignment="1">
      <alignment horizontal="center" vertical="center"/>
    </xf>
    <xf numFmtId="184" fontId="14" fillId="10" borderId="100" xfId="2" applyNumberFormat="1" applyFont="1" applyFill="1" applyBorder="1" applyAlignment="1" applyProtection="1">
      <alignment horizontal="center" vertical="center"/>
    </xf>
    <xf numFmtId="184" fontId="14" fillId="10" borderId="120" xfId="2" applyNumberFormat="1" applyFont="1" applyFill="1" applyBorder="1" applyAlignment="1" applyProtection="1">
      <alignment horizontal="center" vertical="center"/>
    </xf>
    <xf numFmtId="184" fontId="14" fillId="10" borderId="86" xfId="2" applyNumberFormat="1" applyFont="1" applyFill="1" applyBorder="1" applyAlignment="1" applyProtection="1">
      <alignment horizontal="center" vertical="center"/>
    </xf>
    <xf numFmtId="183" fontId="14" fillId="6" borderId="100" xfId="2" applyNumberFormat="1" applyFont="1" applyFill="1" applyBorder="1" applyAlignment="1" applyProtection="1">
      <alignment horizontal="center" vertical="center"/>
    </xf>
    <xf numFmtId="183" fontId="5" fillId="0" borderId="120" xfId="2" applyNumberFormat="1" applyBorder="1" applyAlignment="1">
      <alignment horizontal="center" vertical="center"/>
    </xf>
    <xf numFmtId="183" fontId="5" fillId="0" borderId="86" xfId="2" applyNumberFormat="1" applyBorder="1" applyAlignment="1">
      <alignment horizontal="center" vertical="center"/>
    </xf>
    <xf numFmtId="184" fontId="14" fillId="6" borderId="118" xfId="2" applyNumberFormat="1" applyFont="1" applyFill="1" applyBorder="1" applyAlignment="1" applyProtection="1">
      <alignment horizontal="center" vertical="center"/>
    </xf>
    <xf numFmtId="184" fontId="14" fillId="6" borderId="88" xfId="2" applyNumberFormat="1" applyFont="1" applyFill="1" applyBorder="1" applyAlignment="1" applyProtection="1">
      <alignment horizontal="center" vertical="center"/>
    </xf>
    <xf numFmtId="186" fontId="14" fillId="10" borderId="57" xfId="2" applyNumberFormat="1" applyFont="1" applyFill="1" applyBorder="1" applyAlignment="1" applyProtection="1">
      <alignment horizontal="center" vertical="center"/>
    </xf>
    <xf numFmtId="186" fontId="14" fillId="10" borderId="27" xfId="2" applyNumberFormat="1" applyFont="1" applyFill="1" applyBorder="1" applyAlignment="1" applyProtection="1">
      <alignment horizontal="center" vertical="center"/>
    </xf>
    <xf numFmtId="186" fontId="14" fillId="10" borderId="69" xfId="2" applyNumberFormat="1" applyFont="1" applyFill="1" applyBorder="1" applyAlignment="1" applyProtection="1">
      <alignment horizontal="center" vertical="center"/>
    </xf>
    <xf numFmtId="184" fontId="14" fillId="10" borderId="57" xfId="2" applyNumberFormat="1" applyFont="1" applyFill="1" applyBorder="1" applyAlignment="1" applyProtection="1">
      <alignment horizontal="center" vertical="center"/>
    </xf>
    <xf numFmtId="184" fontId="14" fillId="10" borderId="27" xfId="2" applyNumberFormat="1" applyFont="1" applyFill="1" applyBorder="1" applyAlignment="1" applyProtection="1">
      <alignment horizontal="center" vertical="center"/>
    </xf>
    <xf numFmtId="184" fontId="14" fillId="10" borderId="69" xfId="2" applyNumberFormat="1" applyFont="1" applyFill="1" applyBorder="1" applyAlignment="1" applyProtection="1">
      <alignment horizontal="center" vertical="center"/>
    </xf>
    <xf numFmtId="185" fontId="14" fillId="10" borderId="48" xfId="2" applyNumberFormat="1" applyFont="1" applyFill="1" applyBorder="1" applyAlignment="1" applyProtection="1">
      <alignment horizontal="center" vertical="center"/>
    </xf>
    <xf numFmtId="185" fontId="14" fillId="10" borderId="19" xfId="2" applyNumberFormat="1" applyFont="1" applyFill="1" applyBorder="1" applyAlignment="1" applyProtection="1">
      <alignment horizontal="center" vertical="center"/>
    </xf>
    <xf numFmtId="185" fontId="14" fillId="10" borderId="70" xfId="2" applyNumberFormat="1" applyFont="1" applyFill="1" applyBorder="1" applyAlignment="1" applyProtection="1">
      <alignment horizontal="center" vertical="center"/>
    </xf>
    <xf numFmtId="185" fontId="14" fillId="0" borderId="47" xfId="2" applyNumberFormat="1" applyFont="1" applyFill="1" applyBorder="1" applyAlignment="1" applyProtection="1">
      <alignment horizontal="center" vertical="center"/>
    </xf>
    <xf numFmtId="185" fontId="14" fillId="0" borderId="55" xfId="2" applyNumberFormat="1" applyFont="1" applyFill="1" applyBorder="1" applyAlignment="1" applyProtection="1">
      <alignment horizontal="center" vertical="center"/>
    </xf>
    <xf numFmtId="185" fontId="14" fillId="0" borderId="68" xfId="2" applyNumberFormat="1" applyFont="1" applyFill="1" applyBorder="1" applyAlignment="1" applyProtection="1">
      <alignment horizontal="center" vertical="center"/>
    </xf>
    <xf numFmtId="184" fontId="14" fillId="4" borderId="49" xfId="2" applyNumberFormat="1" applyFont="1" applyFill="1" applyBorder="1" applyAlignment="1" applyProtection="1">
      <alignment horizontal="center" vertical="center"/>
    </xf>
    <xf numFmtId="184" fontId="14" fillId="4" borderId="56" xfId="2" applyNumberFormat="1" applyFont="1" applyFill="1" applyBorder="1" applyAlignment="1" applyProtection="1">
      <alignment horizontal="center" vertical="center"/>
    </xf>
    <xf numFmtId="184" fontId="14" fillId="4" borderId="76" xfId="2" applyNumberFormat="1" applyFont="1" applyFill="1" applyBorder="1" applyAlignment="1" applyProtection="1">
      <alignment horizontal="center" vertical="center"/>
    </xf>
    <xf numFmtId="0" fontId="14" fillId="9" borderId="48" xfId="2" applyNumberFormat="1" applyFont="1" applyFill="1" applyBorder="1" applyAlignment="1" applyProtection="1">
      <alignment horizontal="center" vertical="center"/>
    </xf>
    <xf numFmtId="0" fontId="14" fillId="9" borderId="19" xfId="2" applyNumberFormat="1" applyFont="1" applyFill="1" applyBorder="1" applyAlignment="1" applyProtection="1">
      <alignment horizontal="center" vertical="center"/>
    </xf>
    <xf numFmtId="0" fontId="14" fillId="9" borderId="70" xfId="2" applyNumberFormat="1" applyFont="1" applyFill="1" applyBorder="1" applyAlignment="1" applyProtection="1">
      <alignment horizontal="center" vertical="center"/>
    </xf>
    <xf numFmtId="0" fontId="14" fillId="9" borderId="178" xfId="2" applyNumberFormat="1" applyFont="1" applyFill="1" applyBorder="1" applyAlignment="1" applyProtection="1">
      <alignment horizontal="center" vertical="center"/>
    </xf>
    <xf numFmtId="0" fontId="14" fillId="9" borderId="179" xfId="2" applyNumberFormat="1" applyFont="1" applyFill="1" applyBorder="1" applyAlignment="1" applyProtection="1">
      <alignment horizontal="center" vertical="center"/>
    </xf>
    <xf numFmtId="0" fontId="14" fillId="9" borderId="180" xfId="2" applyNumberFormat="1" applyFont="1" applyFill="1" applyBorder="1" applyAlignment="1" applyProtection="1">
      <alignment horizontal="center" vertical="center"/>
    </xf>
    <xf numFmtId="0" fontId="7" fillId="5" borderId="170" xfId="2" applyNumberFormat="1" applyFont="1" applyFill="1" applyBorder="1" applyAlignment="1">
      <alignment horizontal="center" vertical="center" shrinkToFit="1"/>
    </xf>
    <xf numFmtId="0" fontId="7" fillId="5" borderId="171" xfId="2" applyNumberFormat="1" applyFont="1" applyFill="1" applyBorder="1" applyAlignment="1">
      <alignment horizontal="center" vertical="center" shrinkToFit="1"/>
    </xf>
    <xf numFmtId="0" fontId="7" fillId="5" borderId="172" xfId="2" applyNumberFormat="1" applyFont="1" applyFill="1" applyBorder="1" applyAlignment="1">
      <alignment horizontal="center" vertical="center" shrinkToFit="1"/>
    </xf>
    <xf numFmtId="0" fontId="5" fillId="0" borderId="120" xfId="2" applyBorder="1" applyAlignment="1">
      <alignment horizontal="center" vertical="center"/>
    </xf>
    <xf numFmtId="0" fontId="5" fillId="0" borderId="86" xfId="2" applyBorder="1" applyAlignment="1">
      <alignment horizontal="center" vertical="center"/>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colors>
    <mruColors>
      <color rgb="FFFF99FF"/>
      <color rgb="FFECF0F8"/>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3174</xdr:colOff>
      <xdr:row>35</xdr:row>
      <xdr:rowOff>15018</xdr:rowOff>
    </xdr:from>
    <xdr:to>
      <xdr:col>34</xdr:col>
      <xdr:colOff>3174</xdr:colOff>
      <xdr:row>57</xdr:row>
      <xdr:rowOff>0</xdr:rowOff>
    </xdr:to>
    <xdr:sp macro="" textlink="">
      <xdr:nvSpPr>
        <xdr:cNvPr id="53" name="テキスト ボックス 26">
          <a:extLst>
            <a:ext uri="{FF2B5EF4-FFF2-40B4-BE49-F238E27FC236}">
              <a16:creationId xmlns:a16="http://schemas.microsoft.com/office/drawing/2014/main" id="{00000000-0008-0000-0000-000035000000}"/>
            </a:ext>
          </a:extLst>
        </xdr:cNvPr>
        <xdr:cNvSpPr txBox="1"/>
      </xdr:nvSpPr>
      <xdr:spPr>
        <a:xfrm>
          <a:off x="180974" y="5793518"/>
          <a:ext cx="5867400" cy="3617182"/>
        </a:xfrm>
        <a:prstGeom prst="rect">
          <a:avLst/>
        </a:prstGeom>
        <a:solidFill>
          <a:schemeClr val="bg2"/>
        </a:solidFill>
        <a:ln w="6350">
          <a:solidFill>
            <a:schemeClr val="tx1">
              <a:lumMod val="50000"/>
              <a:lumOff val="50000"/>
            </a:schemeClr>
          </a:solidFill>
        </a:ln>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432000" indent="-432000"/>
          <a:r>
            <a:rPr kumimoji="1" lang="ja-JP" altLang="en-US" sz="1200" b="1">
              <a:latin typeface="BIZ UDPゴシック" panose="020B0400000000000000" pitchFamily="50" charset="-128"/>
              <a:ea typeface="BIZ UDPゴシック" panose="020B0400000000000000" pitchFamily="50" charset="-128"/>
            </a:rPr>
            <a:t>技術資料（</a:t>
          </a:r>
          <a:r>
            <a:rPr kumimoji="1" lang="en-US" altLang="ja-JP" sz="1200" b="1">
              <a:latin typeface="BIZ UDPゴシック" panose="020B0400000000000000" pitchFamily="50" charset="-128"/>
              <a:ea typeface="BIZ UDPゴシック" panose="020B0400000000000000" pitchFamily="50" charset="-128"/>
            </a:rPr>
            <a:t>PDF)</a:t>
          </a:r>
          <a:r>
            <a:rPr kumimoji="1" lang="ja-JP" altLang="en-US" sz="1200" b="1">
              <a:latin typeface="BIZ UDPゴシック" panose="020B0400000000000000" pitchFamily="50" charset="-128"/>
              <a:ea typeface="BIZ UDPゴシック" panose="020B0400000000000000" pitchFamily="50" charset="-128"/>
            </a:rPr>
            <a:t>のまとめ方</a:t>
          </a:r>
          <a:endParaRPr kumimoji="1" lang="ja-JP" altLang="en-US" sz="1000" b="1">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180974</xdr:colOff>
      <xdr:row>24</xdr:row>
      <xdr:rowOff>1</xdr:rowOff>
    </xdr:from>
    <xdr:to>
      <xdr:col>33</xdr:col>
      <xdr:colOff>180974</xdr:colOff>
      <xdr:row>34</xdr:row>
      <xdr:rowOff>1</xdr:rowOff>
    </xdr:to>
    <xdr:sp macro="" textlink="">
      <xdr:nvSpPr>
        <xdr:cNvPr id="2" name="テキスト ボックス 26">
          <a:extLst>
            <a:ext uri="{FF2B5EF4-FFF2-40B4-BE49-F238E27FC236}">
              <a16:creationId xmlns:a16="http://schemas.microsoft.com/office/drawing/2014/main" id="{00000000-0008-0000-0000-000002000000}"/>
            </a:ext>
          </a:extLst>
        </xdr:cNvPr>
        <xdr:cNvSpPr txBox="1"/>
      </xdr:nvSpPr>
      <xdr:spPr>
        <a:xfrm>
          <a:off x="180974" y="4114801"/>
          <a:ext cx="5972175" cy="1714500"/>
        </a:xfrm>
        <a:prstGeom prst="rect">
          <a:avLst/>
        </a:prstGeom>
        <a:solidFill>
          <a:schemeClr val="bg2"/>
        </a:solidFill>
        <a:ln w="6350">
          <a:solidFill>
            <a:schemeClr val="tx1">
              <a:lumMod val="50000"/>
              <a:lumOff val="50000"/>
            </a:schemeClr>
          </a:solidFill>
        </a:ln>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432000" indent="-432000"/>
          <a:r>
            <a:rPr kumimoji="1" lang="ja-JP" altLang="en-US" sz="1200">
              <a:latin typeface="HGPｺﾞｼｯｸE" panose="020B0900000000000000" pitchFamily="50" charset="-128"/>
              <a:ea typeface="HGPｺﾞｼｯｸE" panose="020B0900000000000000" pitchFamily="50" charset="-128"/>
            </a:rPr>
            <a:t>資料の提出方法</a:t>
          </a:r>
          <a:endParaRPr kumimoji="1" lang="ja-JP" altLang="en-US" sz="1000">
            <a:latin typeface="HGPｺﾞｼｯｸM" panose="020B0600000000000000" pitchFamily="50" charset="-128"/>
            <a:ea typeface="HGPｺﾞｼｯｸM" panose="020B0600000000000000" pitchFamily="50" charset="-128"/>
          </a:endParaRPr>
        </a:p>
      </xdr:txBody>
    </xdr:sp>
    <xdr:clientData/>
  </xdr:twoCellAnchor>
  <xdr:twoCellAnchor>
    <xdr:from>
      <xdr:col>65</xdr:col>
      <xdr:colOff>448888</xdr:colOff>
      <xdr:row>60</xdr:row>
      <xdr:rowOff>116801</xdr:rowOff>
    </xdr:from>
    <xdr:to>
      <xdr:col>67</xdr:col>
      <xdr:colOff>227631</xdr:colOff>
      <xdr:row>65</xdr:row>
      <xdr:rowOff>6283</xdr:rowOff>
    </xdr:to>
    <xdr:sp macro="" textlink="">
      <xdr:nvSpPr>
        <xdr:cNvPr id="4" name="テキスト ボックス 33">
          <a:extLst>
            <a:ext uri="{FF2B5EF4-FFF2-40B4-BE49-F238E27FC236}">
              <a16:creationId xmlns:a16="http://schemas.microsoft.com/office/drawing/2014/main" id="{00000000-0008-0000-0000-000004000000}"/>
            </a:ext>
          </a:extLst>
        </xdr:cNvPr>
        <xdr:cNvSpPr txBox="1"/>
      </xdr:nvSpPr>
      <xdr:spPr>
        <a:xfrm>
          <a:off x="16381615" y="10507710"/>
          <a:ext cx="1164198" cy="755391"/>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HGPｺﾞｼｯｸE" panose="020B0900000000000000" pitchFamily="50" charset="-128"/>
              <a:ea typeface="HGPｺﾞｼｯｸE" panose="020B0900000000000000" pitchFamily="50" charset="-128"/>
            </a:rPr>
            <a:t>根拠資料</a:t>
          </a:r>
          <a:r>
            <a:rPr kumimoji="1" lang="ja-JP" altLang="en-US" sz="800">
              <a:latin typeface="HGPｺﾞｼｯｸE" panose="020B0900000000000000" pitchFamily="50" charset="-128"/>
              <a:ea typeface="HGPｺﾞｼｯｸE" panose="020B0900000000000000" pitchFamily="50" charset="-128"/>
            </a:rPr>
            <a:t>（</a:t>
          </a:r>
          <a:r>
            <a:rPr kumimoji="1" lang="en-US" altLang="ja-JP" sz="800">
              <a:latin typeface="HGPｺﾞｼｯｸE" panose="020B0900000000000000" pitchFamily="50" charset="-128"/>
              <a:ea typeface="HGPｺﾞｼｯｸE" panose="020B0900000000000000" pitchFamily="50" charset="-128"/>
            </a:rPr>
            <a:t>PDF)</a:t>
          </a:r>
          <a:br>
            <a:rPr kumimoji="1" lang="en-US" altLang="ja-JP" sz="1100">
              <a:latin typeface="HGPｺﾞｼｯｸE" panose="020B0900000000000000" pitchFamily="50" charset="-128"/>
              <a:ea typeface="HGPｺﾞｼｯｸE" panose="020B0900000000000000" pitchFamily="50" charset="-128"/>
            </a:rPr>
          </a:br>
          <a:r>
            <a:rPr kumimoji="1" lang="en-US" altLang="ja-JP" sz="600">
              <a:latin typeface="HGPｺﾞｼｯｸM" panose="020B0600000000000000" pitchFamily="50" charset="-128"/>
              <a:ea typeface="HGPｺﾞｼｯｸM" panose="020B0600000000000000" pitchFamily="50" charset="-128"/>
            </a:rPr>
            <a:t>※</a:t>
          </a:r>
          <a:r>
            <a:rPr kumimoji="1" lang="ja-JP" altLang="en-US" sz="600">
              <a:latin typeface="HGPｺﾞｼｯｸM" panose="020B0600000000000000" pitchFamily="50" charset="-128"/>
              <a:ea typeface="HGPｺﾞｼｯｸM" panose="020B0600000000000000" pitchFamily="50" charset="-128"/>
            </a:rPr>
            <a:t>該当の評価項目のみ</a:t>
          </a:r>
          <a:endParaRPr kumimoji="1" lang="en-US" altLang="ja-JP" sz="800">
            <a:latin typeface="HGPｺﾞｼｯｸM" panose="020B0600000000000000" pitchFamily="50" charset="-128"/>
            <a:ea typeface="HGPｺﾞｼｯｸM" panose="020B0600000000000000" pitchFamily="50" charset="-128"/>
          </a:endParaRPr>
        </a:p>
      </xdr:txBody>
    </xdr:sp>
    <xdr:clientData/>
  </xdr:twoCellAnchor>
  <xdr:oneCellAnchor>
    <xdr:from>
      <xdr:col>2</xdr:col>
      <xdr:colOff>1242</xdr:colOff>
      <xdr:row>3</xdr:row>
      <xdr:rowOff>108222</xdr:rowOff>
    </xdr:from>
    <xdr:ext cx="5789958" cy="406128"/>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63192" y="622572"/>
          <a:ext cx="5789958" cy="406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技術資料（技術評価項目申請書及び根拠資料）は、公告をご確認の上、下記の要領で電子入札システム（又は紙参加）により提出してください。</a:t>
          </a:r>
        </a:p>
      </xdr:txBody>
    </xdr:sp>
    <xdr:clientData/>
  </xdr:oneCellAnchor>
  <xdr:oneCellAnchor>
    <xdr:from>
      <xdr:col>2</xdr:col>
      <xdr:colOff>1242</xdr:colOff>
      <xdr:row>6</xdr:row>
      <xdr:rowOff>0</xdr:rowOff>
    </xdr:from>
    <xdr:ext cx="5789958" cy="23941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63192" y="1028700"/>
          <a:ext cx="5789958" cy="23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１　電子入札システムによる提出方法</a:t>
          </a:r>
        </a:p>
      </xdr:txBody>
    </xdr:sp>
    <xdr:clientData/>
  </xdr:oneCellAnchor>
  <xdr:oneCellAnchor>
    <xdr:from>
      <xdr:col>2</xdr:col>
      <xdr:colOff>180974</xdr:colOff>
      <xdr:row>7</xdr:row>
      <xdr:rowOff>0</xdr:rowOff>
    </xdr:from>
    <xdr:ext cx="5610225" cy="1239689"/>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42924" y="1200150"/>
          <a:ext cx="5610225" cy="1239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（１）電子入札システムへの提出の際には、申請内容を記入した</a:t>
          </a:r>
          <a:r>
            <a:rPr kumimoji="1" lang="ja-JP" altLang="en-US" sz="1000" b="1">
              <a:solidFill>
                <a:srgbClr val="FF0000"/>
              </a:solidFill>
              <a:latin typeface="BIZ UDPゴシック" panose="020B0400000000000000" pitchFamily="50" charset="-128"/>
              <a:ea typeface="BIZ UDPゴシック" panose="020B0400000000000000" pitchFamily="50" charset="-128"/>
            </a:rPr>
            <a:t>「本データ（</a:t>
          </a:r>
          <a:r>
            <a:rPr kumimoji="1" lang="en-US" altLang="ja-JP" sz="1000" b="1">
              <a:solidFill>
                <a:srgbClr val="FF0000"/>
              </a:solidFill>
              <a:latin typeface="BIZ UDPゴシック" panose="020B0400000000000000" pitchFamily="50" charset="-128"/>
              <a:ea typeface="BIZ UDPゴシック" panose="020B0400000000000000" pitchFamily="50" charset="-128"/>
            </a:rPr>
            <a:t>Excel</a:t>
          </a:r>
          <a:r>
            <a:rPr kumimoji="1" lang="ja-JP" altLang="en-US"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と、申請書と根拠資料を含めた</a:t>
          </a:r>
          <a:r>
            <a:rPr kumimoji="1" lang="ja-JP" altLang="en-US" sz="1000" b="1">
              <a:solidFill>
                <a:srgbClr val="FF0000"/>
              </a:solidFill>
              <a:latin typeface="BIZ UDPゴシック" panose="020B0400000000000000" pitchFamily="50" charset="-128"/>
              <a:ea typeface="BIZ UDPゴシック" panose="020B0400000000000000" pitchFamily="50" charset="-128"/>
            </a:rPr>
            <a:t>「技術資料データ（</a:t>
          </a:r>
          <a:r>
            <a:rPr kumimoji="1" lang="en-US" altLang="ja-JP" sz="1000" b="1">
              <a:solidFill>
                <a:srgbClr val="FF0000"/>
              </a:solidFill>
              <a:latin typeface="BIZ UDPゴシック" panose="020B0400000000000000" pitchFamily="50" charset="-128"/>
              <a:ea typeface="BIZ UDPゴシック" panose="020B0400000000000000" pitchFamily="50" charset="-128"/>
            </a:rPr>
            <a:t>PDF</a:t>
          </a:r>
          <a:r>
            <a:rPr kumimoji="1" lang="ja-JP" altLang="en-US"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の二つのデータを</a:t>
          </a:r>
          <a:r>
            <a:rPr kumimoji="1" lang="ja-JP" altLang="en-US" sz="1000" b="0">
              <a:solidFill>
                <a:sysClr val="windowText" lastClr="000000"/>
              </a:solidFill>
              <a:latin typeface="BIZ UDPゴシック" panose="020B0400000000000000" pitchFamily="50" charset="-128"/>
              <a:ea typeface="BIZ UDPゴシック" panose="020B0400000000000000" pitchFamily="50" charset="-128"/>
            </a:rPr>
            <a:t>圧縮フォルダにまとめ</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、提出してください。</a:t>
          </a: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電子入札システム画面の</a:t>
          </a:r>
          <a:r>
            <a:rPr kumimoji="1" lang="ja-JP" altLang="en-US" sz="1000" b="1">
              <a:solidFill>
                <a:srgbClr val="FF0000"/>
              </a:solidFill>
              <a:latin typeface="BIZ UDPゴシック" panose="020B0400000000000000" pitchFamily="50" charset="-128"/>
              <a:ea typeface="BIZ UDPゴシック" panose="020B0400000000000000" pitchFamily="50" charset="-128"/>
            </a:rPr>
            <a:t>「提案」</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の枠に提出してください。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（２）技術資料（</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は、下記「技術資料のまとめ方」のとおりに、技術評価項目申請書の各種様式と添付資料を含め、</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A4</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版で一つのデータ（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）にまとめてください。</a:t>
          </a: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参加資格確認用書類と重複するコリンズや資格証、経審結果通知書なども含めてください。</a:t>
          </a:r>
        </a:p>
      </xdr:txBody>
    </xdr:sp>
    <xdr:clientData/>
  </xdr:oneCellAnchor>
  <xdr:oneCellAnchor>
    <xdr:from>
      <xdr:col>2</xdr:col>
      <xdr:colOff>1242</xdr:colOff>
      <xdr:row>15</xdr:row>
      <xdr:rowOff>0</xdr:rowOff>
    </xdr:from>
    <xdr:ext cx="5789958" cy="239415"/>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363192" y="2571750"/>
          <a:ext cx="5789958" cy="23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２　紙参加による提出方法</a:t>
          </a:r>
        </a:p>
      </xdr:txBody>
    </xdr:sp>
    <xdr:clientData/>
  </xdr:oneCellAnchor>
  <xdr:oneCellAnchor>
    <xdr:from>
      <xdr:col>2</xdr:col>
      <xdr:colOff>180974</xdr:colOff>
      <xdr:row>16</xdr:row>
      <xdr:rowOff>0</xdr:rowOff>
    </xdr:from>
    <xdr:ext cx="5610225" cy="1072977"/>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42924" y="2743200"/>
          <a:ext cx="5610225" cy="1072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（１）紙参加の際には、申請内容を記入した本データ（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Excel</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）と、申請書と根拠資料を含めた技術資料データ（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）の二つのデータをまとめた</a:t>
          </a:r>
          <a:r>
            <a:rPr kumimoji="1" lang="en-US" altLang="ja-JP" sz="1000" b="0">
              <a:solidFill>
                <a:sysClr val="windowText" lastClr="000000"/>
              </a:solidFill>
              <a:latin typeface="BIZ UDPゴシック" panose="020B0400000000000000" pitchFamily="50" charset="-128"/>
              <a:ea typeface="BIZ UDPゴシック" panose="020B0400000000000000" pitchFamily="50" charset="-128"/>
            </a:rPr>
            <a:t>CD</a:t>
          </a:r>
          <a:r>
            <a:rPr kumimoji="1" lang="ja-JP" altLang="en-US" sz="1000" b="0">
              <a:solidFill>
                <a:sysClr val="windowText" lastClr="000000"/>
              </a:solidFill>
              <a:latin typeface="BIZ UDPゴシック" panose="020B0400000000000000" pitchFamily="50" charset="-128"/>
              <a:ea typeface="BIZ UDPゴシック" panose="020B0400000000000000" pitchFamily="50" charset="-128"/>
            </a:rPr>
            <a:t>「技術資料フォルダ」と紙印刷の上</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、提出してください。</a:t>
          </a: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のまとめ方は電子入札システムと同様としてください。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（３）紙に印刷する際は、技術資料データ（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）を</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A4</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版両面印刷で提出してください。</a:t>
          </a:r>
          <a:endParaRPr kumimoji="1" lang="ja-JP" altLang="en-US" sz="1000">
            <a:solidFill>
              <a:srgbClr val="FF0000"/>
            </a:solidFill>
            <a:latin typeface="BIZ UDPゴシック" panose="020B0400000000000000" pitchFamily="50" charset="-128"/>
            <a:ea typeface="BIZ UDPゴシック" panose="020B0400000000000000" pitchFamily="50" charset="-128"/>
          </a:endParaRPr>
        </a:p>
      </xdr:txBody>
    </xdr:sp>
    <xdr:clientData/>
  </xdr:oneCellAnchor>
  <xdr:oneCellAnchor>
    <xdr:from>
      <xdr:col>11</xdr:col>
      <xdr:colOff>69875</xdr:colOff>
      <xdr:row>35</xdr:row>
      <xdr:rowOff>23774</xdr:rowOff>
    </xdr:from>
    <xdr:ext cx="4230517" cy="359073"/>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2025675" y="5802274"/>
          <a:ext cx="4230517"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１　技術評価項目申請書の様式順に、関連する根拠資料を挟んでください。（下図参照）</a:t>
          </a:r>
          <a:endParaRPr kumimoji="1" lang="en-US" altLang="ja-JP" sz="800">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２　共同企業体の場合、</a:t>
          </a:r>
          <a:r>
            <a:rPr kumimoji="1" lang="ja-JP" altLang="en-US" sz="800" b="1">
              <a:solidFill>
                <a:srgbClr val="FF0000"/>
              </a:solidFill>
              <a:latin typeface="BIZ UDPゴシック" panose="020B0400000000000000" pitchFamily="50" charset="-128"/>
              <a:ea typeface="BIZ UDPゴシック" panose="020B0400000000000000" pitchFamily="50" charset="-128"/>
            </a:rPr>
            <a:t>根拠資料に会社名を記入</a:t>
          </a:r>
          <a:r>
            <a:rPr kumimoji="1" lang="ja-JP" altLang="en-US" sz="800">
              <a:latin typeface="BIZ UDPゴシック" panose="020B0400000000000000" pitchFamily="50" charset="-128"/>
              <a:ea typeface="BIZ UDPゴシック" panose="020B0400000000000000" pitchFamily="50" charset="-128"/>
            </a:rPr>
            <a:t>し、判別できるようにしてください。</a:t>
          </a:r>
        </a:p>
      </xdr:txBody>
    </xdr:sp>
    <xdr:clientData/>
  </xdr:oneCellAnchor>
  <xdr:oneCellAnchor>
    <xdr:from>
      <xdr:col>9</xdr:col>
      <xdr:colOff>31775</xdr:colOff>
      <xdr:row>24</xdr:row>
      <xdr:rowOff>0</xdr:rowOff>
    </xdr:from>
    <xdr:ext cx="4502386" cy="35907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631975" y="3962400"/>
          <a:ext cx="4502386"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solidFill>
                <a:srgbClr val="FF0000"/>
              </a:solidFill>
              <a:latin typeface="BIZ UDPゴシック" panose="020B0400000000000000" pitchFamily="50" charset="-128"/>
              <a:ea typeface="BIZ UDPゴシック" panose="020B0400000000000000" pitchFamily="50" charset="-128"/>
            </a:rPr>
            <a:t>※</a:t>
          </a:r>
          <a:r>
            <a:rPr kumimoji="1" lang="ja-JP" altLang="en-US" sz="800" b="1">
              <a:solidFill>
                <a:srgbClr val="FF0000"/>
              </a:solidFill>
              <a:latin typeface="BIZ UDPゴシック" panose="020B0400000000000000" pitchFamily="50" charset="-128"/>
              <a:ea typeface="BIZ UDPゴシック" panose="020B0400000000000000" pitchFamily="50" charset="-128"/>
            </a:rPr>
            <a:t>１　資料は、</a:t>
          </a:r>
          <a:r>
            <a:rPr kumimoji="1" lang="en-US" altLang="ja-JP" sz="800" b="1">
              <a:solidFill>
                <a:srgbClr val="FF0000"/>
              </a:solidFill>
              <a:latin typeface="BIZ UDPゴシック" panose="020B0400000000000000" pitchFamily="50" charset="-128"/>
              <a:ea typeface="BIZ UDPゴシック" panose="020B0400000000000000" pitchFamily="50" charset="-128"/>
            </a:rPr>
            <a:t>Excel</a:t>
          </a:r>
          <a:r>
            <a:rPr kumimoji="1" lang="ja-JP" altLang="en-US" sz="800" b="1">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a:solidFill>
                <a:srgbClr val="FF0000"/>
              </a:solidFill>
              <a:latin typeface="BIZ UDPゴシック" panose="020B0400000000000000" pitchFamily="50" charset="-128"/>
              <a:ea typeface="BIZ UDPゴシック" panose="020B0400000000000000" pitchFamily="50" charset="-128"/>
            </a:rPr>
            <a:t>PDF</a:t>
          </a:r>
          <a:r>
            <a:rPr kumimoji="1" lang="ja-JP" altLang="en-US" sz="800" b="1">
              <a:solidFill>
                <a:srgbClr val="FF0000"/>
              </a:solidFill>
              <a:latin typeface="BIZ UDPゴシック" panose="020B0400000000000000" pitchFamily="50" charset="-128"/>
              <a:ea typeface="BIZ UDPゴシック" panose="020B0400000000000000" pitchFamily="50" charset="-128"/>
            </a:rPr>
            <a:t>（申請書及び根拠資料）の２つのデータを提出してください。</a:t>
          </a:r>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２　本データの着色（黄色・青色）セルに申請内容を記入の上、提出してください。</a:t>
          </a:r>
        </a:p>
      </xdr:txBody>
    </xdr:sp>
    <xdr:clientData/>
  </xdr:oneCellAnchor>
  <xdr:twoCellAnchor>
    <xdr:from>
      <xdr:col>1</xdr:col>
      <xdr:colOff>90681</xdr:colOff>
      <xdr:row>26</xdr:row>
      <xdr:rowOff>36546</xdr:rowOff>
    </xdr:from>
    <xdr:to>
      <xdr:col>13</xdr:col>
      <xdr:colOff>66675</xdr:colOff>
      <xdr:row>30</xdr:row>
      <xdr:rowOff>106746</xdr:rowOff>
    </xdr:to>
    <xdr:sp macro="" textlink="">
      <xdr:nvSpPr>
        <xdr:cNvPr id="60" name="テキスト ボックス 35">
          <a:extLst>
            <a:ext uri="{FF2B5EF4-FFF2-40B4-BE49-F238E27FC236}">
              <a16:creationId xmlns:a16="http://schemas.microsoft.com/office/drawing/2014/main" id="{00000000-0008-0000-0000-00003C000000}"/>
            </a:ext>
          </a:extLst>
        </xdr:cNvPr>
        <xdr:cNvSpPr txBox="1"/>
      </xdr:nvSpPr>
      <xdr:spPr>
        <a:xfrm>
          <a:off x="271656" y="4494246"/>
          <a:ext cx="2147694" cy="756000"/>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技術評価項目申請書</a:t>
          </a:r>
          <a:r>
            <a:rPr kumimoji="1" lang="ja-JP" altLang="en-US" sz="800" b="1">
              <a:solidFill>
                <a:srgbClr val="FF0000"/>
              </a:solidFill>
              <a:latin typeface="BIZ UDPゴシック" panose="020B0400000000000000" pitchFamily="50" charset="-128"/>
              <a:ea typeface="BIZ UDPゴシック" panose="020B0400000000000000" pitchFamily="50" charset="-128"/>
            </a:rPr>
            <a:t>（</a:t>
          </a:r>
          <a:r>
            <a:rPr kumimoji="1" lang="en-US" altLang="ja-JP" sz="800" b="1">
              <a:solidFill>
                <a:srgbClr val="FF0000"/>
              </a:solidFill>
              <a:latin typeface="BIZ UDPゴシック" panose="020B0400000000000000" pitchFamily="50" charset="-128"/>
              <a:ea typeface="BIZ UDPゴシック" panose="020B0400000000000000" pitchFamily="50" charset="-128"/>
            </a:rPr>
            <a:t>Excel)</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・鑑　（</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自己採点表</a:t>
          </a:r>
          <a:r>
            <a:rPr kumimoji="1" lang="ja-JP" altLang="en-US" sz="800">
              <a:latin typeface="BIZ UDPゴシック" panose="020B0400000000000000" pitchFamily="50" charset="-128"/>
              <a:ea typeface="BIZ UDPゴシック" panose="020B0400000000000000" pitchFamily="50" charset="-128"/>
            </a:rPr>
            <a:t>）</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・様式（技術評価項目）　</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様式１～３は、</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案件により変わります。</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100206</xdr:colOff>
      <xdr:row>27</xdr:row>
      <xdr:rowOff>160371</xdr:rowOff>
    </xdr:from>
    <xdr:to>
      <xdr:col>18</xdr:col>
      <xdr:colOff>123825</xdr:colOff>
      <xdr:row>32</xdr:row>
      <xdr:rowOff>59121</xdr:rowOff>
    </xdr:to>
    <xdr:sp macro="" textlink="">
      <xdr:nvSpPr>
        <xdr:cNvPr id="61" name="テキスト ボックス 35">
          <a:extLst>
            <a:ext uri="{FF2B5EF4-FFF2-40B4-BE49-F238E27FC236}">
              <a16:creationId xmlns:a16="http://schemas.microsoft.com/office/drawing/2014/main" id="{00000000-0008-0000-0000-00003D000000}"/>
            </a:ext>
          </a:extLst>
        </xdr:cNvPr>
        <xdr:cNvSpPr txBox="1"/>
      </xdr:nvSpPr>
      <xdr:spPr>
        <a:xfrm>
          <a:off x="1548006" y="4789521"/>
          <a:ext cx="1833369" cy="756000"/>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技術資料</a:t>
          </a:r>
          <a:r>
            <a:rPr kumimoji="1" lang="ja-JP" altLang="en-US" sz="800" b="1">
              <a:solidFill>
                <a:srgbClr val="FF0000"/>
              </a:solidFill>
              <a:latin typeface="BIZ UDPゴシック" panose="020B0400000000000000" pitchFamily="50" charset="-128"/>
              <a:ea typeface="BIZ UDPゴシック" panose="020B0400000000000000" pitchFamily="50" charset="-128"/>
            </a:rPr>
            <a:t>（</a:t>
          </a:r>
          <a:r>
            <a:rPr kumimoji="1" lang="en-US" altLang="ja-JP" sz="800" b="1">
              <a:solidFill>
                <a:srgbClr val="FF0000"/>
              </a:solidFill>
              <a:latin typeface="BIZ UDPゴシック" panose="020B0400000000000000" pitchFamily="50" charset="-128"/>
              <a:ea typeface="BIZ UDPゴシック" panose="020B0400000000000000" pitchFamily="50" charset="-128"/>
            </a:rPr>
            <a:t>PDF)</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・技術評価項目申請書</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・根拠資料</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上記を下記「技術資料のまとめ方」</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のとおりにまとめてください。</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157356</xdr:colOff>
      <xdr:row>26</xdr:row>
      <xdr:rowOff>103221</xdr:rowOff>
    </xdr:from>
    <xdr:to>
      <xdr:col>33</xdr:col>
      <xdr:colOff>47625</xdr:colOff>
      <xdr:row>29</xdr:row>
      <xdr:rowOff>38100</xdr:rowOff>
    </xdr:to>
    <xdr:sp macro="" textlink="">
      <xdr:nvSpPr>
        <xdr:cNvPr id="63" name="テキスト ボックス 35">
          <a:extLst>
            <a:ext uri="{FF2B5EF4-FFF2-40B4-BE49-F238E27FC236}">
              <a16:creationId xmlns:a16="http://schemas.microsoft.com/office/drawing/2014/main" id="{00000000-0008-0000-0000-00003F000000}"/>
            </a:ext>
          </a:extLst>
        </xdr:cNvPr>
        <xdr:cNvSpPr txBox="1"/>
      </xdr:nvSpPr>
      <xdr:spPr>
        <a:xfrm>
          <a:off x="3957831" y="4560921"/>
          <a:ext cx="2061969" cy="449229"/>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電子入札システムの場合</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圧縮フォルダにまとめ、</a:t>
          </a:r>
          <a:r>
            <a:rPr kumimoji="1" lang="ja-JP" altLang="en-US" sz="800" b="1">
              <a:solidFill>
                <a:srgbClr val="FF0000"/>
              </a:solidFill>
              <a:latin typeface="BIZ UDPゴシック" panose="020B0400000000000000" pitchFamily="50" charset="-128"/>
              <a:ea typeface="BIZ UDPゴシック" panose="020B0400000000000000" pitchFamily="50" charset="-128"/>
            </a:rPr>
            <a:t>「提案」</a:t>
          </a:r>
          <a:r>
            <a:rPr kumimoji="1" lang="ja-JP" altLang="en-US" sz="800">
              <a:latin typeface="BIZ UDPゴシック" panose="020B0400000000000000" pitchFamily="50" charset="-128"/>
              <a:ea typeface="BIZ UDPゴシック" panose="020B0400000000000000" pitchFamily="50" charset="-128"/>
            </a:rPr>
            <a:t>へ提出</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19</xdr:col>
      <xdr:colOff>95251</xdr:colOff>
      <xdr:row>27</xdr:row>
      <xdr:rowOff>76201</xdr:rowOff>
    </xdr:from>
    <xdr:to>
      <xdr:col>21</xdr:col>
      <xdr:colOff>104776</xdr:colOff>
      <xdr:row>28</xdr:row>
      <xdr:rowOff>152401</xdr:rowOff>
    </xdr:to>
    <xdr:sp macro="" textlink="">
      <xdr:nvSpPr>
        <xdr:cNvPr id="64" name="右矢印 63">
          <a:extLst>
            <a:ext uri="{FF2B5EF4-FFF2-40B4-BE49-F238E27FC236}">
              <a16:creationId xmlns:a16="http://schemas.microsoft.com/office/drawing/2014/main" id="{00000000-0008-0000-0000-000040000000}"/>
            </a:ext>
          </a:extLst>
        </xdr:cNvPr>
        <xdr:cNvSpPr/>
      </xdr:nvSpPr>
      <xdr:spPr>
        <a:xfrm rot="19800000">
          <a:off x="3533776" y="4705351"/>
          <a:ext cx="371475" cy="247650"/>
        </a:xfrm>
        <a:prstGeom prst="rightArrow">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157163</xdr:colOff>
      <xdr:row>30</xdr:row>
      <xdr:rowOff>33336</xdr:rowOff>
    </xdr:from>
    <xdr:to>
      <xdr:col>21</xdr:col>
      <xdr:colOff>42863</xdr:colOff>
      <xdr:row>32</xdr:row>
      <xdr:rowOff>61911</xdr:rowOff>
    </xdr:to>
    <xdr:sp macro="" textlink="">
      <xdr:nvSpPr>
        <xdr:cNvPr id="65" name="右矢印 64">
          <a:extLst>
            <a:ext uri="{FF2B5EF4-FFF2-40B4-BE49-F238E27FC236}">
              <a16:creationId xmlns:a16="http://schemas.microsoft.com/office/drawing/2014/main" id="{00000000-0008-0000-0000-000041000000}"/>
            </a:ext>
          </a:extLst>
        </xdr:cNvPr>
        <xdr:cNvSpPr/>
      </xdr:nvSpPr>
      <xdr:spPr>
        <a:xfrm rot="2700000">
          <a:off x="3533775" y="5238749"/>
          <a:ext cx="371475" cy="247650"/>
        </a:xfrm>
        <a:prstGeom prst="rightArrow">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157356</xdr:colOff>
      <xdr:row>30</xdr:row>
      <xdr:rowOff>93696</xdr:rowOff>
    </xdr:from>
    <xdr:to>
      <xdr:col>33</xdr:col>
      <xdr:colOff>47625</xdr:colOff>
      <xdr:row>33</xdr:row>
      <xdr:rowOff>28575</xdr:rowOff>
    </xdr:to>
    <xdr:sp macro="" textlink="">
      <xdr:nvSpPr>
        <xdr:cNvPr id="66" name="テキスト ボックス 35">
          <a:extLst>
            <a:ext uri="{FF2B5EF4-FFF2-40B4-BE49-F238E27FC236}">
              <a16:creationId xmlns:a16="http://schemas.microsoft.com/office/drawing/2014/main" id="{00000000-0008-0000-0000-000042000000}"/>
            </a:ext>
          </a:extLst>
        </xdr:cNvPr>
        <xdr:cNvSpPr txBox="1"/>
      </xdr:nvSpPr>
      <xdr:spPr>
        <a:xfrm>
          <a:off x="3957831" y="5237196"/>
          <a:ext cx="2061969" cy="449229"/>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紙参加の場合</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フォルダにまとめ、</a:t>
          </a:r>
          <a:r>
            <a:rPr kumimoji="1" lang="en-US" altLang="ja-JP" sz="800">
              <a:latin typeface="BIZ UDPゴシック" panose="020B0400000000000000" pitchFamily="50" charset="-128"/>
              <a:ea typeface="BIZ UDPゴシック" panose="020B0400000000000000" pitchFamily="50" charset="-128"/>
            </a:rPr>
            <a:t>CD</a:t>
          </a:r>
          <a:r>
            <a:rPr kumimoji="1" lang="ja-JP" altLang="en-US" sz="800">
              <a:latin typeface="BIZ UDPゴシック" panose="020B0400000000000000" pitchFamily="50" charset="-128"/>
              <a:ea typeface="BIZ UDPゴシック" panose="020B0400000000000000" pitchFamily="50" charset="-128"/>
            </a:rPr>
            <a:t>と紙により提出</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oneCellAnchor>
    <xdr:from>
      <xdr:col>36</xdr:col>
      <xdr:colOff>0</xdr:colOff>
      <xdr:row>1</xdr:row>
      <xdr:rowOff>0</xdr:rowOff>
    </xdr:from>
    <xdr:ext cx="4515069" cy="268308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6400800" y="16510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https://www.pref.hokkaido.lg.jp/kn/kkr/215395.html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https://www.pref.hokkaido.lg.jp/kn/kkr/215395.html</a:t>
          </a:r>
        </a:p>
      </xdr:txBody>
    </xdr:sp>
    <xdr:clientData/>
  </xdr:oneCellAnchor>
  <xdr:twoCellAnchor>
    <xdr:from>
      <xdr:col>1</xdr:col>
      <xdr:colOff>21085</xdr:colOff>
      <xdr:row>36</xdr:row>
      <xdr:rowOff>157783</xdr:rowOff>
    </xdr:from>
    <xdr:to>
      <xdr:col>34</xdr:col>
      <xdr:colOff>9927</xdr:colOff>
      <xdr:row>56</xdr:row>
      <xdr:rowOff>132528</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202060" y="6329983"/>
          <a:ext cx="5961017" cy="3403745"/>
          <a:chOff x="198885" y="6101383"/>
          <a:chExt cx="5856242" cy="3276745"/>
        </a:xfrm>
      </xdr:grpSpPr>
      <xdr:cxnSp macro="">
        <xdr:nvCxnSpPr>
          <xdr:cNvPr id="24" name="カギ線コネクタ 23">
            <a:extLst>
              <a:ext uri="{FF2B5EF4-FFF2-40B4-BE49-F238E27FC236}">
                <a16:creationId xmlns:a16="http://schemas.microsoft.com/office/drawing/2014/main" id="{00000000-0008-0000-0000-000018000000}"/>
              </a:ext>
            </a:extLst>
          </xdr:cNvPr>
          <xdr:cNvCxnSpPr>
            <a:stCxn id="11" idx="2"/>
            <a:endCxn id="14" idx="0"/>
          </xdr:cNvCxnSpPr>
        </xdr:nvCxnSpPr>
        <xdr:spPr>
          <a:xfrm rot="5400000">
            <a:off x="2927070" y="5373815"/>
            <a:ext cx="287578" cy="4839058"/>
          </a:xfrm>
          <a:prstGeom prst="bentConnector3">
            <a:avLst>
              <a:gd name="adj1" fmla="val 34543"/>
            </a:avLst>
          </a:prstGeom>
          <a:ln w="25400">
            <a:solidFill>
              <a:srgbClr val="FFC000"/>
            </a:solidFill>
            <a:tailEnd type="triangle" w="lg" len="lg"/>
          </a:ln>
          <a:effectLst/>
        </xdr:spPr>
        <xdr:style>
          <a:lnRef idx="1">
            <a:schemeClr val="accent1"/>
          </a:lnRef>
          <a:fillRef idx="0">
            <a:schemeClr val="accent1"/>
          </a:fillRef>
          <a:effectRef idx="0">
            <a:schemeClr val="accent1"/>
          </a:effectRef>
          <a:fontRef idx="minor">
            <a:schemeClr val="tx1"/>
          </a:fontRef>
        </xdr:style>
      </xdr:cxnSp>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203200" y="7937133"/>
            <a:ext cx="5851927" cy="1440995"/>
            <a:chOff x="203200" y="7860933"/>
            <a:chExt cx="5851927" cy="1440995"/>
          </a:xfrm>
        </xdr:grpSpPr>
        <xdr:sp macro="" textlink="">
          <xdr:nvSpPr>
            <xdr:cNvPr id="35" name="メモ 34">
              <a:extLst>
                <a:ext uri="{FF2B5EF4-FFF2-40B4-BE49-F238E27FC236}">
                  <a16:creationId xmlns:a16="http://schemas.microsoft.com/office/drawing/2014/main" id="{00000000-0008-0000-0000-000023000000}"/>
                </a:ext>
              </a:extLst>
            </xdr:cNvPr>
            <xdr:cNvSpPr/>
          </xdr:nvSpPr>
          <xdr:spPr>
            <a:xfrm>
              <a:off x="4490616" y="8347858"/>
              <a:ext cx="896261" cy="954070"/>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様式５の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（合格証・免許証の写し）</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構成員１</a:t>
              </a:r>
            </a:p>
          </xdr:txBody>
        </xdr:sp>
        <xdr:sp macro="" textlink="">
          <xdr:nvSpPr>
            <xdr:cNvPr id="36" name="メモ 35">
              <a:extLst>
                <a:ext uri="{FF2B5EF4-FFF2-40B4-BE49-F238E27FC236}">
                  <a16:creationId xmlns:a16="http://schemas.microsoft.com/office/drawing/2014/main" id="{00000000-0008-0000-0000-000024000000}"/>
                </a:ext>
              </a:extLst>
            </xdr:cNvPr>
            <xdr:cNvSpPr/>
          </xdr:nvSpPr>
          <xdr:spPr>
            <a:xfrm>
              <a:off x="3770700" y="8280956"/>
              <a:ext cx="896259"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様式５</a:t>
              </a:r>
            </a:p>
          </xdr:txBody>
        </xdr:sp>
        <xdr:sp macro="" textlink="">
          <xdr:nvSpPr>
            <xdr:cNvPr id="37" name="メモ 36">
              <a:extLst>
                <a:ext uri="{FF2B5EF4-FFF2-40B4-BE49-F238E27FC236}">
                  <a16:creationId xmlns:a16="http://schemas.microsoft.com/office/drawing/2014/main" id="{00000000-0008-0000-0000-000025000000}"/>
                </a:ext>
              </a:extLst>
            </xdr:cNvPr>
            <xdr:cNvSpPr/>
          </xdr:nvSpPr>
          <xdr:spPr>
            <a:xfrm>
              <a:off x="3057133" y="8175224"/>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構成員３</a:t>
              </a:r>
            </a:p>
          </xdr:txBody>
        </xdr:sp>
        <xdr:sp macro="" textlink="">
          <xdr:nvSpPr>
            <xdr:cNvPr id="38" name="メモ 37">
              <a:extLst>
                <a:ext uri="{FF2B5EF4-FFF2-40B4-BE49-F238E27FC236}">
                  <a16:creationId xmlns:a16="http://schemas.microsoft.com/office/drawing/2014/main" id="{00000000-0008-0000-0000-000026000000}"/>
                </a:ext>
              </a:extLst>
            </xdr:cNvPr>
            <xdr:cNvSpPr/>
          </xdr:nvSpPr>
          <xdr:spPr>
            <a:xfrm>
              <a:off x="2343568" y="8121022"/>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構成員２</a:t>
              </a:r>
            </a:p>
          </xdr:txBody>
        </xdr:sp>
        <xdr:sp macro="" textlink="">
          <xdr:nvSpPr>
            <xdr:cNvPr id="39" name="メモ 38">
              <a:extLst>
                <a:ext uri="{FF2B5EF4-FFF2-40B4-BE49-F238E27FC236}">
                  <a16:creationId xmlns:a16="http://schemas.microsoft.com/office/drawing/2014/main" id="{00000000-0008-0000-0000-000027000000}"/>
                </a:ext>
              </a:extLst>
            </xdr:cNvPr>
            <xdr:cNvSpPr/>
          </xdr:nvSpPr>
          <xdr:spPr>
            <a:xfrm>
              <a:off x="1630000" y="8072439"/>
              <a:ext cx="896261"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構成員１</a:t>
              </a:r>
            </a:p>
          </xdr:txBody>
        </xdr:sp>
        <xdr:sp macro="" textlink="">
          <xdr:nvSpPr>
            <xdr:cNvPr id="40" name="メモ 39">
              <a:extLst>
                <a:ext uri="{FF2B5EF4-FFF2-40B4-BE49-F238E27FC236}">
                  <a16:creationId xmlns:a16="http://schemas.microsoft.com/office/drawing/2014/main" id="{00000000-0008-0000-0000-000028000000}"/>
                </a:ext>
              </a:extLst>
            </xdr:cNvPr>
            <xdr:cNvSpPr/>
          </xdr:nvSpPr>
          <xdr:spPr>
            <a:xfrm>
              <a:off x="916434" y="7960172"/>
              <a:ext cx="896259" cy="954070"/>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a:t>
              </a:r>
            </a:p>
          </xdr:txBody>
        </xdr:sp>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5451500" y="8554999"/>
              <a:ext cx="603627" cy="642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以降</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同様に</a:t>
              </a:r>
            </a:p>
          </xdr:txBody>
        </xdr:sp>
        <xdr:sp macro="" textlink="">
          <xdr:nvSpPr>
            <xdr:cNvPr id="14" name="メモ 13">
              <a:extLst>
                <a:ext uri="{FF2B5EF4-FFF2-40B4-BE49-F238E27FC236}">
                  <a16:creationId xmlns:a16="http://schemas.microsoft.com/office/drawing/2014/main" id="{00000000-0008-0000-0000-00000E000000}"/>
                </a:ext>
              </a:extLst>
            </xdr:cNvPr>
            <xdr:cNvSpPr/>
          </xdr:nvSpPr>
          <xdr:spPr>
            <a:xfrm>
              <a:off x="203200" y="7860933"/>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様式３の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grpSp>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98885" y="6101383"/>
            <a:ext cx="5739632" cy="1548172"/>
            <a:chOff x="198885" y="6101383"/>
            <a:chExt cx="5739632" cy="1548172"/>
          </a:xfrm>
        </xdr:grpSpPr>
        <xdr:sp macro="" textlink="">
          <xdr:nvSpPr>
            <xdr:cNvPr id="11" name="メモ 10">
              <a:extLst>
                <a:ext uri="{FF2B5EF4-FFF2-40B4-BE49-F238E27FC236}">
                  <a16:creationId xmlns:a16="http://schemas.microsoft.com/office/drawing/2014/main" id="{00000000-0008-0000-0000-00000B000000}"/>
                </a:ext>
              </a:extLst>
            </xdr:cNvPr>
            <xdr:cNvSpPr/>
          </xdr:nvSpPr>
          <xdr:spPr>
            <a:xfrm>
              <a:off x="5042259" y="6695484"/>
              <a:ext cx="896258"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様式３</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13" name="メモ 12">
              <a:extLst>
                <a:ext uri="{FF2B5EF4-FFF2-40B4-BE49-F238E27FC236}">
                  <a16:creationId xmlns:a16="http://schemas.microsoft.com/office/drawing/2014/main" id="{00000000-0008-0000-0000-00000D000000}"/>
                </a:ext>
              </a:extLst>
            </xdr:cNvPr>
            <xdr:cNvSpPr/>
          </xdr:nvSpPr>
          <xdr:spPr>
            <a:xfrm>
              <a:off x="4338216" y="6589752"/>
              <a:ext cx="896261"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様式２の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10" name="メモ 9">
              <a:extLst>
                <a:ext uri="{FF2B5EF4-FFF2-40B4-BE49-F238E27FC236}">
                  <a16:creationId xmlns:a16="http://schemas.microsoft.com/office/drawing/2014/main" id="{00000000-0008-0000-0000-00000A000000}"/>
                </a:ext>
              </a:extLst>
            </xdr:cNvPr>
            <xdr:cNvSpPr/>
          </xdr:nvSpPr>
          <xdr:spPr>
            <a:xfrm>
              <a:off x="3634175" y="6529201"/>
              <a:ext cx="896259" cy="954070"/>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様式２</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12" name="メモ 11">
              <a:extLst>
                <a:ext uri="{FF2B5EF4-FFF2-40B4-BE49-F238E27FC236}">
                  <a16:creationId xmlns:a16="http://schemas.microsoft.com/office/drawing/2014/main" id="{00000000-0008-0000-0000-00000C000000}"/>
                </a:ext>
              </a:extLst>
            </xdr:cNvPr>
            <xdr:cNvSpPr/>
          </xdr:nvSpPr>
          <xdr:spPr>
            <a:xfrm>
              <a:off x="2930134" y="6423469"/>
              <a:ext cx="893084" cy="954070"/>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様式１の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9" name="メモ 8">
              <a:extLst>
                <a:ext uri="{FF2B5EF4-FFF2-40B4-BE49-F238E27FC236}">
                  <a16:creationId xmlns:a16="http://schemas.microsoft.com/office/drawing/2014/main" id="{00000000-0008-0000-0000-000009000000}"/>
                </a:ext>
              </a:extLst>
            </xdr:cNvPr>
            <xdr:cNvSpPr/>
          </xdr:nvSpPr>
          <xdr:spPr>
            <a:xfrm>
              <a:off x="2222918" y="6362917"/>
              <a:ext cx="896259"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様式１</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42" name="メモ 41">
              <a:extLst>
                <a:ext uri="{FF2B5EF4-FFF2-40B4-BE49-F238E27FC236}">
                  <a16:creationId xmlns:a16="http://schemas.microsoft.com/office/drawing/2014/main" id="{00000000-0008-0000-0000-00002A000000}"/>
                </a:ext>
              </a:extLst>
            </xdr:cNvPr>
            <xdr:cNvSpPr/>
          </xdr:nvSpPr>
          <xdr:spPr>
            <a:xfrm>
              <a:off x="1516509" y="6253783"/>
              <a:ext cx="896259" cy="954071"/>
            </a:xfrm>
            <a:prstGeom prst="foldedCorner">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事前登録票</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（登録している</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場合のみ提出）</a:t>
              </a:r>
            </a:p>
          </xdr:txBody>
        </xdr:sp>
        <xdr:sp macro="" textlink="">
          <xdr:nvSpPr>
            <xdr:cNvPr id="8" name="メモ 7">
              <a:extLst>
                <a:ext uri="{FF2B5EF4-FFF2-40B4-BE49-F238E27FC236}">
                  <a16:creationId xmlns:a16="http://schemas.microsoft.com/office/drawing/2014/main" id="{00000000-0008-0000-0000-000008000000}"/>
                </a:ext>
              </a:extLst>
            </xdr:cNvPr>
            <xdr:cNvSpPr/>
          </xdr:nvSpPr>
          <xdr:spPr>
            <a:xfrm>
              <a:off x="801325" y="6168284"/>
              <a:ext cx="896261" cy="948978"/>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構成員別自己採点表</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（共同企業体の場合のみ提出）</a:t>
              </a:r>
            </a:p>
          </xdr:txBody>
        </xdr:sp>
        <xdr:sp macro="" textlink="">
          <xdr:nvSpPr>
            <xdr:cNvPr id="7" name="メモ 6">
              <a:extLst>
                <a:ext uri="{FF2B5EF4-FFF2-40B4-BE49-F238E27FC236}">
                  <a16:creationId xmlns:a16="http://schemas.microsoft.com/office/drawing/2014/main" id="{00000000-0008-0000-0000-000007000000}"/>
                </a:ext>
              </a:extLst>
            </xdr:cNvPr>
            <xdr:cNvSpPr/>
          </xdr:nvSpPr>
          <xdr:spPr>
            <a:xfrm>
              <a:off x="198885" y="6101383"/>
              <a:ext cx="791716"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技術評価項目申請書</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（表紙）</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99391</xdr:colOff>
      <xdr:row>121</xdr:row>
      <xdr:rowOff>93513</xdr:rowOff>
    </xdr:from>
    <xdr:to>
      <xdr:col>6</xdr:col>
      <xdr:colOff>142490</xdr:colOff>
      <xdr:row>123</xdr:row>
      <xdr:rowOff>131221</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51184" y="20490151"/>
          <a:ext cx="1146685" cy="326742"/>
          <a:chOff x="2085088" y="15559392"/>
          <a:chExt cx="847609" cy="415679"/>
        </a:xfrm>
      </xdr:grpSpPr>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85088" y="15697354"/>
            <a:ext cx="585664"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r>
              <a:rPr kumimoji="1" lang="ja-JP" altLang="en-US" sz="800">
                <a:latin typeface="HGPｺﾞｼｯｸM" panose="020B0600000000000000" pitchFamily="50" charset="-128"/>
                <a:ea typeface="HGPｺﾞｼｯｸM" panose="020B0600000000000000" pitchFamily="50" charset="-128"/>
              </a:rPr>
              <a:t>評価比率＝</a:t>
            </a:r>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711525" y="15559392"/>
            <a:ext cx="104731"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pPr algn="ctr"/>
            <a:r>
              <a:rPr kumimoji="1" lang="en-US" altLang="ja-JP" sz="800">
                <a:latin typeface="HGPｺﾞｼｯｸM" panose="020B0600000000000000" pitchFamily="50" charset="-128"/>
                <a:ea typeface="HGPｺﾞｼｯｸM" panose="020B0600000000000000" pitchFamily="50" charset="-128"/>
              </a:rPr>
              <a:t>A</a:t>
            </a:r>
            <a:endParaRPr kumimoji="1" lang="ja-JP" altLang="en-US" sz="800">
              <a:latin typeface="HGPｺﾞｼｯｸM" panose="020B0600000000000000" pitchFamily="50" charset="-128"/>
              <a:ea typeface="HGPｺﾞｼｯｸM" panose="020B0600000000000000" pitchFamily="50" charset="-128"/>
            </a:endParaRPr>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618662" y="15770265"/>
            <a:ext cx="313057" cy="204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noAutofit/>
          </a:bodyPr>
          <a:lstStyle/>
          <a:p>
            <a:pPr algn="ctr"/>
            <a:r>
              <a:rPr kumimoji="1" lang="en-US" altLang="ja-JP" sz="800">
                <a:latin typeface="HGPｺﾞｼｯｸM" panose="020B0600000000000000" pitchFamily="50" charset="-128"/>
                <a:ea typeface="HGPｺﾞｼｯｸM" panose="020B0600000000000000" pitchFamily="50" charset="-128"/>
              </a:rPr>
              <a:t>B/5</a:t>
            </a:r>
            <a:r>
              <a:rPr kumimoji="1" lang="ja-JP" altLang="en-US" sz="800">
                <a:latin typeface="HGPｺﾞｼｯｸM" panose="020B0600000000000000" pitchFamily="50" charset="-128"/>
                <a:ea typeface="HGPｺﾞｼｯｸM" panose="020B0600000000000000" pitchFamily="50" charset="-128"/>
              </a:rPr>
              <a:t>＋</a:t>
            </a:r>
            <a:r>
              <a:rPr kumimoji="1" lang="en-US" altLang="ja-JP" sz="800">
                <a:latin typeface="HGPｺﾞｼｯｸM" panose="020B0600000000000000" pitchFamily="50" charset="-128"/>
                <a:ea typeface="HGPｺﾞｼｯｸM" panose="020B0600000000000000" pitchFamily="50" charset="-128"/>
              </a:rPr>
              <a:t>C</a:t>
            </a:r>
            <a:endParaRPr kumimoji="1" lang="ja-JP" altLang="en-US" sz="800">
              <a:latin typeface="HGPｺﾞｼｯｸM" panose="020B0600000000000000" pitchFamily="50" charset="-128"/>
              <a:ea typeface="HGPｺﾞｼｯｸM" panose="020B0600000000000000" pitchFamily="50" charset="-128"/>
            </a:endParaRPr>
          </a:p>
        </xdr:txBody>
      </xdr:sp>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2581776" y="15786434"/>
            <a:ext cx="350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25</xdr:col>
      <xdr:colOff>0</xdr:colOff>
      <xdr:row>1</xdr:row>
      <xdr:rowOff>0</xdr:rowOff>
    </xdr:from>
    <xdr:ext cx="4515069" cy="268308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86600" y="17145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xdr:from>
      <xdr:col>24</xdr:col>
      <xdr:colOff>82828</xdr:colOff>
      <xdr:row>58</xdr:row>
      <xdr:rowOff>16565</xdr:rowOff>
    </xdr:from>
    <xdr:to>
      <xdr:col>26</xdr:col>
      <xdr:colOff>41967</xdr:colOff>
      <xdr:row>59</xdr:row>
      <xdr:rowOff>149086</xdr:rowOff>
    </xdr:to>
    <xdr:sp macro="" textlink="">
      <xdr:nvSpPr>
        <xdr:cNvPr id="8" name="屈折矢印 7">
          <a:extLst>
            <a:ext uri="{FF2B5EF4-FFF2-40B4-BE49-F238E27FC236}">
              <a16:creationId xmlns:a16="http://schemas.microsoft.com/office/drawing/2014/main" id="{00000000-0008-0000-0100-000008000000}"/>
            </a:ext>
          </a:extLst>
        </xdr:cNvPr>
        <xdr:cNvSpPr/>
      </xdr:nvSpPr>
      <xdr:spPr>
        <a:xfrm rot="16200000">
          <a:off x="6978376" y="10580756"/>
          <a:ext cx="513521" cy="78740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23</xdr:col>
      <xdr:colOff>0</xdr:colOff>
      <xdr:row>1</xdr:row>
      <xdr:rowOff>0</xdr:rowOff>
    </xdr:from>
    <xdr:ext cx="4515069" cy="268308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223000" y="193261"/>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90</xdr:row>
      <xdr:rowOff>0</xdr:rowOff>
    </xdr:from>
    <xdr:ext cx="2619374" cy="1406402"/>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094154" y="17145000"/>
          <a:ext cx="2619374" cy="1406402"/>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「建築</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運営会議加入団体」とは、以下の団体とします。</a:t>
          </a:r>
        </a:p>
        <a:p>
          <a:r>
            <a:rPr kumimoji="1" lang="ja-JP" altLang="en-US" sz="800">
              <a:latin typeface="ＭＳ Ｐゴシック" panose="020B0600070205080204" pitchFamily="50" charset="-128"/>
              <a:ea typeface="ＭＳ Ｐゴシック" panose="020B0600070205080204" pitchFamily="50" charset="-128"/>
            </a:rPr>
            <a:t>　・（公社）日本建築士会連合会</a:t>
          </a:r>
        </a:p>
        <a:p>
          <a:r>
            <a:rPr kumimoji="1" lang="ja-JP" altLang="en-US" sz="800">
              <a:latin typeface="ＭＳ Ｐゴシック" panose="020B0600070205080204" pitchFamily="50" charset="-128"/>
              <a:ea typeface="ＭＳ Ｐゴシック" panose="020B0600070205080204" pitchFamily="50" charset="-128"/>
            </a:rPr>
            <a:t>　・（一社）日本建築士事務所協会連合会</a:t>
          </a:r>
        </a:p>
        <a:p>
          <a:r>
            <a:rPr kumimoji="1" lang="ja-JP" altLang="en-US" sz="800">
              <a:latin typeface="ＭＳ Ｐゴシック" panose="020B0600070205080204" pitchFamily="50" charset="-128"/>
              <a:ea typeface="ＭＳ Ｐゴシック" panose="020B0600070205080204" pitchFamily="50" charset="-128"/>
            </a:rPr>
            <a:t>　・（公社）日本建築家協会</a:t>
          </a:r>
        </a:p>
        <a:p>
          <a:r>
            <a:rPr kumimoji="1" lang="ja-JP" altLang="en-US" sz="800">
              <a:latin typeface="ＭＳ Ｐゴシック" panose="020B0600070205080204" pitchFamily="50" charset="-128"/>
              <a:ea typeface="ＭＳ Ｐゴシック" panose="020B0600070205080204" pitchFamily="50" charset="-128"/>
            </a:rPr>
            <a:t>　・（一社）日本建築業連合会</a:t>
          </a:r>
        </a:p>
        <a:p>
          <a:r>
            <a:rPr kumimoji="1" lang="ja-JP" altLang="en-US" sz="800">
              <a:latin typeface="ＭＳ Ｐゴシック" panose="020B0600070205080204" pitchFamily="50" charset="-128"/>
              <a:ea typeface="ＭＳ Ｐゴシック" panose="020B0600070205080204" pitchFamily="50" charset="-128"/>
            </a:rPr>
            <a:t>　・（一社）日本建築学会</a:t>
          </a:r>
        </a:p>
        <a:p>
          <a:r>
            <a:rPr kumimoji="1" lang="ja-JP" altLang="en-US" sz="800">
              <a:latin typeface="ＭＳ Ｐゴシック" panose="020B0600070205080204" pitchFamily="50" charset="-128"/>
              <a:ea typeface="ＭＳ Ｐゴシック" panose="020B0600070205080204" pitchFamily="50" charset="-128"/>
            </a:rPr>
            <a:t>　・建築設備士関係団体</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協議会　</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・（一社）日本建築構造技術者協会</a:t>
          </a:r>
        </a:p>
        <a:p>
          <a:r>
            <a:rPr kumimoji="1" lang="ja-JP" altLang="en-US" sz="800">
              <a:latin typeface="ＭＳ Ｐゴシック" panose="020B0600070205080204" pitchFamily="50" charset="-128"/>
              <a:ea typeface="ＭＳ Ｐゴシック" panose="020B0600070205080204" pitchFamily="50" charset="-128"/>
            </a:rPr>
            <a:t>　・（公財）建築技術教育普及センター</a:t>
          </a:r>
        </a:p>
        <a:p>
          <a:r>
            <a:rPr kumimoji="1" lang="ja-JP" altLang="en-US" sz="800">
              <a:latin typeface="ＭＳ Ｐゴシック" panose="020B0600070205080204" pitchFamily="50" charset="-128"/>
              <a:ea typeface="ＭＳ Ｐゴシック" panose="020B0600070205080204" pitchFamily="50" charset="-128"/>
            </a:rPr>
            <a:t>　・（一財）建設業振興基金</a:t>
          </a:r>
        </a:p>
      </xdr:txBody>
    </xdr:sp>
    <xdr:clientData/>
  </xdr:oneCellAnchor>
  <xdr:oneCellAnchor>
    <xdr:from>
      <xdr:col>13</xdr:col>
      <xdr:colOff>142875</xdr:colOff>
      <xdr:row>92</xdr:row>
      <xdr:rowOff>152480</xdr:rowOff>
    </xdr:from>
    <xdr:ext cx="2181224" cy="872922"/>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3733800" y="15582980"/>
          <a:ext cx="2181224" cy="872922"/>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建築設備士関係団体</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協議会参加団体</a:t>
          </a:r>
        </a:p>
        <a:p>
          <a:r>
            <a:rPr kumimoji="1" lang="ja-JP" altLang="en-US" sz="800">
              <a:latin typeface="ＭＳ Ｐゴシック" panose="020B0600070205080204" pitchFamily="50" charset="-128"/>
              <a:ea typeface="ＭＳ Ｐゴシック" panose="020B0600070205080204" pitchFamily="50" charset="-128"/>
            </a:rPr>
            <a:t>　　・（公社）空気調和・衛生工学会</a:t>
          </a:r>
        </a:p>
        <a:p>
          <a:r>
            <a:rPr kumimoji="1" lang="ja-JP" altLang="en-US" sz="800">
              <a:latin typeface="ＭＳ Ｐゴシック" panose="020B0600070205080204" pitchFamily="50" charset="-128"/>
              <a:ea typeface="ＭＳ Ｐゴシック" panose="020B0600070205080204" pitchFamily="50" charset="-128"/>
            </a:rPr>
            <a:t>　　・（一社）建築設備技術者協会</a:t>
          </a:r>
        </a:p>
        <a:p>
          <a:r>
            <a:rPr kumimoji="1" lang="ja-JP" altLang="en-US" sz="800">
              <a:latin typeface="ＭＳ Ｐゴシック" panose="020B0600070205080204" pitchFamily="50" charset="-128"/>
              <a:ea typeface="ＭＳ Ｐゴシック" panose="020B0600070205080204" pitchFamily="50" charset="-128"/>
            </a:rPr>
            <a:t>　　・（一社）電気設備学会</a:t>
          </a:r>
        </a:p>
        <a:p>
          <a:r>
            <a:rPr kumimoji="1" lang="ja-JP" altLang="en-US" sz="800">
              <a:latin typeface="ＭＳ Ｐゴシック" panose="020B0600070205080204" pitchFamily="50" charset="-128"/>
              <a:ea typeface="ＭＳ Ｐゴシック" panose="020B0600070205080204" pitchFamily="50" charset="-128"/>
            </a:rPr>
            <a:t>　　・（一社）日本設備設計事務所協会</a:t>
          </a:r>
        </a:p>
        <a:p>
          <a:r>
            <a:rPr kumimoji="1" lang="ja-JP" altLang="en-US" sz="800">
              <a:latin typeface="ＭＳ Ｐゴシック" panose="020B0600070205080204" pitchFamily="50" charset="-128"/>
              <a:ea typeface="ＭＳ Ｐゴシック" panose="020B0600070205080204" pitchFamily="50" charset="-128"/>
            </a:rPr>
            <a:t>　　・（公財）建築技術教育普及センター</a:t>
          </a:r>
        </a:p>
      </xdr:txBody>
    </xdr:sp>
    <xdr:clientData/>
  </xdr:oneCellAnchor>
  <xdr:oneCellAnchor>
    <xdr:from>
      <xdr:col>4</xdr:col>
      <xdr:colOff>0</xdr:colOff>
      <xdr:row>204</xdr:row>
      <xdr:rowOff>0</xdr:rowOff>
    </xdr:from>
    <xdr:ext cx="2619374" cy="1939881"/>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104900" y="41529000"/>
          <a:ext cx="2619374" cy="1939881"/>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■技能士（職業能力開発促進法５０条に規定する技能士）</a:t>
          </a:r>
        </a:p>
        <a:p>
          <a:r>
            <a:rPr kumimoji="1" lang="ja-JP" altLang="en-US" sz="800">
              <a:latin typeface="ＭＳ Ｐゴシック" panose="020B0600070205080204" pitchFamily="50" charset="-128"/>
              <a:ea typeface="ＭＳ Ｐゴシック" panose="020B0600070205080204" pitchFamily="50" charset="-128"/>
            </a:rPr>
            <a:t>（主な例）</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・とび技能士</a:t>
          </a:r>
        </a:p>
        <a:p>
          <a:r>
            <a:rPr kumimoji="1" lang="ja-JP" altLang="en-US" sz="800">
              <a:latin typeface="ＭＳ Ｐゴシック" panose="020B0600070205080204" pitchFamily="50" charset="-128"/>
              <a:ea typeface="ＭＳ Ｐゴシック" panose="020B0600070205080204" pitchFamily="50" charset="-128"/>
            </a:rPr>
            <a:t>　・左官技能士</a:t>
          </a:r>
        </a:p>
        <a:p>
          <a:r>
            <a:rPr kumimoji="1" lang="ja-JP" altLang="en-US" sz="800">
              <a:latin typeface="ＭＳ Ｐゴシック" panose="020B0600070205080204" pitchFamily="50" charset="-128"/>
              <a:ea typeface="ＭＳ Ｐゴシック" panose="020B0600070205080204" pitchFamily="50" charset="-128"/>
            </a:rPr>
            <a:t>　・鉄筋施工技能士</a:t>
          </a:r>
        </a:p>
        <a:p>
          <a:r>
            <a:rPr kumimoji="1" lang="ja-JP" altLang="en-US" sz="800">
              <a:latin typeface="ＭＳ Ｐゴシック" panose="020B0600070205080204" pitchFamily="50" charset="-128"/>
              <a:ea typeface="ＭＳ Ｐゴシック" panose="020B0600070205080204" pitchFamily="50" charset="-128"/>
            </a:rPr>
            <a:t>　・型枠施工技能士</a:t>
          </a:r>
        </a:p>
        <a:p>
          <a:r>
            <a:rPr kumimoji="1" lang="ja-JP" altLang="en-US" sz="800">
              <a:latin typeface="ＭＳ Ｐゴシック" panose="020B0600070205080204" pitchFamily="50" charset="-128"/>
              <a:ea typeface="ＭＳ Ｐゴシック" panose="020B0600070205080204" pitchFamily="50" charset="-128"/>
            </a:rPr>
            <a:t>　・建築大工技能士</a:t>
          </a:r>
        </a:p>
        <a:p>
          <a:r>
            <a:rPr kumimoji="1" lang="ja-JP" altLang="en-US" sz="800">
              <a:latin typeface="ＭＳ Ｐゴシック" panose="020B0600070205080204" pitchFamily="50" charset="-128"/>
              <a:ea typeface="ＭＳ Ｐゴシック" panose="020B0600070205080204" pitchFamily="50" charset="-128"/>
            </a:rPr>
            <a:t>　・内装仕上げ施工技能士</a:t>
          </a:r>
        </a:p>
        <a:p>
          <a:r>
            <a:rPr kumimoji="1" lang="ja-JP" altLang="en-US" sz="800">
              <a:latin typeface="ＭＳ Ｐゴシック" panose="020B0600070205080204" pitchFamily="50" charset="-128"/>
              <a:ea typeface="ＭＳ Ｐゴシック" panose="020B0600070205080204" pitchFamily="50" charset="-128"/>
            </a:rPr>
            <a:t>　・タイル張り技能士</a:t>
          </a:r>
        </a:p>
        <a:p>
          <a:r>
            <a:rPr kumimoji="1" lang="ja-JP" altLang="en-US" sz="800">
              <a:latin typeface="ＭＳ Ｐゴシック" panose="020B0600070205080204" pitchFamily="50" charset="-128"/>
              <a:ea typeface="ＭＳ Ｐゴシック" panose="020B0600070205080204" pitchFamily="50" charset="-128"/>
            </a:rPr>
            <a:t>　・防水施工技能士</a:t>
          </a:r>
        </a:p>
        <a:p>
          <a:r>
            <a:rPr kumimoji="1" lang="ja-JP" altLang="en-US" sz="800">
              <a:latin typeface="ＭＳ Ｐゴシック" panose="020B0600070205080204" pitchFamily="50" charset="-128"/>
              <a:ea typeface="ＭＳ Ｐゴシック" panose="020B0600070205080204" pitchFamily="50" charset="-128"/>
            </a:rPr>
            <a:t>　・塗装技能士</a:t>
          </a:r>
        </a:p>
        <a:p>
          <a:r>
            <a:rPr kumimoji="1" lang="ja-JP" altLang="en-US" sz="800">
              <a:latin typeface="ＭＳ Ｐゴシック" panose="020B0600070205080204" pitchFamily="50" charset="-128"/>
              <a:ea typeface="ＭＳ Ｐゴシック" panose="020B0600070205080204" pitchFamily="50" charset="-128"/>
            </a:rPr>
            <a:t>　・サッシ施工技能士</a:t>
          </a:r>
        </a:p>
        <a:p>
          <a:r>
            <a:rPr kumimoji="1" lang="ja-JP" altLang="en-US" sz="800">
              <a:latin typeface="ＭＳ Ｐゴシック" panose="020B0600070205080204" pitchFamily="50" charset="-128"/>
              <a:ea typeface="ＭＳ Ｐゴシック" panose="020B0600070205080204" pitchFamily="50" charset="-128"/>
            </a:rPr>
            <a:t>　・配管技能士</a:t>
          </a:r>
        </a:p>
        <a:p>
          <a:r>
            <a:rPr kumimoji="1" lang="ja-JP" altLang="en-US" sz="800">
              <a:latin typeface="ＭＳ Ｐゴシック" panose="020B0600070205080204" pitchFamily="50" charset="-128"/>
              <a:ea typeface="ＭＳ Ｐゴシック" panose="020B0600070205080204" pitchFamily="50" charset="-128"/>
            </a:rPr>
            <a:t>　　ほか</a:t>
          </a:r>
        </a:p>
      </xdr:txBody>
    </xdr:sp>
    <xdr:clientData/>
  </xdr:oneCellAnchor>
  <xdr:oneCellAnchor>
    <xdr:from>
      <xdr:col>13</xdr:col>
      <xdr:colOff>200025</xdr:colOff>
      <xdr:row>204</xdr:row>
      <xdr:rowOff>0</xdr:rowOff>
    </xdr:from>
    <xdr:ext cx="2009775" cy="1939881"/>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3790950" y="41529000"/>
          <a:ext cx="2009775" cy="1939881"/>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■登録基幹技能者又は基幹技能者</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（主な例）　</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基幹技能者は「登録」を省略</a:t>
          </a:r>
        </a:p>
        <a:p>
          <a:r>
            <a:rPr kumimoji="1" lang="ja-JP" altLang="en-US" sz="800">
              <a:latin typeface="ＭＳ Ｐゴシック" panose="020B0600070205080204" pitchFamily="50" charset="-128"/>
              <a:ea typeface="ＭＳ Ｐゴシック" panose="020B0600070205080204" pitchFamily="50" charset="-128"/>
            </a:rPr>
            <a:t>　・登録鳶・土工基幹技能者</a:t>
          </a:r>
        </a:p>
        <a:p>
          <a:r>
            <a:rPr kumimoji="1" lang="ja-JP" altLang="en-US" sz="800">
              <a:latin typeface="ＭＳ Ｐゴシック" panose="020B0600070205080204" pitchFamily="50" charset="-128"/>
              <a:ea typeface="ＭＳ Ｐゴシック" panose="020B0600070205080204" pitchFamily="50" charset="-128"/>
            </a:rPr>
            <a:t>　・登録左官基幹技能者</a:t>
          </a:r>
        </a:p>
        <a:p>
          <a:r>
            <a:rPr kumimoji="1" lang="ja-JP" altLang="en-US" sz="800">
              <a:latin typeface="ＭＳ Ｐゴシック" panose="020B0600070205080204" pitchFamily="50" charset="-128"/>
              <a:ea typeface="ＭＳ Ｐゴシック" panose="020B0600070205080204" pitchFamily="50" charset="-128"/>
            </a:rPr>
            <a:t>　・登録鉄筋基幹技能者</a:t>
          </a:r>
        </a:p>
        <a:p>
          <a:r>
            <a:rPr kumimoji="1" lang="ja-JP" altLang="en-US" sz="800">
              <a:latin typeface="ＭＳ Ｐゴシック" panose="020B0600070205080204" pitchFamily="50" charset="-128"/>
              <a:ea typeface="ＭＳ Ｐゴシック" panose="020B0600070205080204" pitchFamily="50" charset="-128"/>
            </a:rPr>
            <a:t>　・登録型枠基幹技能者</a:t>
          </a:r>
        </a:p>
        <a:p>
          <a:r>
            <a:rPr kumimoji="1" lang="ja-JP" altLang="en-US" sz="800">
              <a:latin typeface="ＭＳ Ｐゴシック" panose="020B0600070205080204" pitchFamily="50" charset="-128"/>
              <a:ea typeface="ＭＳ Ｐゴシック" panose="020B0600070205080204" pitchFamily="50" charset="-128"/>
            </a:rPr>
            <a:t>　・登録建築大工基幹技能者</a:t>
          </a:r>
        </a:p>
        <a:p>
          <a:r>
            <a:rPr kumimoji="1" lang="ja-JP" altLang="en-US" sz="800">
              <a:latin typeface="ＭＳ Ｐゴシック" panose="020B0600070205080204" pitchFamily="50" charset="-128"/>
              <a:ea typeface="ＭＳ Ｐゴシック" panose="020B0600070205080204" pitchFamily="50" charset="-128"/>
            </a:rPr>
            <a:t>　・登録内装仕上工事基幹技能者</a:t>
          </a:r>
        </a:p>
        <a:p>
          <a:r>
            <a:rPr kumimoji="1" lang="ja-JP" altLang="en-US" sz="800">
              <a:latin typeface="ＭＳ Ｐゴシック" panose="020B0600070205080204" pitchFamily="50" charset="-128"/>
              <a:ea typeface="ＭＳ Ｐゴシック" panose="020B0600070205080204" pitchFamily="50" charset="-128"/>
            </a:rPr>
            <a:t>　・登録外壁仕上基幹技能者</a:t>
          </a:r>
        </a:p>
        <a:p>
          <a:r>
            <a:rPr kumimoji="1" lang="ja-JP" altLang="en-US" sz="800">
              <a:latin typeface="ＭＳ Ｐゴシック" panose="020B0600070205080204" pitchFamily="50" charset="-128"/>
              <a:ea typeface="ＭＳ Ｐゴシック" panose="020B0600070205080204" pitchFamily="50" charset="-128"/>
            </a:rPr>
            <a:t>　・登録建設塗装基幹技能者</a:t>
          </a:r>
        </a:p>
        <a:p>
          <a:r>
            <a:rPr kumimoji="1" lang="ja-JP" altLang="en-US" sz="800">
              <a:latin typeface="ＭＳ Ｐゴシック" panose="020B0600070205080204" pitchFamily="50" charset="-128"/>
              <a:ea typeface="ＭＳ Ｐゴシック" panose="020B0600070205080204" pitchFamily="50" charset="-128"/>
            </a:rPr>
            <a:t>　・登録サッシ・カーテンウォール基幹技能者</a:t>
          </a:r>
        </a:p>
        <a:p>
          <a:r>
            <a:rPr kumimoji="1" lang="ja-JP" altLang="en-US" sz="800">
              <a:latin typeface="ＭＳ Ｐゴシック" panose="020B0600070205080204" pitchFamily="50" charset="-128"/>
              <a:ea typeface="ＭＳ Ｐゴシック" panose="020B0600070205080204" pitchFamily="50" charset="-128"/>
            </a:rPr>
            <a:t>　・登録配管基幹技能者</a:t>
          </a:r>
        </a:p>
        <a:p>
          <a:r>
            <a:rPr kumimoji="1" lang="ja-JP" altLang="en-US" sz="800">
              <a:latin typeface="ＭＳ Ｐゴシック" panose="020B0600070205080204" pitchFamily="50" charset="-128"/>
              <a:ea typeface="ＭＳ Ｐゴシック" panose="020B0600070205080204" pitchFamily="50" charset="-128"/>
            </a:rPr>
            <a:t>　・登録電気工事基幹技能者</a:t>
          </a:r>
        </a:p>
        <a:p>
          <a:r>
            <a:rPr kumimoji="1" lang="ja-JP" altLang="en-US" sz="800">
              <a:latin typeface="ＭＳ Ｐゴシック" panose="020B0600070205080204" pitchFamily="50" charset="-128"/>
              <a:ea typeface="ＭＳ Ｐゴシック" panose="020B0600070205080204" pitchFamily="50" charset="-128"/>
            </a:rPr>
            <a:t>　　ほか</a:t>
          </a:r>
        </a:p>
      </xdr:txBody>
    </xdr:sp>
    <xdr:clientData/>
  </xdr:oneCellAnchor>
  <xdr:twoCellAnchor>
    <xdr:from>
      <xdr:col>4</xdr:col>
      <xdr:colOff>2898</xdr:colOff>
      <xdr:row>312</xdr:row>
      <xdr:rowOff>0</xdr:rowOff>
    </xdr:from>
    <xdr:to>
      <xdr:col>21</xdr:col>
      <xdr:colOff>2898</xdr:colOff>
      <xdr:row>315</xdr:row>
      <xdr:rowOff>148500</xdr:rowOff>
    </xdr:to>
    <xdr:grpSp>
      <xdr:nvGrpSpPr>
        <xdr:cNvPr id="20" name="グループ化 19">
          <a:extLst>
            <a:ext uri="{FF2B5EF4-FFF2-40B4-BE49-F238E27FC236}">
              <a16:creationId xmlns:a16="http://schemas.microsoft.com/office/drawing/2014/main" id="{00000000-0008-0000-0300-000014000000}"/>
            </a:ext>
          </a:extLst>
        </xdr:cNvPr>
        <xdr:cNvGrpSpPr/>
      </xdr:nvGrpSpPr>
      <xdr:grpSpPr>
        <a:xfrm>
          <a:off x="1107798" y="65246250"/>
          <a:ext cx="4781550" cy="720000"/>
          <a:chOff x="1104899" y="63817499"/>
          <a:chExt cx="4695825" cy="720000"/>
        </a:xfrm>
      </xdr:grpSpPr>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04899" y="63817499"/>
            <a:ext cx="4695825" cy="720000"/>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算定方法</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A</a:t>
            </a:r>
            <a:r>
              <a:rPr kumimoji="1" lang="ja-JP" altLang="en-US" sz="800">
                <a:latin typeface="ＭＳ Ｐゴシック" panose="020B0600070205080204" pitchFamily="50" charset="-128"/>
                <a:ea typeface="ＭＳ Ｐゴシック" panose="020B0600070205080204" pitchFamily="50" charset="-128"/>
              </a:rPr>
              <a:t>：未完成工事件数</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構成員の合算</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B</a:t>
            </a:r>
            <a:r>
              <a:rPr kumimoji="1" lang="ja-JP" altLang="en-US" sz="800">
                <a:latin typeface="ＭＳ Ｐゴシック" panose="020B0600070205080204" pitchFamily="50" charset="-128"/>
                <a:ea typeface="ＭＳ Ｐゴシック" panose="020B0600070205080204" pitchFamily="50" charset="-128"/>
              </a:rPr>
              <a:t>：過去５か年の受注実績件数</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構成員の合算</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C</a:t>
            </a:r>
            <a:r>
              <a:rPr kumimoji="1" lang="ja-JP" altLang="en-US" sz="800">
                <a:latin typeface="ＭＳ Ｐゴシック" panose="020B0600070205080204" pitchFamily="50" charset="-128"/>
                <a:ea typeface="ＭＳ Ｐゴシック" panose="020B0600070205080204" pitchFamily="50" charset="-128"/>
              </a:rPr>
              <a:t>：構成員の数</a:t>
            </a:r>
          </a:p>
        </xdr:txBody>
      </xdr:sp>
      <xdr:grpSp>
        <xdr:nvGrpSpPr>
          <xdr:cNvPr id="14" name="グループ化 13">
            <a:extLst>
              <a:ext uri="{FF2B5EF4-FFF2-40B4-BE49-F238E27FC236}">
                <a16:creationId xmlns:a16="http://schemas.microsoft.com/office/drawing/2014/main" id="{00000000-0008-0000-0300-00000E000000}"/>
              </a:ext>
            </a:extLst>
          </xdr:cNvPr>
          <xdr:cNvGrpSpPr/>
        </xdr:nvGrpSpPr>
        <xdr:grpSpPr>
          <a:xfrm>
            <a:off x="3619500" y="63922279"/>
            <a:ext cx="1147999" cy="330098"/>
            <a:chOff x="2085088" y="15559392"/>
            <a:chExt cx="847609" cy="424212"/>
          </a:xfrm>
        </xdr:grpSpPr>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2085088" y="15697354"/>
              <a:ext cx="484847" cy="28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r>
                <a:rPr kumimoji="1" lang="ja-JP" altLang="en-US" sz="900">
                  <a:latin typeface="ＭＳ Ｐゴシック" panose="020B0600070205080204" pitchFamily="50" charset="-128"/>
                  <a:ea typeface="ＭＳ Ｐゴシック" panose="020B0600070205080204" pitchFamily="50" charset="-128"/>
                </a:rPr>
                <a:t>評価比率＝</a:t>
              </a:r>
            </a:p>
          </xdr:txBody>
        </xdr:sp>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2708931" y="15559392"/>
              <a:ext cx="109922" cy="28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pPr algn="ctr"/>
              <a:r>
                <a:rPr kumimoji="1" lang="en-US" altLang="ja-JP" sz="900">
                  <a:latin typeface="ＭＳ Ｐゴシック" panose="020B0600070205080204" pitchFamily="50" charset="-128"/>
                  <a:ea typeface="ＭＳ Ｐゴシック" panose="020B0600070205080204" pitchFamily="50" charset="-128"/>
                </a:rPr>
                <a:t>A</a:t>
              </a:r>
              <a:endParaRPr kumimoji="1" lang="ja-JP" altLang="en-US" sz="900">
                <a:latin typeface="ＭＳ Ｐゴシック" panose="020B0600070205080204" pitchFamily="50" charset="-128"/>
                <a:ea typeface="ＭＳ Ｐゴシック" panose="020B0600070205080204" pitchFamily="50" charset="-128"/>
              </a:endParaRPr>
            </a:p>
          </xdr:txBody>
        </xdr:sp>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2618662" y="15770265"/>
              <a:ext cx="313057" cy="204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noAutofit/>
            </a:bodyPr>
            <a:lstStyle/>
            <a:p>
              <a:pPr algn="ctr"/>
              <a:r>
                <a:rPr kumimoji="1" lang="en-US" altLang="ja-JP" sz="900">
                  <a:latin typeface="ＭＳ Ｐゴシック" panose="020B0600070205080204" pitchFamily="50" charset="-128"/>
                  <a:ea typeface="ＭＳ Ｐゴシック" panose="020B0600070205080204" pitchFamily="50" charset="-128"/>
                </a:rPr>
                <a:t>B/5</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C</a:t>
              </a:r>
              <a:endParaRPr kumimoji="1" lang="ja-JP" altLang="en-US" sz="900">
                <a:latin typeface="ＭＳ Ｐゴシック" panose="020B0600070205080204" pitchFamily="50" charset="-128"/>
                <a:ea typeface="ＭＳ Ｐゴシック" panose="020B0600070205080204" pitchFamily="50" charset="-128"/>
              </a:endParaRPr>
            </a:p>
          </xdr:txBody>
        </xdr:sp>
        <xdr:cxnSp macro="">
          <xdr:nvCxnSpPr>
            <xdr:cNvPr id="18" name="直線コネクタ 17">
              <a:extLst>
                <a:ext uri="{FF2B5EF4-FFF2-40B4-BE49-F238E27FC236}">
                  <a16:creationId xmlns:a16="http://schemas.microsoft.com/office/drawing/2014/main" id="{00000000-0008-0000-0300-000012000000}"/>
                </a:ext>
              </a:extLst>
            </xdr:cNvPr>
            <xdr:cNvCxnSpPr/>
          </xdr:nvCxnSpPr>
          <xdr:spPr>
            <a:xfrm>
              <a:off x="2581776" y="15786434"/>
              <a:ext cx="350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6</xdr:col>
      <xdr:colOff>254001</xdr:colOff>
      <xdr:row>38</xdr:row>
      <xdr:rowOff>38100</xdr:rowOff>
    </xdr:from>
    <xdr:to>
      <xdr:col>21</xdr:col>
      <xdr:colOff>317500</xdr:colOff>
      <xdr:row>43</xdr:row>
      <xdr:rowOff>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H="1">
          <a:off x="1892301" y="7277100"/>
          <a:ext cx="4171949" cy="9144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xdr:colOff>
      <xdr:row>228</xdr:row>
      <xdr:rowOff>31750</xdr:rowOff>
    </xdr:from>
    <xdr:to>
      <xdr:col>21</xdr:col>
      <xdr:colOff>330200</xdr:colOff>
      <xdr:row>232</xdr:row>
      <xdr:rowOff>184150</xdr:rowOff>
    </xdr:to>
    <xdr:cxnSp macro="">
      <xdr:nvCxnSpPr>
        <xdr:cNvPr id="29" name="直線コネクタ 28">
          <a:extLst>
            <a:ext uri="{FF2B5EF4-FFF2-40B4-BE49-F238E27FC236}">
              <a16:creationId xmlns:a16="http://schemas.microsoft.com/office/drawing/2014/main" id="{00000000-0008-0000-0300-00001D000000}"/>
            </a:ext>
          </a:extLst>
        </xdr:cNvPr>
        <xdr:cNvCxnSpPr/>
      </xdr:nvCxnSpPr>
      <xdr:spPr>
        <a:xfrm flipH="1">
          <a:off x="1911351" y="46285150"/>
          <a:ext cx="4165599" cy="9144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xdr:colOff>
      <xdr:row>303</xdr:row>
      <xdr:rowOff>19050</xdr:rowOff>
    </xdr:from>
    <xdr:to>
      <xdr:col>21</xdr:col>
      <xdr:colOff>323850</xdr:colOff>
      <xdr:row>307</xdr:row>
      <xdr:rowOff>0</xdr:rowOff>
    </xdr:to>
    <xdr:cxnSp macro="">
      <xdr:nvCxnSpPr>
        <xdr:cNvPr id="30" name="直線コネクタ 29">
          <a:extLst>
            <a:ext uri="{FF2B5EF4-FFF2-40B4-BE49-F238E27FC236}">
              <a16:creationId xmlns:a16="http://schemas.microsoft.com/office/drawing/2014/main" id="{00000000-0008-0000-0300-00001E000000}"/>
            </a:ext>
          </a:extLst>
        </xdr:cNvPr>
        <xdr:cNvCxnSpPr/>
      </xdr:nvCxnSpPr>
      <xdr:spPr>
        <a:xfrm flipH="1">
          <a:off x="1911351" y="62712600"/>
          <a:ext cx="4159249" cy="7429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6351</xdr:colOff>
      <xdr:row>283</xdr:row>
      <xdr:rowOff>6350</xdr:rowOff>
    </xdr:from>
    <xdr:to>
      <xdr:col>21</xdr:col>
      <xdr:colOff>330200</xdr:colOff>
      <xdr:row>286</xdr:row>
      <xdr:rowOff>177800</xdr:rowOff>
    </xdr:to>
    <xdr:cxnSp macro="">
      <xdr:nvCxnSpPr>
        <xdr:cNvPr id="31" name="直線コネクタ 30">
          <a:extLst>
            <a:ext uri="{FF2B5EF4-FFF2-40B4-BE49-F238E27FC236}">
              <a16:creationId xmlns:a16="http://schemas.microsoft.com/office/drawing/2014/main" id="{00000000-0008-0000-0300-00001F000000}"/>
            </a:ext>
          </a:extLst>
        </xdr:cNvPr>
        <xdr:cNvCxnSpPr/>
      </xdr:nvCxnSpPr>
      <xdr:spPr>
        <a:xfrm flipH="1">
          <a:off x="1917701" y="58889900"/>
          <a:ext cx="4159249" cy="7429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0</xdr:colOff>
      <xdr:row>1</xdr:row>
      <xdr:rowOff>0</xdr:rowOff>
    </xdr:from>
    <xdr:ext cx="4515069" cy="2683080"/>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6362700" y="19050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editAs="oneCell">
    <xdr:from>
      <xdr:col>4</xdr:col>
      <xdr:colOff>9525</xdr:colOff>
      <xdr:row>316</xdr:row>
      <xdr:rowOff>180975</xdr:rowOff>
    </xdr:from>
    <xdr:to>
      <xdr:col>19</xdr:col>
      <xdr:colOff>161041</xdr:colOff>
      <xdr:row>323</xdr:row>
      <xdr:rowOff>16094</xdr:rowOff>
    </xdr:to>
    <xdr:pic>
      <xdr:nvPicPr>
        <xdr:cNvPr id="22" name="図 21">
          <a:extLst>
            <a:ext uri="{FF2B5EF4-FFF2-40B4-BE49-F238E27FC236}">
              <a16:creationId xmlns:a16="http://schemas.microsoft.com/office/drawing/2014/main" id="{A0768FBA-47F4-453F-B4D8-7ADAD9456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66189225"/>
          <a:ext cx="4380616" cy="1168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9</xdr:row>
      <xdr:rowOff>85724</xdr:rowOff>
    </xdr:from>
    <xdr:ext cx="1885950" cy="1326217"/>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0" y="2409824"/>
          <a:ext cx="1885950" cy="132621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kumimoji="1" lang="en-US" altLang="ja-JP" sz="1600">
              <a:solidFill>
                <a:srgbClr val="FF0000"/>
              </a:solidFill>
              <a:latin typeface="HGPｺﾞｼｯｸE" panose="020B0900000000000000" pitchFamily="50" charset="-128"/>
              <a:ea typeface="HGPｺﾞｼｯｸE" panose="020B0900000000000000" pitchFamily="50" charset="-128"/>
            </a:rPr>
            <a:t>【</a:t>
          </a:r>
          <a:r>
            <a:rPr kumimoji="1" lang="ja-JP" altLang="en-US" sz="1600">
              <a:solidFill>
                <a:srgbClr val="FF0000"/>
              </a:solidFill>
              <a:latin typeface="HGPｺﾞｼｯｸE" panose="020B0900000000000000" pitchFamily="50" charset="-128"/>
              <a:ea typeface="HGPｺﾞｼｯｸE" panose="020B0900000000000000" pitchFamily="50" charset="-128"/>
            </a:rPr>
            <a:t>道庁のみ閲覧可</a:t>
          </a:r>
          <a:r>
            <a:rPr kumimoji="1" lang="en-US" altLang="ja-JP" sz="1600">
              <a:solidFill>
                <a:srgbClr val="FF0000"/>
              </a:solidFill>
              <a:latin typeface="HGPｺﾞｼｯｸE" panose="020B0900000000000000" pitchFamily="50" charset="-128"/>
              <a:ea typeface="HGPｺﾞｼｯｸE" panose="020B0900000000000000" pitchFamily="50" charset="-128"/>
            </a:rPr>
            <a:t>】</a:t>
          </a:r>
        </a:p>
        <a:p>
          <a:r>
            <a:rPr kumimoji="1" lang="ja-JP" altLang="en-US" sz="1600">
              <a:solidFill>
                <a:srgbClr val="FF0000"/>
              </a:solidFill>
              <a:latin typeface="HGPｺﾞｼｯｸE" panose="020B0900000000000000" pitchFamily="50" charset="-128"/>
              <a:ea typeface="HGPｺﾞｼｯｸE" panose="020B0900000000000000" pitchFamily="50" charset="-128"/>
            </a:rPr>
            <a:t>改正の都度、要更新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AX3"/>
  <sheetViews>
    <sheetView view="pageBreakPreview" zoomScaleNormal="100" zoomScaleSheetLayoutView="100" workbookViewId="0">
      <selection activeCell="AN24" sqref="AN24"/>
    </sheetView>
  </sheetViews>
  <sheetFormatPr defaultColWidth="9" defaultRowHeight="13.5" x14ac:dyDescent="0.4"/>
  <cols>
    <col min="1" max="51" width="2.375" style="167" customWidth="1"/>
    <col min="52" max="16384" width="9" style="167"/>
  </cols>
  <sheetData>
    <row r="2" spans="2:50" x14ac:dyDescent="0.4">
      <c r="B2" s="302" t="s">
        <v>466</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168"/>
      <c r="AJ2" s="168"/>
      <c r="AK2" s="168"/>
      <c r="AL2" s="168"/>
      <c r="AM2" s="168"/>
      <c r="AN2" s="168"/>
      <c r="AO2" s="168"/>
      <c r="AP2" s="168"/>
      <c r="AQ2" s="168"/>
      <c r="AR2" s="168"/>
      <c r="AS2" s="168"/>
      <c r="AT2" s="168"/>
      <c r="AU2" s="168"/>
      <c r="AV2" s="168"/>
      <c r="AW2" s="168"/>
      <c r="AX2" s="168"/>
    </row>
    <row r="3" spans="2:50" x14ac:dyDescent="0.4">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row>
  </sheetData>
  <mergeCells count="1">
    <mergeCell ref="B2:AH3"/>
  </mergeCells>
  <phoneticPr fontId="2"/>
  <printOptions horizontalCentered="1"/>
  <pageMargins left="0.59055118110236227" right="0.59055118110236227"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B246"/>
  <sheetViews>
    <sheetView showGridLines="0" view="pageBreakPreview" topLeftCell="E1" zoomScale="145" zoomScaleNormal="145" zoomScaleSheetLayoutView="145" workbookViewId="0">
      <selection activeCell="E20" sqref="E20"/>
    </sheetView>
  </sheetViews>
  <sheetFormatPr defaultColWidth="9" defaultRowHeight="13.5" x14ac:dyDescent="0.4"/>
  <cols>
    <col min="1" max="23" width="3.625" style="126" customWidth="1"/>
    <col min="24" max="24" width="7" style="126" customWidth="1"/>
    <col min="25" max="25" width="3.625" style="126" customWidth="1"/>
    <col min="26" max="26" width="7.375" style="126" customWidth="1"/>
    <col min="27" max="43" width="3.625" style="126" customWidth="1"/>
    <col min="44" max="16384" width="9" style="126"/>
  </cols>
  <sheetData>
    <row r="1" spans="1:24" ht="13.5" customHeight="1" x14ac:dyDescent="0.4">
      <c r="P1" s="490" t="s">
        <v>1</v>
      </c>
      <c r="Q1" s="490"/>
      <c r="R1" s="489"/>
      <c r="S1" s="489"/>
      <c r="T1" s="489"/>
      <c r="U1" s="489"/>
      <c r="V1" s="489"/>
      <c r="W1" s="489"/>
      <c r="X1" s="489"/>
    </row>
    <row r="2" spans="1:24" ht="19.5" customHeight="1" x14ac:dyDescent="0.4">
      <c r="A2" s="502" t="s">
        <v>0</v>
      </c>
      <c r="B2" s="502"/>
      <c r="C2" s="502"/>
      <c r="D2" s="502"/>
      <c r="E2" s="502"/>
      <c r="F2" s="502"/>
      <c r="G2" s="502"/>
      <c r="H2" s="502"/>
      <c r="I2" s="502"/>
      <c r="J2" s="502"/>
      <c r="K2" s="502"/>
      <c r="L2" s="502"/>
      <c r="M2" s="502"/>
      <c r="N2" s="502"/>
      <c r="O2" s="502"/>
      <c r="P2" s="502"/>
      <c r="Q2" s="502"/>
      <c r="R2" s="502"/>
      <c r="S2" s="502"/>
      <c r="T2" s="502"/>
      <c r="U2" s="502"/>
      <c r="V2" s="502"/>
      <c r="W2" s="502"/>
      <c r="X2" s="502"/>
    </row>
    <row r="3" spans="1:24" s="127" customFormat="1" ht="11.25" x14ac:dyDescent="0.4">
      <c r="A3" s="127" t="s">
        <v>2</v>
      </c>
    </row>
    <row r="4" spans="1:24" s="127" customFormat="1" ht="11.25" x14ac:dyDescent="0.4">
      <c r="E4" s="127" t="s">
        <v>43</v>
      </c>
    </row>
    <row r="5" spans="1:24" s="127" customFormat="1" ht="11.25" x14ac:dyDescent="0.4">
      <c r="E5" s="128" t="s">
        <v>462</v>
      </c>
    </row>
    <row r="6" spans="1:24" s="127" customFormat="1" ht="11.25" customHeight="1" x14ac:dyDescent="0.4">
      <c r="E6" s="513" t="s">
        <v>3</v>
      </c>
      <c r="F6" s="513"/>
      <c r="G6" s="513"/>
      <c r="H6" s="513"/>
      <c r="I6" s="513"/>
      <c r="J6" s="506"/>
      <c r="K6" s="506"/>
      <c r="L6" s="506"/>
      <c r="M6" s="506"/>
      <c r="N6" s="506"/>
      <c r="O6" s="506"/>
      <c r="P6" s="506"/>
      <c r="Q6" s="506"/>
      <c r="R6" s="506"/>
      <c r="S6" s="506"/>
      <c r="T6" s="506"/>
      <c r="U6" s="506"/>
      <c r="V6" s="506"/>
      <c r="W6" s="506"/>
      <c r="X6" s="506"/>
    </row>
    <row r="7" spans="1:24" s="127" customFormat="1" ht="18.75" customHeight="1" x14ac:dyDescent="0.4">
      <c r="E7" s="514" t="s">
        <v>454</v>
      </c>
      <c r="F7" s="515"/>
      <c r="G7" s="515"/>
      <c r="H7" s="515"/>
      <c r="I7" s="515"/>
      <c r="J7" s="506"/>
      <c r="K7" s="506"/>
      <c r="L7" s="506"/>
      <c r="M7" s="506"/>
      <c r="N7" s="506"/>
      <c r="O7" s="506"/>
      <c r="P7" s="506"/>
      <c r="Q7" s="506"/>
      <c r="R7" s="506"/>
      <c r="S7" s="506"/>
      <c r="T7" s="506"/>
      <c r="U7" s="506"/>
      <c r="V7" s="506"/>
      <c r="W7" s="506"/>
      <c r="X7" s="506"/>
    </row>
    <row r="8" spans="1:24" s="127" customFormat="1" ht="11.25" customHeight="1" x14ac:dyDescent="0.4">
      <c r="E8" s="513" t="s">
        <v>4</v>
      </c>
      <c r="F8" s="513"/>
      <c r="G8" s="513"/>
      <c r="H8" s="513"/>
      <c r="I8" s="513"/>
      <c r="J8" s="506"/>
      <c r="K8" s="506"/>
      <c r="L8" s="506"/>
      <c r="M8" s="506"/>
      <c r="N8" s="506"/>
      <c r="O8" s="506"/>
      <c r="P8" s="506"/>
      <c r="Q8" s="506"/>
      <c r="R8" s="506"/>
      <c r="S8" s="506"/>
      <c r="T8" s="506"/>
      <c r="U8" s="506"/>
      <c r="V8" s="506"/>
      <c r="W8" s="506"/>
      <c r="X8" s="506"/>
    </row>
    <row r="9" spans="1:24" s="127" customFormat="1" ht="11.25" customHeight="1" x14ac:dyDescent="0.4">
      <c r="E9" s="513" t="s">
        <v>5</v>
      </c>
      <c r="F9" s="513"/>
      <c r="G9" s="513"/>
      <c r="H9" s="513"/>
      <c r="I9" s="513"/>
      <c r="J9" s="506"/>
      <c r="K9" s="506"/>
      <c r="L9" s="506"/>
      <c r="M9" s="506"/>
      <c r="N9" s="506"/>
      <c r="O9" s="506"/>
      <c r="P9" s="506"/>
      <c r="Q9" s="506"/>
      <c r="R9" s="506"/>
      <c r="S9" s="506"/>
      <c r="T9" s="506"/>
      <c r="U9" s="506"/>
      <c r="V9" s="506"/>
      <c r="W9" s="506"/>
      <c r="X9" s="506"/>
    </row>
    <row r="10" spans="1:24" s="127" customFormat="1" ht="11.25" customHeight="1" x14ac:dyDescent="0.4">
      <c r="E10" s="513" t="s">
        <v>296</v>
      </c>
      <c r="F10" s="513"/>
      <c r="G10" s="513"/>
      <c r="H10" s="513"/>
      <c r="I10" s="513"/>
      <c r="J10" s="506"/>
      <c r="K10" s="506"/>
      <c r="L10" s="506"/>
      <c r="M10" s="506"/>
      <c r="N10" s="506"/>
      <c r="O10" s="506"/>
      <c r="P10" s="506"/>
      <c r="Q10" s="506"/>
      <c r="R10" s="506"/>
      <c r="S10" s="506"/>
      <c r="T10" s="506"/>
      <c r="U10" s="506"/>
      <c r="V10" s="506"/>
      <c r="W10" s="506"/>
      <c r="X10" s="506"/>
    </row>
    <row r="11" spans="1:24" s="127" customFormat="1" ht="11.25" customHeight="1" x14ac:dyDescent="0.4">
      <c r="E11" s="513" t="s">
        <v>6</v>
      </c>
      <c r="F11" s="513"/>
      <c r="G11" s="513"/>
      <c r="H11" s="513"/>
      <c r="I11" s="513"/>
      <c r="J11" s="506"/>
      <c r="K11" s="506"/>
      <c r="L11" s="506"/>
      <c r="M11" s="506"/>
      <c r="N11" s="506"/>
      <c r="O11" s="506"/>
      <c r="P11" s="506"/>
      <c r="Q11" s="506"/>
      <c r="R11" s="506"/>
      <c r="S11" s="506"/>
      <c r="T11" s="506"/>
      <c r="U11" s="506"/>
      <c r="V11" s="506"/>
      <c r="W11" s="506"/>
      <c r="X11" s="506"/>
    </row>
    <row r="12" spans="1:24" s="127" customFormat="1" ht="11.25" customHeight="1" x14ac:dyDescent="0.4">
      <c r="E12" s="513" t="s">
        <v>7</v>
      </c>
      <c r="F12" s="513"/>
      <c r="G12" s="513"/>
      <c r="H12" s="513"/>
      <c r="I12" s="513"/>
      <c r="J12" s="506"/>
      <c r="K12" s="506"/>
      <c r="L12" s="506"/>
      <c r="M12" s="506"/>
      <c r="N12" s="506"/>
      <c r="O12" s="506"/>
      <c r="P12" s="506"/>
      <c r="Q12" s="506"/>
      <c r="R12" s="506"/>
      <c r="S12" s="506"/>
      <c r="T12" s="506"/>
      <c r="U12" s="506"/>
      <c r="V12" s="506"/>
      <c r="W12" s="506"/>
      <c r="X12" s="506"/>
    </row>
    <row r="13" spans="1:24" s="127" customFormat="1" ht="11.25" x14ac:dyDescent="0.4"/>
    <row r="14" spans="1:24" s="127" customFormat="1" ht="11.25" x14ac:dyDescent="0.4">
      <c r="A14" s="127" t="s">
        <v>468</v>
      </c>
    </row>
    <row r="15" spans="1:24" s="127" customFormat="1" ht="11.25" x14ac:dyDescent="0.4">
      <c r="A15" s="127" t="s">
        <v>469</v>
      </c>
    </row>
    <row r="16" spans="1:24" s="127" customFormat="1" ht="11.25" x14ac:dyDescent="0.4">
      <c r="A16" s="127" t="s">
        <v>8</v>
      </c>
    </row>
    <row r="17" spans="1:24" s="127" customFormat="1" ht="11.25" x14ac:dyDescent="0.4"/>
    <row r="18" spans="1:24" s="127" customFormat="1" ht="11.25" x14ac:dyDescent="0.4">
      <c r="B18" s="513" t="s">
        <v>9</v>
      </c>
      <c r="C18" s="513"/>
      <c r="D18" s="513"/>
      <c r="E18" s="516">
        <v>30520</v>
      </c>
      <c r="F18" s="516"/>
      <c r="G18" s="516"/>
      <c r="H18" s="516"/>
      <c r="I18" s="516"/>
      <c r="J18" s="516"/>
      <c r="K18" s="516"/>
      <c r="L18" s="516"/>
      <c r="M18" s="516"/>
      <c r="N18" s="516"/>
      <c r="O18" s="516"/>
      <c r="P18" s="516"/>
      <c r="Q18" s="516"/>
      <c r="R18" s="516"/>
      <c r="S18" s="516"/>
      <c r="T18" s="516"/>
      <c r="U18" s="516"/>
      <c r="V18" s="516"/>
      <c r="W18" s="516"/>
      <c r="X18" s="516"/>
    </row>
    <row r="19" spans="1:24" s="127" customFormat="1" ht="11.25" x14ac:dyDescent="0.4">
      <c r="B19" s="513" t="s">
        <v>10</v>
      </c>
      <c r="C19" s="513"/>
      <c r="D19" s="513"/>
      <c r="E19" s="516" t="s">
        <v>544</v>
      </c>
      <c r="F19" s="516"/>
      <c r="G19" s="516"/>
      <c r="H19" s="516"/>
      <c r="I19" s="516"/>
      <c r="J19" s="516"/>
      <c r="K19" s="516"/>
      <c r="L19" s="516"/>
      <c r="M19" s="516"/>
      <c r="N19" s="516"/>
      <c r="O19" s="516"/>
      <c r="P19" s="516"/>
      <c r="Q19" s="516"/>
      <c r="R19" s="516"/>
      <c r="S19" s="516"/>
      <c r="T19" s="516"/>
      <c r="U19" s="516"/>
      <c r="V19" s="516"/>
      <c r="W19" s="516"/>
      <c r="X19" s="516"/>
    </row>
    <row r="20" spans="1:24" s="127" customFormat="1" ht="11.25" x14ac:dyDescent="0.4"/>
    <row r="21" spans="1:24" s="127" customFormat="1" x14ac:dyDescent="0.4">
      <c r="A21" s="276" t="s">
        <v>508</v>
      </c>
    </row>
    <row r="22" spans="1:24" s="127" customFormat="1" ht="15" customHeight="1" x14ac:dyDescent="0.4">
      <c r="A22" s="517" t="s">
        <v>40</v>
      </c>
      <c r="B22" s="518"/>
      <c r="C22" s="518"/>
      <c r="D22" s="518"/>
      <c r="E22" s="518"/>
      <c r="F22" s="518"/>
      <c r="G22" s="518"/>
      <c r="H22" s="518"/>
      <c r="I22" s="519"/>
      <c r="J22" s="406" t="s">
        <v>11</v>
      </c>
      <c r="K22" s="406" t="s">
        <v>26</v>
      </c>
      <c r="L22" s="363" t="s">
        <v>13</v>
      </c>
      <c r="M22" s="364"/>
      <c r="N22" s="365"/>
      <c r="O22" s="363" t="s">
        <v>14</v>
      </c>
      <c r="P22" s="364"/>
      <c r="Q22" s="365"/>
      <c r="R22" s="359" t="s">
        <v>12</v>
      </c>
      <c r="S22" s="359"/>
      <c r="T22" s="359" t="s">
        <v>467</v>
      </c>
      <c r="U22" s="359"/>
      <c r="V22" s="359"/>
      <c r="W22" s="318" t="s">
        <v>459</v>
      </c>
      <c r="X22" s="319"/>
    </row>
    <row r="23" spans="1:24" s="127" customFormat="1" ht="22.5" customHeight="1" x14ac:dyDescent="0.4">
      <c r="A23" s="520"/>
      <c r="B23" s="521"/>
      <c r="C23" s="521"/>
      <c r="D23" s="521"/>
      <c r="E23" s="521"/>
      <c r="F23" s="521"/>
      <c r="G23" s="521"/>
      <c r="H23" s="521"/>
      <c r="I23" s="522"/>
      <c r="J23" s="512"/>
      <c r="K23" s="512"/>
      <c r="L23" s="366"/>
      <c r="M23" s="367"/>
      <c r="N23" s="368"/>
      <c r="O23" s="366"/>
      <c r="P23" s="367"/>
      <c r="Q23" s="368"/>
      <c r="R23" s="360" t="s">
        <v>477</v>
      </c>
      <c r="S23" s="361"/>
      <c r="T23" s="361"/>
      <c r="U23" s="361"/>
      <c r="V23" s="361"/>
      <c r="W23" s="361"/>
      <c r="X23" s="362"/>
    </row>
    <row r="24" spans="1:24" s="127" customFormat="1" ht="18" customHeight="1" x14ac:dyDescent="0.4">
      <c r="A24" s="402">
        <v>1</v>
      </c>
      <c r="B24" s="422" t="s">
        <v>37</v>
      </c>
      <c r="C24" s="507"/>
      <c r="D24" s="374" t="s">
        <v>94</v>
      </c>
      <c r="E24" s="504"/>
      <c r="F24" s="504"/>
      <c r="G24" s="504"/>
      <c r="H24" s="504"/>
      <c r="I24" s="505"/>
      <c r="J24" s="419" t="s">
        <v>50</v>
      </c>
      <c r="K24" s="523">
        <v>15</v>
      </c>
      <c r="L24" s="403" t="s">
        <v>50</v>
      </c>
      <c r="M24" s="403"/>
      <c r="N24" s="403"/>
      <c r="O24" s="324"/>
      <c r="P24" s="324"/>
      <c r="Q24" s="324"/>
      <c r="R24" s="195"/>
      <c r="S24" s="129" t="s">
        <v>29</v>
      </c>
      <c r="T24" s="196"/>
      <c r="U24" s="493" t="s">
        <v>461</v>
      </c>
      <c r="V24" s="494"/>
      <c r="W24" s="304" t="s">
        <v>460</v>
      </c>
      <c r="X24" s="305"/>
    </row>
    <row r="25" spans="1:24" s="127" customFormat="1" ht="18" customHeight="1" x14ac:dyDescent="0.4">
      <c r="A25" s="403"/>
      <c r="B25" s="507"/>
      <c r="C25" s="507"/>
      <c r="D25" s="374" t="s">
        <v>95</v>
      </c>
      <c r="E25" s="504"/>
      <c r="F25" s="504"/>
      <c r="G25" s="504"/>
      <c r="H25" s="504"/>
      <c r="I25" s="505"/>
      <c r="J25" s="419"/>
      <c r="K25" s="524"/>
      <c r="L25" s="403"/>
      <c r="M25" s="403"/>
      <c r="N25" s="403"/>
      <c r="O25" s="324"/>
      <c r="P25" s="324"/>
      <c r="Q25" s="324"/>
      <c r="R25" s="195"/>
      <c r="S25" s="129" t="s">
        <v>30</v>
      </c>
      <c r="T25" s="197"/>
      <c r="U25" s="495"/>
      <c r="V25" s="496"/>
      <c r="W25" s="304" t="s">
        <v>460</v>
      </c>
      <c r="X25" s="305"/>
    </row>
    <row r="26" spans="1:24" s="127" customFormat="1" ht="18" customHeight="1" x14ac:dyDescent="0.4">
      <c r="A26" s="403"/>
      <c r="B26" s="507"/>
      <c r="C26" s="507"/>
      <c r="D26" s="374" t="s">
        <v>96</v>
      </c>
      <c r="E26" s="504"/>
      <c r="F26" s="504"/>
      <c r="G26" s="504"/>
      <c r="H26" s="504"/>
      <c r="I26" s="505"/>
      <c r="J26" s="419"/>
      <c r="K26" s="525"/>
      <c r="L26" s="403"/>
      <c r="M26" s="403"/>
      <c r="N26" s="403"/>
      <c r="O26" s="324"/>
      <c r="P26" s="324"/>
      <c r="Q26" s="324"/>
      <c r="R26" s="195"/>
      <c r="S26" s="129" t="s">
        <v>31</v>
      </c>
      <c r="T26" s="198"/>
      <c r="U26" s="497"/>
      <c r="V26" s="498"/>
      <c r="W26" s="304" t="s">
        <v>460</v>
      </c>
      <c r="X26" s="305"/>
    </row>
    <row r="27" spans="1:24" s="127" customFormat="1" ht="18" customHeight="1" x14ac:dyDescent="0.4">
      <c r="A27" s="402">
        <v>2</v>
      </c>
      <c r="B27" s="397" t="s">
        <v>35</v>
      </c>
      <c r="C27" s="397"/>
      <c r="D27" s="374" t="s">
        <v>16</v>
      </c>
      <c r="E27" s="375"/>
      <c r="F27" s="375"/>
      <c r="G27" s="375"/>
      <c r="H27" s="375"/>
      <c r="I27" s="376"/>
      <c r="J27" s="130" t="s">
        <v>309</v>
      </c>
      <c r="K27" s="165">
        <v>7.5</v>
      </c>
      <c r="L27" s="303"/>
      <c r="M27" s="303"/>
      <c r="N27" s="303"/>
      <c r="O27" s="349"/>
      <c r="P27" s="350"/>
      <c r="Q27" s="351"/>
      <c r="R27" s="499"/>
      <c r="S27" s="501" t="s">
        <v>32</v>
      </c>
      <c r="T27" s="131" t="s">
        <v>304</v>
      </c>
      <c r="U27" s="304" t="s">
        <v>479</v>
      </c>
      <c r="V27" s="305"/>
      <c r="W27" s="357"/>
      <c r="X27" s="358"/>
    </row>
    <row r="28" spans="1:24" s="127" customFormat="1" ht="18" customHeight="1" x14ac:dyDescent="0.4">
      <c r="A28" s="403"/>
      <c r="B28" s="397"/>
      <c r="C28" s="397"/>
      <c r="D28" s="374" t="s">
        <v>157</v>
      </c>
      <c r="E28" s="375"/>
      <c r="F28" s="375"/>
      <c r="G28" s="375"/>
      <c r="H28" s="375"/>
      <c r="I28" s="376"/>
      <c r="J28" s="130" t="s">
        <v>310</v>
      </c>
      <c r="K28" s="165">
        <v>0.5</v>
      </c>
      <c r="L28" s="303"/>
      <c r="M28" s="303"/>
      <c r="N28" s="303"/>
      <c r="O28" s="349"/>
      <c r="P28" s="350"/>
      <c r="Q28" s="351"/>
      <c r="R28" s="500"/>
      <c r="S28" s="379"/>
      <c r="T28" s="182"/>
      <c r="U28" s="381" t="s">
        <v>303</v>
      </c>
      <c r="V28" s="382"/>
      <c r="W28" s="357"/>
      <c r="X28" s="358"/>
    </row>
    <row r="29" spans="1:24" s="127" customFormat="1" ht="18" customHeight="1" x14ac:dyDescent="0.4">
      <c r="A29" s="403"/>
      <c r="B29" s="397"/>
      <c r="C29" s="397"/>
      <c r="D29" s="374" t="s">
        <v>159</v>
      </c>
      <c r="E29" s="375"/>
      <c r="F29" s="375"/>
      <c r="G29" s="375"/>
      <c r="H29" s="375"/>
      <c r="I29" s="376"/>
      <c r="J29" s="130" t="s">
        <v>311</v>
      </c>
      <c r="K29" s="165">
        <v>0.5</v>
      </c>
      <c r="L29" s="303"/>
      <c r="M29" s="303"/>
      <c r="N29" s="303"/>
      <c r="O29" s="349"/>
      <c r="P29" s="350"/>
      <c r="Q29" s="351"/>
      <c r="R29" s="500"/>
      <c r="S29" s="379"/>
      <c r="T29" s="182"/>
      <c r="U29" s="381" t="s">
        <v>305</v>
      </c>
      <c r="V29" s="382"/>
      <c r="W29" s="357"/>
      <c r="X29" s="358"/>
    </row>
    <row r="30" spans="1:24" s="127" customFormat="1" ht="18" customHeight="1" x14ac:dyDescent="0.4">
      <c r="A30" s="403"/>
      <c r="B30" s="397"/>
      <c r="C30" s="397"/>
      <c r="D30" s="369" t="s">
        <v>15</v>
      </c>
      <c r="E30" s="370"/>
      <c r="F30" s="370"/>
      <c r="G30" s="370"/>
      <c r="H30" s="370"/>
      <c r="I30" s="371"/>
      <c r="J30" s="200" t="s">
        <v>312</v>
      </c>
      <c r="K30" s="508"/>
      <c r="L30" s="509"/>
      <c r="M30" s="509"/>
      <c r="N30" s="509"/>
      <c r="O30" s="509"/>
      <c r="P30" s="509"/>
      <c r="Q30" s="509"/>
      <c r="R30" s="509"/>
      <c r="S30" s="509"/>
      <c r="T30" s="509"/>
      <c r="U30" s="509"/>
      <c r="V30" s="509"/>
      <c r="W30" s="509"/>
      <c r="X30" s="510"/>
    </row>
    <row r="31" spans="1:24" s="127" customFormat="1" ht="18" customHeight="1" x14ac:dyDescent="0.4">
      <c r="A31" s="402">
        <v>3</v>
      </c>
      <c r="B31" s="397" t="s">
        <v>36</v>
      </c>
      <c r="C31" s="397"/>
      <c r="D31" s="374" t="s">
        <v>17</v>
      </c>
      <c r="E31" s="375"/>
      <c r="F31" s="375"/>
      <c r="G31" s="375"/>
      <c r="H31" s="375"/>
      <c r="I31" s="376"/>
      <c r="J31" s="130" t="s">
        <v>313</v>
      </c>
      <c r="K31" s="165">
        <v>2</v>
      </c>
      <c r="L31" s="303"/>
      <c r="M31" s="303"/>
      <c r="N31" s="303"/>
      <c r="O31" s="349"/>
      <c r="P31" s="350"/>
      <c r="Q31" s="351"/>
      <c r="R31" s="499"/>
      <c r="S31" s="501" t="s">
        <v>33</v>
      </c>
      <c r="T31" s="182"/>
      <c r="U31" s="381" t="s">
        <v>306</v>
      </c>
      <c r="V31" s="382"/>
      <c r="W31" s="304" t="s">
        <v>460</v>
      </c>
      <c r="X31" s="305"/>
    </row>
    <row r="32" spans="1:24" s="127" customFormat="1" ht="18" customHeight="1" x14ac:dyDescent="0.4">
      <c r="A32" s="403"/>
      <c r="B32" s="397"/>
      <c r="C32" s="397"/>
      <c r="D32" s="374" t="s">
        <v>179</v>
      </c>
      <c r="E32" s="375"/>
      <c r="F32" s="375"/>
      <c r="G32" s="375"/>
      <c r="H32" s="375"/>
      <c r="I32" s="376"/>
      <c r="J32" s="130" t="s">
        <v>314</v>
      </c>
      <c r="K32" s="165">
        <v>0.5</v>
      </c>
      <c r="L32" s="303"/>
      <c r="M32" s="303"/>
      <c r="N32" s="303"/>
      <c r="O32" s="349"/>
      <c r="P32" s="350"/>
      <c r="Q32" s="351"/>
      <c r="R32" s="540"/>
      <c r="S32" s="380"/>
      <c r="T32" s="182"/>
      <c r="U32" s="381" t="s">
        <v>307</v>
      </c>
      <c r="V32" s="382"/>
      <c r="W32" s="304" t="s">
        <v>460</v>
      </c>
      <c r="X32" s="305"/>
    </row>
    <row r="33" spans="1:24" s="127" customFormat="1" ht="18" customHeight="1" x14ac:dyDescent="0.4">
      <c r="A33" s="402">
        <v>4</v>
      </c>
      <c r="B33" s="397" t="s">
        <v>110</v>
      </c>
      <c r="C33" s="397"/>
      <c r="D33" s="374" t="s">
        <v>18</v>
      </c>
      <c r="E33" s="375"/>
      <c r="F33" s="375"/>
      <c r="G33" s="375"/>
      <c r="H33" s="375"/>
      <c r="I33" s="376"/>
      <c r="J33" s="130" t="s">
        <v>315</v>
      </c>
      <c r="K33" s="165">
        <v>0.5</v>
      </c>
      <c r="L33" s="303"/>
      <c r="M33" s="303"/>
      <c r="N33" s="303"/>
      <c r="O33" s="349"/>
      <c r="P33" s="350"/>
      <c r="Q33" s="351"/>
      <c r="R33" s="377"/>
      <c r="S33" s="378" t="s">
        <v>509</v>
      </c>
      <c r="T33" s="182"/>
      <c r="U33" s="381" t="s">
        <v>306</v>
      </c>
      <c r="V33" s="382"/>
      <c r="W33" s="304" t="s">
        <v>460</v>
      </c>
      <c r="X33" s="305"/>
    </row>
    <row r="34" spans="1:24" s="127" customFormat="1" ht="18" customHeight="1" x14ac:dyDescent="0.4">
      <c r="A34" s="403"/>
      <c r="B34" s="397"/>
      <c r="C34" s="397"/>
      <c r="D34" s="374" t="s">
        <v>19</v>
      </c>
      <c r="E34" s="375"/>
      <c r="F34" s="375"/>
      <c r="G34" s="375"/>
      <c r="H34" s="375"/>
      <c r="I34" s="376"/>
      <c r="J34" s="130" t="s">
        <v>316</v>
      </c>
      <c r="K34" s="165">
        <v>0.5</v>
      </c>
      <c r="L34" s="303"/>
      <c r="M34" s="303"/>
      <c r="N34" s="303"/>
      <c r="O34" s="349"/>
      <c r="P34" s="350"/>
      <c r="Q34" s="351"/>
      <c r="R34" s="355"/>
      <c r="S34" s="379"/>
      <c r="T34" s="183"/>
      <c r="U34" s="383" t="s">
        <v>465</v>
      </c>
      <c r="V34" s="384"/>
      <c r="W34" s="357"/>
      <c r="X34" s="358"/>
    </row>
    <row r="35" spans="1:24" s="127" customFormat="1" ht="18" customHeight="1" x14ac:dyDescent="0.4">
      <c r="A35" s="403"/>
      <c r="B35" s="397"/>
      <c r="C35" s="397"/>
      <c r="D35" s="374" t="s">
        <v>20</v>
      </c>
      <c r="E35" s="375"/>
      <c r="F35" s="375"/>
      <c r="G35" s="375"/>
      <c r="H35" s="375"/>
      <c r="I35" s="376"/>
      <c r="J35" s="130" t="s">
        <v>317</v>
      </c>
      <c r="K35" s="165">
        <v>0.5</v>
      </c>
      <c r="L35" s="303"/>
      <c r="M35" s="303"/>
      <c r="N35" s="303"/>
      <c r="O35" s="349"/>
      <c r="P35" s="350"/>
      <c r="Q35" s="351"/>
      <c r="R35" s="356"/>
      <c r="S35" s="380"/>
      <c r="T35" s="182"/>
      <c r="U35" s="381" t="s">
        <v>308</v>
      </c>
      <c r="V35" s="382"/>
      <c r="W35" s="304" t="s">
        <v>460</v>
      </c>
      <c r="X35" s="305"/>
    </row>
    <row r="36" spans="1:24" s="127" customFormat="1" ht="18" customHeight="1" x14ac:dyDescent="0.4">
      <c r="A36" s="403"/>
      <c r="B36" s="397"/>
      <c r="C36" s="397"/>
      <c r="D36" s="401" t="s">
        <v>34</v>
      </c>
      <c r="E36" s="375"/>
      <c r="F36" s="375"/>
      <c r="G36" s="375"/>
      <c r="H36" s="375"/>
      <c r="I36" s="376"/>
      <c r="J36" s="130" t="s">
        <v>318</v>
      </c>
      <c r="K36" s="165">
        <v>1</v>
      </c>
      <c r="L36" s="303"/>
      <c r="M36" s="303"/>
      <c r="N36" s="303"/>
      <c r="O36" s="349"/>
      <c r="P36" s="350"/>
      <c r="Q36" s="351"/>
      <c r="R36" s="181"/>
      <c r="S36" s="166" t="s">
        <v>510</v>
      </c>
      <c r="T36" s="182"/>
      <c r="U36" s="381" t="s">
        <v>308</v>
      </c>
      <c r="V36" s="382"/>
      <c r="W36" s="357"/>
      <c r="X36" s="358"/>
    </row>
    <row r="37" spans="1:24" s="127" customFormat="1" ht="18" customHeight="1" x14ac:dyDescent="0.4">
      <c r="A37" s="403"/>
      <c r="B37" s="397"/>
      <c r="C37" s="397"/>
      <c r="D37" s="374" t="s">
        <v>252</v>
      </c>
      <c r="E37" s="375"/>
      <c r="F37" s="375"/>
      <c r="G37" s="375"/>
      <c r="H37" s="375"/>
      <c r="I37" s="376"/>
      <c r="J37" s="130" t="s">
        <v>319</v>
      </c>
      <c r="K37" s="165">
        <v>0.5</v>
      </c>
      <c r="L37" s="303"/>
      <c r="M37" s="303"/>
      <c r="N37" s="303"/>
      <c r="O37" s="349"/>
      <c r="P37" s="350"/>
      <c r="Q37" s="351"/>
      <c r="R37" s="181"/>
      <c r="S37" s="166" t="s">
        <v>511</v>
      </c>
      <c r="T37" s="131" t="s">
        <v>304</v>
      </c>
      <c r="U37" s="372" t="s">
        <v>27</v>
      </c>
      <c r="V37" s="373"/>
      <c r="W37" s="304" t="s">
        <v>460</v>
      </c>
      <c r="X37" s="305"/>
    </row>
    <row r="38" spans="1:24" s="127" customFormat="1" ht="18" customHeight="1" x14ac:dyDescent="0.4">
      <c r="A38" s="398">
        <v>5</v>
      </c>
      <c r="B38" s="400" t="s">
        <v>111</v>
      </c>
      <c r="C38" s="400"/>
      <c r="D38" s="369" t="s">
        <v>260</v>
      </c>
      <c r="E38" s="370"/>
      <c r="F38" s="370"/>
      <c r="G38" s="370"/>
      <c r="H38" s="370"/>
      <c r="I38" s="371"/>
      <c r="J38" s="200" t="s">
        <v>320</v>
      </c>
      <c r="K38" s="391"/>
      <c r="L38" s="392"/>
      <c r="M38" s="392"/>
      <c r="N38" s="392"/>
      <c r="O38" s="392"/>
      <c r="P38" s="392"/>
      <c r="Q38" s="392"/>
      <c r="R38" s="392"/>
      <c r="S38" s="392"/>
      <c r="T38" s="392"/>
      <c r="U38" s="392"/>
      <c r="V38" s="392"/>
      <c r="W38" s="392"/>
      <c r="X38" s="393"/>
    </row>
    <row r="39" spans="1:24" s="127" customFormat="1" ht="18" customHeight="1" x14ac:dyDescent="0.4">
      <c r="A39" s="399"/>
      <c r="B39" s="400"/>
      <c r="C39" s="400"/>
      <c r="D39" s="374" t="s">
        <v>21</v>
      </c>
      <c r="E39" s="375"/>
      <c r="F39" s="375"/>
      <c r="G39" s="375"/>
      <c r="H39" s="375"/>
      <c r="I39" s="376"/>
      <c r="J39" s="130" t="s">
        <v>321</v>
      </c>
      <c r="K39" s="202">
        <v>1</v>
      </c>
      <c r="L39" s="303"/>
      <c r="M39" s="303"/>
      <c r="N39" s="303"/>
      <c r="O39" s="346"/>
      <c r="P39" s="347"/>
      <c r="Q39" s="348"/>
      <c r="R39" s="355"/>
      <c r="S39" s="389" t="s">
        <v>512</v>
      </c>
      <c r="T39" s="186" t="s">
        <v>304</v>
      </c>
      <c r="U39" s="387" t="s">
        <v>27</v>
      </c>
      <c r="V39" s="388"/>
      <c r="W39" s="491" t="s">
        <v>460</v>
      </c>
      <c r="X39" s="492"/>
    </row>
    <row r="40" spans="1:24" s="127" customFormat="1" ht="18" customHeight="1" x14ac:dyDescent="0.4">
      <c r="A40" s="399"/>
      <c r="B40" s="400"/>
      <c r="C40" s="400"/>
      <c r="D40" s="374" t="s">
        <v>22</v>
      </c>
      <c r="E40" s="375"/>
      <c r="F40" s="375"/>
      <c r="G40" s="375"/>
      <c r="H40" s="375"/>
      <c r="I40" s="376"/>
      <c r="J40" s="130" t="s">
        <v>322</v>
      </c>
      <c r="K40" s="165">
        <v>0.75</v>
      </c>
      <c r="L40" s="303"/>
      <c r="M40" s="303"/>
      <c r="N40" s="303"/>
      <c r="O40" s="349"/>
      <c r="P40" s="350"/>
      <c r="Q40" s="351"/>
      <c r="R40" s="355"/>
      <c r="S40" s="389"/>
      <c r="T40" s="131" t="s">
        <v>304</v>
      </c>
      <c r="U40" s="372" t="s">
        <v>27</v>
      </c>
      <c r="V40" s="373"/>
      <c r="W40" s="304" t="s">
        <v>460</v>
      </c>
      <c r="X40" s="305"/>
    </row>
    <row r="41" spans="1:24" s="127" customFormat="1" ht="18" customHeight="1" x14ac:dyDescent="0.4">
      <c r="A41" s="399"/>
      <c r="B41" s="400"/>
      <c r="C41" s="400"/>
      <c r="D41" s="374" t="s">
        <v>268</v>
      </c>
      <c r="E41" s="375"/>
      <c r="F41" s="375"/>
      <c r="G41" s="375"/>
      <c r="H41" s="375"/>
      <c r="I41" s="376"/>
      <c r="J41" s="130" t="s">
        <v>323</v>
      </c>
      <c r="K41" s="165">
        <v>0.5</v>
      </c>
      <c r="L41" s="303"/>
      <c r="M41" s="303"/>
      <c r="N41" s="303"/>
      <c r="O41" s="349"/>
      <c r="P41" s="350"/>
      <c r="Q41" s="351"/>
      <c r="R41" s="356"/>
      <c r="S41" s="390"/>
      <c r="T41" s="183"/>
      <c r="U41" s="381" t="s">
        <v>308</v>
      </c>
      <c r="V41" s="382"/>
      <c r="W41" s="357"/>
      <c r="X41" s="358"/>
    </row>
    <row r="42" spans="1:24" s="127" customFormat="1" ht="18" customHeight="1" x14ac:dyDescent="0.4">
      <c r="A42" s="399"/>
      <c r="B42" s="400"/>
      <c r="C42" s="400"/>
      <c r="D42" s="374" t="s">
        <v>23</v>
      </c>
      <c r="E42" s="375"/>
      <c r="F42" s="375"/>
      <c r="G42" s="375"/>
      <c r="H42" s="375"/>
      <c r="I42" s="376"/>
      <c r="J42" s="130" t="s">
        <v>324</v>
      </c>
      <c r="K42" s="206">
        <v>0.25</v>
      </c>
      <c r="L42" s="303"/>
      <c r="M42" s="303"/>
      <c r="N42" s="303"/>
      <c r="O42" s="352"/>
      <c r="P42" s="353"/>
      <c r="Q42" s="354"/>
      <c r="R42" s="199"/>
      <c r="S42" s="201" t="s">
        <v>513</v>
      </c>
      <c r="T42" s="207"/>
      <c r="U42" s="385" t="s">
        <v>308</v>
      </c>
      <c r="V42" s="386"/>
      <c r="W42" s="542"/>
      <c r="X42" s="543"/>
    </row>
    <row r="43" spans="1:24" s="127" customFormat="1" ht="18" customHeight="1" x14ac:dyDescent="0.4">
      <c r="A43" s="399"/>
      <c r="B43" s="400"/>
      <c r="C43" s="400"/>
      <c r="D43" s="369" t="s">
        <v>282</v>
      </c>
      <c r="E43" s="370"/>
      <c r="F43" s="370"/>
      <c r="G43" s="370"/>
      <c r="H43" s="370"/>
      <c r="I43" s="371"/>
      <c r="J43" s="200" t="s">
        <v>325</v>
      </c>
      <c r="K43" s="391"/>
      <c r="L43" s="392"/>
      <c r="M43" s="392"/>
      <c r="N43" s="392"/>
      <c r="O43" s="392"/>
      <c r="P43" s="392"/>
      <c r="Q43" s="392"/>
      <c r="R43" s="392"/>
      <c r="S43" s="392"/>
      <c r="T43" s="392"/>
      <c r="U43" s="392"/>
      <c r="V43" s="392"/>
      <c r="W43" s="392"/>
      <c r="X43" s="393"/>
    </row>
    <row r="44" spans="1:24" s="127" customFormat="1" ht="18" customHeight="1" x14ac:dyDescent="0.4">
      <c r="A44" s="205">
        <v>6</v>
      </c>
      <c r="B44" s="369" t="s">
        <v>289</v>
      </c>
      <c r="C44" s="370"/>
      <c r="D44" s="370"/>
      <c r="E44" s="370"/>
      <c r="F44" s="370"/>
      <c r="G44" s="370"/>
      <c r="H44" s="370"/>
      <c r="I44" s="371"/>
      <c r="J44" s="200" t="s">
        <v>326</v>
      </c>
      <c r="K44" s="534"/>
      <c r="L44" s="535"/>
      <c r="M44" s="535"/>
      <c r="N44" s="535"/>
      <c r="O44" s="535"/>
      <c r="P44" s="535"/>
      <c r="Q44" s="535"/>
      <c r="R44" s="535"/>
      <c r="S44" s="535"/>
      <c r="T44" s="535"/>
      <c r="U44" s="535"/>
      <c r="V44" s="535"/>
      <c r="W44" s="535"/>
      <c r="X44" s="536"/>
    </row>
    <row r="45" spans="1:24" s="127" customFormat="1" ht="18" customHeight="1" x14ac:dyDescent="0.4">
      <c r="A45" s="205">
        <v>7</v>
      </c>
      <c r="B45" s="369" t="s">
        <v>132</v>
      </c>
      <c r="C45" s="370"/>
      <c r="D45" s="370"/>
      <c r="E45" s="370"/>
      <c r="F45" s="370"/>
      <c r="G45" s="370"/>
      <c r="H45" s="370"/>
      <c r="I45" s="371"/>
      <c r="J45" s="200" t="s">
        <v>327</v>
      </c>
      <c r="K45" s="508"/>
      <c r="L45" s="509"/>
      <c r="M45" s="509"/>
      <c r="N45" s="509"/>
      <c r="O45" s="509"/>
      <c r="P45" s="509"/>
      <c r="Q45" s="509"/>
      <c r="R45" s="509"/>
      <c r="S45" s="509"/>
      <c r="T45" s="509"/>
      <c r="U45" s="509"/>
      <c r="V45" s="509"/>
      <c r="W45" s="509"/>
      <c r="X45" s="510"/>
    </row>
    <row r="46" spans="1:24" s="127" customFormat="1" ht="18" customHeight="1" x14ac:dyDescent="0.4">
      <c r="A46" s="132">
        <v>8</v>
      </c>
      <c r="B46" s="374" t="s">
        <v>24</v>
      </c>
      <c r="C46" s="375"/>
      <c r="D46" s="375"/>
      <c r="E46" s="375"/>
      <c r="F46" s="375"/>
      <c r="G46" s="375"/>
      <c r="H46" s="375"/>
      <c r="I46" s="376"/>
      <c r="J46" s="130" t="s">
        <v>328</v>
      </c>
      <c r="K46" s="174"/>
      <c r="L46" s="394" t="s">
        <v>493</v>
      </c>
      <c r="M46" s="395"/>
      <c r="N46" s="396"/>
      <c r="O46" s="324"/>
      <c r="P46" s="324"/>
      <c r="Q46" s="324"/>
      <c r="R46" s="133" t="s">
        <v>27</v>
      </c>
      <c r="S46" s="134" t="s">
        <v>27</v>
      </c>
      <c r="T46" s="131" t="s">
        <v>304</v>
      </c>
      <c r="U46" s="372" t="s">
        <v>27</v>
      </c>
      <c r="V46" s="373"/>
      <c r="W46" s="304" t="s">
        <v>460</v>
      </c>
      <c r="X46" s="305"/>
    </row>
    <row r="47" spans="1:24" s="127" customFormat="1" ht="18" customHeight="1" x14ac:dyDescent="0.4">
      <c r="A47" s="318" t="s">
        <v>25</v>
      </c>
      <c r="B47" s="503"/>
      <c r="C47" s="503"/>
      <c r="D47" s="503"/>
      <c r="E47" s="503"/>
      <c r="F47" s="503"/>
      <c r="G47" s="503"/>
      <c r="H47" s="503"/>
      <c r="I47" s="503"/>
      <c r="J47" s="319"/>
      <c r="K47" s="208">
        <f>SUM(K24:K35,K36:K46)</f>
        <v>31.5</v>
      </c>
      <c r="L47" s="511">
        <f>ROUNDDOWN(SUM(L24:L46),2)</f>
        <v>0</v>
      </c>
      <c r="M47" s="511"/>
      <c r="N47" s="511"/>
      <c r="O47" s="323"/>
      <c r="P47" s="323"/>
      <c r="Q47" s="323"/>
      <c r="R47" s="321"/>
      <c r="S47" s="321"/>
      <c r="T47" s="321"/>
      <c r="U47" s="321"/>
      <c r="V47" s="321"/>
      <c r="W47" s="318"/>
      <c r="X47" s="319"/>
    </row>
    <row r="48" spans="1:24" s="127" customFormat="1" ht="11.25" x14ac:dyDescent="0.4">
      <c r="A48" s="135"/>
    </row>
    <row r="49" spans="1:26" s="127" customFormat="1" ht="11.25" x14ac:dyDescent="0.4">
      <c r="A49" s="136" t="s">
        <v>38</v>
      </c>
      <c r="B49" s="128" t="s">
        <v>41</v>
      </c>
      <c r="C49" s="128"/>
      <c r="D49" s="128"/>
      <c r="E49" s="128"/>
      <c r="F49" s="128"/>
      <c r="G49" s="128"/>
      <c r="H49" s="128"/>
      <c r="I49" s="128"/>
      <c r="J49" s="128"/>
      <c r="K49" s="128"/>
      <c r="L49" s="128"/>
      <c r="M49" s="128"/>
      <c r="N49" s="128"/>
      <c r="O49" s="128"/>
      <c r="P49" s="128"/>
      <c r="Q49" s="128"/>
      <c r="R49" s="128"/>
      <c r="S49" s="128"/>
      <c r="T49" s="128"/>
      <c r="U49" s="128"/>
      <c r="V49" s="128"/>
      <c r="W49" s="128"/>
      <c r="X49" s="128"/>
    </row>
    <row r="50" spans="1:26" s="127" customFormat="1" ht="11.25" x14ac:dyDescent="0.4">
      <c r="A50" s="136" t="s">
        <v>39</v>
      </c>
      <c r="B50" s="128" t="s">
        <v>478</v>
      </c>
      <c r="C50" s="128"/>
      <c r="D50" s="128"/>
      <c r="E50" s="128"/>
      <c r="F50" s="128"/>
      <c r="G50" s="128"/>
      <c r="H50" s="128"/>
      <c r="I50" s="128"/>
      <c r="J50" s="128"/>
      <c r="K50" s="128"/>
      <c r="L50" s="128"/>
      <c r="M50" s="128"/>
      <c r="N50" s="128"/>
      <c r="O50" s="128"/>
      <c r="P50" s="128"/>
      <c r="Q50" s="128"/>
      <c r="R50" s="128"/>
      <c r="S50" s="128"/>
      <c r="T50" s="128"/>
      <c r="U50" s="128"/>
      <c r="V50" s="128"/>
      <c r="W50" s="128"/>
      <c r="X50" s="128"/>
    </row>
    <row r="51" spans="1:26" s="127" customFormat="1" ht="11.25" x14ac:dyDescent="0.4">
      <c r="A51" s="136"/>
      <c r="B51" s="128" t="s">
        <v>115</v>
      </c>
      <c r="C51" s="128"/>
      <c r="D51" s="128"/>
      <c r="E51" s="128"/>
      <c r="F51" s="128"/>
      <c r="G51" s="128"/>
      <c r="H51" s="128"/>
      <c r="I51" s="128"/>
      <c r="J51" s="128"/>
      <c r="K51" s="128"/>
      <c r="L51" s="128"/>
      <c r="M51" s="128"/>
      <c r="N51" s="128"/>
      <c r="O51" s="128"/>
      <c r="P51" s="128"/>
      <c r="Q51" s="128"/>
      <c r="R51" s="128"/>
      <c r="S51" s="128"/>
      <c r="T51" s="128"/>
      <c r="U51" s="128"/>
      <c r="V51" s="128"/>
      <c r="W51" s="128"/>
      <c r="X51" s="128"/>
    </row>
    <row r="52" spans="1:26" s="127" customFormat="1" ht="11.25" x14ac:dyDescent="0.4">
      <c r="A52" s="136"/>
      <c r="B52" s="128" t="s">
        <v>458</v>
      </c>
      <c r="C52" s="128"/>
      <c r="D52" s="128"/>
      <c r="E52" s="128"/>
      <c r="F52" s="128"/>
      <c r="G52" s="128"/>
      <c r="H52" s="128"/>
      <c r="I52" s="128"/>
      <c r="J52" s="128"/>
      <c r="K52" s="128"/>
      <c r="L52" s="128"/>
      <c r="M52" s="128"/>
      <c r="N52" s="128"/>
      <c r="O52" s="128"/>
      <c r="P52" s="128"/>
      <c r="Q52" s="128"/>
      <c r="R52" s="128"/>
      <c r="S52" s="128"/>
      <c r="T52" s="128"/>
      <c r="U52" s="128"/>
      <c r="V52" s="128"/>
      <c r="W52" s="128"/>
      <c r="X52" s="128"/>
    </row>
    <row r="53" spans="1:26" s="127" customFormat="1" ht="11.25" x14ac:dyDescent="0.4">
      <c r="A53" s="136"/>
      <c r="B53" s="128" t="s">
        <v>42</v>
      </c>
      <c r="C53" s="128"/>
      <c r="D53" s="128"/>
      <c r="E53" s="128"/>
      <c r="F53" s="128"/>
      <c r="G53" s="128"/>
      <c r="H53" s="128"/>
      <c r="I53" s="128"/>
      <c r="J53" s="128"/>
      <c r="K53" s="128"/>
      <c r="L53" s="128"/>
      <c r="M53" s="128"/>
      <c r="N53" s="128"/>
      <c r="O53" s="128"/>
      <c r="P53" s="128"/>
      <c r="Q53" s="128"/>
      <c r="R53" s="128"/>
      <c r="S53" s="128"/>
      <c r="T53" s="128"/>
      <c r="U53" s="128"/>
      <c r="V53" s="128"/>
      <c r="W53" s="128"/>
      <c r="X53" s="128"/>
    </row>
    <row r="54" spans="1:26" s="127" customFormat="1" ht="11.25" x14ac:dyDescent="0.4">
      <c r="A54" s="136"/>
      <c r="B54" s="128"/>
      <c r="C54" s="128"/>
      <c r="D54" s="128"/>
      <c r="E54" s="128"/>
      <c r="F54" s="128"/>
      <c r="G54" s="128"/>
      <c r="H54" s="128"/>
      <c r="I54" s="128"/>
      <c r="J54" s="128"/>
      <c r="K54" s="128"/>
      <c r="L54" s="128"/>
      <c r="M54" s="128"/>
      <c r="N54" s="128"/>
      <c r="O54" s="128"/>
      <c r="P54" s="128"/>
      <c r="Q54" s="128"/>
      <c r="R54" s="128"/>
      <c r="S54" s="128"/>
      <c r="T54" s="128"/>
      <c r="U54" s="128"/>
      <c r="V54" s="128"/>
      <c r="W54" s="128"/>
      <c r="X54" s="128"/>
    </row>
    <row r="55" spans="1:26" s="127" customFormat="1" ht="11.25" x14ac:dyDescent="0.4">
      <c r="A55" s="136"/>
      <c r="B55" s="128"/>
      <c r="C55" s="128"/>
      <c r="D55" s="128"/>
      <c r="E55" s="128"/>
      <c r="F55" s="128"/>
      <c r="G55" s="128"/>
      <c r="H55" s="128"/>
      <c r="I55" s="128"/>
      <c r="J55" s="128"/>
      <c r="K55" s="128"/>
      <c r="L55" s="128"/>
      <c r="M55" s="128"/>
      <c r="N55" s="128"/>
      <c r="O55" s="128"/>
      <c r="P55" s="128"/>
      <c r="Q55" s="128"/>
      <c r="R55" s="128"/>
      <c r="S55" s="128"/>
      <c r="T55" s="128"/>
      <c r="U55" s="128"/>
      <c r="V55" s="128"/>
      <c r="W55" s="128"/>
      <c r="X55" s="128"/>
    </row>
    <row r="56" spans="1:26" s="127" customFormat="1" ht="11.25" x14ac:dyDescent="0.4">
      <c r="A56" s="135"/>
    </row>
    <row r="57" spans="1:26" s="127" customFormat="1" ht="11.25" x14ac:dyDescent="0.4">
      <c r="A57" s="135"/>
      <c r="X57" s="137" t="s">
        <v>93</v>
      </c>
    </row>
    <row r="58" spans="1:26" s="127" customFormat="1" ht="18.75" customHeight="1" thickBot="1" x14ac:dyDescent="0.45">
      <c r="A58" s="532" t="s">
        <v>514</v>
      </c>
      <c r="B58" s="532"/>
      <c r="C58" s="532"/>
      <c r="D58" s="532"/>
      <c r="E58" s="532"/>
      <c r="F58" s="532"/>
      <c r="G58" s="532"/>
      <c r="H58" s="532"/>
      <c r="I58" s="532"/>
      <c r="J58" s="532"/>
      <c r="K58" s="532"/>
      <c r="L58" s="532"/>
      <c r="M58" s="532"/>
      <c r="N58" s="331" t="s">
        <v>89</v>
      </c>
      <c r="O58" s="331"/>
      <c r="P58" s="331"/>
      <c r="Q58" s="334" t="s">
        <v>452</v>
      </c>
      <c r="R58" s="335"/>
      <c r="S58" s="203" t="s">
        <v>81</v>
      </c>
      <c r="T58" s="204"/>
      <c r="U58" s="331" t="s">
        <v>80</v>
      </c>
      <c r="V58" s="331"/>
      <c r="W58" s="325" t="s">
        <v>302</v>
      </c>
      <c r="X58" s="326"/>
    </row>
    <row r="59" spans="1:26" s="128" customFormat="1" ht="30" customHeight="1" thickBot="1" x14ac:dyDescent="0.45">
      <c r="A59" s="532"/>
      <c r="B59" s="532"/>
      <c r="C59" s="532"/>
      <c r="D59" s="532"/>
      <c r="E59" s="532"/>
      <c r="F59" s="532"/>
      <c r="G59" s="532"/>
      <c r="H59" s="532"/>
      <c r="I59" s="532"/>
      <c r="J59" s="532"/>
      <c r="K59" s="532"/>
      <c r="L59" s="532"/>
      <c r="M59" s="533"/>
      <c r="N59" s="344" t="s">
        <v>515</v>
      </c>
      <c r="O59" s="345"/>
      <c r="P59" s="345"/>
      <c r="Q59" s="336"/>
      <c r="R59" s="337"/>
      <c r="S59" s="320"/>
      <c r="T59" s="320"/>
      <c r="U59" s="320"/>
      <c r="V59" s="332"/>
      <c r="W59" s="327">
        <f>COUNTA(Q59:V59)</f>
        <v>0</v>
      </c>
      <c r="X59" s="328"/>
    </row>
    <row r="60" spans="1:26" s="127" customFormat="1" ht="16.5" customHeight="1" x14ac:dyDescent="0.4">
      <c r="A60" s="532"/>
      <c r="B60" s="532"/>
      <c r="C60" s="532"/>
      <c r="D60" s="532"/>
      <c r="E60" s="532"/>
      <c r="F60" s="532"/>
      <c r="G60" s="532"/>
      <c r="H60" s="532"/>
      <c r="I60" s="532"/>
      <c r="J60" s="532"/>
      <c r="K60" s="532"/>
      <c r="L60" s="532"/>
      <c r="M60" s="532"/>
      <c r="N60" s="541" t="s">
        <v>455</v>
      </c>
      <c r="O60" s="541"/>
      <c r="P60" s="541"/>
      <c r="Q60" s="338"/>
      <c r="R60" s="339"/>
      <c r="S60" s="333"/>
      <c r="T60" s="333"/>
      <c r="U60" s="333"/>
      <c r="V60" s="333"/>
      <c r="W60" s="329"/>
      <c r="X60" s="330"/>
    </row>
    <row r="61" spans="1:26" s="127" customFormat="1" ht="11.25" customHeight="1" thickBot="1" x14ac:dyDescent="0.45">
      <c r="A61" s="417" t="s">
        <v>51</v>
      </c>
      <c r="B61" s="417"/>
      <c r="C61" s="359" t="s">
        <v>49</v>
      </c>
      <c r="D61" s="359"/>
      <c r="E61" s="359"/>
      <c r="F61" s="359"/>
      <c r="G61" s="359"/>
      <c r="H61" s="359"/>
      <c r="I61" s="359"/>
      <c r="J61" s="359"/>
      <c r="K61" s="359"/>
      <c r="L61" s="359"/>
      <c r="M61" s="359"/>
      <c r="N61" s="406" t="s">
        <v>48</v>
      </c>
      <c r="O61" s="359"/>
      <c r="P61" s="359"/>
      <c r="Q61" s="340" t="s">
        <v>92</v>
      </c>
      <c r="R61" s="341"/>
      <c r="S61" s="322" t="s">
        <v>92</v>
      </c>
      <c r="T61" s="322"/>
      <c r="U61" s="322" t="s">
        <v>92</v>
      </c>
      <c r="V61" s="322"/>
      <c r="W61" s="322" t="s">
        <v>77</v>
      </c>
      <c r="X61" s="322"/>
      <c r="Z61" s="277" t="s">
        <v>516</v>
      </c>
    </row>
    <row r="62" spans="1:26" s="127" customFormat="1" x14ac:dyDescent="0.4">
      <c r="A62" s="426" t="s">
        <v>47</v>
      </c>
      <c r="B62" s="427"/>
      <c r="C62" s="359"/>
      <c r="D62" s="359"/>
      <c r="E62" s="359"/>
      <c r="F62" s="359"/>
      <c r="G62" s="359"/>
      <c r="H62" s="359"/>
      <c r="I62" s="359"/>
      <c r="J62" s="359"/>
      <c r="K62" s="359"/>
      <c r="L62" s="359"/>
      <c r="M62" s="318"/>
      <c r="N62" s="217" t="s">
        <v>97</v>
      </c>
      <c r="O62" s="285" t="s">
        <v>98</v>
      </c>
      <c r="P62" s="286" t="s">
        <v>99</v>
      </c>
      <c r="Q62" s="342"/>
      <c r="R62" s="343"/>
      <c r="S62" s="322"/>
      <c r="T62" s="322"/>
      <c r="U62" s="322"/>
      <c r="V62" s="322"/>
      <c r="W62" s="322"/>
      <c r="X62" s="322"/>
      <c r="Z62" s="278" t="s">
        <v>517</v>
      </c>
    </row>
    <row r="63" spans="1:26" s="127" customFormat="1" ht="11.25" customHeight="1" x14ac:dyDescent="0.4">
      <c r="A63" s="138">
        <v>1</v>
      </c>
      <c r="B63" s="139" t="s">
        <v>50</v>
      </c>
      <c r="C63" s="411"/>
      <c r="D63" s="411"/>
      <c r="E63" s="411"/>
      <c r="F63" s="411"/>
      <c r="G63" s="411"/>
      <c r="H63" s="411"/>
      <c r="I63" s="411"/>
      <c r="J63" s="411"/>
      <c r="K63" s="411"/>
      <c r="L63" s="411"/>
      <c r="M63" s="412"/>
      <c r="N63" s="218">
        <v>15</v>
      </c>
      <c r="O63" s="215">
        <v>10</v>
      </c>
      <c r="P63" s="287" t="s">
        <v>50</v>
      </c>
      <c r="Q63" s="304" t="s">
        <v>27</v>
      </c>
      <c r="R63" s="305"/>
      <c r="S63" s="419" t="s">
        <v>27</v>
      </c>
      <c r="T63" s="419"/>
      <c r="U63" s="419" t="s">
        <v>27</v>
      </c>
      <c r="V63" s="419"/>
      <c r="W63" s="507" t="s">
        <v>44</v>
      </c>
      <c r="X63" s="507"/>
      <c r="Z63" s="278" t="s">
        <v>518</v>
      </c>
    </row>
    <row r="64" spans="1:26" s="127" customFormat="1" ht="11.25" customHeight="1" x14ac:dyDescent="0.4">
      <c r="A64" s="402">
        <v>2</v>
      </c>
      <c r="B64" s="418" t="s">
        <v>309</v>
      </c>
      <c r="C64" s="409" t="s">
        <v>131</v>
      </c>
      <c r="D64" s="409"/>
      <c r="E64" s="409"/>
      <c r="F64" s="409"/>
      <c r="G64" s="409"/>
      <c r="H64" s="407" t="s">
        <v>100</v>
      </c>
      <c r="I64" s="407"/>
      <c r="J64" s="407"/>
      <c r="K64" s="407"/>
      <c r="L64" s="407"/>
      <c r="M64" s="408"/>
      <c r="N64" s="219">
        <v>7.5</v>
      </c>
      <c r="O64" s="288">
        <v>7.5</v>
      </c>
      <c r="P64" s="289">
        <v>7.5</v>
      </c>
      <c r="Q64" s="477" t="s">
        <v>128</v>
      </c>
      <c r="R64" s="479">
        <f>'様式4～8'!$H$15</f>
        <v>0</v>
      </c>
      <c r="S64" s="481" t="s">
        <v>128</v>
      </c>
      <c r="T64" s="479">
        <f>'様式4～8'!$M$15</f>
        <v>0</v>
      </c>
      <c r="U64" s="481" t="s">
        <v>128</v>
      </c>
      <c r="V64" s="483">
        <f>'様式4～8'!$R$15</f>
        <v>0</v>
      </c>
      <c r="W64" s="422" t="s">
        <v>117</v>
      </c>
      <c r="X64" s="422"/>
    </row>
    <row r="65" spans="1:26" s="127" customFormat="1" ht="11.25" customHeight="1" x14ac:dyDescent="0.4">
      <c r="A65" s="402"/>
      <c r="B65" s="419"/>
      <c r="C65" s="409"/>
      <c r="D65" s="409"/>
      <c r="E65" s="409"/>
      <c r="F65" s="409"/>
      <c r="G65" s="409"/>
      <c r="H65" s="407" t="s">
        <v>101</v>
      </c>
      <c r="I65" s="407"/>
      <c r="J65" s="407"/>
      <c r="K65" s="407"/>
      <c r="L65" s="407"/>
      <c r="M65" s="408"/>
      <c r="N65" s="219">
        <v>7</v>
      </c>
      <c r="O65" s="288">
        <v>7</v>
      </c>
      <c r="P65" s="289">
        <v>7</v>
      </c>
      <c r="Q65" s="478"/>
      <c r="R65" s="480"/>
      <c r="S65" s="482"/>
      <c r="T65" s="480"/>
      <c r="U65" s="482"/>
      <c r="V65" s="484"/>
      <c r="W65" s="422"/>
      <c r="X65" s="422"/>
      <c r="Y65" s="298" t="s">
        <v>528</v>
      </c>
      <c r="Z65" s="299" t="s">
        <v>529</v>
      </c>
    </row>
    <row r="66" spans="1:26" s="127" customFormat="1" ht="11.25" customHeight="1" x14ac:dyDescent="0.4">
      <c r="A66" s="402"/>
      <c r="B66" s="419"/>
      <c r="C66" s="409"/>
      <c r="D66" s="409"/>
      <c r="E66" s="409"/>
      <c r="F66" s="409"/>
      <c r="G66" s="409"/>
      <c r="H66" s="407" t="s">
        <v>102</v>
      </c>
      <c r="I66" s="407"/>
      <c r="J66" s="407"/>
      <c r="K66" s="407"/>
      <c r="L66" s="407"/>
      <c r="M66" s="408"/>
      <c r="N66" s="219">
        <v>6.5</v>
      </c>
      <c r="O66" s="288">
        <v>6.5</v>
      </c>
      <c r="P66" s="289">
        <v>6.5</v>
      </c>
      <c r="Q66" s="478"/>
      <c r="R66" s="480"/>
      <c r="S66" s="482"/>
      <c r="T66" s="480"/>
      <c r="U66" s="482"/>
      <c r="V66" s="484"/>
      <c r="W66" s="422"/>
      <c r="X66" s="422"/>
    </row>
    <row r="67" spans="1:26" s="127" customFormat="1" ht="11.25" customHeight="1" x14ac:dyDescent="0.4">
      <c r="A67" s="402"/>
      <c r="B67" s="419"/>
      <c r="C67" s="409"/>
      <c r="D67" s="409"/>
      <c r="E67" s="409"/>
      <c r="F67" s="409"/>
      <c r="G67" s="409"/>
      <c r="H67" s="407" t="s">
        <v>103</v>
      </c>
      <c r="I67" s="407"/>
      <c r="J67" s="407"/>
      <c r="K67" s="407"/>
      <c r="L67" s="407"/>
      <c r="M67" s="408"/>
      <c r="N67" s="219">
        <v>6</v>
      </c>
      <c r="O67" s="288">
        <v>6</v>
      </c>
      <c r="P67" s="289">
        <v>6</v>
      </c>
      <c r="Q67" s="478"/>
      <c r="R67" s="480"/>
      <c r="S67" s="482"/>
      <c r="T67" s="480"/>
      <c r="U67" s="482"/>
      <c r="V67" s="484"/>
      <c r="W67" s="422"/>
      <c r="X67" s="422"/>
      <c r="Z67" s="277"/>
    </row>
    <row r="68" spans="1:26" s="127" customFormat="1" ht="11.25" customHeight="1" x14ac:dyDescent="0.4">
      <c r="A68" s="402"/>
      <c r="B68" s="419"/>
      <c r="C68" s="409"/>
      <c r="D68" s="409"/>
      <c r="E68" s="409"/>
      <c r="F68" s="409"/>
      <c r="G68" s="409"/>
      <c r="H68" s="407" t="s">
        <v>104</v>
      </c>
      <c r="I68" s="407"/>
      <c r="J68" s="407"/>
      <c r="K68" s="407"/>
      <c r="L68" s="407"/>
      <c r="M68" s="408"/>
      <c r="N68" s="219">
        <v>5.5</v>
      </c>
      <c r="O68" s="288">
        <v>5.5</v>
      </c>
      <c r="P68" s="289">
        <v>5.5</v>
      </c>
      <c r="Q68" s="306" t="s">
        <v>129</v>
      </c>
      <c r="R68" s="307"/>
      <c r="S68" s="308"/>
      <c r="T68" s="480" t="e">
        <f>ROUNDDOWN((R64+T64+V64)/W59,1)</f>
        <v>#DIV/0!</v>
      </c>
      <c r="U68" s="480"/>
      <c r="V68" s="484"/>
      <c r="W68" s="422"/>
      <c r="X68" s="422"/>
      <c r="Z68" s="278"/>
    </row>
    <row r="69" spans="1:26" s="127" customFormat="1" ht="11.25" customHeight="1" x14ac:dyDescent="0.4">
      <c r="A69" s="402"/>
      <c r="B69" s="419"/>
      <c r="C69" s="409"/>
      <c r="D69" s="409"/>
      <c r="E69" s="409"/>
      <c r="F69" s="409"/>
      <c r="G69" s="409"/>
      <c r="H69" s="407" t="s">
        <v>105</v>
      </c>
      <c r="I69" s="407"/>
      <c r="J69" s="407"/>
      <c r="K69" s="407"/>
      <c r="L69" s="407"/>
      <c r="M69" s="408"/>
      <c r="N69" s="219">
        <v>5</v>
      </c>
      <c r="O69" s="288">
        <v>5</v>
      </c>
      <c r="P69" s="289">
        <v>5</v>
      </c>
      <c r="Q69" s="309"/>
      <c r="R69" s="310"/>
      <c r="S69" s="311"/>
      <c r="T69" s="480"/>
      <c r="U69" s="480"/>
      <c r="V69" s="484"/>
      <c r="W69" s="422"/>
      <c r="X69" s="422"/>
      <c r="Z69" s="278"/>
    </row>
    <row r="70" spans="1:26" s="127" customFormat="1" ht="11.25" customHeight="1" x14ac:dyDescent="0.4">
      <c r="A70" s="402"/>
      <c r="B70" s="419"/>
      <c r="C70" s="409"/>
      <c r="D70" s="409"/>
      <c r="E70" s="409"/>
      <c r="F70" s="409"/>
      <c r="G70" s="409"/>
      <c r="H70" s="407" t="s">
        <v>106</v>
      </c>
      <c r="I70" s="407"/>
      <c r="J70" s="407"/>
      <c r="K70" s="407"/>
      <c r="L70" s="407"/>
      <c r="M70" s="408"/>
      <c r="N70" s="219">
        <v>4.5</v>
      </c>
      <c r="O70" s="288">
        <v>4.5</v>
      </c>
      <c r="P70" s="289">
        <v>4.5</v>
      </c>
      <c r="Q70" s="315"/>
      <c r="R70" s="316"/>
      <c r="S70" s="317"/>
      <c r="T70" s="480"/>
      <c r="U70" s="480"/>
      <c r="V70" s="484"/>
      <c r="W70" s="422"/>
      <c r="X70" s="422"/>
      <c r="Z70" s="279"/>
    </row>
    <row r="71" spans="1:26" s="127" customFormat="1" ht="11.25" customHeight="1" x14ac:dyDescent="0.4">
      <c r="A71" s="402"/>
      <c r="B71" s="419"/>
      <c r="C71" s="409"/>
      <c r="D71" s="409"/>
      <c r="E71" s="409"/>
      <c r="F71" s="409"/>
      <c r="G71" s="409"/>
      <c r="H71" s="407" t="s">
        <v>107</v>
      </c>
      <c r="I71" s="407"/>
      <c r="J71" s="407"/>
      <c r="K71" s="407"/>
      <c r="L71" s="407"/>
      <c r="M71" s="408"/>
      <c r="N71" s="219">
        <v>4</v>
      </c>
      <c r="O71" s="288">
        <v>4</v>
      </c>
      <c r="P71" s="289">
        <v>4</v>
      </c>
      <c r="Q71" s="306" t="s">
        <v>130</v>
      </c>
      <c r="R71" s="307"/>
      <c r="S71" s="308"/>
      <c r="T71" s="485"/>
      <c r="U71" s="485"/>
      <c r="V71" s="486"/>
      <c r="W71" s="422"/>
      <c r="X71" s="422"/>
      <c r="Z71" s="282">
        <f>T71</f>
        <v>0</v>
      </c>
    </row>
    <row r="72" spans="1:26" s="127" customFormat="1" ht="11.25" customHeight="1" x14ac:dyDescent="0.4">
      <c r="A72" s="402"/>
      <c r="B72" s="419"/>
      <c r="C72" s="409"/>
      <c r="D72" s="409"/>
      <c r="E72" s="409"/>
      <c r="F72" s="409"/>
      <c r="G72" s="409"/>
      <c r="H72" s="407" t="s">
        <v>108</v>
      </c>
      <c r="I72" s="407"/>
      <c r="J72" s="407"/>
      <c r="K72" s="407"/>
      <c r="L72" s="407"/>
      <c r="M72" s="408"/>
      <c r="N72" s="219">
        <v>3.5</v>
      </c>
      <c r="O72" s="288">
        <v>3.5</v>
      </c>
      <c r="P72" s="289">
        <v>3.5</v>
      </c>
      <c r="Q72" s="309"/>
      <c r="R72" s="310"/>
      <c r="S72" s="311"/>
      <c r="T72" s="485"/>
      <c r="U72" s="485"/>
      <c r="V72" s="486"/>
      <c r="W72" s="422"/>
      <c r="X72" s="422"/>
      <c r="Z72" s="280"/>
    </row>
    <row r="73" spans="1:26" s="127" customFormat="1" ht="11.25" customHeight="1" x14ac:dyDescent="0.4">
      <c r="A73" s="402"/>
      <c r="B73" s="419"/>
      <c r="C73" s="409"/>
      <c r="D73" s="409"/>
      <c r="E73" s="409"/>
      <c r="F73" s="409"/>
      <c r="G73" s="409"/>
      <c r="H73" s="407" t="s">
        <v>109</v>
      </c>
      <c r="I73" s="407"/>
      <c r="J73" s="407"/>
      <c r="K73" s="407"/>
      <c r="L73" s="407"/>
      <c r="M73" s="408"/>
      <c r="N73" s="219">
        <v>3</v>
      </c>
      <c r="O73" s="288">
        <v>3</v>
      </c>
      <c r="P73" s="289">
        <v>3</v>
      </c>
      <c r="Q73" s="312"/>
      <c r="R73" s="313"/>
      <c r="S73" s="314"/>
      <c r="T73" s="487"/>
      <c r="U73" s="487"/>
      <c r="V73" s="488"/>
      <c r="W73" s="422"/>
      <c r="X73" s="422"/>
      <c r="Z73" s="280"/>
    </row>
    <row r="74" spans="1:26" s="127" customFormat="1" ht="11.25" customHeight="1" x14ac:dyDescent="0.4">
      <c r="A74" s="402"/>
      <c r="B74" s="418" t="s">
        <v>329</v>
      </c>
      <c r="C74" s="410" t="s">
        <v>52</v>
      </c>
      <c r="D74" s="410"/>
      <c r="E74" s="410"/>
      <c r="F74" s="410"/>
      <c r="G74" s="410"/>
      <c r="H74" s="413" t="s">
        <v>53</v>
      </c>
      <c r="I74" s="413"/>
      <c r="J74" s="413"/>
      <c r="K74" s="413"/>
      <c r="L74" s="413"/>
      <c r="M74" s="414"/>
      <c r="N74" s="220">
        <v>0.5</v>
      </c>
      <c r="O74" s="215">
        <v>0.5</v>
      </c>
      <c r="P74" s="213">
        <v>0.5</v>
      </c>
      <c r="Q74" s="303"/>
      <c r="R74" s="303"/>
      <c r="S74" s="303"/>
      <c r="T74" s="303"/>
      <c r="U74" s="303"/>
      <c r="V74" s="303"/>
      <c r="W74" s="507" t="s">
        <v>45</v>
      </c>
      <c r="X74" s="507"/>
      <c r="Z74" s="282">
        <f>MAX(Q74:V74)</f>
        <v>0</v>
      </c>
    </row>
    <row r="75" spans="1:26" s="127" customFormat="1" ht="11.25" customHeight="1" x14ac:dyDescent="0.4">
      <c r="A75" s="402"/>
      <c r="B75" s="419"/>
      <c r="C75" s="410"/>
      <c r="D75" s="410"/>
      <c r="E75" s="410"/>
      <c r="F75" s="410"/>
      <c r="G75" s="410"/>
      <c r="H75" s="413" t="s">
        <v>54</v>
      </c>
      <c r="I75" s="413"/>
      <c r="J75" s="413"/>
      <c r="K75" s="413"/>
      <c r="L75" s="413"/>
      <c r="M75" s="414"/>
      <c r="N75" s="221">
        <v>0.25</v>
      </c>
      <c r="O75" s="290">
        <v>0.25</v>
      </c>
      <c r="P75" s="291">
        <v>0.25</v>
      </c>
      <c r="Q75" s="303"/>
      <c r="R75" s="303"/>
      <c r="S75" s="303"/>
      <c r="T75" s="303"/>
      <c r="U75" s="303"/>
      <c r="V75" s="303"/>
      <c r="W75" s="507"/>
      <c r="X75" s="507"/>
      <c r="Z75" s="280"/>
    </row>
    <row r="76" spans="1:26" s="127" customFormat="1" ht="11.25" customHeight="1" x14ac:dyDescent="0.4">
      <c r="A76" s="402"/>
      <c r="B76" s="419"/>
      <c r="C76" s="410"/>
      <c r="D76" s="410"/>
      <c r="E76" s="410"/>
      <c r="F76" s="410"/>
      <c r="G76" s="410"/>
      <c r="H76" s="413" t="s">
        <v>55</v>
      </c>
      <c r="I76" s="413"/>
      <c r="J76" s="413"/>
      <c r="K76" s="413"/>
      <c r="L76" s="413"/>
      <c r="M76" s="414"/>
      <c r="N76" s="220">
        <v>0</v>
      </c>
      <c r="O76" s="215">
        <v>0</v>
      </c>
      <c r="P76" s="213">
        <v>0</v>
      </c>
      <c r="Q76" s="303"/>
      <c r="R76" s="303"/>
      <c r="S76" s="303"/>
      <c r="T76" s="303"/>
      <c r="U76" s="303"/>
      <c r="V76" s="303"/>
      <c r="W76" s="507"/>
      <c r="X76" s="507"/>
      <c r="Z76" s="280"/>
    </row>
    <row r="77" spans="1:26" s="127" customFormat="1" ht="11.25" customHeight="1" x14ac:dyDescent="0.4">
      <c r="A77" s="402"/>
      <c r="B77" s="418" t="s">
        <v>330</v>
      </c>
      <c r="C77" s="420" t="s">
        <v>56</v>
      </c>
      <c r="D77" s="420"/>
      <c r="E77" s="420"/>
      <c r="F77" s="420"/>
      <c r="G77" s="420"/>
      <c r="H77" s="420"/>
      <c r="I77" s="420"/>
      <c r="J77" s="420"/>
      <c r="K77" s="420"/>
      <c r="L77" s="420"/>
      <c r="M77" s="421"/>
      <c r="N77" s="220">
        <v>0.5</v>
      </c>
      <c r="O77" s="215">
        <v>0.5</v>
      </c>
      <c r="P77" s="213">
        <v>0.5</v>
      </c>
      <c r="Q77" s="303"/>
      <c r="R77" s="303"/>
      <c r="S77" s="303"/>
      <c r="T77" s="303"/>
      <c r="U77" s="303"/>
      <c r="V77" s="303"/>
      <c r="W77" s="507" t="s">
        <v>46</v>
      </c>
      <c r="X77" s="507"/>
      <c r="Z77" s="282" t="e">
        <f>ROUNDDOWN(SUM(Q77:V77)/$W$59,2)</f>
        <v>#DIV/0!</v>
      </c>
    </row>
    <row r="78" spans="1:26" s="127" customFormat="1" ht="11.25" customHeight="1" x14ac:dyDescent="0.4">
      <c r="A78" s="402"/>
      <c r="B78" s="419"/>
      <c r="C78" s="420" t="s">
        <v>57</v>
      </c>
      <c r="D78" s="420"/>
      <c r="E78" s="420"/>
      <c r="F78" s="420"/>
      <c r="G78" s="420"/>
      <c r="H78" s="420"/>
      <c r="I78" s="420"/>
      <c r="J78" s="420"/>
      <c r="K78" s="420"/>
      <c r="L78" s="420"/>
      <c r="M78" s="421"/>
      <c r="N78" s="220">
        <v>0</v>
      </c>
      <c r="O78" s="215">
        <v>0</v>
      </c>
      <c r="P78" s="213">
        <v>0</v>
      </c>
      <c r="Q78" s="303"/>
      <c r="R78" s="303"/>
      <c r="S78" s="303"/>
      <c r="T78" s="303"/>
      <c r="U78" s="303"/>
      <c r="V78" s="303"/>
      <c r="W78" s="507"/>
      <c r="X78" s="507"/>
      <c r="Z78" s="280"/>
    </row>
    <row r="79" spans="1:26" s="127" customFormat="1" ht="11.25" customHeight="1" x14ac:dyDescent="0.4">
      <c r="A79" s="402"/>
      <c r="B79" s="441" t="s">
        <v>331</v>
      </c>
      <c r="C79" s="428" t="s">
        <v>58</v>
      </c>
      <c r="D79" s="428"/>
      <c r="E79" s="428"/>
      <c r="F79" s="428"/>
      <c r="G79" s="428"/>
      <c r="H79" s="425" t="s">
        <v>59</v>
      </c>
      <c r="I79" s="425"/>
      <c r="J79" s="425"/>
      <c r="K79" s="425"/>
      <c r="L79" s="425"/>
      <c r="M79" s="404"/>
      <c r="N79" s="222" t="s">
        <v>50</v>
      </c>
      <c r="O79" s="215">
        <v>1.5</v>
      </c>
      <c r="P79" s="213">
        <v>1.5</v>
      </c>
      <c r="Q79" s="469"/>
      <c r="R79" s="470"/>
      <c r="S79" s="470"/>
      <c r="T79" s="470"/>
      <c r="U79" s="470"/>
      <c r="V79" s="471"/>
      <c r="W79" s="425" t="s">
        <v>46</v>
      </c>
      <c r="X79" s="425"/>
      <c r="Z79" s="284"/>
    </row>
    <row r="80" spans="1:26" s="127" customFormat="1" ht="11.25" customHeight="1" x14ac:dyDescent="0.4">
      <c r="A80" s="402"/>
      <c r="B80" s="442"/>
      <c r="C80" s="428"/>
      <c r="D80" s="428"/>
      <c r="E80" s="428"/>
      <c r="F80" s="428"/>
      <c r="G80" s="428"/>
      <c r="H80" s="425" t="s">
        <v>60</v>
      </c>
      <c r="I80" s="425"/>
      <c r="J80" s="425"/>
      <c r="K80" s="425"/>
      <c r="L80" s="425"/>
      <c r="M80" s="404"/>
      <c r="N80" s="222" t="s">
        <v>50</v>
      </c>
      <c r="O80" s="216">
        <v>0.75</v>
      </c>
      <c r="P80" s="214">
        <v>0.75</v>
      </c>
      <c r="Q80" s="537"/>
      <c r="R80" s="538"/>
      <c r="S80" s="538"/>
      <c r="T80" s="538"/>
      <c r="U80" s="538"/>
      <c r="V80" s="539"/>
      <c r="W80" s="425"/>
      <c r="X80" s="425"/>
      <c r="Z80" s="280"/>
    </row>
    <row r="81" spans="1:26" s="127" customFormat="1" ht="11.25" customHeight="1" x14ac:dyDescent="0.4">
      <c r="A81" s="402"/>
      <c r="B81" s="442"/>
      <c r="C81" s="428"/>
      <c r="D81" s="428"/>
      <c r="E81" s="428"/>
      <c r="F81" s="428"/>
      <c r="G81" s="428"/>
      <c r="H81" s="425" t="s">
        <v>61</v>
      </c>
      <c r="I81" s="425"/>
      <c r="J81" s="425"/>
      <c r="K81" s="425"/>
      <c r="L81" s="425"/>
      <c r="M81" s="404"/>
      <c r="N81" s="222" t="s">
        <v>50</v>
      </c>
      <c r="O81" s="215">
        <v>0</v>
      </c>
      <c r="P81" s="213">
        <v>0</v>
      </c>
      <c r="Q81" s="472"/>
      <c r="R81" s="473"/>
      <c r="S81" s="473"/>
      <c r="T81" s="473"/>
      <c r="U81" s="473"/>
      <c r="V81" s="474"/>
      <c r="W81" s="425"/>
      <c r="X81" s="425"/>
      <c r="Z81" s="280"/>
    </row>
    <row r="82" spans="1:26" s="127" customFormat="1" ht="11.25" customHeight="1" x14ac:dyDescent="0.4">
      <c r="A82" s="402">
        <v>3</v>
      </c>
      <c r="B82" s="418" t="s">
        <v>332</v>
      </c>
      <c r="C82" s="423" t="s">
        <v>483</v>
      </c>
      <c r="D82" s="423"/>
      <c r="E82" s="423"/>
      <c r="F82" s="423"/>
      <c r="G82" s="423"/>
      <c r="H82" s="423"/>
      <c r="I82" s="423"/>
      <c r="J82" s="423"/>
      <c r="K82" s="423"/>
      <c r="L82" s="423"/>
      <c r="M82" s="424"/>
      <c r="N82" s="223">
        <v>2</v>
      </c>
      <c r="O82" s="228">
        <v>2</v>
      </c>
      <c r="P82" s="229">
        <v>2</v>
      </c>
      <c r="Q82" s="303"/>
      <c r="R82" s="303"/>
      <c r="S82" s="303"/>
      <c r="T82" s="303"/>
      <c r="U82" s="303"/>
      <c r="V82" s="303"/>
      <c r="W82" s="507" t="s">
        <v>45</v>
      </c>
      <c r="X82" s="507"/>
      <c r="Z82" s="282">
        <f>MAX(Q82:V82)</f>
        <v>0</v>
      </c>
    </row>
    <row r="83" spans="1:26" s="127" customFormat="1" ht="11.25" customHeight="1" x14ac:dyDescent="0.4">
      <c r="A83" s="402"/>
      <c r="B83" s="419"/>
      <c r="C83" s="423" t="s">
        <v>484</v>
      </c>
      <c r="D83" s="423"/>
      <c r="E83" s="423"/>
      <c r="F83" s="423"/>
      <c r="G83" s="423"/>
      <c r="H83" s="423"/>
      <c r="I83" s="423"/>
      <c r="J83" s="423"/>
      <c r="K83" s="423"/>
      <c r="L83" s="423"/>
      <c r="M83" s="424"/>
      <c r="N83" s="223">
        <v>1.5</v>
      </c>
      <c r="O83" s="228">
        <v>1.5</v>
      </c>
      <c r="P83" s="229">
        <v>1.5</v>
      </c>
      <c r="Q83" s="303"/>
      <c r="R83" s="303"/>
      <c r="S83" s="303"/>
      <c r="T83" s="303"/>
      <c r="U83" s="303"/>
      <c r="V83" s="303"/>
      <c r="W83" s="507"/>
      <c r="X83" s="507"/>
      <c r="Z83" s="280"/>
    </row>
    <row r="84" spans="1:26" s="127" customFormat="1" ht="11.25" customHeight="1" x14ac:dyDescent="0.4">
      <c r="A84" s="402"/>
      <c r="B84" s="419"/>
      <c r="C84" s="423" t="s">
        <v>485</v>
      </c>
      <c r="D84" s="423"/>
      <c r="E84" s="423"/>
      <c r="F84" s="423"/>
      <c r="G84" s="423"/>
      <c r="H84" s="423"/>
      <c r="I84" s="423"/>
      <c r="J84" s="423"/>
      <c r="K84" s="423"/>
      <c r="L84" s="423"/>
      <c r="M84" s="424"/>
      <c r="N84" s="223">
        <v>1</v>
      </c>
      <c r="O84" s="228">
        <v>1</v>
      </c>
      <c r="P84" s="229">
        <v>1</v>
      </c>
      <c r="Q84" s="303"/>
      <c r="R84" s="303"/>
      <c r="S84" s="303"/>
      <c r="T84" s="303"/>
      <c r="U84" s="303"/>
      <c r="V84" s="303"/>
      <c r="W84" s="507"/>
      <c r="X84" s="507"/>
      <c r="Z84" s="280"/>
    </row>
    <row r="85" spans="1:26" s="127" customFormat="1" ht="11.25" customHeight="1" x14ac:dyDescent="0.4">
      <c r="A85" s="402"/>
      <c r="B85" s="419"/>
      <c r="C85" s="423" t="s">
        <v>62</v>
      </c>
      <c r="D85" s="423"/>
      <c r="E85" s="423"/>
      <c r="F85" s="423"/>
      <c r="G85" s="423"/>
      <c r="H85" s="423"/>
      <c r="I85" s="423"/>
      <c r="J85" s="423"/>
      <c r="K85" s="423"/>
      <c r="L85" s="423"/>
      <c r="M85" s="424"/>
      <c r="N85" s="223">
        <v>0.5</v>
      </c>
      <c r="O85" s="228">
        <v>0.5</v>
      </c>
      <c r="P85" s="229">
        <v>0.5</v>
      </c>
      <c r="Q85" s="303"/>
      <c r="R85" s="303"/>
      <c r="S85" s="303"/>
      <c r="T85" s="303"/>
      <c r="U85" s="303"/>
      <c r="V85" s="303"/>
      <c r="W85" s="507"/>
      <c r="X85" s="507"/>
      <c r="Z85" s="280"/>
    </row>
    <row r="86" spans="1:26" s="127" customFormat="1" ht="11.25" customHeight="1" x14ac:dyDescent="0.4">
      <c r="A86" s="402"/>
      <c r="B86" s="419"/>
      <c r="C86" s="423" t="s">
        <v>57</v>
      </c>
      <c r="D86" s="423"/>
      <c r="E86" s="423"/>
      <c r="F86" s="423"/>
      <c r="G86" s="423"/>
      <c r="H86" s="423"/>
      <c r="I86" s="423"/>
      <c r="J86" s="423"/>
      <c r="K86" s="423"/>
      <c r="L86" s="423"/>
      <c r="M86" s="424"/>
      <c r="N86" s="223">
        <v>0</v>
      </c>
      <c r="O86" s="228">
        <v>0</v>
      </c>
      <c r="P86" s="229">
        <v>0</v>
      </c>
      <c r="Q86" s="303"/>
      <c r="R86" s="303"/>
      <c r="S86" s="303"/>
      <c r="T86" s="303"/>
      <c r="U86" s="303"/>
      <c r="V86" s="303"/>
      <c r="W86" s="507"/>
      <c r="X86" s="507"/>
      <c r="Z86" s="280"/>
    </row>
    <row r="87" spans="1:26" s="127" customFormat="1" ht="11.25" customHeight="1" x14ac:dyDescent="0.4">
      <c r="A87" s="402"/>
      <c r="B87" s="418" t="s">
        <v>333</v>
      </c>
      <c r="C87" s="420" t="s">
        <v>63</v>
      </c>
      <c r="D87" s="420"/>
      <c r="E87" s="420"/>
      <c r="F87" s="420"/>
      <c r="G87" s="420"/>
      <c r="H87" s="420"/>
      <c r="I87" s="420"/>
      <c r="J87" s="420"/>
      <c r="K87" s="420"/>
      <c r="L87" s="420"/>
      <c r="M87" s="421"/>
      <c r="N87" s="223">
        <v>0.5</v>
      </c>
      <c r="O87" s="228">
        <v>0.5</v>
      </c>
      <c r="P87" s="229">
        <v>0.5</v>
      </c>
      <c r="Q87" s="303"/>
      <c r="R87" s="303"/>
      <c r="S87" s="303"/>
      <c r="T87" s="303"/>
      <c r="U87" s="303"/>
      <c r="V87" s="303"/>
      <c r="W87" s="507" t="s">
        <v>45</v>
      </c>
      <c r="X87" s="507"/>
      <c r="Z87" s="282">
        <f>MAX(Q87:V87)</f>
        <v>0</v>
      </c>
    </row>
    <row r="88" spans="1:26" s="127" customFormat="1" ht="11.25" customHeight="1" x14ac:dyDescent="0.4">
      <c r="A88" s="402"/>
      <c r="B88" s="419"/>
      <c r="C88" s="420" t="s">
        <v>61</v>
      </c>
      <c r="D88" s="420"/>
      <c r="E88" s="420"/>
      <c r="F88" s="420"/>
      <c r="G88" s="420"/>
      <c r="H88" s="420"/>
      <c r="I88" s="420"/>
      <c r="J88" s="420"/>
      <c r="K88" s="420"/>
      <c r="L88" s="420"/>
      <c r="M88" s="421"/>
      <c r="N88" s="223">
        <v>0</v>
      </c>
      <c r="O88" s="228">
        <v>0</v>
      </c>
      <c r="P88" s="229">
        <v>0</v>
      </c>
      <c r="Q88" s="303"/>
      <c r="R88" s="303"/>
      <c r="S88" s="303"/>
      <c r="T88" s="303"/>
      <c r="U88" s="303"/>
      <c r="V88" s="303"/>
      <c r="W88" s="507"/>
      <c r="X88" s="507"/>
      <c r="Z88" s="280"/>
    </row>
    <row r="89" spans="1:26" s="127" customFormat="1" ht="11.25" customHeight="1" x14ac:dyDescent="0.4">
      <c r="A89" s="432">
        <v>4</v>
      </c>
      <c r="B89" s="418" t="s">
        <v>334</v>
      </c>
      <c r="C89" s="422" t="s">
        <v>539</v>
      </c>
      <c r="D89" s="422"/>
      <c r="E89" s="422"/>
      <c r="F89" s="422"/>
      <c r="G89" s="422"/>
      <c r="H89" s="422"/>
      <c r="I89" s="422"/>
      <c r="J89" s="422"/>
      <c r="K89" s="422"/>
      <c r="L89" s="422"/>
      <c r="M89" s="422"/>
      <c r="N89" s="223">
        <v>0.5</v>
      </c>
      <c r="O89" s="228">
        <v>0.5</v>
      </c>
      <c r="P89" s="229">
        <v>0.5</v>
      </c>
      <c r="Q89" s="303"/>
      <c r="R89" s="303"/>
      <c r="S89" s="303"/>
      <c r="T89" s="303"/>
      <c r="U89" s="303"/>
      <c r="V89" s="303"/>
      <c r="W89" s="507" t="s">
        <v>45</v>
      </c>
      <c r="X89" s="507"/>
      <c r="Z89" s="282">
        <f>MAX(Q89:V89)</f>
        <v>0</v>
      </c>
    </row>
    <row r="90" spans="1:26" s="127" customFormat="1" ht="11.25" customHeight="1" x14ac:dyDescent="0.4">
      <c r="A90" s="433"/>
      <c r="B90" s="419"/>
      <c r="C90" s="411" t="s">
        <v>61</v>
      </c>
      <c r="D90" s="411"/>
      <c r="E90" s="411"/>
      <c r="F90" s="411"/>
      <c r="G90" s="411"/>
      <c r="H90" s="411"/>
      <c r="I90" s="411"/>
      <c r="J90" s="411"/>
      <c r="K90" s="411"/>
      <c r="L90" s="411"/>
      <c r="M90" s="412"/>
      <c r="N90" s="223">
        <v>0</v>
      </c>
      <c r="O90" s="228">
        <v>0</v>
      </c>
      <c r="P90" s="229">
        <v>0</v>
      </c>
      <c r="Q90" s="303"/>
      <c r="R90" s="303"/>
      <c r="S90" s="303"/>
      <c r="T90" s="303"/>
      <c r="U90" s="303"/>
      <c r="V90" s="303"/>
      <c r="W90" s="507"/>
      <c r="X90" s="507"/>
      <c r="Z90" s="280"/>
    </row>
    <row r="91" spans="1:26" s="127" customFormat="1" ht="11.25" customHeight="1" x14ac:dyDescent="0.4">
      <c r="A91" s="433"/>
      <c r="B91" s="418" t="s">
        <v>335</v>
      </c>
      <c r="C91" s="437" t="s">
        <v>112</v>
      </c>
      <c r="D91" s="140" t="s">
        <v>64</v>
      </c>
      <c r="E91" s="423" t="s">
        <v>68</v>
      </c>
      <c r="F91" s="423"/>
      <c r="G91" s="423"/>
      <c r="H91" s="423"/>
      <c r="I91" s="423"/>
      <c r="J91" s="423"/>
      <c r="K91" s="423"/>
      <c r="L91" s="423"/>
      <c r="M91" s="424"/>
      <c r="N91" s="223">
        <v>0.5</v>
      </c>
      <c r="O91" s="228">
        <v>0.5</v>
      </c>
      <c r="P91" s="229">
        <v>0.5</v>
      </c>
      <c r="Q91" s="303"/>
      <c r="R91" s="303"/>
      <c r="S91" s="303"/>
      <c r="T91" s="303"/>
      <c r="U91" s="303"/>
      <c r="V91" s="303"/>
      <c r="W91" s="507" t="s">
        <v>46</v>
      </c>
      <c r="X91" s="507"/>
      <c r="Z91" s="282" t="e">
        <f>ROUNDDOWN(SUM(Q91:V91)/$W$59,2)</f>
        <v>#DIV/0!</v>
      </c>
    </row>
    <row r="92" spans="1:26" s="127" customFormat="1" ht="11.25" customHeight="1" x14ac:dyDescent="0.4">
      <c r="A92" s="433"/>
      <c r="B92" s="419"/>
      <c r="C92" s="437"/>
      <c r="D92" s="420" t="s">
        <v>65</v>
      </c>
      <c r="E92" s="420" t="s">
        <v>69</v>
      </c>
      <c r="F92" s="420"/>
      <c r="G92" s="420"/>
      <c r="H92" s="420"/>
      <c r="I92" s="420"/>
      <c r="J92" s="420"/>
      <c r="K92" s="420"/>
      <c r="L92" s="420"/>
      <c r="M92" s="421"/>
      <c r="N92" s="223">
        <v>0.5</v>
      </c>
      <c r="O92" s="228">
        <v>0.5</v>
      </c>
      <c r="P92" s="229">
        <v>0.5</v>
      </c>
      <c r="Q92" s="303"/>
      <c r="R92" s="303"/>
      <c r="S92" s="303"/>
      <c r="T92" s="303"/>
      <c r="U92" s="303"/>
      <c r="V92" s="303"/>
      <c r="W92" s="507"/>
      <c r="X92" s="507"/>
      <c r="Z92" s="280"/>
    </row>
    <row r="93" spans="1:26" s="127" customFormat="1" ht="11.25" customHeight="1" x14ac:dyDescent="0.4">
      <c r="A93" s="433"/>
      <c r="B93" s="419"/>
      <c r="C93" s="437"/>
      <c r="D93" s="422"/>
      <c r="E93" s="423" t="s">
        <v>70</v>
      </c>
      <c r="F93" s="423"/>
      <c r="G93" s="423"/>
      <c r="H93" s="423"/>
      <c r="I93" s="423"/>
      <c r="J93" s="423"/>
      <c r="K93" s="423"/>
      <c r="L93" s="423"/>
      <c r="M93" s="424"/>
      <c r="N93" s="224">
        <v>0.25</v>
      </c>
      <c r="O93" s="274">
        <v>0.25</v>
      </c>
      <c r="P93" s="275">
        <v>0.25</v>
      </c>
      <c r="Q93" s="303"/>
      <c r="R93" s="303"/>
      <c r="S93" s="303"/>
      <c r="T93" s="303"/>
      <c r="U93" s="303"/>
      <c r="V93" s="303"/>
      <c r="W93" s="507"/>
      <c r="X93" s="507"/>
      <c r="Z93" s="280"/>
    </row>
    <row r="94" spans="1:26" s="127" customFormat="1" ht="11.25" customHeight="1" x14ac:dyDescent="0.4">
      <c r="A94" s="433"/>
      <c r="B94" s="419"/>
      <c r="C94" s="437"/>
      <c r="D94" s="422"/>
      <c r="E94" s="423" t="s">
        <v>71</v>
      </c>
      <c r="F94" s="423"/>
      <c r="G94" s="423"/>
      <c r="H94" s="423"/>
      <c r="I94" s="423"/>
      <c r="J94" s="423"/>
      <c r="K94" s="423"/>
      <c r="L94" s="423"/>
      <c r="M94" s="424"/>
      <c r="N94" s="223">
        <v>0.1</v>
      </c>
      <c r="O94" s="228">
        <v>0.1</v>
      </c>
      <c r="P94" s="229">
        <v>0.1</v>
      </c>
      <c r="Q94" s="303"/>
      <c r="R94" s="303"/>
      <c r="S94" s="303"/>
      <c r="T94" s="303"/>
      <c r="U94" s="303"/>
      <c r="V94" s="303"/>
      <c r="W94" s="507"/>
      <c r="X94" s="507"/>
      <c r="Z94" s="280"/>
    </row>
    <row r="95" spans="1:26" s="127" customFormat="1" ht="11.25" customHeight="1" x14ac:dyDescent="0.4">
      <c r="A95" s="433"/>
      <c r="B95" s="419"/>
      <c r="C95" s="423" t="s">
        <v>72</v>
      </c>
      <c r="D95" s="423"/>
      <c r="E95" s="423"/>
      <c r="F95" s="423"/>
      <c r="G95" s="423"/>
      <c r="H95" s="423"/>
      <c r="I95" s="423"/>
      <c r="J95" s="423"/>
      <c r="K95" s="423"/>
      <c r="L95" s="423"/>
      <c r="M95" s="424"/>
      <c r="N95" s="223">
        <v>0</v>
      </c>
      <c r="O95" s="228">
        <v>0</v>
      </c>
      <c r="P95" s="229">
        <v>0</v>
      </c>
      <c r="Q95" s="303"/>
      <c r="R95" s="303"/>
      <c r="S95" s="303"/>
      <c r="T95" s="303"/>
      <c r="U95" s="303"/>
      <c r="V95" s="303"/>
      <c r="W95" s="507"/>
      <c r="X95" s="507"/>
      <c r="Z95" s="280"/>
    </row>
    <row r="96" spans="1:26" s="127" customFormat="1" ht="11.25" customHeight="1" x14ac:dyDescent="0.4">
      <c r="A96" s="433"/>
      <c r="B96" s="418" t="s">
        <v>336</v>
      </c>
      <c r="C96" s="423" t="s">
        <v>73</v>
      </c>
      <c r="D96" s="423"/>
      <c r="E96" s="423"/>
      <c r="F96" s="423"/>
      <c r="G96" s="423"/>
      <c r="H96" s="423"/>
      <c r="I96" s="423"/>
      <c r="J96" s="423"/>
      <c r="K96" s="423"/>
      <c r="L96" s="423"/>
      <c r="M96" s="424"/>
      <c r="N96" s="223">
        <v>0.5</v>
      </c>
      <c r="O96" s="228">
        <v>0.5</v>
      </c>
      <c r="P96" s="229">
        <v>0.5</v>
      </c>
      <c r="Q96" s="303"/>
      <c r="R96" s="303"/>
      <c r="S96" s="303"/>
      <c r="T96" s="303"/>
      <c r="U96" s="303"/>
      <c r="V96" s="303"/>
      <c r="W96" s="507" t="s">
        <v>45</v>
      </c>
      <c r="X96" s="507"/>
      <c r="Z96" s="282">
        <f>MAX(Q96:V96)</f>
        <v>0</v>
      </c>
    </row>
    <row r="97" spans="1:28" s="127" customFormat="1" ht="11.25" customHeight="1" thickBot="1" x14ac:dyDescent="0.45">
      <c r="A97" s="433"/>
      <c r="B97" s="419"/>
      <c r="C97" s="431" t="s">
        <v>61</v>
      </c>
      <c r="D97" s="423"/>
      <c r="E97" s="423"/>
      <c r="F97" s="423"/>
      <c r="G97" s="423"/>
      <c r="H97" s="423"/>
      <c r="I97" s="423"/>
      <c r="J97" s="423"/>
      <c r="K97" s="423"/>
      <c r="L97" s="423"/>
      <c r="M97" s="424"/>
      <c r="N97" s="223">
        <v>0</v>
      </c>
      <c r="O97" s="228">
        <v>0</v>
      </c>
      <c r="P97" s="229">
        <v>0</v>
      </c>
      <c r="Q97" s="303"/>
      <c r="R97" s="303"/>
      <c r="S97" s="303"/>
      <c r="T97" s="303"/>
      <c r="U97" s="303"/>
      <c r="V97" s="303"/>
      <c r="W97" s="507"/>
      <c r="X97" s="507"/>
      <c r="Z97" s="280"/>
    </row>
    <row r="98" spans="1:28" s="127" customFormat="1" ht="11.25" customHeight="1" x14ac:dyDescent="0.4">
      <c r="A98" s="433"/>
      <c r="B98" s="434" t="s">
        <v>337</v>
      </c>
      <c r="C98" s="443" t="s">
        <v>534</v>
      </c>
      <c r="D98" s="305" t="s">
        <v>64</v>
      </c>
      <c r="E98" s="423" t="s">
        <v>113</v>
      </c>
      <c r="F98" s="423"/>
      <c r="G98" s="423"/>
      <c r="H98" s="423"/>
      <c r="I98" s="423"/>
      <c r="J98" s="423"/>
      <c r="K98" s="423"/>
      <c r="L98" s="423"/>
      <c r="M98" s="424"/>
      <c r="N98" s="219">
        <v>0.5</v>
      </c>
      <c r="O98" s="274">
        <v>0.25</v>
      </c>
      <c r="P98" s="275">
        <v>0.25</v>
      </c>
      <c r="Q98" s="303"/>
      <c r="R98" s="303"/>
      <c r="S98" s="303"/>
      <c r="T98" s="303"/>
      <c r="U98" s="303"/>
      <c r="V98" s="303"/>
      <c r="W98" s="526" t="s">
        <v>116</v>
      </c>
      <c r="X98" s="527"/>
      <c r="Z98" s="282" t="e">
        <f>ROUNDDOWN(SUM(Q106:V106)/$W$59,2)</f>
        <v>#DIV/0!</v>
      </c>
    </row>
    <row r="99" spans="1:28" s="127" customFormat="1" ht="11.25" customHeight="1" x14ac:dyDescent="0.4">
      <c r="A99" s="433"/>
      <c r="B99" s="435"/>
      <c r="C99" s="444"/>
      <c r="D99" s="305"/>
      <c r="E99" s="423" t="s">
        <v>61</v>
      </c>
      <c r="F99" s="423"/>
      <c r="G99" s="423"/>
      <c r="H99" s="423"/>
      <c r="I99" s="423"/>
      <c r="J99" s="423"/>
      <c r="K99" s="423"/>
      <c r="L99" s="423"/>
      <c r="M99" s="424"/>
      <c r="N99" s="219">
        <v>0</v>
      </c>
      <c r="O99" s="288">
        <v>0</v>
      </c>
      <c r="P99" s="289">
        <v>0</v>
      </c>
      <c r="Q99" s="303"/>
      <c r="R99" s="303"/>
      <c r="S99" s="303"/>
      <c r="T99" s="303"/>
      <c r="U99" s="303"/>
      <c r="V99" s="303"/>
      <c r="W99" s="528"/>
      <c r="X99" s="529"/>
      <c r="Z99" s="300" t="s">
        <v>533</v>
      </c>
    </row>
    <row r="100" spans="1:28" s="127" customFormat="1" ht="11.25" customHeight="1" x14ac:dyDescent="0.4">
      <c r="A100" s="433"/>
      <c r="B100" s="435"/>
      <c r="C100" s="444"/>
      <c r="D100" s="305" t="s">
        <v>65</v>
      </c>
      <c r="E100" s="423" t="s">
        <v>74</v>
      </c>
      <c r="F100" s="423"/>
      <c r="G100" s="423"/>
      <c r="H100" s="423"/>
      <c r="I100" s="423"/>
      <c r="J100" s="423"/>
      <c r="K100" s="423"/>
      <c r="L100" s="423"/>
      <c r="M100" s="424"/>
      <c r="N100" s="219">
        <v>0.5</v>
      </c>
      <c r="O100" s="274">
        <v>0.25</v>
      </c>
      <c r="P100" s="275">
        <v>0.25</v>
      </c>
      <c r="Q100" s="303"/>
      <c r="R100" s="303"/>
      <c r="S100" s="303"/>
      <c r="T100" s="303"/>
      <c r="U100" s="303"/>
      <c r="V100" s="303"/>
      <c r="W100" s="528"/>
      <c r="X100" s="529"/>
      <c r="Y100" s="298" t="s">
        <v>528</v>
      </c>
      <c r="Z100" s="299" t="s">
        <v>535</v>
      </c>
    </row>
    <row r="101" spans="1:28" s="127" customFormat="1" ht="11.25" customHeight="1" x14ac:dyDescent="0.4">
      <c r="A101" s="433"/>
      <c r="B101" s="435"/>
      <c r="C101" s="444"/>
      <c r="D101" s="305"/>
      <c r="E101" s="423" t="s">
        <v>61</v>
      </c>
      <c r="F101" s="423"/>
      <c r="G101" s="423"/>
      <c r="H101" s="423"/>
      <c r="I101" s="423"/>
      <c r="J101" s="423"/>
      <c r="K101" s="423"/>
      <c r="L101" s="423"/>
      <c r="M101" s="424"/>
      <c r="N101" s="219">
        <v>0</v>
      </c>
      <c r="O101" s="288">
        <v>0</v>
      </c>
      <c r="P101" s="289">
        <v>0</v>
      </c>
      <c r="Q101" s="303"/>
      <c r="R101" s="303"/>
      <c r="S101" s="303"/>
      <c r="T101" s="303"/>
      <c r="U101" s="303"/>
      <c r="V101" s="303"/>
      <c r="W101" s="528"/>
      <c r="X101" s="529"/>
      <c r="Z101" s="299" t="s">
        <v>531</v>
      </c>
    </row>
    <row r="102" spans="1:28" s="127" customFormat="1" ht="11.25" customHeight="1" x14ac:dyDescent="0.4">
      <c r="A102" s="433"/>
      <c r="B102" s="435"/>
      <c r="C102" s="444"/>
      <c r="D102" s="305" t="s">
        <v>66</v>
      </c>
      <c r="E102" s="423" t="s">
        <v>76</v>
      </c>
      <c r="F102" s="423"/>
      <c r="G102" s="423"/>
      <c r="H102" s="423"/>
      <c r="I102" s="423"/>
      <c r="J102" s="423"/>
      <c r="K102" s="423"/>
      <c r="L102" s="423"/>
      <c r="M102" s="424"/>
      <c r="N102" s="219">
        <v>0.5</v>
      </c>
      <c r="O102" s="274">
        <v>0.25</v>
      </c>
      <c r="P102" s="275">
        <v>0.25</v>
      </c>
      <c r="Q102" s="303"/>
      <c r="R102" s="303"/>
      <c r="S102" s="303"/>
      <c r="T102" s="303"/>
      <c r="U102" s="303"/>
      <c r="V102" s="303"/>
      <c r="W102" s="528"/>
      <c r="X102" s="529"/>
      <c r="Z102" s="299" t="s">
        <v>532</v>
      </c>
    </row>
    <row r="103" spans="1:28" s="127" customFormat="1" ht="11.25" customHeight="1" x14ac:dyDescent="0.4">
      <c r="A103" s="433"/>
      <c r="B103" s="435"/>
      <c r="C103" s="444"/>
      <c r="D103" s="305"/>
      <c r="E103" s="423" t="s">
        <v>61</v>
      </c>
      <c r="F103" s="423"/>
      <c r="G103" s="423"/>
      <c r="H103" s="423"/>
      <c r="I103" s="423"/>
      <c r="J103" s="423"/>
      <c r="K103" s="423"/>
      <c r="L103" s="423"/>
      <c r="M103" s="424"/>
      <c r="N103" s="219">
        <v>0</v>
      </c>
      <c r="O103" s="288">
        <v>0</v>
      </c>
      <c r="P103" s="289">
        <v>0</v>
      </c>
      <c r="Q103" s="303"/>
      <c r="R103" s="303"/>
      <c r="S103" s="303"/>
      <c r="T103" s="303"/>
      <c r="U103" s="303"/>
      <c r="V103" s="303"/>
      <c r="W103" s="528"/>
      <c r="X103" s="529"/>
      <c r="Z103" s="299"/>
    </row>
    <row r="104" spans="1:28" s="127" customFormat="1" ht="11.25" customHeight="1" x14ac:dyDescent="0.4">
      <c r="A104" s="433"/>
      <c r="B104" s="435"/>
      <c r="C104" s="444"/>
      <c r="D104" s="305" t="s">
        <v>67</v>
      </c>
      <c r="E104" s="423" t="s">
        <v>75</v>
      </c>
      <c r="F104" s="423"/>
      <c r="G104" s="423"/>
      <c r="H104" s="423"/>
      <c r="I104" s="423"/>
      <c r="J104" s="423"/>
      <c r="K104" s="423"/>
      <c r="L104" s="423"/>
      <c r="M104" s="424"/>
      <c r="N104" s="219">
        <v>0.5</v>
      </c>
      <c r="O104" s="274">
        <v>0.25</v>
      </c>
      <c r="P104" s="275">
        <v>0.25</v>
      </c>
      <c r="Q104" s="303"/>
      <c r="R104" s="303"/>
      <c r="S104" s="303"/>
      <c r="T104" s="303"/>
      <c r="U104" s="303"/>
      <c r="V104" s="303"/>
      <c r="W104" s="528"/>
      <c r="X104" s="529"/>
      <c r="Z104" s="280"/>
    </row>
    <row r="105" spans="1:28" s="127" customFormat="1" ht="11.25" customHeight="1" thickBot="1" x14ac:dyDescent="0.45">
      <c r="A105" s="433"/>
      <c r="B105" s="435"/>
      <c r="C105" s="445"/>
      <c r="D105" s="305"/>
      <c r="E105" s="423" t="s">
        <v>61</v>
      </c>
      <c r="F105" s="423"/>
      <c r="G105" s="423"/>
      <c r="H105" s="423"/>
      <c r="I105" s="423"/>
      <c r="J105" s="423"/>
      <c r="K105" s="423"/>
      <c r="L105" s="423"/>
      <c r="M105" s="424"/>
      <c r="N105" s="219">
        <v>0</v>
      </c>
      <c r="O105" s="288">
        <v>0</v>
      </c>
      <c r="P105" s="289">
        <v>0</v>
      </c>
      <c r="Q105" s="303"/>
      <c r="R105" s="303"/>
      <c r="S105" s="303"/>
      <c r="T105" s="303"/>
      <c r="U105" s="303"/>
      <c r="V105" s="303"/>
      <c r="W105" s="528"/>
      <c r="X105" s="529"/>
      <c r="Z105" s="280"/>
      <c r="AB105" s="299"/>
    </row>
    <row r="106" spans="1:28" s="127" customFormat="1" ht="11.25" customHeight="1" x14ac:dyDescent="0.4">
      <c r="A106" s="433"/>
      <c r="B106" s="436"/>
      <c r="C106" s="461" t="s">
        <v>301</v>
      </c>
      <c r="D106" s="462"/>
      <c r="E106" s="462"/>
      <c r="F106" s="462"/>
      <c r="G106" s="462"/>
      <c r="H106" s="462"/>
      <c r="I106" s="462"/>
      <c r="J106" s="462"/>
      <c r="K106" s="462"/>
      <c r="L106" s="462"/>
      <c r="M106" s="462"/>
      <c r="N106" s="219">
        <v>1</v>
      </c>
      <c r="O106" s="288">
        <v>0.5</v>
      </c>
      <c r="P106" s="289">
        <v>0.5</v>
      </c>
      <c r="Q106" s="349">
        <f>SUM(Q98:R105)</f>
        <v>0</v>
      </c>
      <c r="R106" s="351"/>
      <c r="S106" s="349">
        <f t="shared" ref="S106" si="0">SUM(S98:T105)</f>
        <v>0</v>
      </c>
      <c r="T106" s="351"/>
      <c r="U106" s="349">
        <f t="shared" ref="U106" si="1">SUM(U98:V105)</f>
        <v>0</v>
      </c>
      <c r="V106" s="351"/>
      <c r="W106" s="530"/>
      <c r="X106" s="531"/>
      <c r="Z106" s="301"/>
      <c r="AA106" s="298"/>
      <c r="AB106" s="299"/>
    </row>
    <row r="107" spans="1:28" s="127" customFormat="1" ht="11.25" customHeight="1" x14ac:dyDescent="0.4">
      <c r="A107" s="433"/>
      <c r="B107" s="418" t="s">
        <v>338</v>
      </c>
      <c r="C107" s="423" t="s">
        <v>118</v>
      </c>
      <c r="D107" s="423"/>
      <c r="E107" s="423"/>
      <c r="F107" s="423"/>
      <c r="G107" s="423"/>
      <c r="H107" s="423"/>
      <c r="I107" s="423"/>
      <c r="J107" s="423"/>
      <c r="K107" s="423"/>
      <c r="L107" s="423"/>
      <c r="M107" s="424"/>
      <c r="N107" s="223">
        <v>0.5</v>
      </c>
      <c r="O107" s="228">
        <v>0.5</v>
      </c>
      <c r="P107" s="229">
        <v>0.5</v>
      </c>
      <c r="Q107" s="457"/>
      <c r="R107" s="458"/>
      <c r="S107" s="324" t="s">
        <v>50</v>
      </c>
      <c r="T107" s="324"/>
      <c r="U107" s="324" t="s">
        <v>50</v>
      </c>
      <c r="V107" s="324"/>
      <c r="W107" s="507" t="s">
        <v>44</v>
      </c>
      <c r="X107" s="507"/>
      <c r="Z107" s="282">
        <f>Q107</f>
        <v>0</v>
      </c>
    </row>
    <row r="108" spans="1:28" s="127" customFormat="1" ht="11.25" customHeight="1" x14ac:dyDescent="0.4">
      <c r="A108" s="433"/>
      <c r="B108" s="419"/>
      <c r="C108" s="423" t="s">
        <v>61</v>
      </c>
      <c r="D108" s="423"/>
      <c r="E108" s="423"/>
      <c r="F108" s="423"/>
      <c r="G108" s="423"/>
      <c r="H108" s="423"/>
      <c r="I108" s="423"/>
      <c r="J108" s="423"/>
      <c r="K108" s="423"/>
      <c r="L108" s="423"/>
      <c r="M108" s="424"/>
      <c r="N108" s="219">
        <v>0</v>
      </c>
      <c r="O108" s="288">
        <v>0</v>
      </c>
      <c r="P108" s="289">
        <v>0</v>
      </c>
      <c r="Q108" s="459"/>
      <c r="R108" s="460"/>
      <c r="S108" s="324"/>
      <c r="T108" s="324"/>
      <c r="U108" s="324"/>
      <c r="V108" s="324"/>
      <c r="W108" s="507"/>
      <c r="X108" s="507"/>
      <c r="Z108" s="280"/>
    </row>
    <row r="109" spans="1:28" s="127" customFormat="1" ht="11.25" customHeight="1" x14ac:dyDescent="0.4">
      <c r="A109" s="398">
        <v>5</v>
      </c>
      <c r="B109" s="441" t="s">
        <v>339</v>
      </c>
      <c r="C109" s="429" t="s">
        <v>78</v>
      </c>
      <c r="D109" s="429"/>
      <c r="E109" s="429"/>
      <c r="F109" s="429"/>
      <c r="G109" s="429"/>
      <c r="H109" s="429"/>
      <c r="I109" s="429"/>
      <c r="J109" s="429"/>
      <c r="K109" s="429"/>
      <c r="L109" s="429"/>
      <c r="M109" s="430"/>
      <c r="N109" s="222" t="s">
        <v>50</v>
      </c>
      <c r="O109" s="228">
        <v>1</v>
      </c>
      <c r="P109" s="229">
        <v>1</v>
      </c>
      <c r="Q109" s="469"/>
      <c r="R109" s="470"/>
      <c r="S109" s="470"/>
      <c r="T109" s="470"/>
      <c r="U109" s="470"/>
      <c r="V109" s="471"/>
      <c r="W109" s="425" t="s">
        <v>46</v>
      </c>
      <c r="X109" s="425"/>
      <c r="Z109" s="284"/>
    </row>
    <row r="110" spans="1:28" s="127" customFormat="1" ht="11.25" customHeight="1" x14ac:dyDescent="0.4">
      <c r="A110" s="398"/>
      <c r="B110" s="442"/>
      <c r="C110" s="429" t="s">
        <v>79</v>
      </c>
      <c r="D110" s="429"/>
      <c r="E110" s="429"/>
      <c r="F110" s="429"/>
      <c r="G110" s="429"/>
      <c r="H110" s="429"/>
      <c r="I110" s="429"/>
      <c r="J110" s="429"/>
      <c r="K110" s="429"/>
      <c r="L110" s="429"/>
      <c r="M110" s="430"/>
      <c r="N110" s="222" t="s">
        <v>50</v>
      </c>
      <c r="O110" s="228">
        <v>0.5</v>
      </c>
      <c r="P110" s="229">
        <v>0.5</v>
      </c>
      <c r="Q110" s="537"/>
      <c r="R110" s="538"/>
      <c r="S110" s="538"/>
      <c r="T110" s="538"/>
      <c r="U110" s="538"/>
      <c r="V110" s="539"/>
      <c r="W110" s="425"/>
      <c r="X110" s="425"/>
      <c r="Z110" s="280"/>
    </row>
    <row r="111" spans="1:28" s="127" customFormat="1" ht="11.25" customHeight="1" x14ac:dyDescent="0.4">
      <c r="A111" s="398"/>
      <c r="B111" s="442"/>
      <c r="C111" s="429" t="s">
        <v>57</v>
      </c>
      <c r="D111" s="429"/>
      <c r="E111" s="429"/>
      <c r="F111" s="429"/>
      <c r="G111" s="429"/>
      <c r="H111" s="429"/>
      <c r="I111" s="429"/>
      <c r="J111" s="429"/>
      <c r="K111" s="429"/>
      <c r="L111" s="429"/>
      <c r="M111" s="430"/>
      <c r="N111" s="222" t="s">
        <v>50</v>
      </c>
      <c r="O111" s="228">
        <v>0</v>
      </c>
      <c r="P111" s="229">
        <v>0</v>
      </c>
      <c r="Q111" s="472"/>
      <c r="R111" s="473"/>
      <c r="S111" s="473"/>
      <c r="T111" s="473"/>
      <c r="U111" s="473"/>
      <c r="V111" s="474"/>
      <c r="W111" s="425"/>
      <c r="X111" s="425"/>
      <c r="Z111" s="280"/>
    </row>
    <row r="112" spans="1:28" s="127" customFormat="1" ht="11.25" customHeight="1" x14ac:dyDescent="0.4">
      <c r="A112" s="398"/>
      <c r="B112" s="418" t="s">
        <v>340</v>
      </c>
      <c r="C112" s="423" t="s">
        <v>119</v>
      </c>
      <c r="D112" s="423"/>
      <c r="E112" s="423"/>
      <c r="F112" s="423"/>
      <c r="G112" s="423"/>
      <c r="H112" s="423"/>
      <c r="I112" s="423"/>
      <c r="J112" s="423"/>
      <c r="K112" s="423"/>
      <c r="L112" s="423"/>
      <c r="M112" s="424"/>
      <c r="N112" s="219">
        <v>1</v>
      </c>
      <c r="O112" s="274">
        <v>0.25</v>
      </c>
      <c r="P112" s="275">
        <v>0.25</v>
      </c>
      <c r="Q112" s="457"/>
      <c r="R112" s="458"/>
      <c r="S112" s="324" t="s">
        <v>28</v>
      </c>
      <c r="T112" s="324"/>
      <c r="U112" s="324" t="s">
        <v>28</v>
      </c>
      <c r="V112" s="324"/>
      <c r="W112" s="507" t="s">
        <v>44</v>
      </c>
      <c r="X112" s="507"/>
      <c r="Z112" s="282">
        <f>Q112</f>
        <v>0</v>
      </c>
    </row>
    <row r="113" spans="1:26" s="127" customFormat="1" ht="11.25" customHeight="1" x14ac:dyDescent="0.4">
      <c r="A113" s="398"/>
      <c r="B113" s="419"/>
      <c r="C113" s="423" t="s">
        <v>61</v>
      </c>
      <c r="D113" s="423"/>
      <c r="E113" s="423"/>
      <c r="F113" s="423"/>
      <c r="G113" s="423"/>
      <c r="H113" s="423"/>
      <c r="I113" s="423"/>
      <c r="J113" s="423"/>
      <c r="K113" s="423"/>
      <c r="L113" s="423"/>
      <c r="M113" s="424"/>
      <c r="N113" s="223">
        <v>0</v>
      </c>
      <c r="O113" s="228">
        <v>0</v>
      </c>
      <c r="P113" s="229">
        <v>0</v>
      </c>
      <c r="Q113" s="459"/>
      <c r="R113" s="460"/>
      <c r="S113" s="324"/>
      <c r="T113" s="324"/>
      <c r="U113" s="324"/>
      <c r="V113" s="324"/>
      <c r="W113" s="507"/>
      <c r="X113" s="507"/>
      <c r="Z113" s="280"/>
    </row>
    <row r="114" spans="1:26" s="127" customFormat="1" ht="11.25" customHeight="1" x14ac:dyDescent="0.4">
      <c r="A114" s="398"/>
      <c r="B114" s="418" t="s">
        <v>341</v>
      </c>
      <c r="C114" s="423" t="s">
        <v>120</v>
      </c>
      <c r="D114" s="423"/>
      <c r="E114" s="423"/>
      <c r="F114" s="423"/>
      <c r="G114" s="423"/>
      <c r="H114" s="423"/>
      <c r="I114" s="423"/>
      <c r="J114" s="423"/>
      <c r="K114" s="423"/>
      <c r="L114" s="423"/>
      <c r="M114" s="424"/>
      <c r="N114" s="225">
        <v>0.75</v>
      </c>
      <c r="O114" s="292">
        <v>0.25</v>
      </c>
      <c r="P114" s="293">
        <v>0.25</v>
      </c>
      <c r="Q114" s="457"/>
      <c r="R114" s="458"/>
      <c r="S114" s="324" t="s">
        <v>28</v>
      </c>
      <c r="T114" s="324"/>
      <c r="U114" s="324" t="s">
        <v>28</v>
      </c>
      <c r="V114" s="324"/>
      <c r="W114" s="507" t="s">
        <v>44</v>
      </c>
      <c r="X114" s="507"/>
      <c r="Z114" s="282">
        <f>Q114</f>
        <v>0</v>
      </c>
    </row>
    <row r="115" spans="1:26" s="127" customFormat="1" ht="11.25" customHeight="1" x14ac:dyDescent="0.4">
      <c r="A115" s="398"/>
      <c r="B115" s="419"/>
      <c r="C115" s="423" t="s">
        <v>61</v>
      </c>
      <c r="D115" s="423"/>
      <c r="E115" s="423"/>
      <c r="F115" s="423"/>
      <c r="G115" s="423"/>
      <c r="H115" s="423"/>
      <c r="I115" s="423"/>
      <c r="J115" s="423"/>
      <c r="K115" s="423"/>
      <c r="L115" s="423"/>
      <c r="M115" s="424"/>
      <c r="N115" s="223">
        <v>0</v>
      </c>
      <c r="O115" s="228">
        <v>0</v>
      </c>
      <c r="P115" s="229">
        <v>0</v>
      </c>
      <c r="Q115" s="459"/>
      <c r="R115" s="460"/>
      <c r="S115" s="324"/>
      <c r="T115" s="324"/>
      <c r="U115" s="324"/>
      <c r="V115" s="324"/>
      <c r="W115" s="507"/>
      <c r="X115" s="507"/>
      <c r="Z115" s="280"/>
    </row>
    <row r="116" spans="1:26" s="127" customFormat="1" ht="11.25" customHeight="1" x14ac:dyDescent="0.4">
      <c r="A116" s="398"/>
      <c r="B116" s="418" t="s">
        <v>342</v>
      </c>
      <c r="C116" s="423" t="s">
        <v>114</v>
      </c>
      <c r="D116" s="423"/>
      <c r="E116" s="423"/>
      <c r="F116" s="423"/>
      <c r="G116" s="423"/>
      <c r="H116" s="423"/>
      <c r="I116" s="423"/>
      <c r="J116" s="423"/>
      <c r="K116" s="423"/>
      <c r="L116" s="423"/>
      <c r="M116" s="424"/>
      <c r="N116" s="219">
        <v>0.5</v>
      </c>
      <c r="O116" s="274">
        <v>0.25</v>
      </c>
      <c r="P116" s="275">
        <v>0.25</v>
      </c>
      <c r="Q116" s="303"/>
      <c r="R116" s="303"/>
      <c r="S116" s="303"/>
      <c r="T116" s="303"/>
      <c r="U116" s="303"/>
      <c r="V116" s="303"/>
      <c r="W116" s="507" t="s">
        <v>46</v>
      </c>
      <c r="X116" s="507"/>
      <c r="Z116" s="282" t="e">
        <f>ROUNDDOWN(SUM(Q116:V116)/$W$59,2)</f>
        <v>#DIV/0!</v>
      </c>
    </row>
    <row r="117" spans="1:26" s="127" customFormat="1" ht="11.25" customHeight="1" x14ac:dyDescent="0.4">
      <c r="A117" s="398"/>
      <c r="B117" s="419"/>
      <c r="C117" s="423" t="s">
        <v>61</v>
      </c>
      <c r="D117" s="423"/>
      <c r="E117" s="423"/>
      <c r="F117" s="423"/>
      <c r="G117" s="423"/>
      <c r="H117" s="423"/>
      <c r="I117" s="423"/>
      <c r="J117" s="423"/>
      <c r="K117" s="423"/>
      <c r="L117" s="423"/>
      <c r="M117" s="424"/>
      <c r="N117" s="223">
        <v>0</v>
      </c>
      <c r="O117" s="228">
        <v>0</v>
      </c>
      <c r="P117" s="229">
        <v>0</v>
      </c>
      <c r="Q117" s="303"/>
      <c r="R117" s="303"/>
      <c r="S117" s="303"/>
      <c r="T117" s="303"/>
      <c r="U117" s="303"/>
      <c r="V117" s="303"/>
      <c r="W117" s="507"/>
      <c r="X117" s="507"/>
      <c r="Z117" s="280"/>
    </row>
    <row r="118" spans="1:26" s="127" customFormat="1" ht="11.25" customHeight="1" x14ac:dyDescent="0.4">
      <c r="A118" s="398"/>
      <c r="B118" s="418" t="s">
        <v>343</v>
      </c>
      <c r="C118" s="423" t="s">
        <v>121</v>
      </c>
      <c r="D118" s="423"/>
      <c r="E118" s="423"/>
      <c r="F118" s="423"/>
      <c r="G118" s="423"/>
      <c r="H118" s="423"/>
      <c r="I118" s="423"/>
      <c r="J118" s="423"/>
      <c r="K118" s="423"/>
      <c r="L118" s="423"/>
      <c r="M118" s="424"/>
      <c r="N118" s="224">
        <v>0.25</v>
      </c>
      <c r="O118" s="274">
        <v>0.25</v>
      </c>
      <c r="P118" s="275">
        <v>0.25</v>
      </c>
      <c r="Q118" s="303"/>
      <c r="R118" s="303"/>
      <c r="S118" s="303"/>
      <c r="T118" s="303"/>
      <c r="U118" s="303"/>
      <c r="V118" s="303"/>
      <c r="W118" s="507" t="s">
        <v>46</v>
      </c>
      <c r="X118" s="507"/>
      <c r="Z118" s="282" t="e">
        <f>ROUNDDOWN(SUM(Q118:V118)/$W$59,2)</f>
        <v>#DIV/0!</v>
      </c>
    </row>
    <row r="119" spans="1:26" s="127" customFormat="1" ht="11.25" customHeight="1" x14ac:dyDescent="0.4">
      <c r="A119" s="398"/>
      <c r="B119" s="419"/>
      <c r="C119" s="423" t="s">
        <v>61</v>
      </c>
      <c r="D119" s="423"/>
      <c r="E119" s="423"/>
      <c r="F119" s="423"/>
      <c r="G119" s="423"/>
      <c r="H119" s="423"/>
      <c r="I119" s="423"/>
      <c r="J119" s="423"/>
      <c r="K119" s="423"/>
      <c r="L119" s="423"/>
      <c r="M119" s="424"/>
      <c r="N119" s="223">
        <v>0</v>
      </c>
      <c r="O119" s="228">
        <v>0</v>
      </c>
      <c r="P119" s="229">
        <v>0</v>
      </c>
      <c r="Q119" s="303"/>
      <c r="R119" s="303"/>
      <c r="S119" s="303"/>
      <c r="T119" s="303"/>
      <c r="U119" s="303"/>
      <c r="V119" s="303"/>
      <c r="W119" s="507"/>
      <c r="X119" s="507"/>
      <c r="Z119" s="280"/>
    </row>
    <row r="120" spans="1:26" s="127" customFormat="1" ht="11.25" customHeight="1" x14ac:dyDescent="0.4">
      <c r="A120" s="398"/>
      <c r="B120" s="441" t="s">
        <v>344</v>
      </c>
      <c r="C120" s="429" t="s">
        <v>122</v>
      </c>
      <c r="D120" s="429"/>
      <c r="E120" s="429"/>
      <c r="F120" s="429"/>
      <c r="G120" s="429"/>
      <c r="H120" s="429"/>
      <c r="I120" s="429"/>
      <c r="J120" s="429"/>
      <c r="K120" s="429"/>
      <c r="L120" s="429"/>
      <c r="M120" s="430"/>
      <c r="N120" s="222" t="s">
        <v>50</v>
      </c>
      <c r="O120" s="274">
        <v>0.25</v>
      </c>
      <c r="P120" s="275">
        <v>0.25</v>
      </c>
      <c r="Q120" s="469"/>
      <c r="R120" s="470"/>
      <c r="S120" s="470"/>
      <c r="T120" s="470"/>
      <c r="U120" s="470"/>
      <c r="V120" s="471"/>
      <c r="W120" s="425" t="s">
        <v>46</v>
      </c>
      <c r="X120" s="425"/>
      <c r="Z120" s="284"/>
    </row>
    <row r="121" spans="1:26" s="127" customFormat="1" ht="11.25" customHeight="1" x14ac:dyDescent="0.4">
      <c r="A121" s="398"/>
      <c r="B121" s="442"/>
      <c r="C121" s="429" t="s">
        <v>57</v>
      </c>
      <c r="D121" s="429"/>
      <c r="E121" s="429"/>
      <c r="F121" s="429"/>
      <c r="G121" s="429"/>
      <c r="H121" s="429"/>
      <c r="I121" s="429"/>
      <c r="J121" s="429"/>
      <c r="K121" s="429"/>
      <c r="L121" s="429"/>
      <c r="M121" s="430"/>
      <c r="N121" s="222" t="s">
        <v>50</v>
      </c>
      <c r="O121" s="228">
        <v>0</v>
      </c>
      <c r="P121" s="229">
        <v>0</v>
      </c>
      <c r="Q121" s="472"/>
      <c r="R121" s="473"/>
      <c r="S121" s="473"/>
      <c r="T121" s="473"/>
      <c r="U121" s="473"/>
      <c r="V121" s="474"/>
      <c r="W121" s="425"/>
      <c r="X121" s="425"/>
      <c r="Z121" s="280"/>
    </row>
    <row r="122" spans="1:26" s="127" customFormat="1" ht="11.25" customHeight="1" x14ac:dyDescent="0.4">
      <c r="A122" s="440">
        <v>6</v>
      </c>
      <c r="B122" s="441" t="s">
        <v>345</v>
      </c>
      <c r="C122" s="439" t="s">
        <v>87</v>
      </c>
      <c r="D122" s="439"/>
      <c r="E122" s="439"/>
      <c r="F122" s="439"/>
      <c r="G122" s="439"/>
      <c r="H122" s="425" t="s">
        <v>88</v>
      </c>
      <c r="I122" s="425"/>
      <c r="J122" s="425"/>
      <c r="K122" s="425"/>
      <c r="L122" s="425"/>
      <c r="M122" s="404"/>
      <c r="N122" s="222" t="s">
        <v>50</v>
      </c>
      <c r="O122" s="228">
        <v>3</v>
      </c>
      <c r="P122" s="229">
        <v>3</v>
      </c>
      <c r="Q122" s="230" t="s">
        <v>123</v>
      </c>
      <c r="R122" s="231">
        <f>'様式4～8'!$H$304</f>
        <v>0</v>
      </c>
      <c r="S122" s="232" t="s">
        <v>123</v>
      </c>
      <c r="T122" s="231">
        <f>'様式4～8'!$M$304</f>
        <v>0</v>
      </c>
      <c r="U122" s="232" t="s">
        <v>123</v>
      </c>
      <c r="V122" s="231">
        <f>'様式4～8'!$R$304</f>
        <v>0</v>
      </c>
      <c r="W122" s="475" t="s">
        <v>90</v>
      </c>
      <c r="X122" s="476"/>
      <c r="Z122" s="280"/>
    </row>
    <row r="123" spans="1:26" s="127" customFormat="1" ht="11.25" customHeight="1" x14ac:dyDescent="0.4">
      <c r="A123" s="440"/>
      <c r="B123" s="442"/>
      <c r="C123" s="439"/>
      <c r="D123" s="439"/>
      <c r="E123" s="439"/>
      <c r="F123" s="439"/>
      <c r="G123" s="439"/>
      <c r="H123" s="425" t="s">
        <v>82</v>
      </c>
      <c r="I123" s="425"/>
      <c r="J123" s="425"/>
      <c r="K123" s="425"/>
      <c r="L123" s="425"/>
      <c r="M123" s="404"/>
      <c r="N123" s="222" t="s">
        <v>50</v>
      </c>
      <c r="O123" s="228">
        <v>2.4</v>
      </c>
      <c r="P123" s="229">
        <v>2.4</v>
      </c>
      <c r="Q123" s="233" t="s">
        <v>124</v>
      </c>
      <c r="R123" s="234">
        <f>'様式4～8'!$H$305</f>
        <v>0</v>
      </c>
      <c r="S123" s="235" t="s">
        <v>124</v>
      </c>
      <c r="T123" s="234">
        <f>'様式4～8'!$M$305</f>
        <v>0</v>
      </c>
      <c r="U123" s="235" t="s">
        <v>124</v>
      </c>
      <c r="V123" s="234">
        <f>'様式4～8'!$R$305</f>
        <v>0</v>
      </c>
      <c r="W123" s="476"/>
      <c r="X123" s="476"/>
      <c r="Z123" s="280"/>
    </row>
    <row r="124" spans="1:26" s="127" customFormat="1" ht="11.25" customHeight="1" x14ac:dyDescent="0.4">
      <c r="A124" s="440"/>
      <c r="B124" s="442"/>
      <c r="C124" s="439"/>
      <c r="D124" s="439"/>
      <c r="E124" s="439"/>
      <c r="F124" s="439"/>
      <c r="G124" s="439"/>
      <c r="H124" s="425" t="s">
        <v>83</v>
      </c>
      <c r="I124" s="425"/>
      <c r="J124" s="425"/>
      <c r="K124" s="425"/>
      <c r="L124" s="425"/>
      <c r="M124" s="404"/>
      <c r="N124" s="222" t="s">
        <v>50</v>
      </c>
      <c r="O124" s="228">
        <v>1.8</v>
      </c>
      <c r="P124" s="229">
        <v>1.8</v>
      </c>
      <c r="Q124" s="448" t="s">
        <v>125</v>
      </c>
      <c r="R124" s="449"/>
      <c r="S124" s="450"/>
      <c r="T124" s="446">
        <f>'様式4～8'!$H$306</f>
        <v>0</v>
      </c>
      <c r="U124" s="446"/>
      <c r="V124" s="447"/>
      <c r="W124" s="476"/>
      <c r="X124" s="476"/>
      <c r="Z124" s="280"/>
    </row>
    <row r="125" spans="1:26" s="127" customFormat="1" ht="11.25" customHeight="1" x14ac:dyDescent="0.4">
      <c r="A125" s="440"/>
      <c r="B125" s="442"/>
      <c r="C125" s="439"/>
      <c r="D125" s="439"/>
      <c r="E125" s="439"/>
      <c r="F125" s="439"/>
      <c r="G125" s="439"/>
      <c r="H125" s="425" t="s">
        <v>84</v>
      </c>
      <c r="I125" s="425"/>
      <c r="J125" s="425"/>
      <c r="K125" s="425"/>
      <c r="L125" s="425"/>
      <c r="M125" s="404"/>
      <c r="N125" s="222" t="s">
        <v>50</v>
      </c>
      <c r="O125" s="228">
        <v>1.2</v>
      </c>
      <c r="P125" s="229">
        <v>1.2</v>
      </c>
      <c r="Q125" s="448" t="s">
        <v>126</v>
      </c>
      <c r="R125" s="449"/>
      <c r="S125" s="450"/>
      <c r="T125" s="467" t="e">
        <f>ROUNDDOWN((R122+T122+V122)/((R123+T123+V123)/5+T124),2)</f>
        <v>#DIV/0!</v>
      </c>
      <c r="U125" s="467"/>
      <c r="V125" s="468"/>
      <c r="W125" s="476"/>
      <c r="X125" s="476"/>
      <c r="Z125" s="280"/>
    </row>
    <row r="126" spans="1:26" s="127" customFormat="1" ht="11.25" customHeight="1" x14ac:dyDescent="0.4">
      <c r="A126" s="440"/>
      <c r="B126" s="442"/>
      <c r="C126" s="439"/>
      <c r="D126" s="439"/>
      <c r="E126" s="439"/>
      <c r="F126" s="439"/>
      <c r="G126" s="439"/>
      <c r="H126" s="425" t="s">
        <v>85</v>
      </c>
      <c r="I126" s="425"/>
      <c r="J126" s="425"/>
      <c r="K126" s="425"/>
      <c r="L126" s="425"/>
      <c r="M126" s="404"/>
      <c r="N126" s="222" t="s">
        <v>50</v>
      </c>
      <c r="O126" s="228">
        <v>0.6</v>
      </c>
      <c r="P126" s="229">
        <v>0.6</v>
      </c>
      <c r="Q126" s="451" t="s">
        <v>127</v>
      </c>
      <c r="R126" s="452"/>
      <c r="S126" s="453"/>
      <c r="T126" s="463"/>
      <c r="U126" s="463"/>
      <c r="V126" s="464"/>
      <c r="W126" s="476"/>
      <c r="X126" s="476"/>
      <c r="Z126" s="284"/>
    </row>
    <row r="127" spans="1:26" s="127" customFormat="1" ht="11.25" customHeight="1" x14ac:dyDescent="0.4">
      <c r="A127" s="440"/>
      <c r="B127" s="442"/>
      <c r="C127" s="439"/>
      <c r="D127" s="439"/>
      <c r="E127" s="439"/>
      <c r="F127" s="439"/>
      <c r="G127" s="439"/>
      <c r="H127" s="425" t="s">
        <v>86</v>
      </c>
      <c r="I127" s="425"/>
      <c r="J127" s="425"/>
      <c r="K127" s="425"/>
      <c r="L127" s="425"/>
      <c r="M127" s="404"/>
      <c r="N127" s="222" t="s">
        <v>50</v>
      </c>
      <c r="O127" s="228">
        <v>0</v>
      </c>
      <c r="P127" s="229">
        <v>0</v>
      </c>
      <c r="Q127" s="454"/>
      <c r="R127" s="455"/>
      <c r="S127" s="456"/>
      <c r="T127" s="465"/>
      <c r="U127" s="465"/>
      <c r="V127" s="466"/>
      <c r="W127" s="476"/>
      <c r="X127" s="476"/>
      <c r="Z127" s="280"/>
    </row>
    <row r="128" spans="1:26" s="127" customFormat="1" ht="11.25" customHeight="1" x14ac:dyDescent="0.4">
      <c r="A128" s="236">
        <v>7</v>
      </c>
      <c r="B128" s="212" t="s">
        <v>346</v>
      </c>
      <c r="C128" s="430" t="s">
        <v>28</v>
      </c>
      <c r="D128" s="438"/>
      <c r="E128" s="438"/>
      <c r="F128" s="438"/>
      <c r="G128" s="438"/>
      <c r="H128" s="438"/>
      <c r="I128" s="438"/>
      <c r="J128" s="438"/>
      <c r="K128" s="438"/>
      <c r="L128" s="438"/>
      <c r="M128" s="438"/>
      <c r="N128" s="270" t="s">
        <v>28</v>
      </c>
      <c r="O128" s="271" t="s">
        <v>28</v>
      </c>
      <c r="P128" s="272" t="s">
        <v>28</v>
      </c>
      <c r="Q128" s="415" t="s">
        <v>28</v>
      </c>
      <c r="R128" s="416"/>
      <c r="S128" s="415" t="s">
        <v>28</v>
      </c>
      <c r="T128" s="416"/>
      <c r="U128" s="415" t="s">
        <v>28</v>
      </c>
      <c r="V128" s="416"/>
      <c r="W128" s="404" t="s">
        <v>28</v>
      </c>
      <c r="X128" s="405"/>
      <c r="Z128" s="281"/>
    </row>
    <row r="129" spans="1:26" s="127" customFormat="1" ht="11.25" customHeight="1" x14ac:dyDescent="0.4">
      <c r="A129" s="132">
        <v>8</v>
      </c>
      <c r="B129" s="130" t="s">
        <v>347</v>
      </c>
      <c r="C129" s="411" t="s">
        <v>486</v>
      </c>
      <c r="D129" s="411"/>
      <c r="E129" s="411"/>
      <c r="F129" s="411"/>
      <c r="G129" s="411"/>
      <c r="H129" s="411"/>
      <c r="I129" s="411"/>
      <c r="J129" s="411"/>
      <c r="K129" s="411"/>
      <c r="L129" s="411"/>
      <c r="M129" s="412"/>
      <c r="N129" s="226" t="s">
        <v>50</v>
      </c>
      <c r="O129" s="294" t="s">
        <v>50</v>
      </c>
      <c r="P129" s="273" t="s">
        <v>50</v>
      </c>
      <c r="Q129" s="304" t="s">
        <v>50</v>
      </c>
      <c r="R129" s="305"/>
      <c r="S129" s="419" t="s">
        <v>50</v>
      </c>
      <c r="T129" s="419"/>
      <c r="U129" s="419" t="s">
        <v>50</v>
      </c>
      <c r="V129" s="419"/>
      <c r="W129" s="413" t="s">
        <v>456</v>
      </c>
      <c r="X129" s="413"/>
      <c r="Z129" s="281"/>
    </row>
    <row r="130" spans="1:26" s="127" customFormat="1" ht="12" thickBot="1" x14ac:dyDescent="0.45">
      <c r="A130" s="359" t="s">
        <v>91</v>
      </c>
      <c r="B130" s="359"/>
      <c r="C130" s="359"/>
      <c r="D130" s="359"/>
      <c r="E130" s="359"/>
      <c r="F130" s="359"/>
      <c r="G130" s="359"/>
      <c r="H130" s="359"/>
      <c r="I130" s="359"/>
      <c r="J130" s="359"/>
      <c r="K130" s="359"/>
      <c r="L130" s="359"/>
      <c r="M130" s="318"/>
      <c r="N130" s="227">
        <f>SUM(N63,N64,N74,N77,N82,N87,N89,N91,N96,N106,N107,N112,N114,N116,N118)</f>
        <v>31.5</v>
      </c>
      <c r="O130" s="295">
        <f>SUM(O63,O64,O74,O77,O79,O82,O87,O89,O91,O96,O106,O107,O109,O112,O114,O116,O118,O120,O122)</f>
        <v>30.25</v>
      </c>
      <c r="P130" s="296">
        <f>SUM(P64,P74,P77,P79,P82,P87,P89,P91,P96,P106,P107,P109,P112,P114,P116,P118,P120,P122)</f>
        <v>20.25</v>
      </c>
      <c r="Q130" s="209"/>
      <c r="R130" s="210"/>
      <c r="S130" s="210"/>
      <c r="T130" s="210"/>
      <c r="U130" s="210"/>
      <c r="V130" s="210"/>
      <c r="W130" s="210"/>
      <c r="X130" s="211"/>
      <c r="Z130" s="283" t="e">
        <f>SUM(Z64:Z129)</f>
        <v>#DIV/0!</v>
      </c>
    </row>
    <row r="131" spans="1:26" s="127" customFormat="1" ht="11.25" x14ac:dyDescent="0.4"/>
    <row r="132" spans="1:26" s="127" customFormat="1" ht="11.25" x14ac:dyDescent="0.4"/>
    <row r="133" spans="1:26" s="127" customFormat="1" ht="11.25" x14ac:dyDescent="0.4">
      <c r="P133" s="141"/>
    </row>
    <row r="134" spans="1:26" s="127" customFormat="1" ht="11.25" x14ac:dyDescent="0.4"/>
    <row r="135" spans="1:26" s="127" customFormat="1" ht="11.25" x14ac:dyDescent="0.4"/>
    <row r="136" spans="1:26" s="127" customFormat="1" ht="11.25" x14ac:dyDescent="0.4"/>
    <row r="137" spans="1:26" s="127" customFormat="1" ht="11.25" x14ac:dyDescent="0.4"/>
    <row r="138" spans="1:26" s="127" customFormat="1" ht="11.25" x14ac:dyDescent="0.4"/>
    <row r="139" spans="1:26" s="127" customFormat="1" ht="11.25" x14ac:dyDescent="0.4"/>
    <row r="140" spans="1:26" s="127" customFormat="1" ht="11.25" x14ac:dyDescent="0.4"/>
    <row r="141" spans="1:26" s="127" customFormat="1" ht="11.25" x14ac:dyDescent="0.4"/>
    <row r="142" spans="1:26" s="127" customFormat="1" ht="11.25" x14ac:dyDescent="0.4"/>
    <row r="143" spans="1:26" s="127" customFormat="1" ht="11.25" x14ac:dyDescent="0.4"/>
    <row r="144" spans="1:26" s="127" customFormat="1" ht="11.25" x14ac:dyDescent="0.4"/>
    <row r="145" s="127" customFormat="1" ht="11.25" x14ac:dyDescent="0.4"/>
    <row r="146" s="127" customFormat="1" ht="11.25" x14ac:dyDescent="0.4"/>
    <row r="147" s="127" customFormat="1" ht="11.25" x14ac:dyDescent="0.4"/>
    <row r="148" s="127" customFormat="1" ht="11.25" x14ac:dyDescent="0.4"/>
    <row r="149" s="127" customFormat="1" ht="11.25" x14ac:dyDescent="0.4"/>
    <row r="150" s="127" customFormat="1" ht="11.25" x14ac:dyDescent="0.4"/>
    <row r="151" s="127" customFormat="1" ht="11.25" x14ac:dyDescent="0.4"/>
    <row r="152" s="127" customFormat="1" ht="11.25" x14ac:dyDescent="0.4"/>
    <row r="153" s="127" customFormat="1" ht="11.25" x14ac:dyDescent="0.4"/>
    <row r="154" s="127" customFormat="1" ht="11.25" x14ac:dyDescent="0.4"/>
    <row r="155" s="127" customFormat="1" ht="11.25" x14ac:dyDescent="0.4"/>
    <row r="156" s="127" customFormat="1" ht="11.25" x14ac:dyDescent="0.4"/>
    <row r="157" s="127" customFormat="1" ht="11.25" x14ac:dyDescent="0.4"/>
    <row r="158" s="127" customFormat="1" ht="11.25" x14ac:dyDescent="0.4"/>
    <row r="159" s="127" customFormat="1" ht="11.25" x14ac:dyDescent="0.4"/>
    <row r="160" s="127" customFormat="1" ht="11.25" x14ac:dyDescent="0.4"/>
    <row r="161" s="127" customFormat="1" ht="11.25" x14ac:dyDescent="0.4"/>
    <row r="162" s="127" customFormat="1" ht="11.25" x14ac:dyDescent="0.4"/>
    <row r="163" s="127" customFormat="1" ht="11.25" x14ac:dyDescent="0.4"/>
    <row r="164" s="127" customFormat="1" ht="11.25" x14ac:dyDescent="0.4"/>
    <row r="165" s="127" customFormat="1" ht="11.25" x14ac:dyDescent="0.4"/>
    <row r="166" s="127" customFormat="1" ht="11.25" x14ac:dyDescent="0.4"/>
    <row r="167" s="127" customFormat="1" ht="11.25" x14ac:dyDescent="0.4"/>
    <row r="168" s="127" customFormat="1" ht="11.25" x14ac:dyDescent="0.4"/>
    <row r="169" s="127" customFormat="1" ht="11.25" x14ac:dyDescent="0.4"/>
    <row r="170" s="127" customFormat="1" ht="11.25" x14ac:dyDescent="0.4"/>
    <row r="171" s="127" customFormat="1" ht="11.25" x14ac:dyDescent="0.4"/>
    <row r="172" s="127" customFormat="1" ht="11.25" x14ac:dyDescent="0.4"/>
    <row r="173" s="127" customFormat="1" ht="11.25" x14ac:dyDescent="0.4"/>
    <row r="174" s="127" customFormat="1" ht="11.25" x14ac:dyDescent="0.4"/>
    <row r="175" s="127" customFormat="1" ht="11.25" x14ac:dyDescent="0.4"/>
    <row r="176" s="127" customFormat="1" ht="11.25" x14ac:dyDescent="0.4"/>
    <row r="177" s="127" customFormat="1" ht="11.25" x14ac:dyDescent="0.4"/>
    <row r="178" s="127" customFormat="1" ht="11.25" x14ac:dyDescent="0.4"/>
    <row r="179" s="127" customFormat="1" ht="11.25" x14ac:dyDescent="0.4"/>
    <row r="180" s="127" customFormat="1" ht="11.25" x14ac:dyDescent="0.4"/>
    <row r="181" s="127" customFormat="1" ht="11.25" x14ac:dyDescent="0.4"/>
    <row r="182" s="127" customFormat="1" ht="11.25" x14ac:dyDescent="0.4"/>
    <row r="183" s="127" customFormat="1" ht="11.25" x14ac:dyDescent="0.4"/>
    <row r="184" s="127" customFormat="1" ht="11.25" x14ac:dyDescent="0.4"/>
    <row r="185" s="127" customFormat="1" ht="11.25" x14ac:dyDescent="0.4"/>
    <row r="186" s="127" customFormat="1" ht="11.25" x14ac:dyDescent="0.4"/>
    <row r="187" s="127" customFormat="1" ht="11.25" x14ac:dyDescent="0.4"/>
    <row r="188" s="127" customFormat="1" ht="11.25" x14ac:dyDescent="0.4"/>
    <row r="189" s="127" customFormat="1" ht="11.25" x14ac:dyDescent="0.4"/>
    <row r="190" s="127" customFormat="1" ht="11.25" x14ac:dyDescent="0.4"/>
    <row r="191" s="127" customFormat="1" ht="11.25" x14ac:dyDescent="0.4"/>
    <row r="192" s="127" customFormat="1" ht="11.25" x14ac:dyDescent="0.4"/>
    <row r="193" s="127" customFormat="1" ht="11.25" x14ac:dyDescent="0.4"/>
    <row r="194" s="127" customFormat="1" ht="11.25" x14ac:dyDescent="0.4"/>
    <row r="195" s="127" customFormat="1" ht="11.25" x14ac:dyDescent="0.4"/>
    <row r="196" s="127" customFormat="1" ht="11.25" x14ac:dyDescent="0.4"/>
    <row r="197" s="127" customFormat="1" ht="11.25" x14ac:dyDescent="0.4"/>
    <row r="198" s="127" customFormat="1" ht="11.25" x14ac:dyDescent="0.4"/>
    <row r="199" s="127" customFormat="1" ht="11.25" x14ac:dyDescent="0.4"/>
    <row r="200" s="127" customFormat="1" ht="11.25" x14ac:dyDescent="0.4"/>
    <row r="201" s="127" customFormat="1" ht="11.25" x14ac:dyDescent="0.4"/>
    <row r="202" s="127" customFormat="1" ht="11.25" x14ac:dyDescent="0.4"/>
    <row r="203" s="127" customFormat="1" ht="11.25" x14ac:dyDescent="0.4"/>
    <row r="204" s="127" customFormat="1" ht="11.25" x14ac:dyDescent="0.4"/>
    <row r="205" s="127" customFormat="1" ht="11.25" x14ac:dyDescent="0.4"/>
    <row r="206" s="127" customFormat="1" ht="11.25" x14ac:dyDescent="0.4"/>
    <row r="207" s="127" customFormat="1" ht="11.25" x14ac:dyDescent="0.4"/>
    <row r="208" s="127" customFormat="1" ht="11.25" x14ac:dyDescent="0.4"/>
    <row r="209" s="127" customFormat="1" ht="11.25" x14ac:dyDescent="0.4"/>
    <row r="210" s="127" customFormat="1" ht="11.25" x14ac:dyDescent="0.4"/>
    <row r="211" s="127" customFormat="1" ht="11.25" x14ac:dyDescent="0.4"/>
    <row r="212" s="127" customFormat="1" ht="11.25" x14ac:dyDescent="0.4"/>
    <row r="213" s="127" customFormat="1" ht="11.25" x14ac:dyDescent="0.4"/>
    <row r="214" s="127" customFormat="1" ht="11.25" x14ac:dyDescent="0.4"/>
    <row r="215" s="127" customFormat="1" ht="11.25" x14ac:dyDescent="0.4"/>
    <row r="216" s="127" customFormat="1" ht="11.25" x14ac:dyDescent="0.4"/>
    <row r="217" s="127" customFormat="1" ht="11.25" x14ac:dyDescent="0.4"/>
    <row r="218" s="127" customFormat="1" ht="11.25" x14ac:dyDescent="0.4"/>
    <row r="219" s="127" customFormat="1" ht="11.25" x14ac:dyDescent="0.4"/>
    <row r="220" s="127" customFormat="1" ht="11.25" x14ac:dyDescent="0.4"/>
    <row r="221" s="127" customFormat="1" ht="11.25" x14ac:dyDescent="0.4"/>
    <row r="222" s="127" customFormat="1" ht="11.25" x14ac:dyDescent="0.4"/>
    <row r="223" s="127" customFormat="1" ht="11.25" x14ac:dyDescent="0.4"/>
    <row r="224" s="127" customFormat="1" ht="11.25" x14ac:dyDescent="0.4"/>
    <row r="225" s="127" customFormat="1" ht="11.25" x14ac:dyDescent="0.4"/>
    <row r="226" s="127" customFormat="1" ht="11.25" x14ac:dyDescent="0.4"/>
    <row r="227" s="127" customFormat="1" ht="11.25" x14ac:dyDescent="0.4"/>
    <row r="228" s="127" customFormat="1" ht="11.25" x14ac:dyDescent="0.4"/>
    <row r="229" s="127" customFormat="1" ht="11.25" x14ac:dyDescent="0.4"/>
    <row r="230" s="127" customFormat="1" ht="11.25" x14ac:dyDescent="0.4"/>
    <row r="231" s="127" customFormat="1" ht="11.25" x14ac:dyDescent="0.4"/>
    <row r="232" s="127" customFormat="1" ht="11.25" x14ac:dyDescent="0.4"/>
    <row r="233" s="127" customFormat="1" ht="11.25" x14ac:dyDescent="0.4"/>
    <row r="234" s="127" customFormat="1" ht="11.25" x14ac:dyDescent="0.4"/>
    <row r="235" s="127" customFormat="1" ht="11.25" x14ac:dyDescent="0.4"/>
    <row r="236" s="127" customFormat="1" ht="11.25" x14ac:dyDescent="0.4"/>
    <row r="237" s="127" customFormat="1" ht="11.25" x14ac:dyDescent="0.4"/>
    <row r="238" s="127" customFormat="1" ht="11.25" x14ac:dyDescent="0.4"/>
    <row r="239" s="127" customFormat="1" ht="11.25" x14ac:dyDescent="0.4"/>
    <row r="240" s="127" customFormat="1" ht="11.25" x14ac:dyDescent="0.4"/>
    <row r="241" s="127" customFormat="1" ht="11.25" x14ac:dyDescent="0.4"/>
    <row r="242" s="127" customFormat="1" ht="11.25" x14ac:dyDescent="0.4"/>
    <row r="243" s="127" customFormat="1" ht="11.25" x14ac:dyDescent="0.4"/>
    <row r="244" s="127" customFormat="1" ht="11.25" x14ac:dyDescent="0.4"/>
    <row r="245" s="127" customFormat="1" ht="11.25" x14ac:dyDescent="0.4"/>
    <row r="246" s="127" customFormat="1" ht="11.25" x14ac:dyDescent="0.4"/>
  </sheetData>
  <sheetProtection selectLockedCells="1"/>
  <mergeCells count="376">
    <mergeCell ref="U100:V101"/>
    <mergeCell ref="Q98:R99"/>
    <mergeCell ref="S107:T108"/>
    <mergeCell ref="W87:X88"/>
    <mergeCell ref="Q79:V81"/>
    <mergeCell ref="Q109:V111"/>
    <mergeCell ref="R31:R32"/>
    <mergeCell ref="W74:X76"/>
    <mergeCell ref="U107:V108"/>
    <mergeCell ref="O35:Q35"/>
    <mergeCell ref="S31:S32"/>
    <mergeCell ref="O33:Q33"/>
    <mergeCell ref="U74:V76"/>
    <mergeCell ref="S63:T63"/>
    <mergeCell ref="S74:T76"/>
    <mergeCell ref="S77:T78"/>
    <mergeCell ref="S82:T86"/>
    <mergeCell ref="S87:T88"/>
    <mergeCell ref="S89:T90"/>
    <mergeCell ref="U82:V86"/>
    <mergeCell ref="Q89:R90"/>
    <mergeCell ref="N60:P60"/>
    <mergeCell ref="W41:X41"/>
    <mergeCell ref="W42:X42"/>
    <mergeCell ref="A58:M60"/>
    <mergeCell ref="H80:M80"/>
    <mergeCell ref="H81:M81"/>
    <mergeCell ref="U31:V31"/>
    <mergeCell ref="Q63:R63"/>
    <mergeCell ref="S91:T95"/>
    <mergeCell ref="S96:T97"/>
    <mergeCell ref="B96:B97"/>
    <mergeCell ref="S106:T106"/>
    <mergeCell ref="E102:M102"/>
    <mergeCell ref="E103:M103"/>
    <mergeCell ref="U77:V78"/>
    <mergeCell ref="S61:T62"/>
    <mergeCell ref="K44:X44"/>
    <mergeCell ref="K45:X45"/>
    <mergeCell ref="U91:V95"/>
    <mergeCell ref="U96:V97"/>
    <mergeCell ref="U98:V99"/>
    <mergeCell ref="O36:Q36"/>
    <mergeCell ref="O37:Q37"/>
    <mergeCell ref="O31:Q31"/>
    <mergeCell ref="O32:Q32"/>
    <mergeCell ref="L35:N35"/>
    <mergeCell ref="U32:V32"/>
    <mergeCell ref="J22:J23"/>
    <mergeCell ref="A22:I23"/>
    <mergeCell ref="K24:K26"/>
    <mergeCell ref="W129:X129"/>
    <mergeCell ref="U106:V106"/>
    <mergeCell ref="W98:X106"/>
    <mergeCell ref="W107:X108"/>
    <mergeCell ref="W109:X111"/>
    <mergeCell ref="W112:X113"/>
    <mergeCell ref="W63:X63"/>
    <mergeCell ref="W82:X86"/>
    <mergeCell ref="W79:X81"/>
    <mergeCell ref="W77:X78"/>
    <mergeCell ref="U87:V88"/>
    <mergeCell ref="U89:V90"/>
    <mergeCell ref="W91:X95"/>
    <mergeCell ref="W96:X97"/>
    <mergeCell ref="U102:V103"/>
    <mergeCell ref="U104:V105"/>
    <mergeCell ref="W114:X115"/>
    <mergeCell ref="W116:X117"/>
    <mergeCell ref="W118:X119"/>
    <mergeCell ref="W120:X121"/>
    <mergeCell ref="U129:V129"/>
    <mergeCell ref="K22:K23"/>
    <mergeCell ref="D28:I28"/>
    <mergeCell ref="A24:A26"/>
    <mergeCell ref="A27:A30"/>
    <mergeCell ref="B24:C26"/>
    <mergeCell ref="B27:C30"/>
    <mergeCell ref="D30:I30"/>
    <mergeCell ref="E6:I6"/>
    <mergeCell ref="E7:I7"/>
    <mergeCell ref="E8:I8"/>
    <mergeCell ref="E9:I9"/>
    <mergeCell ref="E10:I10"/>
    <mergeCell ref="E11:I11"/>
    <mergeCell ref="E12:I12"/>
    <mergeCell ref="B18:D18"/>
    <mergeCell ref="B19:D19"/>
    <mergeCell ref="E18:X18"/>
    <mergeCell ref="E19:X19"/>
    <mergeCell ref="J6:X6"/>
    <mergeCell ref="J7:X7"/>
    <mergeCell ref="J8:X8"/>
    <mergeCell ref="J9:X9"/>
    <mergeCell ref="J10:X10"/>
    <mergeCell ref="J11:X11"/>
    <mergeCell ref="J12:X12"/>
    <mergeCell ref="W89:X90"/>
    <mergeCell ref="B77:B78"/>
    <mergeCell ref="A64:A81"/>
    <mergeCell ref="B79:B81"/>
    <mergeCell ref="W64:X73"/>
    <mergeCell ref="U63:V63"/>
    <mergeCell ref="J24:J26"/>
    <mergeCell ref="K30:X30"/>
    <mergeCell ref="W29:X29"/>
    <mergeCell ref="L47:N47"/>
    <mergeCell ref="L39:N39"/>
    <mergeCell ref="L40:N40"/>
    <mergeCell ref="L41:N41"/>
    <mergeCell ref="L42:N42"/>
    <mergeCell ref="L36:N36"/>
    <mergeCell ref="O24:Q24"/>
    <mergeCell ref="O25:Q25"/>
    <mergeCell ref="O26:Q26"/>
    <mergeCell ref="O27:Q27"/>
    <mergeCell ref="O28:Q28"/>
    <mergeCell ref="O29:Q29"/>
    <mergeCell ref="L27:N27"/>
    <mergeCell ref="L37:N37"/>
    <mergeCell ref="R1:X1"/>
    <mergeCell ref="P1:Q1"/>
    <mergeCell ref="T47:V47"/>
    <mergeCell ref="W36:X36"/>
    <mergeCell ref="W37:X37"/>
    <mergeCell ref="W39:X39"/>
    <mergeCell ref="W40:X40"/>
    <mergeCell ref="U24:V26"/>
    <mergeCell ref="U27:V27"/>
    <mergeCell ref="U28:V28"/>
    <mergeCell ref="U29:V29"/>
    <mergeCell ref="R27:R29"/>
    <mergeCell ref="S27:S29"/>
    <mergeCell ref="A2:X2"/>
    <mergeCell ref="O34:Q34"/>
    <mergeCell ref="L24:N26"/>
    <mergeCell ref="L28:N28"/>
    <mergeCell ref="L29:N29"/>
    <mergeCell ref="A47:J47"/>
    <mergeCell ref="D29:I29"/>
    <mergeCell ref="D24:I24"/>
    <mergeCell ref="D25:I25"/>
    <mergeCell ref="D26:I26"/>
    <mergeCell ref="D27:I27"/>
    <mergeCell ref="A82:A88"/>
    <mergeCell ref="B87:B88"/>
    <mergeCell ref="Q64:Q67"/>
    <mergeCell ref="R64:R67"/>
    <mergeCell ref="S64:S67"/>
    <mergeCell ref="T64:T67"/>
    <mergeCell ref="U64:U67"/>
    <mergeCell ref="V64:V67"/>
    <mergeCell ref="T68:V70"/>
    <mergeCell ref="T71:V73"/>
    <mergeCell ref="Q82:R86"/>
    <mergeCell ref="Q87:R88"/>
    <mergeCell ref="Q77:R78"/>
    <mergeCell ref="B64:B73"/>
    <mergeCell ref="B74:B76"/>
    <mergeCell ref="W122:X127"/>
    <mergeCell ref="A109:A121"/>
    <mergeCell ref="B120:B121"/>
    <mergeCell ref="B118:B119"/>
    <mergeCell ref="B116:B117"/>
    <mergeCell ref="B114:B115"/>
    <mergeCell ref="B112:B113"/>
    <mergeCell ref="B109:B111"/>
    <mergeCell ref="C109:M109"/>
    <mergeCell ref="C110:M110"/>
    <mergeCell ref="C111:M111"/>
    <mergeCell ref="C112:M112"/>
    <mergeCell ref="C113:M113"/>
    <mergeCell ref="C114:M114"/>
    <mergeCell ref="C115:M115"/>
    <mergeCell ref="C116:M116"/>
    <mergeCell ref="C117:M117"/>
    <mergeCell ref="S114:T115"/>
    <mergeCell ref="H127:M127"/>
    <mergeCell ref="S112:T113"/>
    <mergeCell ref="U112:V113"/>
    <mergeCell ref="S129:T129"/>
    <mergeCell ref="Q114:R115"/>
    <mergeCell ref="Q116:R117"/>
    <mergeCell ref="Q118:R119"/>
    <mergeCell ref="U128:V128"/>
    <mergeCell ref="Q129:R129"/>
    <mergeCell ref="U118:V119"/>
    <mergeCell ref="S116:T117"/>
    <mergeCell ref="S118:T119"/>
    <mergeCell ref="S128:T128"/>
    <mergeCell ref="T126:V127"/>
    <mergeCell ref="T125:V125"/>
    <mergeCell ref="Q120:V121"/>
    <mergeCell ref="E101:M101"/>
    <mergeCell ref="C98:C105"/>
    <mergeCell ref="T124:V124"/>
    <mergeCell ref="C107:M107"/>
    <mergeCell ref="C108:M108"/>
    <mergeCell ref="E104:M104"/>
    <mergeCell ref="E105:M105"/>
    <mergeCell ref="H126:M126"/>
    <mergeCell ref="H125:M125"/>
    <mergeCell ref="H124:M124"/>
    <mergeCell ref="H123:M123"/>
    <mergeCell ref="H122:M122"/>
    <mergeCell ref="S104:T105"/>
    <mergeCell ref="U114:V115"/>
    <mergeCell ref="U116:V117"/>
    <mergeCell ref="Q124:S124"/>
    <mergeCell ref="Q125:S125"/>
    <mergeCell ref="Q126:S127"/>
    <mergeCell ref="Q107:R108"/>
    <mergeCell ref="Q112:R113"/>
    <mergeCell ref="S102:T103"/>
    <mergeCell ref="C106:M106"/>
    <mergeCell ref="Q104:R105"/>
    <mergeCell ref="Q106:R106"/>
    <mergeCell ref="A130:M130"/>
    <mergeCell ref="C118:M118"/>
    <mergeCell ref="C119:M119"/>
    <mergeCell ref="C120:M120"/>
    <mergeCell ref="C121:M121"/>
    <mergeCell ref="C96:M96"/>
    <mergeCell ref="C97:M97"/>
    <mergeCell ref="A89:A108"/>
    <mergeCell ref="B107:B108"/>
    <mergeCell ref="B98:B106"/>
    <mergeCell ref="C91:C94"/>
    <mergeCell ref="D92:D94"/>
    <mergeCell ref="D104:D105"/>
    <mergeCell ref="E98:M98"/>
    <mergeCell ref="E99:M99"/>
    <mergeCell ref="E100:M100"/>
    <mergeCell ref="C128:M128"/>
    <mergeCell ref="C122:G127"/>
    <mergeCell ref="D98:D99"/>
    <mergeCell ref="D100:D101"/>
    <mergeCell ref="D102:D103"/>
    <mergeCell ref="A122:A127"/>
    <mergeCell ref="B122:B127"/>
    <mergeCell ref="C129:M129"/>
    <mergeCell ref="A61:B61"/>
    <mergeCell ref="B91:B95"/>
    <mergeCell ref="H76:M76"/>
    <mergeCell ref="C77:M77"/>
    <mergeCell ref="C88:M88"/>
    <mergeCell ref="C89:M89"/>
    <mergeCell ref="C90:M90"/>
    <mergeCell ref="E92:M92"/>
    <mergeCell ref="E93:M93"/>
    <mergeCell ref="E94:M94"/>
    <mergeCell ref="C95:M95"/>
    <mergeCell ref="C78:M78"/>
    <mergeCell ref="H79:M79"/>
    <mergeCell ref="E91:M91"/>
    <mergeCell ref="A62:B62"/>
    <mergeCell ref="C87:M87"/>
    <mergeCell ref="C82:M82"/>
    <mergeCell ref="C83:M83"/>
    <mergeCell ref="C84:M84"/>
    <mergeCell ref="C85:M85"/>
    <mergeCell ref="C86:M86"/>
    <mergeCell ref="C79:G81"/>
    <mergeCell ref="B89:B90"/>
    <mergeCell ref="B82:B86"/>
    <mergeCell ref="W128:X128"/>
    <mergeCell ref="N61:P61"/>
    <mergeCell ref="C61:M62"/>
    <mergeCell ref="H64:M64"/>
    <mergeCell ref="H65:M65"/>
    <mergeCell ref="H66:M66"/>
    <mergeCell ref="H67:M67"/>
    <mergeCell ref="H68:M68"/>
    <mergeCell ref="H69:M69"/>
    <mergeCell ref="H70:M70"/>
    <mergeCell ref="C64:G73"/>
    <mergeCell ref="C74:G76"/>
    <mergeCell ref="C63:M63"/>
    <mergeCell ref="H71:M71"/>
    <mergeCell ref="H72:M72"/>
    <mergeCell ref="H73:M73"/>
    <mergeCell ref="H74:M74"/>
    <mergeCell ref="H75:M75"/>
    <mergeCell ref="Q128:R128"/>
    <mergeCell ref="Q91:R95"/>
    <mergeCell ref="Q96:R97"/>
    <mergeCell ref="S98:T99"/>
    <mergeCell ref="S100:T101"/>
    <mergeCell ref="Q74:R76"/>
    <mergeCell ref="A38:A43"/>
    <mergeCell ref="B38:C43"/>
    <mergeCell ref="D33:I33"/>
    <mergeCell ref="D34:I34"/>
    <mergeCell ref="D35:I35"/>
    <mergeCell ref="B31:C32"/>
    <mergeCell ref="D37:I37"/>
    <mergeCell ref="D38:I38"/>
    <mergeCell ref="D39:I39"/>
    <mergeCell ref="D31:I31"/>
    <mergeCell ref="D32:I32"/>
    <mergeCell ref="D36:I36"/>
    <mergeCell ref="D40:I40"/>
    <mergeCell ref="D41:I41"/>
    <mergeCell ref="D42:I42"/>
    <mergeCell ref="D43:I43"/>
    <mergeCell ref="A31:A32"/>
    <mergeCell ref="A33:A37"/>
    <mergeCell ref="B44:I44"/>
    <mergeCell ref="U46:V46"/>
    <mergeCell ref="W33:X33"/>
    <mergeCell ref="W34:X34"/>
    <mergeCell ref="W35:X35"/>
    <mergeCell ref="B45:I45"/>
    <mergeCell ref="B46:I46"/>
    <mergeCell ref="R33:R35"/>
    <mergeCell ref="O40:Q40"/>
    <mergeCell ref="S33:S35"/>
    <mergeCell ref="U33:V33"/>
    <mergeCell ref="U34:V34"/>
    <mergeCell ref="U35:V35"/>
    <mergeCell ref="U36:V36"/>
    <mergeCell ref="U37:V37"/>
    <mergeCell ref="U41:V41"/>
    <mergeCell ref="U42:V42"/>
    <mergeCell ref="U39:V39"/>
    <mergeCell ref="U40:V40"/>
    <mergeCell ref="S39:S41"/>
    <mergeCell ref="K38:X38"/>
    <mergeCell ref="K43:X43"/>
    <mergeCell ref="L46:N46"/>
    <mergeCell ref="B33:C37"/>
    <mergeCell ref="W24:X24"/>
    <mergeCell ref="R22:S22"/>
    <mergeCell ref="T22:V22"/>
    <mergeCell ref="W22:X22"/>
    <mergeCell ref="R23:X23"/>
    <mergeCell ref="O22:Q23"/>
    <mergeCell ref="L22:N23"/>
    <mergeCell ref="W25:X25"/>
    <mergeCell ref="W26:X26"/>
    <mergeCell ref="O39:Q39"/>
    <mergeCell ref="O41:Q41"/>
    <mergeCell ref="O42:Q42"/>
    <mergeCell ref="R39:R41"/>
    <mergeCell ref="W27:X27"/>
    <mergeCell ref="W28:X28"/>
    <mergeCell ref="W31:X31"/>
    <mergeCell ref="W32:X32"/>
    <mergeCell ref="L31:N31"/>
    <mergeCell ref="L32:N32"/>
    <mergeCell ref="L33:N33"/>
    <mergeCell ref="L34:N34"/>
    <mergeCell ref="Q100:R101"/>
    <mergeCell ref="Q102:R103"/>
    <mergeCell ref="W46:X46"/>
    <mergeCell ref="Q71:S73"/>
    <mergeCell ref="Q68:S70"/>
    <mergeCell ref="W47:X47"/>
    <mergeCell ref="S59:T59"/>
    <mergeCell ref="R47:S47"/>
    <mergeCell ref="U61:V62"/>
    <mergeCell ref="O47:Q47"/>
    <mergeCell ref="O46:Q46"/>
    <mergeCell ref="W58:X58"/>
    <mergeCell ref="W59:X60"/>
    <mergeCell ref="U58:V58"/>
    <mergeCell ref="U59:V59"/>
    <mergeCell ref="U60:V60"/>
    <mergeCell ref="S60:T60"/>
    <mergeCell ref="W61:X62"/>
    <mergeCell ref="Q58:R58"/>
    <mergeCell ref="Q59:R59"/>
    <mergeCell ref="Q60:R60"/>
    <mergeCell ref="Q61:R62"/>
    <mergeCell ref="N58:P58"/>
    <mergeCell ref="N59:P59"/>
  </mergeCells>
  <phoneticPr fontId="2"/>
  <dataValidations count="24">
    <dataValidation type="list" allowBlank="1" showInputMessage="1" showErrorMessage="1" sqref="R46" xr:uid="{00000000-0002-0000-0100-000000000000}">
      <formula1>"✓,-"</formula1>
    </dataValidation>
    <dataValidation type="list" allowBlank="1" showInputMessage="1" showErrorMessage="1" sqref="R24:R27 R39 R31:R37 R42" xr:uid="{00000000-0002-0000-0100-000001000000}">
      <formula1>"✓"</formula1>
    </dataValidation>
    <dataValidation type="list" allowBlank="1" showInputMessage="1" showErrorMessage="1" sqref="W27:X29 W34:X34 W36:X36 W41:X42 T24:T26 T41:T42 T28:T29 T31:T36" xr:uid="{00000000-0002-0000-0100-000002000000}">
      <formula1>"✓,無し"</formula1>
    </dataValidation>
    <dataValidation showInputMessage="1" showErrorMessage="1" sqref="R1:X1" xr:uid="{00000000-0002-0000-0100-000003000000}"/>
    <dataValidation type="decimal" allowBlank="1" showInputMessage="1" showErrorMessage="1" sqref="L27:N27" xr:uid="{00000000-0002-0000-0100-000004000000}">
      <formula1>3</formula1>
      <formula2>7.5</formula2>
    </dataValidation>
    <dataValidation type="decimal" allowBlank="1" showInputMessage="1" showErrorMessage="1" sqref="L28:N29 L32:N35 L37:N37 L41:N41" xr:uid="{00000000-0002-0000-0100-000005000000}">
      <formula1>0</formula1>
      <formula2>0.5</formula2>
    </dataValidation>
    <dataValidation type="decimal" allowBlank="1" showInputMessage="1" showErrorMessage="1" sqref="L31:N31" xr:uid="{00000000-0002-0000-0100-000006000000}">
      <formula1>0</formula1>
      <formula2>2</formula2>
    </dataValidation>
    <dataValidation type="decimal" allowBlank="1" showInputMessage="1" showErrorMessage="1" sqref="L36:N36 L39:N39" xr:uid="{00000000-0002-0000-0100-000007000000}">
      <formula1>0</formula1>
      <formula2>1</formula2>
    </dataValidation>
    <dataValidation type="decimal" allowBlank="1" showInputMessage="1" showErrorMessage="1" sqref="L40:N40" xr:uid="{00000000-0002-0000-0100-000008000000}">
      <formula1>0</formula1>
      <formula2>0.75</formula2>
    </dataValidation>
    <dataValidation type="decimal" allowBlank="1" showInputMessage="1" showErrorMessage="1" sqref="L42:N42" xr:uid="{00000000-0002-0000-0100-000009000000}">
      <formula1>0</formula1>
      <formula2>0.25</formula2>
    </dataValidation>
    <dataValidation type="list" allowBlank="1" showInputMessage="1" showErrorMessage="1" sqref="T71:V73" xr:uid="{00000000-0002-0000-0100-00000A000000}">
      <formula1>$N$64:$N$73</formula1>
    </dataValidation>
    <dataValidation type="list" allowBlank="1" showInputMessage="1" showErrorMessage="1" sqref="Q77:V78" xr:uid="{00000000-0002-0000-0100-00000B000000}">
      <formula1>$N$77:$N$78</formula1>
    </dataValidation>
    <dataValidation type="list" allowBlank="1" showInputMessage="1" showErrorMessage="1" sqref="Q74:V76" xr:uid="{00000000-0002-0000-0100-00000C000000}">
      <formula1>$N$74:$N$76</formula1>
    </dataValidation>
    <dataValidation type="list" allowBlank="1" showInputMessage="1" showErrorMessage="1" sqref="Q91:V95" xr:uid="{00000000-0002-0000-0100-00000D000000}">
      <formula1>$N$92:$N$95</formula1>
    </dataValidation>
    <dataValidation type="list" allowBlank="1" showInputMessage="1" showErrorMessage="1" sqref="Q96:V97" xr:uid="{00000000-0002-0000-0100-00000E000000}">
      <formula1>$N$96:$N$97</formula1>
    </dataValidation>
    <dataValidation type="list" allowBlank="1" showInputMessage="1" showErrorMessage="1" sqref="Q89:V90" xr:uid="{00000000-0002-0000-0100-00000F000000}">
      <formula1>$N$89:$N$90</formula1>
    </dataValidation>
    <dataValidation type="list" allowBlank="1" showInputMessage="1" showErrorMessage="1" sqref="Q87:V88" xr:uid="{00000000-0002-0000-0100-000010000000}">
      <formula1>$N$87:$N$88</formula1>
    </dataValidation>
    <dataValidation type="list" allowBlank="1" showInputMessage="1" showErrorMessage="1" sqref="Q82:V86" xr:uid="{00000000-0002-0000-0100-000011000000}">
      <formula1>$N$82:$N$86</formula1>
    </dataValidation>
    <dataValidation type="list" allowBlank="1" showInputMessage="1" showErrorMessage="1" sqref="Q107:R108" xr:uid="{00000000-0002-0000-0100-000012000000}">
      <formula1>$N$107:$N$108</formula1>
    </dataValidation>
    <dataValidation type="list" allowBlank="1" showInputMessage="1" showErrorMessage="1" sqref="Q118:V119" xr:uid="{00000000-0002-0000-0100-000013000000}">
      <formula1>$N$118:$N$119</formula1>
    </dataValidation>
    <dataValidation type="list" allowBlank="1" showInputMessage="1" showErrorMessage="1" sqref="Q116:V117" xr:uid="{00000000-0002-0000-0100-000014000000}">
      <formula1>$N$116:$N$117</formula1>
    </dataValidation>
    <dataValidation type="list" allowBlank="1" showInputMessage="1" showErrorMessage="1" sqref="Q114:R115" xr:uid="{00000000-0002-0000-0100-000015000000}">
      <formula1>$N$114:$N$115</formula1>
    </dataValidation>
    <dataValidation type="list" allowBlank="1" showInputMessage="1" showErrorMessage="1" sqref="Q112:R113" xr:uid="{00000000-0002-0000-0100-000016000000}">
      <formula1>$N$112:$N$113</formula1>
    </dataValidation>
    <dataValidation type="list" allowBlank="1" showInputMessage="1" showErrorMessage="1" sqref="Q98:V105" xr:uid="{00000000-0002-0000-0100-000017000000}">
      <formula1>$N$98:$N$99</formula1>
    </dataValidation>
  </dataValidations>
  <printOptions horizontalCentered="1"/>
  <pageMargins left="0.39370078740157483" right="0.39370078740157483" top="0.39370078740157483" bottom="0.39370078740157483" header="0" footer="0"/>
  <pageSetup paperSize="9" scale="88" fitToHeight="0" orientation="portrait" blackAndWhite="1" r:id="rId1"/>
  <rowBreaks count="1" manualBreakCount="1">
    <brk id="56" max="23" man="1"/>
  </rowBreaks>
  <ignoredErrors>
    <ignoredError sqref="A25:A26 A36 A39:A43 A28:A30 A32 A34:A35 J27:J46 B64:B12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I159"/>
  <sheetViews>
    <sheetView showGridLines="0" tabSelected="1" view="pageBreakPreview" zoomScaleNormal="100" zoomScaleSheetLayoutView="100" workbookViewId="0">
      <selection activeCell="Y142" sqref="Y142"/>
    </sheetView>
  </sheetViews>
  <sheetFormatPr defaultColWidth="3.625" defaultRowHeight="15" customHeight="1" x14ac:dyDescent="0.4"/>
  <cols>
    <col min="1" max="22" width="3.625" style="142"/>
    <col min="23" max="23" width="3.625" style="142" customWidth="1"/>
    <col min="24" max="16384" width="3.625" style="142"/>
  </cols>
  <sheetData>
    <row r="1" spans="1:61" ht="15" customHeight="1" x14ac:dyDescent="0.4">
      <c r="A1" s="142" t="s">
        <v>149</v>
      </c>
      <c r="W1" s="143"/>
    </row>
    <row r="2" spans="1:61" ht="15" customHeight="1" x14ac:dyDescent="0.4">
      <c r="A2" s="144"/>
    </row>
    <row r="3" spans="1:61" ht="15" customHeight="1" x14ac:dyDescent="0.4">
      <c r="A3" s="544" t="s">
        <v>133</v>
      </c>
      <c r="B3" s="544"/>
      <c r="C3" s="544"/>
      <c r="D3" s="544"/>
      <c r="E3" s="544"/>
      <c r="F3" s="544"/>
      <c r="G3" s="544"/>
      <c r="H3" s="544"/>
      <c r="I3" s="544"/>
      <c r="J3" s="544"/>
      <c r="K3" s="544"/>
      <c r="L3" s="544"/>
      <c r="M3" s="544"/>
      <c r="N3" s="544"/>
      <c r="O3" s="544"/>
      <c r="P3" s="544"/>
      <c r="Q3" s="544"/>
      <c r="R3" s="544"/>
      <c r="S3" s="544"/>
      <c r="T3" s="544"/>
      <c r="U3" s="544"/>
      <c r="V3" s="544"/>
    </row>
    <row r="5" spans="1:61" ht="15" customHeight="1" x14ac:dyDescent="0.4">
      <c r="A5" s="545" t="s">
        <v>134</v>
      </c>
      <c r="B5" s="545"/>
      <c r="C5" s="545"/>
      <c r="D5" s="545"/>
      <c r="E5" s="546" t="str">
        <f>IF(鑑!$E$19="","",鑑!$E$19)</f>
        <v>北海道足寄高等学校大規模改造工事</v>
      </c>
      <c r="F5" s="546"/>
      <c r="G5" s="546"/>
      <c r="H5" s="546"/>
      <c r="I5" s="546"/>
      <c r="J5" s="546"/>
      <c r="K5" s="546"/>
      <c r="L5" s="546"/>
      <c r="M5" s="546"/>
      <c r="N5" s="546"/>
      <c r="O5" s="546"/>
      <c r="P5" s="546"/>
      <c r="Q5" s="546"/>
      <c r="R5" s="546"/>
      <c r="S5" s="546"/>
      <c r="T5" s="546"/>
      <c r="U5" s="546"/>
      <c r="V5" s="546"/>
    </row>
    <row r="6" spans="1:61" ht="15" customHeight="1" x14ac:dyDescent="0.4">
      <c r="A6" s="545" t="s">
        <v>135</v>
      </c>
      <c r="B6" s="545"/>
      <c r="C6" s="545"/>
      <c r="D6" s="545"/>
      <c r="E6" s="547" t="str">
        <f>IF(鑑!$J$6="","",鑑!$J$6)</f>
        <v/>
      </c>
      <c r="F6" s="547"/>
      <c r="G6" s="547"/>
      <c r="H6" s="547"/>
      <c r="I6" s="547"/>
      <c r="J6" s="547"/>
      <c r="K6" s="547"/>
      <c r="L6" s="547"/>
      <c r="M6" s="547"/>
      <c r="N6" s="547"/>
      <c r="O6" s="547"/>
      <c r="P6" s="547"/>
      <c r="Q6" s="547"/>
      <c r="R6" s="547"/>
      <c r="S6" s="547"/>
      <c r="T6" s="547"/>
      <c r="U6" s="547"/>
      <c r="V6" s="547"/>
    </row>
    <row r="8" spans="1:61" ht="15" customHeight="1" x14ac:dyDescent="0.4">
      <c r="A8" s="548" t="s">
        <v>136</v>
      </c>
      <c r="B8" s="548"/>
      <c r="C8" s="548"/>
      <c r="D8" s="548"/>
      <c r="E8" s="548" t="s">
        <v>137</v>
      </c>
      <c r="F8" s="548"/>
      <c r="G8" s="548"/>
      <c r="H8" s="548"/>
      <c r="I8" s="548"/>
      <c r="J8" s="548"/>
      <c r="K8" s="548"/>
      <c r="L8" s="548"/>
      <c r="M8" s="548"/>
      <c r="N8" s="548"/>
      <c r="O8" s="548"/>
      <c r="P8" s="548"/>
      <c r="Q8" s="548"/>
      <c r="R8" s="548"/>
      <c r="S8" s="548" t="s">
        <v>138</v>
      </c>
      <c r="T8" s="548"/>
      <c r="U8" s="549" t="s">
        <v>139</v>
      </c>
      <c r="V8" s="549"/>
    </row>
    <row r="9" spans="1:61" ht="15" customHeight="1" x14ac:dyDescent="0.4">
      <c r="A9" s="548"/>
      <c r="B9" s="548"/>
      <c r="C9" s="548"/>
      <c r="D9" s="548"/>
      <c r="E9" s="548"/>
      <c r="F9" s="548"/>
      <c r="G9" s="548"/>
      <c r="H9" s="548"/>
      <c r="I9" s="548"/>
      <c r="J9" s="548"/>
      <c r="K9" s="548"/>
      <c r="L9" s="548"/>
      <c r="M9" s="548"/>
      <c r="N9" s="548"/>
      <c r="O9" s="548"/>
      <c r="P9" s="548"/>
      <c r="Q9" s="548"/>
      <c r="R9" s="548"/>
      <c r="S9" s="548"/>
      <c r="T9" s="548"/>
      <c r="U9" s="549"/>
      <c r="V9" s="549"/>
      <c r="AS9" s="268" t="s">
        <v>494</v>
      </c>
      <c r="AT9" s="268" t="s">
        <v>495</v>
      </c>
      <c r="AU9" s="268" t="s">
        <v>496</v>
      </c>
      <c r="AV9" s="268" t="s">
        <v>497</v>
      </c>
      <c r="AW9" s="268" t="s">
        <v>507</v>
      </c>
      <c r="AY9" s="297" t="s">
        <v>498</v>
      </c>
      <c r="AZ9" s="297" t="s">
        <v>526</v>
      </c>
      <c r="BA9" s="297" t="s">
        <v>527</v>
      </c>
      <c r="BB9" s="297" t="s">
        <v>499</v>
      </c>
      <c r="BC9" s="268" t="s">
        <v>507</v>
      </c>
      <c r="BE9" s="268" t="s">
        <v>500</v>
      </c>
      <c r="BF9" s="268" t="s">
        <v>501</v>
      </c>
      <c r="BG9" s="268" t="s">
        <v>502</v>
      </c>
      <c r="BH9" s="268" t="s">
        <v>503</v>
      </c>
      <c r="BI9" s="269" t="s">
        <v>507</v>
      </c>
    </row>
    <row r="10" spans="1:61" ht="15" customHeight="1" x14ac:dyDescent="0.4">
      <c r="A10" s="554" t="s">
        <v>545</v>
      </c>
      <c r="B10" s="555"/>
      <c r="C10" s="555"/>
      <c r="D10" s="555"/>
      <c r="E10" s="556"/>
      <c r="F10" s="556"/>
      <c r="G10" s="556"/>
      <c r="H10" s="556"/>
      <c r="I10" s="556"/>
      <c r="J10" s="556"/>
      <c r="K10" s="556"/>
      <c r="L10" s="556"/>
      <c r="M10" s="556"/>
      <c r="N10" s="556"/>
      <c r="O10" s="556"/>
      <c r="P10" s="556"/>
      <c r="Q10" s="556"/>
      <c r="R10" s="556"/>
      <c r="S10" s="557"/>
      <c r="T10" s="557"/>
      <c r="U10" s="557"/>
      <c r="V10" s="557"/>
    </row>
    <row r="11" spans="1:61" ht="15" customHeight="1" x14ac:dyDescent="0.4">
      <c r="A11" s="555"/>
      <c r="B11" s="555"/>
      <c r="C11" s="555"/>
      <c r="D11" s="555"/>
      <c r="E11" s="556"/>
      <c r="F11" s="556"/>
      <c r="G11" s="556"/>
      <c r="H11" s="556"/>
      <c r="I11" s="556"/>
      <c r="J11" s="556"/>
      <c r="K11" s="556"/>
      <c r="L11" s="556"/>
      <c r="M11" s="556"/>
      <c r="N11" s="556"/>
      <c r="O11" s="556"/>
      <c r="P11" s="556"/>
      <c r="Q11" s="556"/>
      <c r="R11" s="556"/>
      <c r="S11" s="557"/>
      <c r="T11" s="557"/>
      <c r="U11" s="557"/>
      <c r="V11" s="557"/>
      <c r="AS11" s="142" t="s">
        <v>504</v>
      </c>
      <c r="AT11" s="142" t="s">
        <v>505</v>
      </c>
      <c r="AU11" s="142" t="s">
        <v>506</v>
      </c>
    </row>
    <row r="12" spans="1:61" ht="15" customHeight="1" x14ac:dyDescent="0.4">
      <c r="A12" s="555"/>
      <c r="B12" s="555"/>
      <c r="C12" s="555"/>
      <c r="D12" s="555"/>
      <c r="E12" s="556"/>
      <c r="F12" s="556"/>
      <c r="G12" s="556"/>
      <c r="H12" s="556"/>
      <c r="I12" s="556"/>
      <c r="J12" s="556"/>
      <c r="K12" s="556"/>
      <c r="L12" s="556"/>
      <c r="M12" s="556"/>
      <c r="N12" s="556"/>
      <c r="O12" s="556"/>
      <c r="P12" s="556"/>
      <c r="Q12" s="556"/>
      <c r="R12" s="556"/>
      <c r="S12" s="557"/>
      <c r="T12" s="557"/>
      <c r="U12" s="557"/>
      <c r="V12" s="557"/>
    </row>
    <row r="13" spans="1:61" ht="15" customHeight="1" x14ac:dyDescent="0.4">
      <c r="A13" s="555"/>
      <c r="B13" s="555"/>
      <c r="C13" s="555"/>
      <c r="D13" s="555"/>
      <c r="E13" s="556"/>
      <c r="F13" s="556"/>
      <c r="G13" s="556"/>
      <c r="H13" s="556"/>
      <c r="I13" s="556"/>
      <c r="J13" s="556"/>
      <c r="K13" s="556"/>
      <c r="L13" s="556"/>
      <c r="M13" s="556"/>
      <c r="N13" s="556"/>
      <c r="O13" s="556"/>
      <c r="P13" s="556"/>
      <c r="Q13" s="556"/>
      <c r="R13" s="556"/>
      <c r="S13" s="557"/>
      <c r="T13" s="557"/>
      <c r="U13" s="557"/>
      <c r="V13" s="557"/>
    </row>
    <row r="14" spans="1:61" ht="15" customHeight="1" x14ac:dyDescent="0.4">
      <c r="A14" s="555"/>
      <c r="B14" s="555"/>
      <c r="C14" s="555"/>
      <c r="D14" s="555"/>
      <c r="E14" s="556"/>
      <c r="F14" s="556"/>
      <c r="G14" s="556"/>
      <c r="H14" s="556"/>
      <c r="I14" s="556"/>
      <c r="J14" s="556"/>
      <c r="K14" s="556"/>
      <c r="L14" s="556"/>
      <c r="M14" s="556"/>
      <c r="N14" s="556"/>
      <c r="O14" s="556"/>
      <c r="P14" s="556"/>
      <c r="Q14" s="556"/>
      <c r="R14" s="556"/>
      <c r="S14" s="557"/>
      <c r="T14" s="557"/>
      <c r="U14" s="557"/>
      <c r="V14" s="557"/>
    </row>
    <row r="15" spans="1:61" ht="15" customHeight="1" x14ac:dyDescent="0.4">
      <c r="A15" s="555"/>
      <c r="B15" s="555"/>
      <c r="C15" s="555"/>
      <c r="D15" s="555"/>
      <c r="E15" s="556"/>
      <c r="F15" s="556"/>
      <c r="G15" s="556"/>
      <c r="H15" s="556"/>
      <c r="I15" s="556"/>
      <c r="J15" s="556"/>
      <c r="K15" s="556"/>
      <c r="L15" s="556"/>
      <c r="M15" s="556"/>
      <c r="N15" s="556"/>
      <c r="O15" s="556"/>
      <c r="P15" s="556"/>
      <c r="Q15" s="556"/>
      <c r="R15" s="556"/>
      <c r="S15" s="557"/>
      <c r="T15" s="557"/>
      <c r="U15" s="557"/>
      <c r="V15" s="557"/>
    </row>
    <row r="16" spans="1:61" ht="15" customHeight="1" x14ac:dyDescent="0.4">
      <c r="A16" s="555"/>
      <c r="B16" s="555"/>
      <c r="C16" s="555"/>
      <c r="D16" s="555"/>
      <c r="E16" s="556"/>
      <c r="F16" s="556"/>
      <c r="G16" s="556"/>
      <c r="H16" s="556"/>
      <c r="I16" s="556"/>
      <c r="J16" s="556"/>
      <c r="K16" s="556"/>
      <c r="L16" s="556"/>
      <c r="M16" s="556"/>
      <c r="N16" s="556"/>
      <c r="O16" s="556"/>
      <c r="P16" s="556"/>
      <c r="Q16" s="556"/>
      <c r="R16" s="556"/>
      <c r="S16" s="557"/>
      <c r="T16" s="557"/>
      <c r="U16" s="557"/>
      <c r="V16" s="557"/>
    </row>
    <row r="17" spans="1:22" ht="15" customHeight="1" x14ac:dyDescent="0.4">
      <c r="A17" s="555"/>
      <c r="B17" s="555"/>
      <c r="C17" s="555"/>
      <c r="D17" s="555"/>
      <c r="E17" s="556"/>
      <c r="F17" s="556"/>
      <c r="G17" s="556"/>
      <c r="H17" s="556"/>
      <c r="I17" s="556"/>
      <c r="J17" s="556"/>
      <c r="K17" s="556"/>
      <c r="L17" s="556"/>
      <c r="M17" s="556"/>
      <c r="N17" s="556"/>
      <c r="O17" s="556"/>
      <c r="P17" s="556"/>
      <c r="Q17" s="556"/>
      <c r="R17" s="556"/>
      <c r="S17" s="557"/>
      <c r="T17" s="557"/>
      <c r="U17" s="557"/>
      <c r="V17" s="557"/>
    </row>
    <row r="18" spans="1:22" ht="15" customHeight="1" x14ac:dyDescent="0.4">
      <c r="A18" s="555"/>
      <c r="B18" s="555"/>
      <c r="C18" s="555"/>
      <c r="D18" s="555"/>
      <c r="E18" s="556"/>
      <c r="F18" s="556"/>
      <c r="G18" s="556"/>
      <c r="H18" s="556"/>
      <c r="I18" s="556"/>
      <c r="J18" s="556"/>
      <c r="K18" s="556"/>
      <c r="L18" s="556"/>
      <c r="M18" s="556"/>
      <c r="N18" s="556"/>
      <c r="O18" s="556"/>
      <c r="P18" s="556"/>
      <c r="Q18" s="556"/>
      <c r="R18" s="556"/>
      <c r="S18" s="557"/>
      <c r="T18" s="557"/>
      <c r="U18" s="557"/>
      <c r="V18" s="557"/>
    </row>
    <row r="19" spans="1:22" ht="15" customHeight="1" x14ac:dyDescent="0.4">
      <c r="A19" s="555"/>
      <c r="B19" s="555"/>
      <c r="C19" s="555"/>
      <c r="D19" s="555"/>
      <c r="E19" s="556"/>
      <c r="F19" s="556"/>
      <c r="G19" s="556"/>
      <c r="H19" s="556"/>
      <c r="I19" s="556"/>
      <c r="J19" s="556"/>
      <c r="K19" s="556"/>
      <c r="L19" s="556"/>
      <c r="M19" s="556"/>
      <c r="N19" s="556"/>
      <c r="O19" s="556"/>
      <c r="P19" s="556"/>
      <c r="Q19" s="556"/>
      <c r="R19" s="556"/>
      <c r="S19" s="557"/>
      <c r="T19" s="557"/>
      <c r="U19" s="557"/>
      <c r="V19" s="557"/>
    </row>
    <row r="20" spans="1:22" ht="15" customHeight="1" x14ac:dyDescent="0.4">
      <c r="A20" s="555"/>
      <c r="B20" s="555"/>
      <c r="C20" s="555"/>
      <c r="D20" s="555"/>
      <c r="E20" s="556"/>
      <c r="F20" s="556"/>
      <c r="G20" s="556"/>
      <c r="H20" s="556"/>
      <c r="I20" s="556"/>
      <c r="J20" s="556"/>
      <c r="K20" s="556"/>
      <c r="L20" s="556"/>
      <c r="M20" s="556"/>
      <c r="N20" s="556"/>
      <c r="O20" s="556"/>
      <c r="P20" s="556"/>
      <c r="Q20" s="556"/>
      <c r="R20" s="556"/>
      <c r="S20" s="557"/>
      <c r="T20" s="557"/>
      <c r="U20" s="557"/>
      <c r="V20" s="557"/>
    </row>
    <row r="21" spans="1:22" ht="15" customHeight="1" x14ac:dyDescent="0.4">
      <c r="A21" s="555"/>
      <c r="B21" s="555"/>
      <c r="C21" s="555"/>
      <c r="D21" s="555"/>
      <c r="E21" s="556"/>
      <c r="F21" s="556"/>
      <c r="G21" s="556"/>
      <c r="H21" s="556"/>
      <c r="I21" s="556"/>
      <c r="J21" s="556"/>
      <c r="K21" s="556"/>
      <c r="L21" s="556"/>
      <c r="M21" s="556"/>
      <c r="N21" s="556"/>
      <c r="O21" s="556"/>
      <c r="P21" s="556"/>
      <c r="Q21" s="556"/>
      <c r="R21" s="556"/>
      <c r="S21" s="557"/>
      <c r="T21" s="557"/>
      <c r="U21" s="557"/>
      <c r="V21" s="557"/>
    </row>
    <row r="22" spans="1:22" ht="15" customHeight="1" x14ac:dyDescent="0.4">
      <c r="A22" s="555"/>
      <c r="B22" s="555"/>
      <c r="C22" s="555"/>
      <c r="D22" s="555"/>
      <c r="E22" s="556"/>
      <c r="F22" s="556"/>
      <c r="G22" s="556"/>
      <c r="H22" s="556"/>
      <c r="I22" s="556"/>
      <c r="J22" s="556"/>
      <c r="K22" s="556"/>
      <c r="L22" s="556"/>
      <c r="M22" s="556"/>
      <c r="N22" s="556"/>
      <c r="O22" s="556"/>
      <c r="P22" s="556"/>
      <c r="Q22" s="556"/>
      <c r="R22" s="556"/>
      <c r="S22" s="557"/>
      <c r="T22" s="557"/>
      <c r="U22" s="557"/>
      <c r="V22" s="557"/>
    </row>
    <row r="23" spans="1:22" ht="15" customHeight="1" x14ac:dyDescent="0.4">
      <c r="A23" s="555"/>
      <c r="B23" s="555"/>
      <c r="C23" s="555"/>
      <c r="D23" s="555"/>
      <c r="E23" s="556"/>
      <c r="F23" s="556"/>
      <c r="G23" s="556"/>
      <c r="H23" s="556"/>
      <c r="I23" s="556"/>
      <c r="J23" s="556"/>
      <c r="K23" s="556"/>
      <c r="L23" s="556"/>
      <c r="M23" s="556"/>
      <c r="N23" s="556"/>
      <c r="O23" s="556"/>
      <c r="P23" s="556"/>
      <c r="Q23" s="556"/>
      <c r="R23" s="556"/>
      <c r="S23" s="557"/>
      <c r="T23" s="557"/>
      <c r="U23" s="557"/>
      <c r="V23" s="557"/>
    </row>
    <row r="24" spans="1:22" ht="15" customHeight="1" x14ac:dyDescent="0.4">
      <c r="A24" s="555"/>
      <c r="B24" s="555"/>
      <c r="C24" s="555"/>
      <c r="D24" s="555"/>
      <c r="E24" s="556"/>
      <c r="F24" s="556"/>
      <c r="G24" s="556"/>
      <c r="H24" s="556"/>
      <c r="I24" s="556"/>
      <c r="J24" s="556"/>
      <c r="K24" s="556"/>
      <c r="L24" s="556"/>
      <c r="M24" s="556"/>
      <c r="N24" s="556"/>
      <c r="O24" s="556"/>
      <c r="P24" s="556"/>
      <c r="Q24" s="556"/>
      <c r="R24" s="556"/>
      <c r="S24" s="557"/>
      <c r="T24" s="557"/>
      <c r="U24" s="557"/>
      <c r="V24" s="557"/>
    </row>
    <row r="25" spans="1:22" ht="15" customHeight="1" x14ac:dyDescent="0.4">
      <c r="A25" s="555"/>
      <c r="B25" s="555"/>
      <c r="C25" s="555"/>
      <c r="D25" s="555"/>
      <c r="E25" s="556"/>
      <c r="F25" s="556"/>
      <c r="G25" s="556"/>
      <c r="H25" s="556"/>
      <c r="I25" s="556"/>
      <c r="J25" s="556"/>
      <c r="K25" s="556"/>
      <c r="L25" s="556"/>
      <c r="M25" s="556"/>
      <c r="N25" s="556"/>
      <c r="O25" s="556"/>
      <c r="P25" s="556"/>
      <c r="Q25" s="556"/>
      <c r="R25" s="556"/>
      <c r="S25" s="557"/>
      <c r="T25" s="557"/>
      <c r="U25" s="557"/>
      <c r="V25" s="557"/>
    </row>
    <row r="26" spans="1:22" ht="15" customHeight="1" x14ac:dyDescent="0.4">
      <c r="A26" s="555"/>
      <c r="B26" s="555"/>
      <c r="C26" s="555"/>
      <c r="D26" s="555"/>
      <c r="E26" s="556"/>
      <c r="F26" s="556"/>
      <c r="G26" s="556"/>
      <c r="H26" s="556"/>
      <c r="I26" s="556"/>
      <c r="J26" s="556"/>
      <c r="K26" s="556"/>
      <c r="L26" s="556"/>
      <c r="M26" s="556"/>
      <c r="N26" s="556"/>
      <c r="O26" s="556"/>
      <c r="P26" s="556"/>
      <c r="Q26" s="556"/>
      <c r="R26" s="556"/>
      <c r="S26" s="557"/>
      <c r="T26" s="557"/>
      <c r="U26" s="557"/>
      <c r="V26" s="557"/>
    </row>
    <row r="27" spans="1:22" ht="15" customHeight="1" x14ac:dyDescent="0.4">
      <c r="A27" s="554" t="s">
        <v>546</v>
      </c>
      <c r="B27" s="555"/>
      <c r="C27" s="555"/>
      <c r="D27" s="555"/>
      <c r="E27" s="556"/>
      <c r="F27" s="556"/>
      <c r="G27" s="556"/>
      <c r="H27" s="556"/>
      <c r="I27" s="556"/>
      <c r="J27" s="556"/>
      <c r="K27" s="556"/>
      <c r="L27" s="556"/>
      <c r="M27" s="556"/>
      <c r="N27" s="556"/>
      <c r="O27" s="556"/>
      <c r="P27" s="556"/>
      <c r="Q27" s="556"/>
      <c r="R27" s="556"/>
      <c r="S27" s="557"/>
      <c r="T27" s="557"/>
      <c r="U27" s="557"/>
      <c r="V27" s="557"/>
    </row>
    <row r="28" spans="1:22" ht="15" customHeight="1" x14ac:dyDescent="0.4">
      <c r="A28" s="555"/>
      <c r="B28" s="555"/>
      <c r="C28" s="555"/>
      <c r="D28" s="555"/>
      <c r="E28" s="556"/>
      <c r="F28" s="556"/>
      <c r="G28" s="556"/>
      <c r="H28" s="556"/>
      <c r="I28" s="556"/>
      <c r="J28" s="556"/>
      <c r="K28" s="556"/>
      <c r="L28" s="556"/>
      <c r="M28" s="556"/>
      <c r="N28" s="556"/>
      <c r="O28" s="556"/>
      <c r="P28" s="556"/>
      <c r="Q28" s="556"/>
      <c r="R28" s="556"/>
      <c r="S28" s="557"/>
      <c r="T28" s="557"/>
      <c r="U28" s="557"/>
      <c r="V28" s="557"/>
    </row>
    <row r="29" spans="1:22" ht="15" customHeight="1" x14ac:dyDescent="0.4">
      <c r="A29" s="555"/>
      <c r="B29" s="555"/>
      <c r="C29" s="555"/>
      <c r="D29" s="555"/>
      <c r="E29" s="556"/>
      <c r="F29" s="556"/>
      <c r="G29" s="556"/>
      <c r="H29" s="556"/>
      <c r="I29" s="556"/>
      <c r="J29" s="556"/>
      <c r="K29" s="556"/>
      <c r="L29" s="556"/>
      <c r="M29" s="556"/>
      <c r="N29" s="556"/>
      <c r="O29" s="556"/>
      <c r="P29" s="556"/>
      <c r="Q29" s="556"/>
      <c r="R29" s="556"/>
      <c r="S29" s="557"/>
      <c r="T29" s="557"/>
      <c r="U29" s="557"/>
      <c r="V29" s="557"/>
    </row>
    <row r="30" spans="1:22" ht="15" customHeight="1" x14ac:dyDescent="0.4">
      <c r="A30" s="555"/>
      <c r="B30" s="555"/>
      <c r="C30" s="555"/>
      <c r="D30" s="555"/>
      <c r="E30" s="556"/>
      <c r="F30" s="556"/>
      <c r="G30" s="556"/>
      <c r="H30" s="556"/>
      <c r="I30" s="556"/>
      <c r="J30" s="556"/>
      <c r="K30" s="556"/>
      <c r="L30" s="556"/>
      <c r="M30" s="556"/>
      <c r="N30" s="556"/>
      <c r="O30" s="556"/>
      <c r="P30" s="556"/>
      <c r="Q30" s="556"/>
      <c r="R30" s="556"/>
      <c r="S30" s="557"/>
      <c r="T30" s="557"/>
      <c r="U30" s="557"/>
      <c r="V30" s="557"/>
    </row>
    <row r="31" spans="1:22" ht="15" customHeight="1" x14ac:dyDescent="0.4">
      <c r="A31" s="555"/>
      <c r="B31" s="555"/>
      <c r="C31" s="555"/>
      <c r="D31" s="555"/>
      <c r="E31" s="556"/>
      <c r="F31" s="556"/>
      <c r="G31" s="556"/>
      <c r="H31" s="556"/>
      <c r="I31" s="556"/>
      <c r="J31" s="556"/>
      <c r="K31" s="556"/>
      <c r="L31" s="556"/>
      <c r="M31" s="556"/>
      <c r="N31" s="556"/>
      <c r="O31" s="556"/>
      <c r="P31" s="556"/>
      <c r="Q31" s="556"/>
      <c r="R31" s="556"/>
      <c r="S31" s="557"/>
      <c r="T31" s="557"/>
      <c r="U31" s="557"/>
      <c r="V31" s="557"/>
    </row>
    <row r="32" spans="1:22" ht="15" customHeight="1" x14ac:dyDescent="0.4">
      <c r="A32" s="555"/>
      <c r="B32" s="555"/>
      <c r="C32" s="555"/>
      <c r="D32" s="555"/>
      <c r="E32" s="556"/>
      <c r="F32" s="556"/>
      <c r="G32" s="556"/>
      <c r="H32" s="556"/>
      <c r="I32" s="556"/>
      <c r="J32" s="556"/>
      <c r="K32" s="556"/>
      <c r="L32" s="556"/>
      <c r="M32" s="556"/>
      <c r="N32" s="556"/>
      <c r="O32" s="556"/>
      <c r="P32" s="556"/>
      <c r="Q32" s="556"/>
      <c r="R32" s="556"/>
      <c r="S32" s="557"/>
      <c r="T32" s="557"/>
      <c r="U32" s="557"/>
      <c r="V32" s="557"/>
    </row>
    <row r="33" spans="1:22" ht="15" customHeight="1" x14ac:dyDescent="0.4">
      <c r="A33" s="555"/>
      <c r="B33" s="555"/>
      <c r="C33" s="555"/>
      <c r="D33" s="555"/>
      <c r="E33" s="556"/>
      <c r="F33" s="556"/>
      <c r="G33" s="556"/>
      <c r="H33" s="556"/>
      <c r="I33" s="556"/>
      <c r="J33" s="556"/>
      <c r="K33" s="556"/>
      <c r="L33" s="556"/>
      <c r="M33" s="556"/>
      <c r="N33" s="556"/>
      <c r="O33" s="556"/>
      <c r="P33" s="556"/>
      <c r="Q33" s="556"/>
      <c r="R33" s="556"/>
      <c r="S33" s="557"/>
      <c r="T33" s="557"/>
      <c r="U33" s="557"/>
      <c r="V33" s="557"/>
    </row>
    <row r="34" spans="1:22" ht="15" customHeight="1" x14ac:dyDescent="0.4">
      <c r="A34" s="555"/>
      <c r="B34" s="555"/>
      <c r="C34" s="555"/>
      <c r="D34" s="555"/>
      <c r="E34" s="556"/>
      <c r="F34" s="556"/>
      <c r="G34" s="556"/>
      <c r="H34" s="556"/>
      <c r="I34" s="556"/>
      <c r="J34" s="556"/>
      <c r="K34" s="556"/>
      <c r="L34" s="556"/>
      <c r="M34" s="556"/>
      <c r="N34" s="556"/>
      <c r="O34" s="556"/>
      <c r="P34" s="556"/>
      <c r="Q34" s="556"/>
      <c r="R34" s="556"/>
      <c r="S34" s="557"/>
      <c r="T34" s="557"/>
      <c r="U34" s="557"/>
      <c r="V34" s="557"/>
    </row>
    <row r="35" spans="1:22" ht="15" customHeight="1" x14ac:dyDescent="0.4">
      <c r="A35" s="555"/>
      <c r="B35" s="555"/>
      <c r="C35" s="555"/>
      <c r="D35" s="555"/>
      <c r="E35" s="556"/>
      <c r="F35" s="556"/>
      <c r="G35" s="556"/>
      <c r="H35" s="556"/>
      <c r="I35" s="556"/>
      <c r="J35" s="556"/>
      <c r="K35" s="556"/>
      <c r="L35" s="556"/>
      <c r="M35" s="556"/>
      <c r="N35" s="556"/>
      <c r="O35" s="556"/>
      <c r="P35" s="556"/>
      <c r="Q35" s="556"/>
      <c r="R35" s="556"/>
      <c r="S35" s="557"/>
      <c r="T35" s="557"/>
      <c r="U35" s="557"/>
      <c r="V35" s="557"/>
    </row>
    <row r="36" spans="1:22" ht="15" customHeight="1" x14ac:dyDescent="0.4">
      <c r="A36" s="555"/>
      <c r="B36" s="555"/>
      <c r="C36" s="555"/>
      <c r="D36" s="555"/>
      <c r="E36" s="556"/>
      <c r="F36" s="556"/>
      <c r="G36" s="556"/>
      <c r="H36" s="556"/>
      <c r="I36" s="556"/>
      <c r="J36" s="556"/>
      <c r="K36" s="556"/>
      <c r="L36" s="556"/>
      <c r="M36" s="556"/>
      <c r="N36" s="556"/>
      <c r="O36" s="556"/>
      <c r="P36" s="556"/>
      <c r="Q36" s="556"/>
      <c r="R36" s="556"/>
      <c r="S36" s="557"/>
      <c r="T36" s="557"/>
      <c r="U36" s="557"/>
      <c r="V36" s="557"/>
    </row>
    <row r="37" spans="1:22" ht="15" customHeight="1" x14ac:dyDescent="0.4">
      <c r="A37" s="555"/>
      <c r="B37" s="555"/>
      <c r="C37" s="555"/>
      <c r="D37" s="555"/>
      <c r="E37" s="556"/>
      <c r="F37" s="556"/>
      <c r="G37" s="556"/>
      <c r="H37" s="556"/>
      <c r="I37" s="556"/>
      <c r="J37" s="556"/>
      <c r="K37" s="556"/>
      <c r="L37" s="556"/>
      <c r="M37" s="556"/>
      <c r="N37" s="556"/>
      <c r="O37" s="556"/>
      <c r="P37" s="556"/>
      <c r="Q37" s="556"/>
      <c r="R37" s="556"/>
      <c r="S37" s="557"/>
      <c r="T37" s="557"/>
      <c r="U37" s="557"/>
      <c r="V37" s="557"/>
    </row>
    <row r="38" spans="1:22" ht="15" customHeight="1" x14ac:dyDescent="0.4">
      <c r="A38" s="555"/>
      <c r="B38" s="555"/>
      <c r="C38" s="555"/>
      <c r="D38" s="555"/>
      <c r="E38" s="556"/>
      <c r="F38" s="556"/>
      <c r="G38" s="556"/>
      <c r="H38" s="556"/>
      <c r="I38" s="556"/>
      <c r="J38" s="556"/>
      <c r="K38" s="556"/>
      <c r="L38" s="556"/>
      <c r="M38" s="556"/>
      <c r="N38" s="556"/>
      <c r="O38" s="556"/>
      <c r="P38" s="556"/>
      <c r="Q38" s="556"/>
      <c r="R38" s="556"/>
      <c r="S38" s="557"/>
      <c r="T38" s="557"/>
      <c r="U38" s="557"/>
      <c r="V38" s="557"/>
    </row>
    <row r="39" spans="1:22" ht="15" customHeight="1" x14ac:dyDescent="0.4">
      <c r="A39" s="555"/>
      <c r="B39" s="555"/>
      <c r="C39" s="555"/>
      <c r="D39" s="555"/>
      <c r="E39" s="556"/>
      <c r="F39" s="556"/>
      <c r="G39" s="556"/>
      <c r="H39" s="556"/>
      <c r="I39" s="556"/>
      <c r="J39" s="556"/>
      <c r="K39" s="556"/>
      <c r="L39" s="556"/>
      <c r="M39" s="556"/>
      <c r="N39" s="556"/>
      <c r="O39" s="556"/>
      <c r="P39" s="556"/>
      <c r="Q39" s="556"/>
      <c r="R39" s="556"/>
      <c r="S39" s="557"/>
      <c r="T39" s="557"/>
      <c r="U39" s="557"/>
      <c r="V39" s="557"/>
    </row>
    <row r="40" spans="1:22" ht="15" customHeight="1" x14ac:dyDescent="0.4">
      <c r="A40" s="555"/>
      <c r="B40" s="555"/>
      <c r="C40" s="555"/>
      <c r="D40" s="555"/>
      <c r="E40" s="556"/>
      <c r="F40" s="556"/>
      <c r="G40" s="556"/>
      <c r="H40" s="556"/>
      <c r="I40" s="556"/>
      <c r="J40" s="556"/>
      <c r="K40" s="556"/>
      <c r="L40" s="556"/>
      <c r="M40" s="556"/>
      <c r="N40" s="556"/>
      <c r="O40" s="556"/>
      <c r="P40" s="556"/>
      <c r="Q40" s="556"/>
      <c r="R40" s="556"/>
      <c r="S40" s="557"/>
      <c r="T40" s="557"/>
      <c r="U40" s="557"/>
      <c r="V40" s="557"/>
    </row>
    <row r="41" spans="1:22" ht="15" customHeight="1" x14ac:dyDescent="0.4">
      <c r="A41" s="555"/>
      <c r="B41" s="555"/>
      <c r="C41" s="555"/>
      <c r="D41" s="555"/>
      <c r="E41" s="556"/>
      <c r="F41" s="556"/>
      <c r="G41" s="556"/>
      <c r="H41" s="556"/>
      <c r="I41" s="556"/>
      <c r="J41" s="556"/>
      <c r="K41" s="556"/>
      <c r="L41" s="556"/>
      <c r="M41" s="556"/>
      <c r="N41" s="556"/>
      <c r="O41" s="556"/>
      <c r="P41" s="556"/>
      <c r="Q41" s="556"/>
      <c r="R41" s="556"/>
      <c r="S41" s="557"/>
      <c r="T41" s="557"/>
      <c r="U41" s="557"/>
      <c r="V41" s="557"/>
    </row>
    <row r="42" spans="1:22" ht="15" customHeight="1" x14ac:dyDescent="0.4">
      <c r="A42" s="555"/>
      <c r="B42" s="555"/>
      <c r="C42" s="555"/>
      <c r="D42" s="555"/>
      <c r="E42" s="556"/>
      <c r="F42" s="556"/>
      <c r="G42" s="556"/>
      <c r="H42" s="556"/>
      <c r="I42" s="556"/>
      <c r="J42" s="556"/>
      <c r="K42" s="556"/>
      <c r="L42" s="556"/>
      <c r="M42" s="556"/>
      <c r="N42" s="556"/>
      <c r="O42" s="556"/>
      <c r="P42" s="556"/>
      <c r="Q42" s="556"/>
      <c r="R42" s="556"/>
      <c r="S42" s="557"/>
      <c r="T42" s="557"/>
      <c r="U42" s="557"/>
      <c r="V42" s="557"/>
    </row>
    <row r="43" spans="1:22" ht="15" customHeight="1" x14ac:dyDescent="0.4">
      <c r="A43" s="555"/>
      <c r="B43" s="555"/>
      <c r="C43" s="555"/>
      <c r="D43" s="555"/>
      <c r="E43" s="556"/>
      <c r="F43" s="556"/>
      <c r="G43" s="556"/>
      <c r="H43" s="556"/>
      <c r="I43" s="556"/>
      <c r="J43" s="556"/>
      <c r="K43" s="556"/>
      <c r="L43" s="556"/>
      <c r="M43" s="556"/>
      <c r="N43" s="556"/>
      <c r="O43" s="556"/>
      <c r="P43" s="556"/>
      <c r="Q43" s="556"/>
      <c r="R43" s="556"/>
      <c r="S43" s="557"/>
      <c r="T43" s="557"/>
      <c r="U43" s="557"/>
      <c r="V43" s="557"/>
    </row>
    <row r="45" spans="1:22" ht="15" customHeight="1" x14ac:dyDescent="0.4">
      <c r="A45" s="142" t="s">
        <v>140</v>
      </c>
      <c r="B45" s="142" t="s">
        <v>141</v>
      </c>
    </row>
    <row r="46" spans="1:22" ht="15" customHeight="1" x14ac:dyDescent="0.4">
      <c r="A46" s="142" t="s">
        <v>142</v>
      </c>
      <c r="B46" s="142" t="s">
        <v>146</v>
      </c>
    </row>
    <row r="47" spans="1:22" ht="15" customHeight="1" x14ac:dyDescent="0.4">
      <c r="A47" s="142" t="s">
        <v>143</v>
      </c>
      <c r="B47" s="550" t="s">
        <v>530</v>
      </c>
      <c r="C47" s="551"/>
      <c r="D47" s="551"/>
      <c r="E47" s="551"/>
      <c r="F47" s="551"/>
      <c r="G47" s="551"/>
      <c r="H47" s="551"/>
      <c r="I47" s="551"/>
      <c r="J47" s="551"/>
      <c r="K47" s="551"/>
      <c r="L47" s="551"/>
      <c r="M47" s="551"/>
      <c r="N47" s="551"/>
      <c r="O47" s="551"/>
      <c r="P47" s="551"/>
      <c r="Q47" s="551"/>
      <c r="R47" s="551"/>
      <c r="S47" s="551"/>
      <c r="T47" s="551"/>
      <c r="U47" s="551"/>
      <c r="V47" s="551"/>
    </row>
    <row r="48" spans="1:22" ht="15" customHeight="1" x14ac:dyDescent="0.4">
      <c r="B48" s="550"/>
      <c r="C48" s="551"/>
      <c r="D48" s="551"/>
      <c r="E48" s="551"/>
      <c r="F48" s="551"/>
      <c r="G48" s="551"/>
      <c r="H48" s="551"/>
      <c r="I48" s="551"/>
      <c r="J48" s="551"/>
      <c r="K48" s="551"/>
      <c r="L48" s="551"/>
      <c r="M48" s="551"/>
      <c r="N48" s="551"/>
      <c r="O48" s="551"/>
      <c r="P48" s="551"/>
      <c r="Q48" s="551"/>
      <c r="R48" s="551"/>
      <c r="S48" s="551"/>
      <c r="T48" s="551"/>
      <c r="U48" s="551"/>
      <c r="V48" s="551"/>
    </row>
    <row r="49" spans="1:23" ht="15" customHeight="1" x14ac:dyDescent="0.4">
      <c r="B49" s="550"/>
      <c r="C49" s="551"/>
      <c r="D49" s="551"/>
      <c r="E49" s="551"/>
      <c r="F49" s="551"/>
      <c r="G49" s="551"/>
      <c r="H49" s="551"/>
      <c r="I49" s="551"/>
      <c r="J49" s="551"/>
      <c r="K49" s="551"/>
      <c r="L49" s="551"/>
      <c r="M49" s="551"/>
      <c r="N49" s="551"/>
      <c r="O49" s="551"/>
      <c r="P49" s="551"/>
      <c r="Q49" s="551"/>
      <c r="R49" s="551"/>
      <c r="S49" s="551"/>
      <c r="T49" s="551"/>
      <c r="U49" s="551"/>
      <c r="V49" s="551"/>
    </row>
    <row r="50" spans="1:23" ht="15" customHeight="1" x14ac:dyDescent="0.4">
      <c r="B50" s="551"/>
      <c r="C50" s="551"/>
      <c r="D50" s="551"/>
      <c r="E50" s="551"/>
      <c r="F50" s="551"/>
      <c r="G50" s="551"/>
      <c r="H50" s="551"/>
      <c r="I50" s="551"/>
      <c r="J50" s="551"/>
      <c r="K50" s="551"/>
      <c r="L50" s="551"/>
      <c r="M50" s="551"/>
      <c r="N50" s="551"/>
      <c r="O50" s="551"/>
      <c r="P50" s="551"/>
      <c r="Q50" s="551"/>
      <c r="R50" s="551"/>
      <c r="S50" s="551"/>
      <c r="T50" s="551"/>
      <c r="U50" s="551"/>
      <c r="V50" s="551"/>
    </row>
    <row r="51" spans="1:23" ht="21" customHeight="1" x14ac:dyDescent="0.4">
      <c r="B51" s="551"/>
      <c r="C51" s="551"/>
      <c r="D51" s="551"/>
      <c r="E51" s="551"/>
      <c r="F51" s="551"/>
      <c r="G51" s="551"/>
      <c r="H51" s="551"/>
      <c r="I51" s="551"/>
      <c r="J51" s="551"/>
      <c r="K51" s="551"/>
      <c r="L51" s="551"/>
      <c r="M51" s="551"/>
      <c r="N51" s="551"/>
      <c r="O51" s="551"/>
      <c r="P51" s="551"/>
      <c r="Q51" s="551"/>
      <c r="R51" s="551"/>
      <c r="S51" s="551"/>
      <c r="T51" s="551"/>
      <c r="U51" s="551"/>
      <c r="V51" s="551"/>
    </row>
    <row r="52" spans="1:23" ht="15" customHeight="1" x14ac:dyDescent="0.4">
      <c r="A52" s="142" t="s">
        <v>144</v>
      </c>
      <c r="B52" s="552" t="s">
        <v>145</v>
      </c>
      <c r="C52" s="553"/>
      <c r="D52" s="553"/>
      <c r="E52" s="553"/>
      <c r="F52" s="553"/>
      <c r="G52" s="553"/>
      <c r="H52" s="553"/>
      <c r="I52" s="553"/>
      <c r="J52" s="553"/>
      <c r="K52" s="553"/>
      <c r="L52" s="553"/>
      <c r="M52" s="553"/>
      <c r="N52" s="553"/>
      <c r="O52" s="553"/>
      <c r="P52" s="553"/>
      <c r="Q52" s="553"/>
      <c r="R52" s="553"/>
      <c r="S52" s="553"/>
      <c r="T52" s="553"/>
      <c r="U52" s="553"/>
      <c r="V52" s="553"/>
    </row>
    <row r="53" spans="1:23" ht="15" customHeight="1" x14ac:dyDescent="0.4">
      <c r="B53" s="553"/>
      <c r="C53" s="553"/>
      <c r="D53" s="553"/>
      <c r="E53" s="553"/>
      <c r="F53" s="553"/>
      <c r="G53" s="553"/>
      <c r="H53" s="553"/>
      <c r="I53" s="553"/>
      <c r="J53" s="553"/>
      <c r="K53" s="553"/>
      <c r="L53" s="553"/>
      <c r="M53" s="553"/>
      <c r="N53" s="553"/>
      <c r="O53" s="553"/>
      <c r="P53" s="553"/>
      <c r="Q53" s="553"/>
      <c r="R53" s="553"/>
      <c r="S53" s="553"/>
      <c r="T53" s="553"/>
      <c r="U53" s="553"/>
      <c r="V53" s="553"/>
    </row>
    <row r="54" spans="1:23" ht="15" customHeight="1" x14ac:dyDescent="0.4">
      <c r="A54" s="142" t="s">
        <v>150</v>
      </c>
      <c r="W54" s="143"/>
    </row>
    <row r="55" spans="1:23" ht="15" customHeight="1" x14ac:dyDescent="0.4">
      <c r="A55" s="144"/>
    </row>
    <row r="56" spans="1:23" ht="15" customHeight="1" x14ac:dyDescent="0.4">
      <c r="A56" s="544" t="s">
        <v>147</v>
      </c>
      <c r="B56" s="544"/>
      <c r="C56" s="544"/>
      <c r="D56" s="544"/>
      <c r="E56" s="544"/>
      <c r="F56" s="544"/>
      <c r="G56" s="544"/>
      <c r="H56" s="544"/>
      <c r="I56" s="544"/>
      <c r="J56" s="544"/>
      <c r="K56" s="544"/>
      <c r="L56" s="544"/>
      <c r="M56" s="544"/>
      <c r="N56" s="544"/>
      <c r="O56" s="544"/>
      <c r="P56" s="544"/>
      <c r="Q56" s="544"/>
      <c r="R56" s="544"/>
      <c r="S56" s="544"/>
      <c r="T56" s="544"/>
      <c r="U56" s="544"/>
      <c r="V56" s="544"/>
    </row>
    <row r="58" spans="1:23" ht="15" customHeight="1" x14ac:dyDescent="0.4">
      <c r="A58" s="545" t="s">
        <v>134</v>
      </c>
      <c r="B58" s="545"/>
      <c r="C58" s="545"/>
      <c r="D58" s="545"/>
      <c r="E58" s="546" t="str">
        <f>IF(鑑!$E$19="","",鑑!$E$19)</f>
        <v>北海道足寄高等学校大規模改造工事</v>
      </c>
      <c r="F58" s="546"/>
      <c r="G58" s="546"/>
      <c r="H58" s="546"/>
      <c r="I58" s="546"/>
      <c r="J58" s="546"/>
      <c r="K58" s="546"/>
      <c r="L58" s="546"/>
      <c r="M58" s="546"/>
      <c r="N58" s="546"/>
      <c r="O58" s="546"/>
      <c r="P58" s="546"/>
      <c r="Q58" s="546"/>
      <c r="R58" s="546"/>
      <c r="S58" s="546"/>
      <c r="T58" s="546"/>
      <c r="U58" s="546"/>
      <c r="V58" s="546"/>
    </row>
    <row r="59" spans="1:23" ht="15" customHeight="1" x14ac:dyDescent="0.4">
      <c r="A59" s="545" t="s">
        <v>135</v>
      </c>
      <c r="B59" s="545"/>
      <c r="C59" s="545"/>
      <c r="D59" s="545"/>
      <c r="E59" s="547" t="str">
        <f>IF(鑑!$J$6="","",鑑!$J$6)</f>
        <v/>
      </c>
      <c r="F59" s="547"/>
      <c r="G59" s="547"/>
      <c r="H59" s="547"/>
      <c r="I59" s="547"/>
      <c r="J59" s="547"/>
      <c r="K59" s="547"/>
      <c r="L59" s="547"/>
      <c r="M59" s="547"/>
      <c r="N59" s="547"/>
      <c r="O59" s="547"/>
      <c r="P59" s="547"/>
      <c r="Q59" s="547"/>
      <c r="R59" s="547"/>
      <c r="S59" s="547"/>
      <c r="T59" s="547"/>
      <c r="U59" s="547"/>
      <c r="V59" s="547"/>
    </row>
    <row r="61" spans="1:23" ht="15" customHeight="1" x14ac:dyDescent="0.4">
      <c r="A61" s="548" t="s">
        <v>136</v>
      </c>
      <c r="B61" s="548"/>
      <c r="C61" s="548"/>
      <c r="D61" s="548"/>
      <c r="E61" s="548" t="s">
        <v>137</v>
      </c>
      <c r="F61" s="548"/>
      <c r="G61" s="548"/>
      <c r="H61" s="548"/>
      <c r="I61" s="548"/>
      <c r="J61" s="548"/>
      <c r="K61" s="548"/>
      <c r="L61" s="548"/>
      <c r="M61" s="548"/>
      <c r="N61" s="548"/>
      <c r="O61" s="548"/>
      <c r="P61" s="548"/>
      <c r="Q61" s="548"/>
      <c r="R61" s="548"/>
      <c r="S61" s="548" t="s">
        <v>138</v>
      </c>
      <c r="T61" s="548"/>
      <c r="U61" s="549" t="s">
        <v>139</v>
      </c>
      <c r="V61" s="549"/>
    </row>
    <row r="62" spans="1:23" ht="15" customHeight="1" x14ac:dyDescent="0.4">
      <c r="A62" s="548"/>
      <c r="B62" s="548"/>
      <c r="C62" s="548"/>
      <c r="D62" s="548"/>
      <c r="E62" s="548"/>
      <c r="F62" s="548"/>
      <c r="G62" s="548"/>
      <c r="H62" s="548"/>
      <c r="I62" s="548"/>
      <c r="J62" s="548"/>
      <c r="K62" s="548"/>
      <c r="L62" s="548"/>
      <c r="M62" s="548"/>
      <c r="N62" s="548"/>
      <c r="O62" s="548"/>
      <c r="P62" s="548"/>
      <c r="Q62" s="548"/>
      <c r="R62" s="548"/>
      <c r="S62" s="548"/>
      <c r="T62" s="548"/>
      <c r="U62" s="549"/>
      <c r="V62" s="549"/>
    </row>
    <row r="63" spans="1:23" ht="15" customHeight="1" x14ac:dyDescent="0.4">
      <c r="A63" s="558" t="s">
        <v>547</v>
      </c>
      <c r="B63" s="559"/>
      <c r="C63" s="559"/>
      <c r="D63" s="560"/>
      <c r="E63" s="566"/>
      <c r="F63" s="567"/>
      <c r="G63" s="567"/>
      <c r="H63" s="567"/>
      <c r="I63" s="567"/>
      <c r="J63" s="567"/>
      <c r="K63" s="567"/>
      <c r="L63" s="567"/>
      <c r="M63" s="567"/>
      <c r="N63" s="567"/>
      <c r="O63" s="567"/>
      <c r="P63" s="567"/>
      <c r="Q63" s="567"/>
      <c r="R63" s="568"/>
      <c r="S63" s="575"/>
      <c r="T63" s="575"/>
      <c r="U63" s="557"/>
      <c r="V63" s="557"/>
    </row>
    <row r="64" spans="1:23" ht="15" customHeight="1" x14ac:dyDescent="0.4">
      <c r="A64" s="561"/>
      <c r="B64" s="550"/>
      <c r="C64" s="550"/>
      <c r="D64" s="562"/>
      <c r="E64" s="569"/>
      <c r="F64" s="570"/>
      <c r="G64" s="570"/>
      <c r="H64" s="570"/>
      <c r="I64" s="570"/>
      <c r="J64" s="570"/>
      <c r="K64" s="570"/>
      <c r="L64" s="570"/>
      <c r="M64" s="570"/>
      <c r="N64" s="570"/>
      <c r="O64" s="570"/>
      <c r="P64" s="570"/>
      <c r="Q64" s="570"/>
      <c r="R64" s="571"/>
      <c r="S64" s="575"/>
      <c r="T64" s="575"/>
      <c r="U64" s="557"/>
      <c r="V64" s="557"/>
    </row>
    <row r="65" spans="1:22" ht="15" customHeight="1" x14ac:dyDescent="0.4">
      <c r="A65" s="561"/>
      <c r="B65" s="550"/>
      <c r="C65" s="550"/>
      <c r="D65" s="562"/>
      <c r="E65" s="569"/>
      <c r="F65" s="570"/>
      <c r="G65" s="570"/>
      <c r="H65" s="570"/>
      <c r="I65" s="570"/>
      <c r="J65" s="570"/>
      <c r="K65" s="570"/>
      <c r="L65" s="570"/>
      <c r="M65" s="570"/>
      <c r="N65" s="570"/>
      <c r="O65" s="570"/>
      <c r="P65" s="570"/>
      <c r="Q65" s="570"/>
      <c r="R65" s="571"/>
      <c r="S65" s="575"/>
      <c r="T65" s="575"/>
      <c r="U65" s="557"/>
      <c r="V65" s="557"/>
    </row>
    <row r="66" spans="1:22" ht="15" customHeight="1" x14ac:dyDescent="0.4">
      <c r="A66" s="561"/>
      <c r="B66" s="550"/>
      <c r="C66" s="550"/>
      <c r="D66" s="562"/>
      <c r="E66" s="569"/>
      <c r="F66" s="570"/>
      <c r="G66" s="570"/>
      <c r="H66" s="570"/>
      <c r="I66" s="570"/>
      <c r="J66" s="570"/>
      <c r="K66" s="570"/>
      <c r="L66" s="570"/>
      <c r="M66" s="570"/>
      <c r="N66" s="570"/>
      <c r="O66" s="570"/>
      <c r="P66" s="570"/>
      <c r="Q66" s="570"/>
      <c r="R66" s="571"/>
      <c r="S66" s="575"/>
      <c r="T66" s="575"/>
      <c r="U66" s="557"/>
      <c r="V66" s="557"/>
    </row>
    <row r="67" spans="1:22" ht="15" customHeight="1" x14ac:dyDescent="0.4">
      <c r="A67" s="561"/>
      <c r="B67" s="550"/>
      <c r="C67" s="550"/>
      <c r="D67" s="562"/>
      <c r="E67" s="569"/>
      <c r="F67" s="570"/>
      <c r="G67" s="570"/>
      <c r="H67" s="570"/>
      <c r="I67" s="570"/>
      <c r="J67" s="570"/>
      <c r="K67" s="570"/>
      <c r="L67" s="570"/>
      <c r="M67" s="570"/>
      <c r="N67" s="570"/>
      <c r="O67" s="570"/>
      <c r="P67" s="570"/>
      <c r="Q67" s="570"/>
      <c r="R67" s="571"/>
      <c r="S67" s="575"/>
      <c r="T67" s="575"/>
      <c r="U67" s="557"/>
      <c r="V67" s="557"/>
    </row>
    <row r="68" spans="1:22" ht="15" customHeight="1" x14ac:dyDescent="0.4">
      <c r="A68" s="561"/>
      <c r="B68" s="550"/>
      <c r="C68" s="550"/>
      <c r="D68" s="562"/>
      <c r="E68" s="569"/>
      <c r="F68" s="570"/>
      <c r="G68" s="570"/>
      <c r="H68" s="570"/>
      <c r="I68" s="570"/>
      <c r="J68" s="570"/>
      <c r="K68" s="570"/>
      <c r="L68" s="570"/>
      <c r="M68" s="570"/>
      <c r="N68" s="570"/>
      <c r="O68" s="570"/>
      <c r="P68" s="570"/>
      <c r="Q68" s="570"/>
      <c r="R68" s="571"/>
      <c r="S68" s="575"/>
      <c r="T68" s="575"/>
      <c r="U68" s="557"/>
      <c r="V68" s="557"/>
    </row>
    <row r="69" spans="1:22" ht="15" customHeight="1" x14ac:dyDescent="0.4">
      <c r="A69" s="561"/>
      <c r="B69" s="550"/>
      <c r="C69" s="550"/>
      <c r="D69" s="562"/>
      <c r="E69" s="569"/>
      <c r="F69" s="570"/>
      <c r="G69" s="570"/>
      <c r="H69" s="570"/>
      <c r="I69" s="570"/>
      <c r="J69" s="570"/>
      <c r="K69" s="570"/>
      <c r="L69" s="570"/>
      <c r="M69" s="570"/>
      <c r="N69" s="570"/>
      <c r="O69" s="570"/>
      <c r="P69" s="570"/>
      <c r="Q69" s="570"/>
      <c r="R69" s="571"/>
      <c r="S69" s="575"/>
      <c r="T69" s="575"/>
      <c r="U69" s="557"/>
      <c r="V69" s="557"/>
    </row>
    <row r="70" spans="1:22" ht="15" customHeight="1" x14ac:dyDescent="0.4">
      <c r="A70" s="561"/>
      <c r="B70" s="550"/>
      <c r="C70" s="550"/>
      <c r="D70" s="562"/>
      <c r="E70" s="569"/>
      <c r="F70" s="570"/>
      <c r="G70" s="570"/>
      <c r="H70" s="570"/>
      <c r="I70" s="570"/>
      <c r="J70" s="570"/>
      <c r="K70" s="570"/>
      <c r="L70" s="570"/>
      <c r="M70" s="570"/>
      <c r="N70" s="570"/>
      <c r="O70" s="570"/>
      <c r="P70" s="570"/>
      <c r="Q70" s="570"/>
      <c r="R70" s="571"/>
      <c r="S70" s="575"/>
      <c r="T70" s="575"/>
      <c r="U70" s="557"/>
      <c r="V70" s="557"/>
    </row>
    <row r="71" spans="1:22" ht="15" customHeight="1" x14ac:dyDescent="0.4">
      <c r="A71" s="561"/>
      <c r="B71" s="550"/>
      <c r="C71" s="550"/>
      <c r="D71" s="562"/>
      <c r="E71" s="569"/>
      <c r="F71" s="570"/>
      <c r="G71" s="570"/>
      <c r="H71" s="570"/>
      <c r="I71" s="570"/>
      <c r="J71" s="570"/>
      <c r="K71" s="570"/>
      <c r="L71" s="570"/>
      <c r="M71" s="570"/>
      <c r="N71" s="570"/>
      <c r="O71" s="570"/>
      <c r="P71" s="570"/>
      <c r="Q71" s="570"/>
      <c r="R71" s="571"/>
      <c r="S71" s="575"/>
      <c r="T71" s="575"/>
      <c r="U71" s="557"/>
      <c r="V71" s="557"/>
    </row>
    <row r="72" spans="1:22" ht="15" customHeight="1" x14ac:dyDescent="0.4">
      <c r="A72" s="561"/>
      <c r="B72" s="550"/>
      <c r="C72" s="550"/>
      <c r="D72" s="562"/>
      <c r="E72" s="569"/>
      <c r="F72" s="570"/>
      <c r="G72" s="570"/>
      <c r="H72" s="570"/>
      <c r="I72" s="570"/>
      <c r="J72" s="570"/>
      <c r="K72" s="570"/>
      <c r="L72" s="570"/>
      <c r="M72" s="570"/>
      <c r="N72" s="570"/>
      <c r="O72" s="570"/>
      <c r="P72" s="570"/>
      <c r="Q72" s="570"/>
      <c r="R72" s="571"/>
      <c r="S72" s="575"/>
      <c r="T72" s="575"/>
      <c r="U72" s="557"/>
      <c r="V72" s="557"/>
    </row>
    <row r="73" spans="1:22" ht="15" customHeight="1" x14ac:dyDescent="0.4">
      <c r="A73" s="561"/>
      <c r="B73" s="550"/>
      <c r="C73" s="550"/>
      <c r="D73" s="562"/>
      <c r="E73" s="569"/>
      <c r="F73" s="570"/>
      <c r="G73" s="570"/>
      <c r="H73" s="570"/>
      <c r="I73" s="570"/>
      <c r="J73" s="570"/>
      <c r="K73" s="570"/>
      <c r="L73" s="570"/>
      <c r="M73" s="570"/>
      <c r="N73" s="570"/>
      <c r="O73" s="570"/>
      <c r="P73" s="570"/>
      <c r="Q73" s="570"/>
      <c r="R73" s="571"/>
      <c r="S73" s="575"/>
      <c r="T73" s="575"/>
      <c r="U73" s="557"/>
      <c r="V73" s="557"/>
    </row>
    <row r="74" spans="1:22" ht="15" customHeight="1" x14ac:dyDescent="0.4">
      <c r="A74" s="561"/>
      <c r="B74" s="550"/>
      <c r="C74" s="550"/>
      <c r="D74" s="562"/>
      <c r="E74" s="569"/>
      <c r="F74" s="570"/>
      <c r="G74" s="570"/>
      <c r="H74" s="570"/>
      <c r="I74" s="570"/>
      <c r="J74" s="570"/>
      <c r="K74" s="570"/>
      <c r="L74" s="570"/>
      <c r="M74" s="570"/>
      <c r="N74" s="570"/>
      <c r="O74" s="570"/>
      <c r="P74" s="570"/>
      <c r="Q74" s="570"/>
      <c r="R74" s="571"/>
      <c r="S74" s="575"/>
      <c r="T74" s="575"/>
      <c r="U74" s="557"/>
      <c r="V74" s="557"/>
    </row>
    <row r="75" spans="1:22" ht="15" customHeight="1" x14ac:dyDescent="0.4">
      <c r="A75" s="561"/>
      <c r="B75" s="550"/>
      <c r="C75" s="550"/>
      <c r="D75" s="562"/>
      <c r="E75" s="569"/>
      <c r="F75" s="570"/>
      <c r="G75" s="570"/>
      <c r="H75" s="570"/>
      <c r="I75" s="570"/>
      <c r="J75" s="570"/>
      <c r="K75" s="570"/>
      <c r="L75" s="570"/>
      <c r="M75" s="570"/>
      <c r="N75" s="570"/>
      <c r="O75" s="570"/>
      <c r="P75" s="570"/>
      <c r="Q75" s="570"/>
      <c r="R75" s="571"/>
      <c r="S75" s="575"/>
      <c r="T75" s="575"/>
      <c r="U75" s="557"/>
      <c r="V75" s="557"/>
    </row>
    <row r="76" spans="1:22" ht="15" customHeight="1" x14ac:dyDescent="0.4">
      <c r="A76" s="561"/>
      <c r="B76" s="550"/>
      <c r="C76" s="550"/>
      <c r="D76" s="562"/>
      <c r="E76" s="569"/>
      <c r="F76" s="570"/>
      <c r="G76" s="570"/>
      <c r="H76" s="570"/>
      <c r="I76" s="570"/>
      <c r="J76" s="570"/>
      <c r="K76" s="570"/>
      <c r="L76" s="570"/>
      <c r="M76" s="570"/>
      <c r="N76" s="570"/>
      <c r="O76" s="570"/>
      <c r="P76" s="570"/>
      <c r="Q76" s="570"/>
      <c r="R76" s="571"/>
      <c r="S76" s="575"/>
      <c r="T76" s="575"/>
      <c r="U76" s="557"/>
      <c r="V76" s="557"/>
    </row>
    <row r="77" spans="1:22" ht="15" customHeight="1" x14ac:dyDescent="0.4">
      <c r="A77" s="561"/>
      <c r="B77" s="550"/>
      <c r="C77" s="550"/>
      <c r="D77" s="562"/>
      <c r="E77" s="569"/>
      <c r="F77" s="570"/>
      <c r="G77" s="570"/>
      <c r="H77" s="570"/>
      <c r="I77" s="570"/>
      <c r="J77" s="570"/>
      <c r="K77" s="570"/>
      <c r="L77" s="570"/>
      <c r="M77" s="570"/>
      <c r="N77" s="570"/>
      <c r="O77" s="570"/>
      <c r="P77" s="570"/>
      <c r="Q77" s="570"/>
      <c r="R77" s="571"/>
      <c r="S77" s="575"/>
      <c r="T77" s="575"/>
      <c r="U77" s="557"/>
      <c r="V77" s="557"/>
    </row>
    <row r="78" spans="1:22" ht="15" customHeight="1" x14ac:dyDescent="0.4">
      <c r="A78" s="561"/>
      <c r="B78" s="550"/>
      <c r="C78" s="550"/>
      <c r="D78" s="562"/>
      <c r="E78" s="569"/>
      <c r="F78" s="570"/>
      <c r="G78" s="570"/>
      <c r="H78" s="570"/>
      <c r="I78" s="570"/>
      <c r="J78" s="570"/>
      <c r="K78" s="570"/>
      <c r="L78" s="570"/>
      <c r="M78" s="570"/>
      <c r="N78" s="570"/>
      <c r="O78" s="570"/>
      <c r="P78" s="570"/>
      <c r="Q78" s="570"/>
      <c r="R78" s="571"/>
      <c r="S78" s="575"/>
      <c r="T78" s="575"/>
      <c r="U78" s="557"/>
      <c r="V78" s="557"/>
    </row>
    <row r="79" spans="1:22" ht="15" customHeight="1" x14ac:dyDescent="0.4">
      <c r="A79" s="563"/>
      <c r="B79" s="564"/>
      <c r="C79" s="564"/>
      <c r="D79" s="565"/>
      <c r="E79" s="572"/>
      <c r="F79" s="573"/>
      <c r="G79" s="573"/>
      <c r="H79" s="573"/>
      <c r="I79" s="573"/>
      <c r="J79" s="573"/>
      <c r="K79" s="573"/>
      <c r="L79" s="573"/>
      <c r="M79" s="573"/>
      <c r="N79" s="573"/>
      <c r="O79" s="573"/>
      <c r="P79" s="573"/>
      <c r="Q79" s="573"/>
      <c r="R79" s="574"/>
      <c r="S79" s="575"/>
      <c r="T79" s="575"/>
      <c r="U79" s="557"/>
      <c r="V79" s="557"/>
    </row>
    <row r="80" spans="1:22" ht="15" customHeight="1" x14ac:dyDescent="0.4">
      <c r="A80" s="558" t="s">
        <v>548</v>
      </c>
      <c r="B80" s="559"/>
      <c r="C80" s="559"/>
      <c r="D80" s="560"/>
      <c r="E80" s="566"/>
      <c r="F80" s="567"/>
      <c r="G80" s="567"/>
      <c r="H80" s="567"/>
      <c r="I80" s="567"/>
      <c r="J80" s="567"/>
      <c r="K80" s="567"/>
      <c r="L80" s="567"/>
      <c r="M80" s="567"/>
      <c r="N80" s="567"/>
      <c r="O80" s="567"/>
      <c r="P80" s="567"/>
      <c r="Q80" s="567"/>
      <c r="R80" s="568"/>
      <c r="S80" s="575"/>
      <c r="T80" s="575"/>
      <c r="U80" s="557"/>
      <c r="V80" s="557"/>
    </row>
    <row r="81" spans="1:22" ht="15" customHeight="1" x14ac:dyDescent="0.4">
      <c r="A81" s="561"/>
      <c r="B81" s="550"/>
      <c r="C81" s="550"/>
      <c r="D81" s="562"/>
      <c r="E81" s="569"/>
      <c r="F81" s="570"/>
      <c r="G81" s="570"/>
      <c r="H81" s="570"/>
      <c r="I81" s="570"/>
      <c r="J81" s="570"/>
      <c r="K81" s="570"/>
      <c r="L81" s="570"/>
      <c r="M81" s="570"/>
      <c r="N81" s="570"/>
      <c r="O81" s="570"/>
      <c r="P81" s="570"/>
      <c r="Q81" s="570"/>
      <c r="R81" s="571"/>
      <c r="S81" s="575"/>
      <c r="T81" s="575"/>
      <c r="U81" s="557"/>
      <c r="V81" s="557"/>
    </row>
    <row r="82" spans="1:22" ht="15" customHeight="1" x14ac:dyDescent="0.4">
      <c r="A82" s="561"/>
      <c r="B82" s="550"/>
      <c r="C82" s="550"/>
      <c r="D82" s="562"/>
      <c r="E82" s="569"/>
      <c r="F82" s="570"/>
      <c r="G82" s="570"/>
      <c r="H82" s="570"/>
      <c r="I82" s="570"/>
      <c r="J82" s="570"/>
      <c r="K82" s="570"/>
      <c r="L82" s="570"/>
      <c r="M82" s="570"/>
      <c r="N82" s="570"/>
      <c r="O82" s="570"/>
      <c r="P82" s="570"/>
      <c r="Q82" s="570"/>
      <c r="R82" s="571"/>
      <c r="S82" s="575"/>
      <c r="T82" s="575"/>
      <c r="U82" s="557"/>
      <c r="V82" s="557"/>
    </row>
    <row r="83" spans="1:22" ht="15" customHeight="1" x14ac:dyDescent="0.4">
      <c r="A83" s="561"/>
      <c r="B83" s="550"/>
      <c r="C83" s="550"/>
      <c r="D83" s="562"/>
      <c r="E83" s="569"/>
      <c r="F83" s="570"/>
      <c r="G83" s="570"/>
      <c r="H83" s="570"/>
      <c r="I83" s="570"/>
      <c r="J83" s="570"/>
      <c r="K83" s="570"/>
      <c r="L83" s="570"/>
      <c r="M83" s="570"/>
      <c r="N83" s="570"/>
      <c r="O83" s="570"/>
      <c r="P83" s="570"/>
      <c r="Q83" s="570"/>
      <c r="R83" s="571"/>
      <c r="S83" s="575"/>
      <c r="T83" s="575"/>
      <c r="U83" s="557"/>
      <c r="V83" s="557"/>
    </row>
    <row r="84" spans="1:22" ht="15" customHeight="1" x14ac:dyDescent="0.4">
      <c r="A84" s="561"/>
      <c r="B84" s="550"/>
      <c r="C84" s="550"/>
      <c r="D84" s="562"/>
      <c r="E84" s="569"/>
      <c r="F84" s="570"/>
      <c r="G84" s="570"/>
      <c r="H84" s="570"/>
      <c r="I84" s="570"/>
      <c r="J84" s="570"/>
      <c r="K84" s="570"/>
      <c r="L84" s="570"/>
      <c r="M84" s="570"/>
      <c r="N84" s="570"/>
      <c r="O84" s="570"/>
      <c r="P84" s="570"/>
      <c r="Q84" s="570"/>
      <c r="R84" s="571"/>
      <c r="S84" s="575"/>
      <c r="T84" s="575"/>
      <c r="U84" s="557"/>
      <c r="V84" s="557"/>
    </row>
    <row r="85" spans="1:22" ht="15" customHeight="1" x14ac:dyDescent="0.4">
      <c r="A85" s="561"/>
      <c r="B85" s="550"/>
      <c r="C85" s="550"/>
      <c r="D85" s="562"/>
      <c r="E85" s="569"/>
      <c r="F85" s="570"/>
      <c r="G85" s="570"/>
      <c r="H85" s="570"/>
      <c r="I85" s="570"/>
      <c r="J85" s="570"/>
      <c r="K85" s="570"/>
      <c r="L85" s="570"/>
      <c r="M85" s="570"/>
      <c r="N85" s="570"/>
      <c r="O85" s="570"/>
      <c r="P85" s="570"/>
      <c r="Q85" s="570"/>
      <c r="R85" s="571"/>
      <c r="S85" s="575"/>
      <c r="T85" s="575"/>
      <c r="U85" s="557"/>
      <c r="V85" s="557"/>
    </row>
    <row r="86" spans="1:22" ht="15" customHeight="1" x14ac:dyDescent="0.4">
      <c r="A86" s="561"/>
      <c r="B86" s="550"/>
      <c r="C86" s="550"/>
      <c r="D86" s="562"/>
      <c r="E86" s="569"/>
      <c r="F86" s="570"/>
      <c r="G86" s="570"/>
      <c r="H86" s="570"/>
      <c r="I86" s="570"/>
      <c r="J86" s="570"/>
      <c r="K86" s="570"/>
      <c r="L86" s="570"/>
      <c r="M86" s="570"/>
      <c r="N86" s="570"/>
      <c r="O86" s="570"/>
      <c r="P86" s="570"/>
      <c r="Q86" s="570"/>
      <c r="R86" s="571"/>
      <c r="S86" s="575"/>
      <c r="T86" s="575"/>
      <c r="U86" s="557"/>
      <c r="V86" s="557"/>
    </row>
    <row r="87" spans="1:22" ht="15" customHeight="1" x14ac:dyDescent="0.4">
      <c r="A87" s="561"/>
      <c r="B87" s="550"/>
      <c r="C87" s="550"/>
      <c r="D87" s="562"/>
      <c r="E87" s="569"/>
      <c r="F87" s="570"/>
      <c r="G87" s="570"/>
      <c r="H87" s="570"/>
      <c r="I87" s="570"/>
      <c r="J87" s="570"/>
      <c r="K87" s="570"/>
      <c r="L87" s="570"/>
      <c r="M87" s="570"/>
      <c r="N87" s="570"/>
      <c r="O87" s="570"/>
      <c r="P87" s="570"/>
      <c r="Q87" s="570"/>
      <c r="R87" s="571"/>
      <c r="S87" s="575"/>
      <c r="T87" s="575"/>
      <c r="U87" s="557"/>
      <c r="V87" s="557"/>
    </row>
    <row r="88" spans="1:22" ht="15" customHeight="1" x14ac:dyDescent="0.4">
      <c r="A88" s="561"/>
      <c r="B88" s="550"/>
      <c r="C88" s="550"/>
      <c r="D88" s="562"/>
      <c r="E88" s="569"/>
      <c r="F88" s="570"/>
      <c r="G88" s="570"/>
      <c r="H88" s="570"/>
      <c r="I88" s="570"/>
      <c r="J88" s="570"/>
      <c r="K88" s="570"/>
      <c r="L88" s="570"/>
      <c r="M88" s="570"/>
      <c r="N88" s="570"/>
      <c r="O88" s="570"/>
      <c r="P88" s="570"/>
      <c r="Q88" s="570"/>
      <c r="R88" s="571"/>
      <c r="S88" s="575"/>
      <c r="T88" s="575"/>
      <c r="U88" s="557"/>
      <c r="V88" s="557"/>
    </row>
    <row r="89" spans="1:22" ht="15" customHeight="1" x14ac:dyDescent="0.4">
      <c r="A89" s="561"/>
      <c r="B89" s="550"/>
      <c r="C89" s="550"/>
      <c r="D89" s="562"/>
      <c r="E89" s="569"/>
      <c r="F89" s="570"/>
      <c r="G89" s="570"/>
      <c r="H89" s="570"/>
      <c r="I89" s="570"/>
      <c r="J89" s="570"/>
      <c r="K89" s="570"/>
      <c r="L89" s="570"/>
      <c r="M89" s="570"/>
      <c r="N89" s="570"/>
      <c r="O89" s="570"/>
      <c r="P89" s="570"/>
      <c r="Q89" s="570"/>
      <c r="R89" s="571"/>
      <c r="S89" s="575"/>
      <c r="T89" s="575"/>
      <c r="U89" s="557"/>
      <c r="V89" s="557"/>
    </row>
    <row r="90" spans="1:22" ht="15" customHeight="1" x14ac:dyDescent="0.4">
      <c r="A90" s="561"/>
      <c r="B90" s="550"/>
      <c r="C90" s="550"/>
      <c r="D90" s="562"/>
      <c r="E90" s="569"/>
      <c r="F90" s="570"/>
      <c r="G90" s="570"/>
      <c r="H90" s="570"/>
      <c r="I90" s="570"/>
      <c r="J90" s="570"/>
      <c r="K90" s="570"/>
      <c r="L90" s="570"/>
      <c r="M90" s="570"/>
      <c r="N90" s="570"/>
      <c r="O90" s="570"/>
      <c r="P90" s="570"/>
      <c r="Q90" s="570"/>
      <c r="R90" s="571"/>
      <c r="S90" s="575"/>
      <c r="T90" s="575"/>
      <c r="U90" s="557"/>
      <c r="V90" s="557"/>
    </row>
    <row r="91" spans="1:22" ht="15" customHeight="1" x14ac:dyDescent="0.4">
      <c r="A91" s="561"/>
      <c r="B91" s="550"/>
      <c r="C91" s="550"/>
      <c r="D91" s="562"/>
      <c r="E91" s="569"/>
      <c r="F91" s="570"/>
      <c r="G91" s="570"/>
      <c r="H91" s="570"/>
      <c r="I91" s="570"/>
      <c r="J91" s="570"/>
      <c r="K91" s="570"/>
      <c r="L91" s="570"/>
      <c r="M91" s="570"/>
      <c r="N91" s="570"/>
      <c r="O91" s="570"/>
      <c r="P91" s="570"/>
      <c r="Q91" s="570"/>
      <c r="R91" s="571"/>
      <c r="S91" s="575"/>
      <c r="T91" s="575"/>
      <c r="U91" s="557"/>
      <c r="V91" s="557"/>
    </row>
    <row r="92" spans="1:22" ht="15" customHeight="1" x14ac:dyDescent="0.4">
      <c r="A92" s="561"/>
      <c r="B92" s="550"/>
      <c r="C92" s="550"/>
      <c r="D92" s="562"/>
      <c r="E92" s="569"/>
      <c r="F92" s="570"/>
      <c r="G92" s="570"/>
      <c r="H92" s="570"/>
      <c r="I92" s="570"/>
      <c r="J92" s="570"/>
      <c r="K92" s="570"/>
      <c r="L92" s="570"/>
      <c r="M92" s="570"/>
      <c r="N92" s="570"/>
      <c r="O92" s="570"/>
      <c r="P92" s="570"/>
      <c r="Q92" s="570"/>
      <c r="R92" s="571"/>
      <c r="S92" s="575"/>
      <c r="T92" s="575"/>
      <c r="U92" s="557"/>
      <c r="V92" s="557"/>
    </row>
    <row r="93" spans="1:22" ht="15" customHeight="1" x14ac:dyDescent="0.4">
      <c r="A93" s="561"/>
      <c r="B93" s="550"/>
      <c r="C93" s="550"/>
      <c r="D93" s="562"/>
      <c r="E93" s="569"/>
      <c r="F93" s="570"/>
      <c r="G93" s="570"/>
      <c r="H93" s="570"/>
      <c r="I93" s="570"/>
      <c r="J93" s="570"/>
      <c r="K93" s="570"/>
      <c r="L93" s="570"/>
      <c r="M93" s="570"/>
      <c r="N93" s="570"/>
      <c r="O93" s="570"/>
      <c r="P93" s="570"/>
      <c r="Q93" s="570"/>
      <c r="R93" s="571"/>
      <c r="S93" s="575"/>
      <c r="T93" s="575"/>
      <c r="U93" s="557"/>
      <c r="V93" s="557"/>
    </row>
    <row r="94" spans="1:22" ht="15" customHeight="1" x14ac:dyDescent="0.4">
      <c r="A94" s="561"/>
      <c r="B94" s="550"/>
      <c r="C94" s="550"/>
      <c r="D94" s="562"/>
      <c r="E94" s="569"/>
      <c r="F94" s="570"/>
      <c r="G94" s="570"/>
      <c r="H94" s="570"/>
      <c r="I94" s="570"/>
      <c r="J94" s="570"/>
      <c r="K94" s="570"/>
      <c r="L94" s="570"/>
      <c r="M94" s="570"/>
      <c r="N94" s="570"/>
      <c r="O94" s="570"/>
      <c r="P94" s="570"/>
      <c r="Q94" s="570"/>
      <c r="R94" s="571"/>
      <c r="S94" s="575"/>
      <c r="T94" s="575"/>
      <c r="U94" s="557"/>
      <c r="V94" s="557"/>
    </row>
    <row r="95" spans="1:22" ht="15" customHeight="1" x14ac:dyDescent="0.4">
      <c r="A95" s="561"/>
      <c r="B95" s="550"/>
      <c r="C95" s="550"/>
      <c r="D95" s="562"/>
      <c r="E95" s="569"/>
      <c r="F95" s="570"/>
      <c r="G95" s="570"/>
      <c r="H95" s="570"/>
      <c r="I95" s="570"/>
      <c r="J95" s="570"/>
      <c r="K95" s="570"/>
      <c r="L95" s="570"/>
      <c r="M95" s="570"/>
      <c r="N95" s="570"/>
      <c r="O95" s="570"/>
      <c r="P95" s="570"/>
      <c r="Q95" s="570"/>
      <c r="R95" s="571"/>
      <c r="S95" s="575"/>
      <c r="T95" s="575"/>
      <c r="U95" s="557"/>
      <c r="V95" s="557"/>
    </row>
    <row r="96" spans="1:22" ht="15" customHeight="1" x14ac:dyDescent="0.4">
      <c r="A96" s="563"/>
      <c r="B96" s="564"/>
      <c r="C96" s="564"/>
      <c r="D96" s="565"/>
      <c r="E96" s="572"/>
      <c r="F96" s="573"/>
      <c r="G96" s="573"/>
      <c r="H96" s="573"/>
      <c r="I96" s="573"/>
      <c r="J96" s="573"/>
      <c r="K96" s="573"/>
      <c r="L96" s="573"/>
      <c r="M96" s="573"/>
      <c r="N96" s="573"/>
      <c r="O96" s="573"/>
      <c r="P96" s="573"/>
      <c r="Q96" s="573"/>
      <c r="R96" s="574"/>
      <c r="S96" s="575"/>
      <c r="T96" s="575"/>
      <c r="U96" s="557"/>
      <c r="V96" s="557"/>
    </row>
    <row r="98" spans="1:23" ht="15" customHeight="1" x14ac:dyDescent="0.4">
      <c r="A98" s="142" t="s">
        <v>140</v>
      </c>
      <c r="B98" s="142" t="s">
        <v>141</v>
      </c>
    </row>
    <row r="99" spans="1:23" ht="15" customHeight="1" x14ac:dyDescent="0.4">
      <c r="A99" s="142" t="s">
        <v>142</v>
      </c>
      <c r="B99" s="142" t="s">
        <v>146</v>
      </c>
    </row>
    <row r="100" spans="1:23" ht="15" customHeight="1" x14ac:dyDescent="0.4">
      <c r="A100" s="142" t="s">
        <v>143</v>
      </c>
      <c r="B100" s="550" t="s">
        <v>530</v>
      </c>
      <c r="C100" s="551"/>
      <c r="D100" s="551"/>
      <c r="E100" s="551"/>
      <c r="F100" s="551"/>
      <c r="G100" s="551"/>
      <c r="H100" s="551"/>
      <c r="I100" s="551"/>
      <c r="J100" s="551"/>
      <c r="K100" s="551"/>
      <c r="L100" s="551"/>
      <c r="M100" s="551"/>
      <c r="N100" s="551"/>
      <c r="O100" s="551"/>
      <c r="P100" s="551"/>
      <c r="Q100" s="551"/>
      <c r="R100" s="551"/>
      <c r="S100" s="551"/>
      <c r="T100" s="551"/>
      <c r="U100" s="551"/>
      <c r="V100" s="551"/>
    </row>
    <row r="101" spans="1:23" ht="15" customHeight="1" x14ac:dyDescent="0.4">
      <c r="B101" s="550"/>
      <c r="C101" s="551"/>
      <c r="D101" s="551"/>
      <c r="E101" s="551"/>
      <c r="F101" s="551"/>
      <c r="G101" s="551"/>
      <c r="H101" s="551"/>
      <c r="I101" s="551"/>
      <c r="J101" s="551"/>
      <c r="K101" s="551"/>
      <c r="L101" s="551"/>
      <c r="M101" s="551"/>
      <c r="N101" s="551"/>
      <c r="O101" s="551"/>
      <c r="P101" s="551"/>
      <c r="Q101" s="551"/>
      <c r="R101" s="551"/>
      <c r="S101" s="551"/>
      <c r="T101" s="551"/>
      <c r="U101" s="551"/>
      <c r="V101" s="551"/>
    </row>
    <row r="102" spans="1:23" ht="15" customHeight="1" x14ac:dyDescent="0.4">
      <c r="B102" s="550"/>
      <c r="C102" s="551"/>
      <c r="D102" s="551"/>
      <c r="E102" s="551"/>
      <c r="F102" s="551"/>
      <c r="G102" s="551"/>
      <c r="H102" s="551"/>
      <c r="I102" s="551"/>
      <c r="J102" s="551"/>
      <c r="K102" s="551"/>
      <c r="L102" s="551"/>
      <c r="M102" s="551"/>
      <c r="N102" s="551"/>
      <c r="O102" s="551"/>
      <c r="P102" s="551"/>
      <c r="Q102" s="551"/>
      <c r="R102" s="551"/>
      <c r="S102" s="551"/>
      <c r="T102" s="551"/>
      <c r="U102" s="551"/>
      <c r="V102" s="551"/>
    </row>
    <row r="103" spans="1:23" ht="15" customHeight="1" x14ac:dyDescent="0.4">
      <c r="B103" s="551"/>
      <c r="C103" s="551"/>
      <c r="D103" s="551"/>
      <c r="E103" s="551"/>
      <c r="F103" s="551"/>
      <c r="G103" s="551"/>
      <c r="H103" s="551"/>
      <c r="I103" s="551"/>
      <c r="J103" s="551"/>
      <c r="K103" s="551"/>
      <c r="L103" s="551"/>
      <c r="M103" s="551"/>
      <c r="N103" s="551"/>
      <c r="O103" s="551"/>
      <c r="P103" s="551"/>
      <c r="Q103" s="551"/>
      <c r="R103" s="551"/>
      <c r="S103" s="551"/>
      <c r="T103" s="551"/>
      <c r="U103" s="551"/>
      <c r="V103" s="551"/>
    </row>
    <row r="104" spans="1:23" ht="21" customHeight="1" x14ac:dyDescent="0.4">
      <c r="B104" s="551"/>
      <c r="C104" s="551"/>
      <c r="D104" s="551"/>
      <c r="E104" s="551"/>
      <c r="F104" s="551"/>
      <c r="G104" s="551"/>
      <c r="H104" s="551"/>
      <c r="I104" s="551"/>
      <c r="J104" s="551"/>
      <c r="K104" s="551"/>
      <c r="L104" s="551"/>
      <c r="M104" s="551"/>
      <c r="N104" s="551"/>
      <c r="O104" s="551"/>
      <c r="P104" s="551"/>
      <c r="Q104" s="551"/>
      <c r="R104" s="551"/>
      <c r="S104" s="551"/>
      <c r="T104" s="551"/>
      <c r="U104" s="551"/>
      <c r="V104" s="551"/>
    </row>
    <row r="105" spans="1:23" ht="15" customHeight="1" x14ac:dyDescent="0.4">
      <c r="A105" s="142" t="s">
        <v>144</v>
      </c>
      <c r="B105" s="552" t="s">
        <v>145</v>
      </c>
      <c r="C105" s="553"/>
      <c r="D105" s="553"/>
      <c r="E105" s="553"/>
      <c r="F105" s="553"/>
      <c r="G105" s="553"/>
      <c r="H105" s="553"/>
      <c r="I105" s="553"/>
      <c r="J105" s="553"/>
      <c r="K105" s="553"/>
      <c r="L105" s="553"/>
      <c r="M105" s="553"/>
      <c r="N105" s="553"/>
      <c r="O105" s="553"/>
      <c r="P105" s="553"/>
      <c r="Q105" s="553"/>
      <c r="R105" s="553"/>
      <c r="S105" s="553"/>
      <c r="T105" s="553"/>
      <c r="U105" s="553"/>
      <c r="V105" s="553"/>
    </row>
    <row r="106" spans="1:23" ht="15" customHeight="1" x14ac:dyDescent="0.4">
      <c r="B106" s="553"/>
      <c r="C106" s="553"/>
      <c r="D106" s="553"/>
      <c r="E106" s="553"/>
      <c r="F106" s="553"/>
      <c r="G106" s="553"/>
      <c r="H106" s="553"/>
      <c r="I106" s="553"/>
      <c r="J106" s="553"/>
      <c r="K106" s="553"/>
      <c r="L106" s="553"/>
      <c r="M106" s="553"/>
      <c r="N106" s="553"/>
      <c r="O106" s="553"/>
      <c r="P106" s="553"/>
      <c r="Q106" s="553"/>
      <c r="R106" s="553"/>
      <c r="S106" s="553"/>
      <c r="T106" s="553"/>
      <c r="U106" s="553"/>
      <c r="V106" s="553"/>
    </row>
    <row r="107" spans="1:23" ht="15" customHeight="1" x14ac:dyDescent="0.4">
      <c r="A107" s="142" t="s">
        <v>151</v>
      </c>
      <c r="W107" s="145"/>
    </row>
    <row r="108" spans="1:23" ht="15" customHeight="1" x14ac:dyDescent="0.4">
      <c r="A108" s="144"/>
    </row>
    <row r="109" spans="1:23" ht="15" customHeight="1" x14ac:dyDescent="0.4">
      <c r="A109" s="544" t="s">
        <v>148</v>
      </c>
      <c r="B109" s="544"/>
      <c r="C109" s="544"/>
      <c r="D109" s="544"/>
      <c r="E109" s="544"/>
      <c r="F109" s="544"/>
      <c r="G109" s="544"/>
      <c r="H109" s="544"/>
      <c r="I109" s="544"/>
      <c r="J109" s="544"/>
      <c r="K109" s="544"/>
      <c r="L109" s="544"/>
      <c r="M109" s="544"/>
      <c r="N109" s="544"/>
      <c r="O109" s="544"/>
      <c r="P109" s="544"/>
      <c r="Q109" s="544"/>
      <c r="R109" s="544"/>
      <c r="S109" s="544"/>
      <c r="T109" s="544"/>
      <c r="U109" s="544"/>
      <c r="V109" s="544"/>
    </row>
    <row r="111" spans="1:23" ht="15" customHeight="1" x14ac:dyDescent="0.4">
      <c r="A111" s="545" t="s">
        <v>134</v>
      </c>
      <c r="B111" s="545"/>
      <c r="C111" s="545"/>
      <c r="D111" s="545"/>
      <c r="E111" s="546" t="str">
        <f>IF(鑑!$E$19="","",鑑!$E$19)</f>
        <v>北海道足寄高等学校大規模改造工事</v>
      </c>
      <c r="F111" s="546"/>
      <c r="G111" s="546"/>
      <c r="H111" s="546"/>
      <c r="I111" s="546"/>
      <c r="J111" s="546"/>
      <c r="K111" s="546"/>
      <c r="L111" s="546"/>
      <c r="M111" s="546"/>
      <c r="N111" s="546"/>
      <c r="O111" s="546"/>
      <c r="P111" s="546"/>
      <c r="Q111" s="546"/>
      <c r="R111" s="546"/>
      <c r="S111" s="546"/>
      <c r="T111" s="546"/>
      <c r="U111" s="546"/>
      <c r="V111" s="546"/>
    </row>
    <row r="112" spans="1:23" ht="15" customHeight="1" x14ac:dyDescent="0.4">
      <c r="A112" s="545" t="s">
        <v>135</v>
      </c>
      <c r="B112" s="545"/>
      <c r="C112" s="545"/>
      <c r="D112" s="545"/>
      <c r="E112" s="547" t="str">
        <f>IF(鑑!$J$6="","",鑑!$J$6)</f>
        <v/>
      </c>
      <c r="F112" s="547"/>
      <c r="G112" s="547"/>
      <c r="H112" s="547"/>
      <c r="I112" s="547"/>
      <c r="J112" s="547"/>
      <c r="K112" s="547"/>
      <c r="L112" s="547"/>
      <c r="M112" s="547"/>
      <c r="N112" s="547"/>
      <c r="O112" s="547"/>
      <c r="P112" s="547"/>
      <c r="Q112" s="547"/>
      <c r="R112" s="547"/>
      <c r="S112" s="547"/>
      <c r="T112" s="547"/>
      <c r="U112" s="547"/>
      <c r="V112" s="547"/>
    </row>
    <row r="114" spans="1:22" ht="15" customHeight="1" x14ac:dyDescent="0.4">
      <c r="A114" s="548" t="s">
        <v>136</v>
      </c>
      <c r="B114" s="548"/>
      <c r="C114" s="548"/>
      <c r="D114" s="548"/>
      <c r="E114" s="548" t="s">
        <v>137</v>
      </c>
      <c r="F114" s="548"/>
      <c r="G114" s="548"/>
      <c r="H114" s="548"/>
      <c r="I114" s="548"/>
      <c r="J114" s="548"/>
      <c r="K114" s="548"/>
      <c r="L114" s="548"/>
      <c r="M114" s="548"/>
      <c r="N114" s="548"/>
      <c r="O114" s="548"/>
      <c r="P114" s="548"/>
      <c r="Q114" s="548"/>
      <c r="R114" s="548"/>
      <c r="S114" s="548" t="s">
        <v>138</v>
      </c>
      <c r="T114" s="548"/>
      <c r="U114" s="549" t="s">
        <v>139</v>
      </c>
      <c r="V114" s="549"/>
    </row>
    <row r="115" spans="1:22" ht="15" customHeight="1" x14ac:dyDescent="0.4">
      <c r="A115" s="548"/>
      <c r="B115" s="548"/>
      <c r="C115" s="548"/>
      <c r="D115" s="548"/>
      <c r="E115" s="548"/>
      <c r="F115" s="548"/>
      <c r="G115" s="548"/>
      <c r="H115" s="548"/>
      <c r="I115" s="548"/>
      <c r="J115" s="548"/>
      <c r="K115" s="548"/>
      <c r="L115" s="548"/>
      <c r="M115" s="548"/>
      <c r="N115" s="548"/>
      <c r="O115" s="548"/>
      <c r="P115" s="548"/>
      <c r="Q115" s="548"/>
      <c r="R115" s="548"/>
      <c r="S115" s="548"/>
      <c r="T115" s="548"/>
      <c r="U115" s="549"/>
      <c r="V115" s="549"/>
    </row>
    <row r="116" spans="1:22" ht="15" customHeight="1" x14ac:dyDescent="0.4">
      <c r="A116" s="576" t="s">
        <v>549</v>
      </c>
      <c r="B116" s="577"/>
      <c r="C116" s="577"/>
      <c r="D116" s="577"/>
      <c r="E116" s="556"/>
      <c r="F116" s="556"/>
      <c r="G116" s="556"/>
      <c r="H116" s="556"/>
      <c r="I116" s="556"/>
      <c r="J116" s="556"/>
      <c r="K116" s="556"/>
      <c r="L116" s="556"/>
      <c r="M116" s="556"/>
      <c r="N116" s="556"/>
      <c r="O116" s="556"/>
      <c r="P116" s="556"/>
      <c r="Q116" s="556"/>
      <c r="R116" s="556"/>
      <c r="S116" s="575"/>
      <c r="T116" s="575"/>
      <c r="U116" s="557"/>
      <c r="V116" s="557"/>
    </row>
    <row r="117" spans="1:22" ht="15" customHeight="1" x14ac:dyDescent="0.4">
      <c r="A117" s="577"/>
      <c r="B117" s="577"/>
      <c r="C117" s="577"/>
      <c r="D117" s="577"/>
      <c r="E117" s="556"/>
      <c r="F117" s="556"/>
      <c r="G117" s="556"/>
      <c r="H117" s="556"/>
      <c r="I117" s="556"/>
      <c r="J117" s="556"/>
      <c r="K117" s="556"/>
      <c r="L117" s="556"/>
      <c r="M117" s="556"/>
      <c r="N117" s="556"/>
      <c r="O117" s="556"/>
      <c r="P117" s="556"/>
      <c r="Q117" s="556"/>
      <c r="R117" s="556"/>
      <c r="S117" s="575"/>
      <c r="T117" s="575"/>
      <c r="U117" s="557"/>
      <c r="V117" s="557"/>
    </row>
    <row r="118" spans="1:22" ht="15" customHeight="1" x14ac:dyDescent="0.4">
      <c r="A118" s="577"/>
      <c r="B118" s="577"/>
      <c r="C118" s="577"/>
      <c r="D118" s="577"/>
      <c r="E118" s="556"/>
      <c r="F118" s="556"/>
      <c r="G118" s="556"/>
      <c r="H118" s="556"/>
      <c r="I118" s="556"/>
      <c r="J118" s="556"/>
      <c r="K118" s="556"/>
      <c r="L118" s="556"/>
      <c r="M118" s="556"/>
      <c r="N118" s="556"/>
      <c r="O118" s="556"/>
      <c r="P118" s="556"/>
      <c r="Q118" s="556"/>
      <c r="R118" s="556"/>
      <c r="S118" s="575"/>
      <c r="T118" s="575"/>
      <c r="U118" s="557"/>
      <c r="V118" s="557"/>
    </row>
    <row r="119" spans="1:22" ht="15" customHeight="1" x14ac:dyDescent="0.4">
      <c r="A119" s="577"/>
      <c r="B119" s="577"/>
      <c r="C119" s="577"/>
      <c r="D119" s="577"/>
      <c r="E119" s="556"/>
      <c r="F119" s="556"/>
      <c r="G119" s="556"/>
      <c r="H119" s="556"/>
      <c r="I119" s="556"/>
      <c r="J119" s="556"/>
      <c r="K119" s="556"/>
      <c r="L119" s="556"/>
      <c r="M119" s="556"/>
      <c r="N119" s="556"/>
      <c r="O119" s="556"/>
      <c r="P119" s="556"/>
      <c r="Q119" s="556"/>
      <c r="R119" s="556"/>
      <c r="S119" s="575"/>
      <c r="T119" s="575"/>
      <c r="U119" s="557"/>
      <c r="V119" s="557"/>
    </row>
    <row r="120" spans="1:22" ht="15" customHeight="1" x14ac:dyDescent="0.4">
      <c r="A120" s="577"/>
      <c r="B120" s="577"/>
      <c r="C120" s="577"/>
      <c r="D120" s="577"/>
      <c r="E120" s="556"/>
      <c r="F120" s="556"/>
      <c r="G120" s="556"/>
      <c r="H120" s="556"/>
      <c r="I120" s="556"/>
      <c r="J120" s="556"/>
      <c r="K120" s="556"/>
      <c r="L120" s="556"/>
      <c r="M120" s="556"/>
      <c r="N120" s="556"/>
      <c r="O120" s="556"/>
      <c r="P120" s="556"/>
      <c r="Q120" s="556"/>
      <c r="R120" s="556"/>
      <c r="S120" s="575"/>
      <c r="T120" s="575"/>
      <c r="U120" s="557"/>
      <c r="V120" s="557"/>
    </row>
    <row r="121" spans="1:22" ht="15" customHeight="1" x14ac:dyDescent="0.4">
      <c r="A121" s="577"/>
      <c r="B121" s="577"/>
      <c r="C121" s="577"/>
      <c r="D121" s="577"/>
      <c r="E121" s="556"/>
      <c r="F121" s="556"/>
      <c r="G121" s="556"/>
      <c r="H121" s="556"/>
      <c r="I121" s="556"/>
      <c r="J121" s="556"/>
      <c r="K121" s="556"/>
      <c r="L121" s="556"/>
      <c r="M121" s="556"/>
      <c r="N121" s="556"/>
      <c r="O121" s="556"/>
      <c r="P121" s="556"/>
      <c r="Q121" s="556"/>
      <c r="R121" s="556"/>
      <c r="S121" s="575"/>
      <c r="T121" s="575"/>
      <c r="U121" s="557"/>
      <c r="V121" s="557"/>
    </row>
    <row r="122" spans="1:22" ht="15" customHeight="1" x14ac:dyDescent="0.4">
      <c r="A122" s="577"/>
      <c r="B122" s="577"/>
      <c r="C122" s="577"/>
      <c r="D122" s="577"/>
      <c r="E122" s="556"/>
      <c r="F122" s="556"/>
      <c r="G122" s="556"/>
      <c r="H122" s="556"/>
      <c r="I122" s="556"/>
      <c r="J122" s="556"/>
      <c r="K122" s="556"/>
      <c r="L122" s="556"/>
      <c r="M122" s="556"/>
      <c r="N122" s="556"/>
      <c r="O122" s="556"/>
      <c r="P122" s="556"/>
      <c r="Q122" s="556"/>
      <c r="R122" s="556"/>
      <c r="S122" s="575"/>
      <c r="T122" s="575"/>
      <c r="U122" s="557"/>
      <c r="V122" s="557"/>
    </row>
    <row r="123" spans="1:22" ht="15" customHeight="1" x14ac:dyDescent="0.4">
      <c r="A123" s="577"/>
      <c r="B123" s="577"/>
      <c r="C123" s="577"/>
      <c r="D123" s="577"/>
      <c r="E123" s="556"/>
      <c r="F123" s="556"/>
      <c r="G123" s="556"/>
      <c r="H123" s="556"/>
      <c r="I123" s="556"/>
      <c r="J123" s="556"/>
      <c r="K123" s="556"/>
      <c r="L123" s="556"/>
      <c r="M123" s="556"/>
      <c r="N123" s="556"/>
      <c r="O123" s="556"/>
      <c r="P123" s="556"/>
      <c r="Q123" s="556"/>
      <c r="R123" s="556"/>
      <c r="S123" s="575"/>
      <c r="T123" s="575"/>
      <c r="U123" s="557"/>
      <c r="V123" s="557"/>
    </row>
    <row r="124" spans="1:22" ht="15" customHeight="1" x14ac:dyDescent="0.4">
      <c r="A124" s="577"/>
      <c r="B124" s="577"/>
      <c r="C124" s="577"/>
      <c r="D124" s="577"/>
      <c r="E124" s="556"/>
      <c r="F124" s="556"/>
      <c r="G124" s="556"/>
      <c r="H124" s="556"/>
      <c r="I124" s="556"/>
      <c r="J124" s="556"/>
      <c r="K124" s="556"/>
      <c r="L124" s="556"/>
      <c r="M124" s="556"/>
      <c r="N124" s="556"/>
      <c r="O124" s="556"/>
      <c r="P124" s="556"/>
      <c r="Q124" s="556"/>
      <c r="R124" s="556"/>
      <c r="S124" s="575"/>
      <c r="T124" s="575"/>
      <c r="U124" s="557"/>
      <c r="V124" s="557"/>
    </row>
    <row r="125" spans="1:22" ht="15" customHeight="1" x14ac:dyDescent="0.4">
      <c r="A125" s="577"/>
      <c r="B125" s="577"/>
      <c r="C125" s="577"/>
      <c r="D125" s="577"/>
      <c r="E125" s="556"/>
      <c r="F125" s="556"/>
      <c r="G125" s="556"/>
      <c r="H125" s="556"/>
      <c r="I125" s="556"/>
      <c r="J125" s="556"/>
      <c r="K125" s="556"/>
      <c r="L125" s="556"/>
      <c r="M125" s="556"/>
      <c r="N125" s="556"/>
      <c r="O125" s="556"/>
      <c r="P125" s="556"/>
      <c r="Q125" s="556"/>
      <c r="R125" s="556"/>
      <c r="S125" s="575"/>
      <c r="T125" s="575"/>
      <c r="U125" s="557"/>
      <c r="V125" s="557"/>
    </row>
    <row r="126" spans="1:22" ht="15" customHeight="1" x14ac:dyDescent="0.4">
      <c r="A126" s="577"/>
      <c r="B126" s="577"/>
      <c r="C126" s="577"/>
      <c r="D126" s="577"/>
      <c r="E126" s="556"/>
      <c r="F126" s="556"/>
      <c r="G126" s="556"/>
      <c r="H126" s="556"/>
      <c r="I126" s="556"/>
      <c r="J126" s="556"/>
      <c r="K126" s="556"/>
      <c r="L126" s="556"/>
      <c r="M126" s="556"/>
      <c r="N126" s="556"/>
      <c r="O126" s="556"/>
      <c r="P126" s="556"/>
      <c r="Q126" s="556"/>
      <c r="R126" s="556"/>
      <c r="S126" s="575"/>
      <c r="T126" s="575"/>
      <c r="U126" s="557"/>
      <c r="V126" s="557"/>
    </row>
    <row r="127" spans="1:22" ht="15" customHeight="1" x14ac:dyDescent="0.4">
      <c r="A127" s="577"/>
      <c r="B127" s="577"/>
      <c r="C127" s="577"/>
      <c r="D127" s="577"/>
      <c r="E127" s="556"/>
      <c r="F127" s="556"/>
      <c r="G127" s="556"/>
      <c r="H127" s="556"/>
      <c r="I127" s="556"/>
      <c r="J127" s="556"/>
      <c r="K127" s="556"/>
      <c r="L127" s="556"/>
      <c r="M127" s="556"/>
      <c r="N127" s="556"/>
      <c r="O127" s="556"/>
      <c r="P127" s="556"/>
      <c r="Q127" s="556"/>
      <c r="R127" s="556"/>
      <c r="S127" s="575"/>
      <c r="T127" s="575"/>
      <c r="U127" s="557"/>
      <c r="V127" s="557"/>
    </row>
    <row r="128" spans="1:22" ht="15" customHeight="1" x14ac:dyDescent="0.4">
      <c r="A128" s="577"/>
      <c r="B128" s="577"/>
      <c r="C128" s="577"/>
      <c r="D128" s="577"/>
      <c r="E128" s="556"/>
      <c r="F128" s="556"/>
      <c r="G128" s="556"/>
      <c r="H128" s="556"/>
      <c r="I128" s="556"/>
      <c r="J128" s="556"/>
      <c r="K128" s="556"/>
      <c r="L128" s="556"/>
      <c r="M128" s="556"/>
      <c r="N128" s="556"/>
      <c r="O128" s="556"/>
      <c r="P128" s="556"/>
      <c r="Q128" s="556"/>
      <c r="R128" s="556"/>
      <c r="S128" s="575"/>
      <c r="T128" s="575"/>
      <c r="U128" s="557"/>
      <c r="V128" s="557"/>
    </row>
    <row r="129" spans="1:22" ht="15" customHeight="1" x14ac:dyDescent="0.4">
      <c r="A129" s="577"/>
      <c r="B129" s="577"/>
      <c r="C129" s="577"/>
      <c r="D129" s="577"/>
      <c r="E129" s="556"/>
      <c r="F129" s="556"/>
      <c r="G129" s="556"/>
      <c r="H129" s="556"/>
      <c r="I129" s="556"/>
      <c r="J129" s="556"/>
      <c r="K129" s="556"/>
      <c r="L129" s="556"/>
      <c r="M129" s="556"/>
      <c r="N129" s="556"/>
      <c r="O129" s="556"/>
      <c r="P129" s="556"/>
      <c r="Q129" s="556"/>
      <c r="R129" s="556"/>
      <c r="S129" s="575"/>
      <c r="T129" s="575"/>
      <c r="U129" s="557"/>
      <c r="V129" s="557"/>
    </row>
    <row r="130" spans="1:22" ht="15" customHeight="1" x14ac:dyDescent="0.4">
      <c r="A130" s="577"/>
      <c r="B130" s="577"/>
      <c r="C130" s="577"/>
      <c r="D130" s="577"/>
      <c r="E130" s="556"/>
      <c r="F130" s="556"/>
      <c r="G130" s="556"/>
      <c r="H130" s="556"/>
      <c r="I130" s="556"/>
      <c r="J130" s="556"/>
      <c r="K130" s="556"/>
      <c r="L130" s="556"/>
      <c r="M130" s="556"/>
      <c r="N130" s="556"/>
      <c r="O130" s="556"/>
      <c r="P130" s="556"/>
      <c r="Q130" s="556"/>
      <c r="R130" s="556"/>
      <c r="S130" s="575"/>
      <c r="T130" s="575"/>
      <c r="U130" s="557"/>
      <c r="V130" s="557"/>
    </row>
    <row r="131" spans="1:22" ht="15" customHeight="1" x14ac:dyDescent="0.4">
      <c r="A131" s="577"/>
      <c r="B131" s="577"/>
      <c r="C131" s="577"/>
      <c r="D131" s="577"/>
      <c r="E131" s="556"/>
      <c r="F131" s="556"/>
      <c r="G131" s="556"/>
      <c r="H131" s="556"/>
      <c r="I131" s="556"/>
      <c r="J131" s="556"/>
      <c r="K131" s="556"/>
      <c r="L131" s="556"/>
      <c r="M131" s="556"/>
      <c r="N131" s="556"/>
      <c r="O131" s="556"/>
      <c r="P131" s="556"/>
      <c r="Q131" s="556"/>
      <c r="R131" s="556"/>
      <c r="S131" s="575"/>
      <c r="T131" s="575"/>
      <c r="U131" s="557"/>
      <c r="V131" s="557"/>
    </row>
    <row r="132" spans="1:22" ht="15" customHeight="1" x14ac:dyDescent="0.4">
      <c r="A132" s="577"/>
      <c r="B132" s="577"/>
      <c r="C132" s="577"/>
      <c r="D132" s="577"/>
      <c r="E132" s="556"/>
      <c r="F132" s="556"/>
      <c r="G132" s="556"/>
      <c r="H132" s="556"/>
      <c r="I132" s="556"/>
      <c r="J132" s="556"/>
      <c r="K132" s="556"/>
      <c r="L132" s="556"/>
      <c r="M132" s="556"/>
      <c r="N132" s="556"/>
      <c r="O132" s="556"/>
      <c r="P132" s="556"/>
      <c r="Q132" s="556"/>
      <c r="R132" s="556"/>
      <c r="S132" s="575"/>
      <c r="T132" s="575"/>
      <c r="U132" s="557"/>
      <c r="V132" s="557"/>
    </row>
    <row r="133" spans="1:22" ht="15" customHeight="1" x14ac:dyDescent="0.4">
      <c r="A133" s="576" t="s">
        <v>550</v>
      </c>
      <c r="B133" s="577"/>
      <c r="C133" s="577"/>
      <c r="D133" s="577"/>
      <c r="E133" s="556"/>
      <c r="F133" s="556"/>
      <c r="G133" s="556"/>
      <c r="H133" s="556"/>
      <c r="I133" s="556"/>
      <c r="J133" s="556"/>
      <c r="K133" s="556"/>
      <c r="L133" s="556"/>
      <c r="M133" s="556"/>
      <c r="N133" s="556"/>
      <c r="O133" s="556"/>
      <c r="P133" s="556"/>
      <c r="Q133" s="556"/>
      <c r="R133" s="556"/>
      <c r="S133" s="575"/>
      <c r="T133" s="575"/>
      <c r="U133" s="557"/>
      <c r="V133" s="557"/>
    </row>
    <row r="134" spans="1:22" ht="15" customHeight="1" x14ac:dyDescent="0.4">
      <c r="A134" s="577"/>
      <c r="B134" s="577"/>
      <c r="C134" s="577"/>
      <c r="D134" s="577"/>
      <c r="E134" s="556"/>
      <c r="F134" s="556"/>
      <c r="G134" s="556"/>
      <c r="H134" s="556"/>
      <c r="I134" s="556"/>
      <c r="J134" s="556"/>
      <c r="K134" s="556"/>
      <c r="L134" s="556"/>
      <c r="M134" s="556"/>
      <c r="N134" s="556"/>
      <c r="O134" s="556"/>
      <c r="P134" s="556"/>
      <c r="Q134" s="556"/>
      <c r="R134" s="556"/>
      <c r="S134" s="575"/>
      <c r="T134" s="575"/>
      <c r="U134" s="557"/>
      <c r="V134" s="557"/>
    </row>
    <row r="135" spans="1:22" ht="15" customHeight="1" x14ac:dyDescent="0.4">
      <c r="A135" s="577"/>
      <c r="B135" s="577"/>
      <c r="C135" s="577"/>
      <c r="D135" s="577"/>
      <c r="E135" s="556"/>
      <c r="F135" s="556"/>
      <c r="G135" s="556"/>
      <c r="H135" s="556"/>
      <c r="I135" s="556"/>
      <c r="J135" s="556"/>
      <c r="K135" s="556"/>
      <c r="L135" s="556"/>
      <c r="M135" s="556"/>
      <c r="N135" s="556"/>
      <c r="O135" s="556"/>
      <c r="P135" s="556"/>
      <c r="Q135" s="556"/>
      <c r="R135" s="556"/>
      <c r="S135" s="575"/>
      <c r="T135" s="575"/>
      <c r="U135" s="557"/>
      <c r="V135" s="557"/>
    </row>
    <row r="136" spans="1:22" ht="15" customHeight="1" x14ac:dyDescent="0.4">
      <c r="A136" s="577"/>
      <c r="B136" s="577"/>
      <c r="C136" s="577"/>
      <c r="D136" s="577"/>
      <c r="E136" s="556"/>
      <c r="F136" s="556"/>
      <c r="G136" s="556"/>
      <c r="H136" s="556"/>
      <c r="I136" s="556"/>
      <c r="J136" s="556"/>
      <c r="K136" s="556"/>
      <c r="L136" s="556"/>
      <c r="M136" s="556"/>
      <c r="N136" s="556"/>
      <c r="O136" s="556"/>
      <c r="P136" s="556"/>
      <c r="Q136" s="556"/>
      <c r="R136" s="556"/>
      <c r="S136" s="575"/>
      <c r="T136" s="575"/>
      <c r="U136" s="557"/>
      <c r="V136" s="557"/>
    </row>
    <row r="137" spans="1:22" ht="15" customHeight="1" x14ac:dyDescent="0.4">
      <c r="A137" s="577"/>
      <c r="B137" s="577"/>
      <c r="C137" s="577"/>
      <c r="D137" s="577"/>
      <c r="E137" s="556"/>
      <c r="F137" s="556"/>
      <c r="G137" s="556"/>
      <c r="H137" s="556"/>
      <c r="I137" s="556"/>
      <c r="J137" s="556"/>
      <c r="K137" s="556"/>
      <c r="L137" s="556"/>
      <c r="M137" s="556"/>
      <c r="N137" s="556"/>
      <c r="O137" s="556"/>
      <c r="P137" s="556"/>
      <c r="Q137" s="556"/>
      <c r="R137" s="556"/>
      <c r="S137" s="575"/>
      <c r="T137" s="575"/>
      <c r="U137" s="557"/>
      <c r="V137" s="557"/>
    </row>
    <row r="138" spans="1:22" ht="15" customHeight="1" x14ac:dyDescent="0.4">
      <c r="A138" s="577"/>
      <c r="B138" s="577"/>
      <c r="C138" s="577"/>
      <c r="D138" s="577"/>
      <c r="E138" s="556"/>
      <c r="F138" s="556"/>
      <c r="G138" s="556"/>
      <c r="H138" s="556"/>
      <c r="I138" s="556"/>
      <c r="J138" s="556"/>
      <c r="K138" s="556"/>
      <c r="L138" s="556"/>
      <c r="M138" s="556"/>
      <c r="N138" s="556"/>
      <c r="O138" s="556"/>
      <c r="P138" s="556"/>
      <c r="Q138" s="556"/>
      <c r="R138" s="556"/>
      <c r="S138" s="575"/>
      <c r="T138" s="575"/>
      <c r="U138" s="557"/>
      <c r="V138" s="557"/>
    </row>
    <row r="139" spans="1:22" ht="15" customHeight="1" x14ac:dyDescent="0.4">
      <c r="A139" s="577"/>
      <c r="B139" s="577"/>
      <c r="C139" s="577"/>
      <c r="D139" s="577"/>
      <c r="E139" s="556"/>
      <c r="F139" s="556"/>
      <c r="G139" s="556"/>
      <c r="H139" s="556"/>
      <c r="I139" s="556"/>
      <c r="J139" s="556"/>
      <c r="K139" s="556"/>
      <c r="L139" s="556"/>
      <c r="M139" s="556"/>
      <c r="N139" s="556"/>
      <c r="O139" s="556"/>
      <c r="P139" s="556"/>
      <c r="Q139" s="556"/>
      <c r="R139" s="556"/>
      <c r="S139" s="575"/>
      <c r="T139" s="575"/>
      <c r="U139" s="557"/>
      <c r="V139" s="557"/>
    </row>
    <row r="140" spans="1:22" ht="15" customHeight="1" x14ac:dyDescent="0.4">
      <c r="A140" s="577"/>
      <c r="B140" s="577"/>
      <c r="C140" s="577"/>
      <c r="D140" s="577"/>
      <c r="E140" s="556"/>
      <c r="F140" s="556"/>
      <c r="G140" s="556"/>
      <c r="H140" s="556"/>
      <c r="I140" s="556"/>
      <c r="J140" s="556"/>
      <c r="K140" s="556"/>
      <c r="L140" s="556"/>
      <c r="M140" s="556"/>
      <c r="N140" s="556"/>
      <c r="O140" s="556"/>
      <c r="P140" s="556"/>
      <c r="Q140" s="556"/>
      <c r="R140" s="556"/>
      <c r="S140" s="575"/>
      <c r="T140" s="575"/>
      <c r="U140" s="557"/>
      <c r="V140" s="557"/>
    </row>
    <row r="141" spans="1:22" ht="15" customHeight="1" x14ac:dyDescent="0.4">
      <c r="A141" s="577"/>
      <c r="B141" s="577"/>
      <c r="C141" s="577"/>
      <c r="D141" s="577"/>
      <c r="E141" s="556"/>
      <c r="F141" s="556"/>
      <c r="G141" s="556"/>
      <c r="H141" s="556"/>
      <c r="I141" s="556"/>
      <c r="J141" s="556"/>
      <c r="K141" s="556"/>
      <c r="L141" s="556"/>
      <c r="M141" s="556"/>
      <c r="N141" s="556"/>
      <c r="O141" s="556"/>
      <c r="P141" s="556"/>
      <c r="Q141" s="556"/>
      <c r="R141" s="556"/>
      <c r="S141" s="575"/>
      <c r="T141" s="575"/>
      <c r="U141" s="557"/>
      <c r="V141" s="557"/>
    </row>
    <row r="142" spans="1:22" ht="15" customHeight="1" x14ac:dyDescent="0.4">
      <c r="A142" s="577"/>
      <c r="B142" s="577"/>
      <c r="C142" s="577"/>
      <c r="D142" s="577"/>
      <c r="E142" s="556"/>
      <c r="F142" s="556"/>
      <c r="G142" s="556"/>
      <c r="H142" s="556"/>
      <c r="I142" s="556"/>
      <c r="J142" s="556"/>
      <c r="K142" s="556"/>
      <c r="L142" s="556"/>
      <c r="M142" s="556"/>
      <c r="N142" s="556"/>
      <c r="O142" s="556"/>
      <c r="P142" s="556"/>
      <c r="Q142" s="556"/>
      <c r="R142" s="556"/>
      <c r="S142" s="575"/>
      <c r="T142" s="575"/>
      <c r="U142" s="557"/>
      <c r="V142" s="557"/>
    </row>
    <row r="143" spans="1:22" ht="15" customHeight="1" x14ac:dyDescent="0.4">
      <c r="A143" s="577"/>
      <c r="B143" s="577"/>
      <c r="C143" s="577"/>
      <c r="D143" s="577"/>
      <c r="E143" s="556"/>
      <c r="F143" s="556"/>
      <c r="G143" s="556"/>
      <c r="H143" s="556"/>
      <c r="I143" s="556"/>
      <c r="J143" s="556"/>
      <c r="K143" s="556"/>
      <c r="L143" s="556"/>
      <c r="M143" s="556"/>
      <c r="N143" s="556"/>
      <c r="O143" s="556"/>
      <c r="P143" s="556"/>
      <c r="Q143" s="556"/>
      <c r="R143" s="556"/>
      <c r="S143" s="575"/>
      <c r="T143" s="575"/>
      <c r="U143" s="557"/>
      <c r="V143" s="557"/>
    </row>
    <row r="144" spans="1:22" ht="15" customHeight="1" x14ac:dyDescent="0.4">
      <c r="A144" s="577"/>
      <c r="B144" s="577"/>
      <c r="C144" s="577"/>
      <c r="D144" s="577"/>
      <c r="E144" s="556"/>
      <c r="F144" s="556"/>
      <c r="G144" s="556"/>
      <c r="H144" s="556"/>
      <c r="I144" s="556"/>
      <c r="J144" s="556"/>
      <c r="K144" s="556"/>
      <c r="L144" s="556"/>
      <c r="M144" s="556"/>
      <c r="N144" s="556"/>
      <c r="O144" s="556"/>
      <c r="P144" s="556"/>
      <c r="Q144" s="556"/>
      <c r="R144" s="556"/>
      <c r="S144" s="575"/>
      <c r="T144" s="575"/>
      <c r="U144" s="557"/>
      <c r="V144" s="557"/>
    </row>
    <row r="145" spans="1:22" ht="15" customHeight="1" x14ac:dyDescent="0.4">
      <c r="A145" s="577"/>
      <c r="B145" s="577"/>
      <c r="C145" s="577"/>
      <c r="D145" s="577"/>
      <c r="E145" s="556"/>
      <c r="F145" s="556"/>
      <c r="G145" s="556"/>
      <c r="H145" s="556"/>
      <c r="I145" s="556"/>
      <c r="J145" s="556"/>
      <c r="K145" s="556"/>
      <c r="L145" s="556"/>
      <c r="M145" s="556"/>
      <c r="N145" s="556"/>
      <c r="O145" s="556"/>
      <c r="P145" s="556"/>
      <c r="Q145" s="556"/>
      <c r="R145" s="556"/>
      <c r="S145" s="575"/>
      <c r="T145" s="575"/>
      <c r="U145" s="557"/>
      <c r="V145" s="557"/>
    </row>
    <row r="146" spans="1:22" ht="15" customHeight="1" x14ac:dyDescent="0.4">
      <c r="A146" s="577"/>
      <c r="B146" s="577"/>
      <c r="C146" s="577"/>
      <c r="D146" s="577"/>
      <c r="E146" s="556"/>
      <c r="F146" s="556"/>
      <c r="G146" s="556"/>
      <c r="H146" s="556"/>
      <c r="I146" s="556"/>
      <c r="J146" s="556"/>
      <c r="K146" s="556"/>
      <c r="L146" s="556"/>
      <c r="M146" s="556"/>
      <c r="N146" s="556"/>
      <c r="O146" s="556"/>
      <c r="P146" s="556"/>
      <c r="Q146" s="556"/>
      <c r="R146" s="556"/>
      <c r="S146" s="575"/>
      <c r="T146" s="575"/>
      <c r="U146" s="557"/>
      <c r="V146" s="557"/>
    </row>
    <row r="147" spans="1:22" ht="15" customHeight="1" x14ac:dyDescent="0.4">
      <c r="A147" s="577"/>
      <c r="B147" s="577"/>
      <c r="C147" s="577"/>
      <c r="D147" s="577"/>
      <c r="E147" s="556"/>
      <c r="F147" s="556"/>
      <c r="G147" s="556"/>
      <c r="H147" s="556"/>
      <c r="I147" s="556"/>
      <c r="J147" s="556"/>
      <c r="K147" s="556"/>
      <c r="L147" s="556"/>
      <c r="M147" s="556"/>
      <c r="N147" s="556"/>
      <c r="O147" s="556"/>
      <c r="P147" s="556"/>
      <c r="Q147" s="556"/>
      <c r="R147" s="556"/>
      <c r="S147" s="575"/>
      <c r="T147" s="575"/>
      <c r="U147" s="557"/>
      <c r="V147" s="557"/>
    </row>
    <row r="148" spans="1:22" ht="15" customHeight="1" x14ac:dyDescent="0.4">
      <c r="A148" s="577"/>
      <c r="B148" s="577"/>
      <c r="C148" s="577"/>
      <c r="D148" s="577"/>
      <c r="E148" s="556"/>
      <c r="F148" s="556"/>
      <c r="G148" s="556"/>
      <c r="H148" s="556"/>
      <c r="I148" s="556"/>
      <c r="J148" s="556"/>
      <c r="K148" s="556"/>
      <c r="L148" s="556"/>
      <c r="M148" s="556"/>
      <c r="N148" s="556"/>
      <c r="O148" s="556"/>
      <c r="P148" s="556"/>
      <c r="Q148" s="556"/>
      <c r="R148" s="556"/>
      <c r="S148" s="575"/>
      <c r="T148" s="575"/>
      <c r="U148" s="557"/>
      <c r="V148" s="557"/>
    </row>
    <row r="149" spans="1:22" ht="15" customHeight="1" x14ac:dyDescent="0.4">
      <c r="A149" s="577"/>
      <c r="B149" s="577"/>
      <c r="C149" s="577"/>
      <c r="D149" s="577"/>
      <c r="E149" s="556"/>
      <c r="F149" s="556"/>
      <c r="G149" s="556"/>
      <c r="H149" s="556"/>
      <c r="I149" s="556"/>
      <c r="J149" s="556"/>
      <c r="K149" s="556"/>
      <c r="L149" s="556"/>
      <c r="M149" s="556"/>
      <c r="N149" s="556"/>
      <c r="O149" s="556"/>
      <c r="P149" s="556"/>
      <c r="Q149" s="556"/>
      <c r="R149" s="556"/>
      <c r="S149" s="575"/>
      <c r="T149" s="575"/>
      <c r="U149" s="557"/>
      <c r="V149" s="557"/>
    </row>
    <row r="151" spans="1:22" ht="15" customHeight="1" x14ac:dyDescent="0.4">
      <c r="A151" s="142" t="s">
        <v>140</v>
      </c>
      <c r="B151" s="142" t="s">
        <v>141</v>
      </c>
    </row>
    <row r="152" spans="1:22" ht="15" customHeight="1" x14ac:dyDescent="0.4">
      <c r="A152" s="142" t="s">
        <v>142</v>
      </c>
      <c r="B152" s="142" t="s">
        <v>146</v>
      </c>
    </row>
    <row r="153" spans="1:22" ht="15" customHeight="1" x14ac:dyDescent="0.4">
      <c r="A153" s="142" t="s">
        <v>143</v>
      </c>
      <c r="B153" s="550" t="s">
        <v>530</v>
      </c>
      <c r="C153" s="551"/>
      <c r="D153" s="551"/>
      <c r="E153" s="551"/>
      <c r="F153" s="551"/>
      <c r="G153" s="551"/>
      <c r="H153" s="551"/>
      <c r="I153" s="551"/>
      <c r="J153" s="551"/>
      <c r="K153" s="551"/>
      <c r="L153" s="551"/>
      <c r="M153" s="551"/>
      <c r="N153" s="551"/>
      <c r="O153" s="551"/>
      <c r="P153" s="551"/>
      <c r="Q153" s="551"/>
      <c r="R153" s="551"/>
      <c r="S153" s="551"/>
      <c r="T153" s="551"/>
      <c r="U153" s="551"/>
      <c r="V153" s="551"/>
    </row>
    <row r="154" spans="1:22" ht="15" customHeight="1" x14ac:dyDescent="0.4">
      <c r="B154" s="550"/>
      <c r="C154" s="551"/>
      <c r="D154" s="551"/>
      <c r="E154" s="551"/>
      <c r="F154" s="551"/>
      <c r="G154" s="551"/>
      <c r="H154" s="551"/>
      <c r="I154" s="551"/>
      <c r="J154" s="551"/>
      <c r="K154" s="551"/>
      <c r="L154" s="551"/>
      <c r="M154" s="551"/>
      <c r="N154" s="551"/>
      <c r="O154" s="551"/>
      <c r="P154" s="551"/>
      <c r="Q154" s="551"/>
      <c r="R154" s="551"/>
      <c r="S154" s="551"/>
      <c r="T154" s="551"/>
      <c r="U154" s="551"/>
      <c r="V154" s="551"/>
    </row>
    <row r="155" spans="1:22" ht="15" customHeight="1" x14ac:dyDescent="0.4">
      <c r="B155" s="550"/>
      <c r="C155" s="551"/>
      <c r="D155" s="551"/>
      <c r="E155" s="551"/>
      <c r="F155" s="551"/>
      <c r="G155" s="551"/>
      <c r="H155" s="551"/>
      <c r="I155" s="551"/>
      <c r="J155" s="551"/>
      <c r="K155" s="551"/>
      <c r="L155" s="551"/>
      <c r="M155" s="551"/>
      <c r="N155" s="551"/>
      <c r="O155" s="551"/>
      <c r="P155" s="551"/>
      <c r="Q155" s="551"/>
      <c r="R155" s="551"/>
      <c r="S155" s="551"/>
      <c r="T155" s="551"/>
      <c r="U155" s="551"/>
      <c r="V155" s="551"/>
    </row>
    <row r="156" spans="1:22" ht="15" customHeight="1" x14ac:dyDescent="0.4">
      <c r="B156" s="551"/>
      <c r="C156" s="551"/>
      <c r="D156" s="551"/>
      <c r="E156" s="551"/>
      <c r="F156" s="551"/>
      <c r="G156" s="551"/>
      <c r="H156" s="551"/>
      <c r="I156" s="551"/>
      <c r="J156" s="551"/>
      <c r="K156" s="551"/>
      <c r="L156" s="551"/>
      <c r="M156" s="551"/>
      <c r="N156" s="551"/>
      <c r="O156" s="551"/>
      <c r="P156" s="551"/>
      <c r="Q156" s="551"/>
      <c r="R156" s="551"/>
      <c r="S156" s="551"/>
      <c r="T156" s="551"/>
      <c r="U156" s="551"/>
      <c r="V156" s="551"/>
    </row>
    <row r="157" spans="1:22" ht="21" customHeight="1" x14ac:dyDescent="0.4">
      <c r="B157" s="551"/>
      <c r="C157" s="551"/>
      <c r="D157" s="551"/>
      <c r="E157" s="551"/>
      <c r="F157" s="551"/>
      <c r="G157" s="551"/>
      <c r="H157" s="551"/>
      <c r="I157" s="551"/>
      <c r="J157" s="551"/>
      <c r="K157" s="551"/>
      <c r="L157" s="551"/>
      <c r="M157" s="551"/>
      <c r="N157" s="551"/>
      <c r="O157" s="551"/>
      <c r="P157" s="551"/>
      <c r="Q157" s="551"/>
      <c r="R157" s="551"/>
      <c r="S157" s="551"/>
      <c r="T157" s="551"/>
      <c r="U157" s="551"/>
      <c r="V157" s="551"/>
    </row>
    <row r="158" spans="1:22" ht="15" customHeight="1" x14ac:dyDescent="0.4">
      <c r="A158" s="142" t="s">
        <v>144</v>
      </c>
      <c r="B158" s="552" t="s">
        <v>145</v>
      </c>
      <c r="C158" s="553"/>
      <c r="D158" s="553"/>
      <c r="E158" s="553"/>
      <c r="F158" s="553"/>
      <c r="G158" s="553"/>
      <c r="H158" s="553"/>
      <c r="I158" s="553"/>
      <c r="J158" s="553"/>
      <c r="K158" s="553"/>
      <c r="L158" s="553"/>
      <c r="M158" s="553"/>
      <c r="N158" s="553"/>
      <c r="O158" s="553"/>
      <c r="P158" s="553"/>
      <c r="Q158" s="553"/>
      <c r="R158" s="553"/>
      <c r="S158" s="553"/>
      <c r="T158" s="553"/>
      <c r="U158" s="553"/>
      <c r="V158" s="553"/>
    </row>
    <row r="159" spans="1:22" ht="15" customHeight="1" x14ac:dyDescent="0.4">
      <c r="B159" s="553"/>
      <c r="C159" s="553"/>
      <c r="D159" s="553"/>
      <c r="E159" s="553"/>
      <c r="F159" s="553"/>
      <c r="G159" s="553"/>
      <c r="H159" s="553"/>
      <c r="I159" s="553"/>
      <c r="J159" s="553"/>
      <c r="K159" s="553"/>
      <c r="L159" s="553"/>
      <c r="M159" s="553"/>
      <c r="N159" s="553"/>
      <c r="O159" s="553"/>
      <c r="P159" s="553"/>
      <c r="Q159" s="553"/>
      <c r="R159" s="553"/>
      <c r="S159" s="553"/>
      <c r="T159" s="553"/>
      <c r="U159" s="553"/>
      <c r="V159" s="553"/>
    </row>
  </sheetData>
  <sheetProtection selectLockedCells="1"/>
  <mergeCells count="57">
    <mergeCell ref="U133:V149"/>
    <mergeCell ref="B153:V157"/>
    <mergeCell ref="B158:V159"/>
    <mergeCell ref="E114:R115"/>
    <mergeCell ref="S114:T115"/>
    <mergeCell ref="U114:V115"/>
    <mergeCell ref="A116:D132"/>
    <mergeCell ref="E116:R132"/>
    <mergeCell ref="S116:T132"/>
    <mergeCell ref="U116:V132"/>
    <mergeCell ref="A133:D149"/>
    <mergeCell ref="E133:R149"/>
    <mergeCell ref="S133:T149"/>
    <mergeCell ref="A112:D112"/>
    <mergeCell ref="E112:V112"/>
    <mergeCell ref="A114:D115"/>
    <mergeCell ref="B100:V104"/>
    <mergeCell ref="B105:V106"/>
    <mergeCell ref="A109:V109"/>
    <mergeCell ref="A111:D111"/>
    <mergeCell ref="E111:V111"/>
    <mergeCell ref="A63:D79"/>
    <mergeCell ref="E63:R79"/>
    <mergeCell ref="S63:T79"/>
    <mergeCell ref="U63:V79"/>
    <mergeCell ref="A80:D96"/>
    <mergeCell ref="E80:R96"/>
    <mergeCell ref="S80:T96"/>
    <mergeCell ref="U80:V96"/>
    <mergeCell ref="A56:V56"/>
    <mergeCell ref="A59:D59"/>
    <mergeCell ref="E59:V59"/>
    <mergeCell ref="A61:D62"/>
    <mergeCell ref="E61:R62"/>
    <mergeCell ref="S61:T62"/>
    <mergeCell ref="U61:V62"/>
    <mergeCell ref="A58:D58"/>
    <mergeCell ref="E58:V58"/>
    <mergeCell ref="E8:R9"/>
    <mergeCell ref="S8:T9"/>
    <mergeCell ref="U8:V9"/>
    <mergeCell ref="B47:V51"/>
    <mergeCell ref="B52:V53"/>
    <mergeCell ref="A10:D26"/>
    <mergeCell ref="E10:R26"/>
    <mergeCell ref="E27:R43"/>
    <mergeCell ref="S10:T26"/>
    <mergeCell ref="A8:D9"/>
    <mergeCell ref="U10:V26"/>
    <mergeCell ref="A27:D43"/>
    <mergeCell ref="S27:T43"/>
    <mergeCell ref="U27:V43"/>
    <mergeCell ref="A3:V3"/>
    <mergeCell ref="A5:D5"/>
    <mergeCell ref="A6:D6"/>
    <mergeCell ref="E5:V5"/>
    <mergeCell ref="E6:V6"/>
  </mergeCells>
  <phoneticPr fontId="2"/>
  <dataValidations count="4">
    <dataValidation type="list" allowBlank="1" showInputMessage="1" showErrorMessage="1" sqref="A10:D43" xr:uid="{3881442A-DDB2-4F27-82D0-62E054A2CE57}">
      <formula1>$AS$9:$AW$9</formula1>
    </dataValidation>
    <dataValidation type="list" allowBlank="1" showInputMessage="1" showErrorMessage="1" sqref="A63:D96" xr:uid="{BECCB021-3A1B-4DA0-AD6D-06981EFA8BA9}">
      <formula1>$AY$9:$BC$9</formula1>
    </dataValidation>
    <dataValidation type="list" allowBlank="1" showInputMessage="1" showErrorMessage="1" sqref="A116:D149" xr:uid="{6357F431-DC8B-4A79-86AD-71F3909DE7E4}">
      <formula1>$BE$9:$BI$9</formula1>
    </dataValidation>
    <dataValidation type="list" allowBlank="1" showInputMessage="1" showErrorMessage="1" sqref="S63:V96 S10:V43 S116:V149" xr:uid="{00000000-0002-0000-0200-000003000000}">
      <formula1>$AS$11:$AU$11</formula1>
    </dataValidation>
  </dataValidations>
  <printOptions horizontalCentered="1"/>
  <pageMargins left="0.59055118110236227" right="0.59055118110236227" top="0.35433070866141736" bottom="0.35433070866141736" header="0.31496062992125984" footer="0.31496062992125984"/>
  <pageSetup paperSize="9" scale="90" orientation="portrait" blackAndWhite="1" r:id="rId1"/>
  <rowBreaks count="2" manualBreakCount="2">
    <brk id="53" max="21" man="1"/>
    <brk id="106"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W311"/>
  <sheetViews>
    <sheetView showGridLines="0" view="pageBreakPreview" zoomScaleNormal="100" zoomScaleSheetLayoutView="100" workbookViewId="0">
      <selection activeCell="AU15" sqref="AU15"/>
    </sheetView>
  </sheetViews>
  <sheetFormatPr defaultColWidth="3.625" defaultRowHeight="15" customHeight="1" x14ac:dyDescent="0.4"/>
  <cols>
    <col min="1" max="4" width="3.625" style="126"/>
    <col min="5" max="5" width="4.625" style="126" customWidth="1"/>
    <col min="6" max="16" width="3.625" style="126"/>
    <col min="17" max="17" width="3.75" style="126" customWidth="1"/>
    <col min="18" max="21" width="3.625" style="126"/>
    <col min="22" max="22" width="4.5" style="126" customWidth="1"/>
    <col min="23" max="16384" width="3.625" style="126"/>
  </cols>
  <sheetData>
    <row r="1" spans="1:22" ht="15" customHeight="1" x14ac:dyDescent="0.4">
      <c r="A1" s="146" t="s">
        <v>152</v>
      </c>
      <c r="H1" s="601" t="s">
        <v>186</v>
      </c>
      <c r="I1" s="601"/>
      <c r="J1" s="601"/>
      <c r="K1" s="601"/>
      <c r="L1" s="601"/>
      <c r="M1" s="601" t="s">
        <v>187</v>
      </c>
      <c r="N1" s="601"/>
      <c r="O1" s="601"/>
      <c r="P1" s="601"/>
      <c r="Q1" s="601"/>
      <c r="R1" s="601" t="s">
        <v>188</v>
      </c>
      <c r="S1" s="601"/>
      <c r="T1" s="601"/>
      <c r="U1" s="601"/>
      <c r="V1" s="601"/>
    </row>
    <row r="2" spans="1:22" ht="15" customHeight="1" x14ac:dyDescent="0.4">
      <c r="D2" s="595" t="s">
        <v>135</v>
      </c>
      <c r="E2" s="595"/>
      <c r="F2" s="595"/>
      <c r="G2" s="596"/>
      <c r="H2" s="657"/>
      <c r="I2" s="657"/>
      <c r="J2" s="657"/>
      <c r="K2" s="657"/>
      <c r="L2" s="657"/>
      <c r="M2" s="657"/>
      <c r="N2" s="657"/>
      <c r="O2" s="657"/>
      <c r="P2" s="657"/>
      <c r="Q2" s="657"/>
      <c r="R2" s="657"/>
      <c r="S2" s="657"/>
      <c r="T2" s="657"/>
      <c r="U2" s="657"/>
      <c r="V2" s="657"/>
    </row>
    <row r="4" spans="1:22" ht="15" customHeight="1" x14ac:dyDescent="0.4">
      <c r="A4" s="591" t="s">
        <v>153</v>
      </c>
      <c r="B4" s="591"/>
      <c r="C4" s="591"/>
      <c r="D4" s="591"/>
      <c r="E4" s="591"/>
      <c r="F4" s="591"/>
      <c r="G4" s="591"/>
      <c r="H4" s="591"/>
      <c r="I4" s="591"/>
      <c r="J4" s="591"/>
      <c r="K4" s="591"/>
      <c r="L4" s="591"/>
      <c r="M4" s="591"/>
      <c r="N4" s="591"/>
      <c r="O4" s="591"/>
      <c r="P4" s="591"/>
      <c r="Q4" s="591"/>
      <c r="R4" s="591"/>
      <c r="S4" s="591"/>
      <c r="T4" s="591"/>
      <c r="U4" s="591"/>
      <c r="V4" s="591"/>
    </row>
    <row r="6" spans="1:22" ht="15" customHeight="1" x14ac:dyDescent="0.4">
      <c r="B6" s="146" t="s">
        <v>155</v>
      </c>
    </row>
    <row r="7" spans="1:22" ht="15" customHeight="1" x14ac:dyDescent="0.4">
      <c r="B7" s="146" t="s">
        <v>156</v>
      </c>
    </row>
    <row r="8" spans="1:22" ht="15" customHeight="1" x14ac:dyDescent="0.4">
      <c r="B8" s="146" t="s">
        <v>470</v>
      </c>
    </row>
    <row r="9" spans="1:22" ht="15" customHeight="1" x14ac:dyDescent="0.4">
      <c r="B9" s="146" t="s">
        <v>185</v>
      </c>
    </row>
    <row r="11" spans="1:22" ht="15" customHeight="1" x14ac:dyDescent="0.4">
      <c r="A11" s="618" t="s">
        <v>348</v>
      </c>
      <c r="B11" s="618"/>
      <c r="C11" s="618"/>
      <c r="D11" s="618"/>
      <c r="E11" s="618"/>
      <c r="F11" s="618"/>
      <c r="G11" s="618"/>
      <c r="H11" s="618"/>
      <c r="I11" s="618"/>
      <c r="J11" s="618"/>
      <c r="K11" s="618"/>
      <c r="L11" s="618"/>
      <c r="M11" s="618"/>
      <c r="N11" s="618"/>
      <c r="O11" s="618"/>
      <c r="P11" s="618"/>
      <c r="Q11" s="618"/>
      <c r="R11" s="618"/>
      <c r="S11" s="618"/>
      <c r="T11" s="618"/>
      <c r="U11" s="618"/>
      <c r="V11" s="618"/>
    </row>
    <row r="12" spans="1:22" s="146" customFormat="1" ht="15" customHeight="1" x14ac:dyDescent="0.4">
      <c r="B12" s="619" t="s">
        <v>450</v>
      </c>
      <c r="C12" s="619"/>
      <c r="D12" s="619"/>
      <c r="E12" s="619"/>
      <c r="F12" s="619"/>
      <c r="G12" s="619"/>
      <c r="H12" s="601" t="s">
        <v>186</v>
      </c>
      <c r="I12" s="601"/>
      <c r="J12" s="601"/>
      <c r="K12" s="601"/>
      <c r="L12" s="601"/>
      <c r="M12" s="601" t="s">
        <v>187</v>
      </c>
      <c r="N12" s="601"/>
      <c r="O12" s="601"/>
      <c r="P12" s="601"/>
      <c r="Q12" s="601"/>
      <c r="R12" s="601" t="s">
        <v>188</v>
      </c>
      <c r="S12" s="601"/>
      <c r="T12" s="601"/>
      <c r="U12" s="601"/>
      <c r="V12" s="601"/>
    </row>
    <row r="13" spans="1:22" s="146" customFormat="1" ht="15" customHeight="1" x14ac:dyDescent="0.4">
      <c r="B13" s="646" t="s">
        <v>198</v>
      </c>
      <c r="C13" s="646"/>
      <c r="D13" s="601" t="s">
        <v>154</v>
      </c>
      <c r="E13" s="601"/>
      <c r="F13" s="601"/>
      <c r="G13" s="601"/>
      <c r="H13" s="615"/>
      <c r="I13" s="615"/>
      <c r="J13" s="615"/>
      <c r="K13" s="615"/>
      <c r="L13" s="615"/>
      <c r="M13" s="615"/>
      <c r="N13" s="615"/>
      <c r="O13" s="615"/>
      <c r="P13" s="615"/>
      <c r="Q13" s="615"/>
      <c r="R13" s="615"/>
      <c r="S13" s="615"/>
      <c r="T13" s="615"/>
      <c r="U13" s="615"/>
      <c r="V13" s="615"/>
    </row>
    <row r="14" spans="1:22" s="146" customFormat="1" ht="15" customHeight="1" x14ac:dyDescent="0.4">
      <c r="B14" s="646"/>
      <c r="C14" s="646"/>
      <c r="D14" s="601" t="s">
        <v>184</v>
      </c>
      <c r="E14" s="601"/>
      <c r="F14" s="601"/>
      <c r="G14" s="601"/>
      <c r="H14" s="615"/>
      <c r="I14" s="615"/>
      <c r="J14" s="615"/>
      <c r="K14" s="615"/>
      <c r="L14" s="615"/>
      <c r="M14" s="615"/>
      <c r="N14" s="615"/>
      <c r="O14" s="615"/>
      <c r="P14" s="615"/>
      <c r="Q14" s="615"/>
      <c r="R14" s="615"/>
      <c r="S14" s="615"/>
      <c r="T14" s="615"/>
      <c r="U14" s="615"/>
      <c r="V14" s="615"/>
    </row>
    <row r="15" spans="1:22" s="146" customFormat="1" ht="15" customHeight="1" x14ac:dyDescent="0.4">
      <c r="B15" s="601" t="s">
        <v>190</v>
      </c>
      <c r="C15" s="601"/>
      <c r="D15" s="601"/>
      <c r="E15" s="601"/>
      <c r="F15" s="601"/>
      <c r="G15" s="601"/>
      <c r="H15" s="615"/>
      <c r="I15" s="615"/>
      <c r="J15" s="615"/>
      <c r="K15" s="615"/>
      <c r="L15" s="615"/>
      <c r="M15" s="615"/>
      <c r="N15" s="615"/>
      <c r="O15" s="615"/>
      <c r="P15" s="615"/>
      <c r="Q15" s="615"/>
      <c r="R15" s="615"/>
      <c r="S15" s="615"/>
      <c r="T15" s="615"/>
      <c r="U15" s="615"/>
      <c r="V15" s="615"/>
    </row>
    <row r="18" spans="1:23" ht="15" customHeight="1" x14ac:dyDescent="0.4">
      <c r="A18" s="618" t="s">
        <v>349</v>
      </c>
      <c r="B18" s="618"/>
      <c r="C18" s="618"/>
      <c r="D18" s="618"/>
      <c r="E18" s="618"/>
      <c r="F18" s="618"/>
      <c r="G18" s="618"/>
      <c r="H18" s="618"/>
      <c r="I18" s="618"/>
      <c r="J18" s="618"/>
      <c r="K18" s="618"/>
      <c r="L18" s="618"/>
      <c r="M18" s="618"/>
      <c r="N18" s="618"/>
      <c r="O18" s="618"/>
      <c r="P18" s="618"/>
      <c r="Q18" s="618"/>
      <c r="R18" s="618"/>
      <c r="S18" s="618"/>
      <c r="T18" s="618"/>
      <c r="U18" s="618"/>
      <c r="V18" s="618"/>
    </row>
    <row r="19" spans="1:23" ht="15" customHeight="1" x14ac:dyDescent="0.4">
      <c r="B19" s="619" t="s">
        <v>191</v>
      </c>
      <c r="C19" s="619"/>
      <c r="D19" s="619"/>
      <c r="E19" s="619"/>
      <c r="F19" s="619"/>
      <c r="G19" s="619"/>
      <c r="H19" s="601" t="s">
        <v>186</v>
      </c>
      <c r="I19" s="601"/>
      <c r="J19" s="601"/>
      <c r="K19" s="601"/>
      <c r="L19" s="601"/>
      <c r="M19" s="601" t="s">
        <v>187</v>
      </c>
      <c r="N19" s="601"/>
      <c r="O19" s="601"/>
      <c r="P19" s="601"/>
      <c r="Q19" s="601"/>
      <c r="R19" s="601" t="s">
        <v>188</v>
      </c>
      <c r="S19" s="601"/>
      <c r="T19" s="601"/>
      <c r="U19" s="601"/>
      <c r="V19" s="601"/>
    </row>
    <row r="20" spans="1:23" ht="15" customHeight="1" x14ac:dyDescent="0.4">
      <c r="B20" s="622" t="s">
        <v>198</v>
      </c>
      <c r="C20" s="623"/>
      <c r="D20" s="626" t="s">
        <v>158</v>
      </c>
      <c r="E20" s="627"/>
      <c r="F20" s="627"/>
      <c r="G20" s="628"/>
      <c r="H20" s="615"/>
      <c r="I20" s="615"/>
      <c r="J20" s="615"/>
      <c r="K20" s="615"/>
      <c r="L20" s="615"/>
      <c r="M20" s="615"/>
      <c r="N20" s="615"/>
      <c r="O20" s="615"/>
      <c r="P20" s="615"/>
      <c r="Q20" s="615"/>
      <c r="R20" s="615"/>
      <c r="S20" s="615"/>
      <c r="T20" s="615"/>
      <c r="U20" s="615"/>
      <c r="V20" s="615"/>
    </row>
    <row r="21" spans="1:23" ht="15" customHeight="1" x14ac:dyDescent="0.4">
      <c r="B21" s="658"/>
      <c r="C21" s="659"/>
      <c r="D21" s="626" t="s">
        <v>189</v>
      </c>
      <c r="E21" s="627"/>
      <c r="F21" s="627"/>
      <c r="G21" s="628"/>
      <c r="H21" s="615"/>
      <c r="I21" s="615"/>
      <c r="J21" s="615"/>
      <c r="K21" s="615"/>
      <c r="L21" s="615"/>
      <c r="M21" s="615"/>
      <c r="N21" s="615"/>
      <c r="O21" s="615"/>
      <c r="P21" s="615"/>
      <c r="Q21" s="615"/>
      <c r="R21" s="615"/>
      <c r="S21" s="615"/>
      <c r="T21" s="615"/>
      <c r="U21" s="615"/>
      <c r="V21" s="615"/>
    </row>
    <row r="22" spans="1:23" ht="15" customHeight="1" x14ac:dyDescent="0.4">
      <c r="B22" s="624"/>
      <c r="C22" s="625"/>
      <c r="D22" s="629" t="s">
        <v>61</v>
      </c>
      <c r="E22" s="630"/>
      <c r="F22" s="630"/>
      <c r="G22" s="631"/>
      <c r="H22" s="615"/>
      <c r="I22" s="615"/>
      <c r="J22" s="615"/>
      <c r="K22" s="615"/>
      <c r="L22" s="615"/>
      <c r="M22" s="615"/>
      <c r="N22" s="615"/>
      <c r="O22" s="615"/>
      <c r="P22" s="615"/>
      <c r="Q22" s="615"/>
      <c r="R22" s="615"/>
      <c r="S22" s="615"/>
      <c r="T22" s="615"/>
      <c r="U22" s="615"/>
      <c r="V22" s="615"/>
    </row>
    <row r="23" spans="1:23" ht="15" customHeight="1" x14ac:dyDescent="0.4">
      <c r="B23" s="601" t="s">
        <v>206</v>
      </c>
      <c r="C23" s="601"/>
      <c r="D23" s="601"/>
      <c r="E23" s="601"/>
      <c r="F23" s="601"/>
      <c r="G23" s="601"/>
      <c r="H23" s="603"/>
      <c r="I23" s="604"/>
      <c r="J23" s="604"/>
      <c r="K23" s="604"/>
      <c r="L23" s="605"/>
      <c r="M23" s="603"/>
      <c r="N23" s="604"/>
      <c r="O23" s="604"/>
      <c r="P23" s="604"/>
      <c r="Q23" s="605"/>
      <c r="R23" s="603"/>
      <c r="S23" s="604"/>
      <c r="T23" s="604"/>
      <c r="U23" s="604"/>
      <c r="V23" s="605"/>
      <c r="W23" s="147"/>
    </row>
    <row r="24" spans="1:23" ht="15" customHeight="1" x14ac:dyDescent="0.4">
      <c r="B24" s="578" t="s">
        <v>472</v>
      </c>
      <c r="C24" s="578"/>
      <c r="D24" s="578"/>
      <c r="E24" s="148" t="s">
        <v>160</v>
      </c>
      <c r="F24" s="148"/>
      <c r="G24" s="148"/>
      <c r="H24" s="148"/>
      <c r="I24" s="148"/>
      <c r="J24" s="148"/>
      <c r="K24" s="148"/>
      <c r="L24" s="148"/>
      <c r="M24" s="148"/>
      <c r="N24" s="148"/>
      <c r="O24" s="148"/>
      <c r="P24" s="148"/>
      <c r="Q24" s="148"/>
      <c r="R24" s="148"/>
      <c r="S24" s="148"/>
      <c r="T24" s="148"/>
      <c r="U24" s="148"/>
      <c r="V24" s="148"/>
    </row>
    <row r="25" spans="1:23" ht="15" customHeight="1" x14ac:dyDescent="0.4">
      <c r="B25" s="578" t="s">
        <v>166</v>
      </c>
      <c r="C25" s="578"/>
      <c r="D25" s="578"/>
      <c r="E25" s="579" t="s">
        <v>193</v>
      </c>
      <c r="F25" s="579"/>
      <c r="G25" s="579"/>
      <c r="H25" s="579"/>
      <c r="I25" s="579"/>
      <c r="J25" s="579"/>
      <c r="K25" s="579"/>
      <c r="L25" s="579"/>
      <c r="M25" s="579"/>
      <c r="N25" s="579"/>
      <c r="O25" s="579"/>
      <c r="P25" s="579"/>
      <c r="Q25" s="579"/>
      <c r="R25" s="579"/>
      <c r="S25" s="579"/>
      <c r="T25" s="579"/>
      <c r="U25" s="579"/>
      <c r="V25" s="579"/>
    </row>
    <row r="26" spans="1:23" ht="15" customHeight="1" x14ac:dyDescent="0.4">
      <c r="B26" s="149"/>
      <c r="C26" s="149"/>
      <c r="D26" s="149"/>
      <c r="E26" s="579"/>
      <c r="F26" s="579"/>
      <c r="G26" s="579"/>
      <c r="H26" s="579"/>
      <c r="I26" s="579"/>
      <c r="J26" s="579"/>
      <c r="K26" s="579"/>
      <c r="L26" s="579"/>
      <c r="M26" s="579"/>
      <c r="N26" s="579"/>
      <c r="O26" s="579"/>
      <c r="P26" s="579"/>
      <c r="Q26" s="579"/>
      <c r="R26" s="579"/>
      <c r="S26" s="579"/>
      <c r="T26" s="579"/>
      <c r="U26" s="579"/>
      <c r="V26" s="579"/>
    </row>
    <row r="29" spans="1:23" ht="15" customHeight="1" x14ac:dyDescent="0.4">
      <c r="A29" s="237" t="s">
        <v>350</v>
      </c>
      <c r="B29" s="237"/>
      <c r="C29" s="237"/>
      <c r="D29" s="237"/>
      <c r="E29" s="237"/>
      <c r="F29" s="237"/>
      <c r="G29" s="237"/>
      <c r="H29" s="237"/>
      <c r="I29" s="237"/>
      <c r="J29" s="237"/>
      <c r="K29" s="237"/>
      <c r="L29" s="237"/>
      <c r="M29" s="237"/>
      <c r="N29" s="237"/>
      <c r="O29" s="237"/>
      <c r="P29" s="237"/>
      <c r="Q29" s="237"/>
      <c r="R29" s="237"/>
      <c r="S29" s="237"/>
      <c r="T29" s="237"/>
      <c r="U29" s="237"/>
      <c r="V29" s="237"/>
    </row>
    <row r="30" spans="1:23" ht="15" customHeight="1" x14ac:dyDescent="0.4">
      <c r="B30" s="619" t="s">
        <v>194</v>
      </c>
      <c r="C30" s="619"/>
      <c r="D30" s="619"/>
      <c r="E30" s="619"/>
      <c r="F30" s="619"/>
      <c r="G30" s="619"/>
      <c r="H30" s="601" t="s">
        <v>186</v>
      </c>
      <c r="I30" s="601"/>
      <c r="J30" s="601"/>
      <c r="K30" s="601"/>
      <c r="L30" s="601"/>
      <c r="M30" s="601" t="s">
        <v>187</v>
      </c>
      <c r="N30" s="601"/>
      <c r="O30" s="601"/>
      <c r="P30" s="601"/>
      <c r="Q30" s="601"/>
      <c r="R30" s="601" t="s">
        <v>188</v>
      </c>
      <c r="S30" s="601"/>
      <c r="T30" s="601"/>
      <c r="U30" s="601"/>
      <c r="V30" s="601"/>
    </row>
    <row r="31" spans="1:23" ht="15" customHeight="1" x14ac:dyDescent="0.4">
      <c r="B31" s="646" t="s">
        <v>198</v>
      </c>
      <c r="C31" s="646"/>
      <c r="D31" s="601" t="s">
        <v>154</v>
      </c>
      <c r="E31" s="601"/>
      <c r="F31" s="601"/>
      <c r="G31" s="601"/>
      <c r="H31" s="615"/>
      <c r="I31" s="615"/>
      <c r="J31" s="615"/>
      <c r="K31" s="615"/>
      <c r="L31" s="615"/>
      <c r="M31" s="615"/>
      <c r="N31" s="615"/>
      <c r="O31" s="615"/>
      <c r="P31" s="615"/>
      <c r="Q31" s="615"/>
      <c r="R31" s="615"/>
      <c r="S31" s="615"/>
      <c r="T31" s="615"/>
      <c r="U31" s="615"/>
      <c r="V31" s="615"/>
    </row>
    <row r="32" spans="1:23" ht="15" customHeight="1" x14ac:dyDescent="0.4">
      <c r="B32" s="646"/>
      <c r="C32" s="646"/>
      <c r="D32" s="601" t="s">
        <v>61</v>
      </c>
      <c r="E32" s="601"/>
      <c r="F32" s="601"/>
      <c r="G32" s="601"/>
      <c r="H32" s="615"/>
      <c r="I32" s="615"/>
      <c r="J32" s="615"/>
      <c r="K32" s="615"/>
      <c r="L32" s="615"/>
      <c r="M32" s="615"/>
      <c r="N32" s="615"/>
      <c r="O32" s="615"/>
      <c r="P32" s="615"/>
      <c r="Q32" s="615"/>
      <c r="R32" s="615"/>
      <c r="S32" s="615"/>
      <c r="T32" s="615"/>
      <c r="U32" s="615"/>
      <c r="V32" s="615"/>
    </row>
    <row r="33" spans="1:23" ht="15" customHeight="1" x14ac:dyDescent="0.4">
      <c r="B33" s="601" t="s">
        <v>207</v>
      </c>
      <c r="C33" s="601"/>
      <c r="D33" s="601"/>
      <c r="E33" s="601"/>
      <c r="F33" s="601"/>
      <c r="G33" s="601"/>
      <c r="H33" s="603"/>
      <c r="I33" s="604"/>
      <c r="J33" s="604"/>
      <c r="K33" s="604"/>
      <c r="L33" s="605"/>
      <c r="M33" s="603"/>
      <c r="N33" s="604"/>
      <c r="O33" s="604"/>
      <c r="P33" s="604"/>
      <c r="Q33" s="605"/>
      <c r="R33" s="603"/>
      <c r="S33" s="604"/>
      <c r="T33" s="604"/>
      <c r="U33" s="604"/>
      <c r="V33" s="605"/>
      <c r="W33" s="147"/>
    </row>
    <row r="34" spans="1:23" ht="15" customHeight="1" x14ac:dyDescent="0.4">
      <c r="B34" s="611" t="s">
        <v>472</v>
      </c>
      <c r="C34" s="611"/>
      <c r="D34" s="611"/>
      <c r="E34" s="148" t="s">
        <v>519</v>
      </c>
      <c r="F34" s="127"/>
      <c r="G34" s="127"/>
    </row>
    <row r="37" spans="1:23" ht="15" customHeight="1" x14ac:dyDescent="0.4">
      <c r="A37" s="188" t="s">
        <v>351</v>
      </c>
      <c r="B37" s="188"/>
      <c r="C37" s="188"/>
      <c r="D37" s="188"/>
      <c r="E37" s="188"/>
      <c r="F37" s="188"/>
      <c r="G37" s="188"/>
      <c r="H37" s="188"/>
      <c r="I37" s="188"/>
      <c r="J37" s="188"/>
      <c r="K37" s="188"/>
      <c r="L37" s="188"/>
      <c r="M37" s="188"/>
      <c r="N37" s="188"/>
      <c r="O37" s="188"/>
      <c r="P37" s="188"/>
      <c r="Q37" s="188"/>
      <c r="R37" s="188"/>
      <c r="S37" s="188"/>
      <c r="T37" s="188"/>
      <c r="U37" s="188"/>
      <c r="V37" s="188"/>
    </row>
    <row r="38" spans="1:23" ht="15" customHeight="1" x14ac:dyDescent="0.4">
      <c r="B38" s="593" t="s">
        <v>192</v>
      </c>
      <c r="C38" s="593"/>
      <c r="D38" s="593"/>
      <c r="E38" s="593"/>
      <c r="F38" s="593"/>
      <c r="G38" s="593"/>
      <c r="H38" s="594" t="s">
        <v>186</v>
      </c>
      <c r="I38" s="594"/>
      <c r="J38" s="594"/>
      <c r="K38" s="594"/>
      <c r="L38" s="594"/>
      <c r="M38" s="594" t="s">
        <v>187</v>
      </c>
      <c r="N38" s="594"/>
      <c r="O38" s="594"/>
      <c r="P38" s="594"/>
      <c r="Q38" s="594"/>
      <c r="R38" s="594" t="s">
        <v>188</v>
      </c>
      <c r="S38" s="594"/>
      <c r="T38" s="594"/>
      <c r="U38" s="594"/>
      <c r="V38" s="594"/>
    </row>
    <row r="39" spans="1:23" ht="15" customHeight="1" x14ac:dyDescent="0.4">
      <c r="B39" s="637" t="s">
        <v>198</v>
      </c>
      <c r="C39" s="638"/>
      <c r="D39" s="643" t="s">
        <v>195</v>
      </c>
      <c r="E39" s="644"/>
      <c r="F39" s="644"/>
      <c r="G39" s="645"/>
      <c r="H39" s="594"/>
      <c r="I39" s="594"/>
      <c r="J39" s="594"/>
      <c r="K39" s="594"/>
      <c r="L39" s="594"/>
      <c r="M39" s="594"/>
      <c r="N39" s="594"/>
      <c r="O39" s="594"/>
      <c r="P39" s="594"/>
      <c r="Q39" s="594"/>
      <c r="R39" s="594"/>
      <c r="S39" s="594"/>
      <c r="T39" s="594"/>
      <c r="U39" s="594"/>
      <c r="V39" s="594"/>
    </row>
    <row r="40" spans="1:23" ht="15" customHeight="1" x14ac:dyDescent="0.4">
      <c r="B40" s="639"/>
      <c r="C40" s="640"/>
      <c r="D40" s="643" t="s">
        <v>196</v>
      </c>
      <c r="E40" s="644"/>
      <c r="F40" s="644"/>
      <c r="G40" s="645"/>
      <c r="H40" s="594"/>
      <c r="I40" s="594"/>
      <c r="J40" s="594"/>
      <c r="K40" s="594"/>
      <c r="L40" s="594"/>
      <c r="M40" s="594"/>
      <c r="N40" s="594"/>
      <c r="O40" s="594"/>
      <c r="P40" s="594"/>
      <c r="Q40" s="594"/>
      <c r="R40" s="594"/>
      <c r="S40" s="594"/>
      <c r="T40" s="594"/>
      <c r="U40" s="594"/>
      <c r="V40" s="594"/>
    </row>
    <row r="41" spans="1:23" ht="15" customHeight="1" x14ac:dyDescent="0.4">
      <c r="B41" s="641"/>
      <c r="C41" s="642"/>
      <c r="D41" s="581" t="s">
        <v>61</v>
      </c>
      <c r="E41" s="582"/>
      <c r="F41" s="582"/>
      <c r="G41" s="583"/>
      <c r="H41" s="594"/>
      <c r="I41" s="594"/>
      <c r="J41" s="594"/>
      <c r="K41" s="594"/>
      <c r="L41" s="594"/>
      <c r="M41" s="594"/>
      <c r="N41" s="594"/>
      <c r="O41" s="594"/>
      <c r="P41" s="594"/>
      <c r="Q41" s="594"/>
      <c r="R41" s="594"/>
      <c r="S41" s="594"/>
      <c r="T41" s="594"/>
      <c r="U41" s="594"/>
      <c r="V41" s="594"/>
    </row>
    <row r="42" spans="1:23" ht="15" customHeight="1" x14ac:dyDescent="0.4">
      <c r="B42" s="594" t="s">
        <v>208</v>
      </c>
      <c r="C42" s="594"/>
      <c r="D42" s="594"/>
      <c r="E42" s="594"/>
      <c r="F42" s="594"/>
      <c r="G42" s="594"/>
      <c r="H42" s="594"/>
      <c r="I42" s="594"/>
      <c r="J42" s="594"/>
      <c r="K42" s="594"/>
      <c r="L42" s="594"/>
      <c r="M42" s="594"/>
      <c r="N42" s="594"/>
      <c r="O42" s="594"/>
      <c r="P42" s="594"/>
      <c r="Q42" s="594"/>
      <c r="R42" s="594"/>
      <c r="S42" s="594"/>
      <c r="T42" s="594"/>
      <c r="U42" s="594"/>
      <c r="V42" s="594"/>
    </row>
    <row r="43" spans="1:23" ht="15" customHeight="1" x14ac:dyDescent="0.4">
      <c r="B43" s="594" t="s">
        <v>209</v>
      </c>
      <c r="C43" s="594"/>
      <c r="D43" s="594"/>
      <c r="E43" s="594"/>
      <c r="F43" s="594"/>
      <c r="G43" s="594"/>
      <c r="H43" s="594"/>
      <c r="I43" s="594"/>
      <c r="J43" s="594"/>
      <c r="K43" s="594"/>
      <c r="L43" s="594"/>
      <c r="M43" s="594"/>
      <c r="N43" s="594"/>
      <c r="O43" s="594"/>
      <c r="P43" s="594"/>
      <c r="Q43" s="594"/>
      <c r="R43" s="594"/>
      <c r="S43" s="594"/>
      <c r="T43" s="594"/>
      <c r="U43" s="594"/>
      <c r="V43" s="594"/>
    </row>
    <row r="44" spans="1:23" s="150" customFormat="1" ht="15" customHeight="1" x14ac:dyDescent="0.4">
      <c r="B44" s="611" t="s">
        <v>471</v>
      </c>
      <c r="C44" s="611"/>
      <c r="D44" s="611"/>
      <c r="E44" s="579" t="s">
        <v>520</v>
      </c>
      <c r="F44" s="579"/>
      <c r="G44" s="579"/>
      <c r="H44" s="579"/>
      <c r="I44" s="579"/>
      <c r="J44" s="579"/>
      <c r="K44" s="579"/>
      <c r="L44" s="579"/>
      <c r="M44" s="579"/>
      <c r="N44" s="579"/>
      <c r="O44" s="579"/>
      <c r="P44" s="579"/>
      <c r="Q44" s="579"/>
      <c r="R44" s="579"/>
      <c r="S44" s="579"/>
      <c r="T44" s="579"/>
      <c r="U44" s="579"/>
      <c r="V44" s="579"/>
    </row>
    <row r="45" spans="1:23" ht="15" customHeight="1" x14ac:dyDescent="0.4">
      <c r="B45" s="578"/>
      <c r="C45" s="578"/>
      <c r="D45" s="578"/>
      <c r="E45" s="579"/>
      <c r="F45" s="579"/>
      <c r="G45" s="579"/>
      <c r="H45" s="579"/>
      <c r="I45" s="579"/>
      <c r="J45" s="579"/>
      <c r="K45" s="579"/>
      <c r="L45" s="579"/>
      <c r="M45" s="579"/>
      <c r="N45" s="579"/>
      <c r="O45" s="579"/>
      <c r="P45" s="579"/>
      <c r="Q45" s="579"/>
      <c r="R45" s="579"/>
      <c r="S45" s="579"/>
      <c r="T45" s="579"/>
      <c r="U45" s="579"/>
      <c r="V45" s="579"/>
    </row>
    <row r="46" spans="1:23" ht="15" customHeight="1" x14ac:dyDescent="0.4">
      <c r="B46" s="578"/>
      <c r="C46" s="578"/>
      <c r="D46" s="578"/>
      <c r="E46" s="579"/>
      <c r="F46" s="579"/>
      <c r="G46" s="579"/>
      <c r="H46" s="579"/>
      <c r="I46" s="579"/>
      <c r="J46" s="579"/>
      <c r="K46" s="579"/>
      <c r="L46" s="579"/>
      <c r="M46" s="579"/>
      <c r="N46" s="579"/>
      <c r="O46" s="579"/>
      <c r="P46" s="579"/>
      <c r="Q46" s="579"/>
      <c r="R46" s="579"/>
      <c r="S46" s="579"/>
      <c r="T46" s="579"/>
      <c r="U46" s="579"/>
      <c r="V46" s="579"/>
    </row>
    <row r="47" spans="1:23" s="150" customFormat="1" ht="15" customHeight="1" x14ac:dyDescent="0.4">
      <c r="B47" s="578" t="s">
        <v>166</v>
      </c>
      <c r="C47" s="578"/>
      <c r="D47" s="578"/>
      <c r="E47" s="148" t="s">
        <v>262</v>
      </c>
      <c r="F47" s="148"/>
      <c r="G47" s="148"/>
      <c r="H47" s="148"/>
      <c r="I47" s="148"/>
      <c r="J47" s="148"/>
      <c r="K47" s="148"/>
      <c r="L47" s="148"/>
      <c r="M47" s="148"/>
      <c r="N47" s="148"/>
      <c r="O47" s="148"/>
      <c r="P47" s="148"/>
      <c r="Q47" s="148"/>
      <c r="R47" s="148"/>
      <c r="S47" s="148"/>
      <c r="T47" s="148"/>
      <c r="U47" s="148"/>
      <c r="V47" s="148"/>
    </row>
    <row r="48" spans="1:23" ht="15" customHeight="1" x14ac:dyDescent="0.4">
      <c r="B48" s="149"/>
      <c r="C48" s="149"/>
      <c r="D48" s="149"/>
      <c r="E48" s="148"/>
      <c r="F48" s="148"/>
      <c r="G48" s="148"/>
      <c r="H48" s="148"/>
      <c r="I48" s="148"/>
      <c r="J48" s="148"/>
      <c r="K48" s="148"/>
      <c r="L48" s="148"/>
      <c r="M48" s="148"/>
      <c r="N48" s="148"/>
      <c r="O48" s="148"/>
      <c r="P48" s="148"/>
      <c r="Q48" s="148"/>
      <c r="R48" s="148"/>
      <c r="S48" s="148"/>
      <c r="T48" s="148"/>
      <c r="U48" s="148"/>
      <c r="V48" s="148"/>
    </row>
    <row r="50" spans="1:22" ht="15" customHeight="1" x14ac:dyDescent="0.4">
      <c r="A50" s="146" t="s">
        <v>161</v>
      </c>
      <c r="H50" s="601" t="s">
        <v>186</v>
      </c>
      <c r="I50" s="601"/>
      <c r="J50" s="601"/>
      <c r="K50" s="601"/>
      <c r="L50" s="601"/>
      <c r="M50" s="601" t="s">
        <v>187</v>
      </c>
      <c r="N50" s="601"/>
      <c r="O50" s="601"/>
      <c r="P50" s="601"/>
      <c r="Q50" s="601"/>
      <c r="R50" s="601" t="s">
        <v>188</v>
      </c>
      <c r="S50" s="601"/>
      <c r="T50" s="601"/>
      <c r="U50" s="601"/>
      <c r="V50" s="601"/>
    </row>
    <row r="51" spans="1:22" ht="15" customHeight="1" x14ac:dyDescent="0.4">
      <c r="D51" s="595" t="s">
        <v>135</v>
      </c>
      <c r="E51" s="595"/>
      <c r="F51" s="595"/>
      <c r="G51" s="596"/>
      <c r="H51" s="597" t="str">
        <f>IF($H$2="","",$H$2)</f>
        <v/>
      </c>
      <c r="I51" s="597"/>
      <c r="J51" s="597"/>
      <c r="K51" s="597"/>
      <c r="L51" s="597"/>
      <c r="M51" s="597" t="str">
        <f>IF($M$2="","",$M$2)</f>
        <v/>
      </c>
      <c r="N51" s="597"/>
      <c r="O51" s="597"/>
      <c r="P51" s="597"/>
      <c r="Q51" s="597"/>
      <c r="R51" s="597" t="str">
        <f>IF($R$2="","",$R$2)</f>
        <v/>
      </c>
      <c r="S51" s="597"/>
      <c r="T51" s="597"/>
      <c r="U51" s="597"/>
      <c r="V51" s="597"/>
    </row>
    <row r="53" spans="1:22" ht="15" customHeight="1" x14ac:dyDescent="0.4">
      <c r="A53" s="591" t="s">
        <v>162</v>
      </c>
      <c r="B53" s="591"/>
      <c r="C53" s="591"/>
      <c r="D53" s="591"/>
      <c r="E53" s="591"/>
      <c r="F53" s="591"/>
      <c r="G53" s="591"/>
      <c r="H53" s="591"/>
      <c r="I53" s="591"/>
      <c r="J53" s="591"/>
      <c r="K53" s="591"/>
      <c r="L53" s="591"/>
      <c r="M53" s="591"/>
      <c r="N53" s="591"/>
      <c r="O53" s="591"/>
      <c r="P53" s="591"/>
      <c r="Q53" s="591"/>
      <c r="R53" s="591"/>
      <c r="S53" s="591"/>
      <c r="T53" s="591"/>
      <c r="U53" s="591"/>
      <c r="V53" s="591"/>
    </row>
    <row r="55" spans="1:22" ht="15" customHeight="1" x14ac:dyDescent="0.4">
      <c r="B55" s="146" t="s">
        <v>155</v>
      </c>
    </row>
    <row r="56" spans="1:22" ht="15" customHeight="1" x14ac:dyDescent="0.4">
      <c r="B56" s="146" t="s">
        <v>156</v>
      </c>
    </row>
    <row r="57" spans="1:22" ht="15" customHeight="1" x14ac:dyDescent="0.4">
      <c r="B57" s="146" t="s">
        <v>470</v>
      </c>
    </row>
    <row r="58" spans="1:22" ht="15" customHeight="1" x14ac:dyDescent="0.4">
      <c r="B58" s="146" t="s">
        <v>185</v>
      </c>
    </row>
    <row r="59" spans="1:22" ht="15" customHeight="1" x14ac:dyDescent="0.4">
      <c r="B59" s="146" t="s">
        <v>164</v>
      </c>
    </row>
    <row r="60" spans="1:22" ht="15" customHeight="1" x14ac:dyDescent="0.4">
      <c r="B60" s="146" t="s">
        <v>165</v>
      </c>
    </row>
    <row r="62" spans="1:22" ht="15" customHeight="1" x14ac:dyDescent="0.4">
      <c r="B62" s="662" t="s">
        <v>197</v>
      </c>
      <c r="C62" s="662"/>
      <c r="D62" s="662"/>
      <c r="E62" s="662"/>
      <c r="F62" s="662"/>
      <c r="G62" s="662"/>
      <c r="H62" s="601" t="s">
        <v>186</v>
      </c>
      <c r="I62" s="601"/>
      <c r="J62" s="601"/>
      <c r="K62" s="601"/>
      <c r="L62" s="601"/>
      <c r="M62" s="601" t="s">
        <v>187</v>
      </c>
      <c r="N62" s="601"/>
      <c r="O62" s="601"/>
      <c r="P62" s="601"/>
      <c r="Q62" s="601"/>
      <c r="R62" s="601" t="s">
        <v>188</v>
      </c>
      <c r="S62" s="601"/>
      <c r="T62" s="601"/>
      <c r="U62" s="601"/>
      <c r="V62" s="601"/>
    </row>
    <row r="63" spans="1:22" ht="15" customHeight="1" x14ac:dyDescent="0.4">
      <c r="B63" s="646" t="s">
        <v>210</v>
      </c>
      <c r="C63" s="646"/>
      <c r="D63" s="646"/>
      <c r="E63" s="646"/>
      <c r="F63" s="646"/>
      <c r="G63" s="646"/>
      <c r="H63" s="657"/>
      <c r="I63" s="657"/>
      <c r="J63" s="657"/>
      <c r="K63" s="657"/>
      <c r="L63" s="657"/>
      <c r="M63" s="657"/>
      <c r="N63" s="657"/>
      <c r="O63" s="657"/>
      <c r="P63" s="657"/>
      <c r="Q63" s="657"/>
      <c r="R63" s="657"/>
      <c r="S63" s="657"/>
      <c r="T63" s="657"/>
      <c r="U63" s="657"/>
      <c r="V63" s="657"/>
    </row>
    <row r="65" spans="1:23" ht="15" customHeight="1" x14ac:dyDescent="0.4">
      <c r="A65" s="618" t="s">
        <v>352</v>
      </c>
      <c r="B65" s="618"/>
      <c r="C65" s="618"/>
      <c r="D65" s="618"/>
      <c r="E65" s="618"/>
      <c r="F65" s="618"/>
      <c r="G65" s="618"/>
      <c r="H65" s="618"/>
      <c r="I65" s="618"/>
      <c r="J65" s="618"/>
      <c r="K65" s="618"/>
      <c r="L65" s="618"/>
      <c r="M65" s="618"/>
      <c r="N65" s="618"/>
      <c r="O65" s="618"/>
      <c r="P65" s="618"/>
      <c r="Q65" s="618"/>
      <c r="R65" s="618"/>
      <c r="S65" s="618"/>
      <c r="T65" s="618"/>
      <c r="U65" s="618"/>
      <c r="V65" s="618"/>
    </row>
    <row r="66" spans="1:23" ht="15" customHeight="1" x14ac:dyDescent="0.4">
      <c r="B66" s="619" t="s">
        <v>192</v>
      </c>
      <c r="C66" s="619"/>
      <c r="D66" s="619"/>
      <c r="E66" s="619"/>
      <c r="F66" s="619"/>
      <c r="G66" s="619"/>
      <c r="H66" s="601" t="s">
        <v>186</v>
      </c>
      <c r="I66" s="601"/>
      <c r="J66" s="601"/>
      <c r="K66" s="601"/>
      <c r="L66" s="601"/>
      <c r="M66" s="601" t="s">
        <v>187</v>
      </c>
      <c r="N66" s="601"/>
      <c r="O66" s="601"/>
      <c r="P66" s="601"/>
      <c r="Q66" s="601"/>
      <c r="R66" s="601" t="s">
        <v>188</v>
      </c>
      <c r="S66" s="601"/>
      <c r="T66" s="601"/>
      <c r="U66" s="601"/>
      <c r="V66" s="601"/>
    </row>
    <row r="67" spans="1:23" ht="15" customHeight="1" x14ac:dyDescent="0.4">
      <c r="B67" s="606" t="s">
        <v>198</v>
      </c>
      <c r="C67" s="660" t="s">
        <v>199</v>
      </c>
      <c r="D67" s="660"/>
      <c r="E67" s="660"/>
      <c r="F67" s="660"/>
      <c r="G67" s="660"/>
      <c r="H67" s="615"/>
      <c r="I67" s="615"/>
      <c r="J67" s="615"/>
      <c r="K67" s="615"/>
      <c r="L67" s="615"/>
      <c r="M67" s="615"/>
      <c r="N67" s="615"/>
      <c r="O67" s="615"/>
      <c r="P67" s="615"/>
      <c r="Q67" s="615"/>
      <c r="R67" s="615"/>
      <c r="S67" s="615"/>
      <c r="T67" s="615"/>
      <c r="U67" s="615"/>
      <c r="V67" s="615"/>
    </row>
    <row r="68" spans="1:23" ht="15" customHeight="1" x14ac:dyDescent="0.4">
      <c r="B68" s="606"/>
      <c r="C68" s="660" t="s">
        <v>200</v>
      </c>
      <c r="D68" s="660"/>
      <c r="E68" s="660"/>
      <c r="F68" s="660"/>
      <c r="G68" s="660"/>
      <c r="H68" s="615"/>
      <c r="I68" s="615"/>
      <c r="J68" s="615"/>
      <c r="K68" s="615"/>
      <c r="L68" s="615"/>
      <c r="M68" s="615"/>
      <c r="N68" s="615"/>
      <c r="O68" s="615"/>
      <c r="P68" s="615"/>
      <c r="Q68" s="615"/>
      <c r="R68" s="615"/>
      <c r="S68" s="615"/>
      <c r="T68" s="615"/>
      <c r="U68" s="615"/>
      <c r="V68" s="615"/>
    </row>
    <row r="69" spans="1:23" ht="15" customHeight="1" x14ac:dyDescent="0.4">
      <c r="B69" s="606"/>
      <c r="C69" s="660" t="s">
        <v>201</v>
      </c>
      <c r="D69" s="660"/>
      <c r="E69" s="660"/>
      <c r="F69" s="660"/>
      <c r="G69" s="660"/>
      <c r="H69" s="615"/>
      <c r="I69" s="615"/>
      <c r="J69" s="615"/>
      <c r="K69" s="615"/>
      <c r="L69" s="615"/>
      <c r="M69" s="615"/>
      <c r="N69" s="615"/>
      <c r="O69" s="615"/>
      <c r="P69" s="615"/>
      <c r="Q69" s="615"/>
      <c r="R69" s="615"/>
      <c r="S69" s="615"/>
      <c r="T69" s="615"/>
      <c r="U69" s="615"/>
      <c r="V69" s="615"/>
    </row>
    <row r="70" spans="1:23" ht="15" customHeight="1" x14ac:dyDescent="0.4">
      <c r="B70" s="606"/>
      <c r="C70" s="660" t="s">
        <v>202</v>
      </c>
      <c r="D70" s="660"/>
      <c r="E70" s="660"/>
      <c r="F70" s="660"/>
      <c r="G70" s="660"/>
      <c r="H70" s="615"/>
      <c r="I70" s="615"/>
      <c r="J70" s="615"/>
      <c r="K70" s="615"/>
      <c r="L70" s="615"/>
      <c r="M70" s="615"/>
      <c r="N70" s="615"/>
      <c r="O70" s="615"/>
      <c r="P70" s="615"/>
      <c r="Q70" s="615"/>
      <c r="R70" s="615"/>
      <c r="S70" s="615"/>
      <c r="T70" s="615"/>
      <c r="U70" s="615"/>
      <c r="V70" s="615"/>
    </row>
    <row r="71" spans="1:23" ht="15" customHeight="1" x14ac:dyDescent="0.4">
      <c r="B71" s="606"/>
      <c r="C71" s="601" t="s">
        <v>61</v>
      </c>
      <c r="D71" s="601"/>
      <c r="E71" s="601"/>
      <c r="F71" s="601"/>
      <c r="G71" s="601"/>
      <c r="H71" s="615"/>
      <c r="I71" s="615"/>
      <c r="J71" s="615"/>
      <c r="K71" s="615"/>
      <c r="L71" s="615"/>
      <c r="M71" s="615"/>
      <c r="N71" s="615"/>
      <c r="O71" s="615"/>
      <c r="P71" s="615"/>
      <c r="Q71" s="615"/>
      <c r="R71" s="615"/>
      <c r="S71" s="615"/>
      <c r="T71" s="615"/>
      <c r="U71" s="615"/>
      <c r="V71" s="615"/>
    </row>
    <row r="72" spans="1:23" ht="15" customHeight="1" x14ac:dyDescent="0.4">
      <c r="B72" s="660" t="s">
        <v>464</v>
      </c>
      <c r="C72" s="660"/>
      <c r="D72" s="660"/>
      <c r="E72" s="660"/>
      <c r="F72" s="660"/>
      <c r="G72" s="660"/>
      <c r="H72" s="603"/>
      <c r="I72" s="604"/>
      <c r="J72" s="604"/>
      <c r="K72" s="604"/>
      <c r="L72" s="605"/>
      <c r="M72" s="603"/>
      <c r="N72" s="604"/>
      <c r="O72" s="604"/>
      <c r="P72" s="604"/>
      <c r="Q72" s="605"/>
      <c r="R72" s="603"/>
      <c r="S72" s="604"/>
      <c r="T72" s="604"/>
      <c r="U72" s="604"/>
      <c r="V72" s="605"/>
      <c r="W72" s="147"/>
    </row>
    <row r="73" spans="1:23" s="150" customFormat="1" ht="15" customHeight="1" x14ac:dyDescent="0.4">
      <c r="B73" s="663" t="s">
        <v>472</v>
      </c>
      <c r="C73" s="663"/>
      <c r="D73" s="663"/>
      <c r="E73" s="151" t="s">
        <v>178</v>
      </c>
    </row>
    <row r="74" spans="1:23" ht="15" customHeight="1" x14ac:dyDescent="0.4">
      <c r="B74" s="664" t="s">
        <v>166</v>
      </c>
      <c r="C74" s="664"/>
      <c r="D74" s="664"/>
      <c r="E74" s="151" t="s">
        <v>451</v>
      </c>
      <c r="F74" s="151"/>
      <c r="G74" s="151"/>
      <c r="H74" s="151"/>
      <c r="I74" s="151"/>
    </row>
    <row r="75" spans="1:23" s="150" customFormat="1" ht="15" customHeight="1" x14ac:dyDescent="0.4">
      <c r="B75" s="664"/>
      <c r="C75" s="664"/>
      <c r="D75" s="664"/>
      <c r="E75" s="151" t="s">
        <v>203</v>
      </c>
      <c r="F75" s="151"/>
      <c r="G75" s="151"/>
      <c r="H75" s="151"/>
      <c r="I75" s="151"/>
      <c r="J75" s="151"/>
      <c r="K75" s="151"/>
      <c r="L75" s="151"/>
      <c r="M75" s="151"/>
      <c r="N75" s="151"/>
      <c r="O75" s="151"/>
      <c r="P75" s="151"/>
      <c r="Q75" s="151"/>
      <c r="R75" s="151"/>
    </row>
    <row r="76" spans="1:23" ht="15" customHeight="1" x14ac:dyDescent="0.4">
      <c r="B76" s="152"/>
      <c r="C76" s="152"/>
      <c r="D76" s="152"/>
      <c r="E76" s="665" t="s">
        <v>176</v>
      </c>
      <c r="F76" s="665"/>
      <c r="G76" s="665"/>
      <c r="H76" s="665"/>
      <c r="I76" s="665"/>
      <c r="J76" s="665" t="s">
        <v>177</v>
      </c>
      <c r="K76" s="665"/>
      <c r="L76" s="665"/>
      <c r="M76" s="665"/>
      <c r="N76" s="665"/>
      <c r="O76" s="665"/>
      <c r="P76" s="665"/>
      <c r="Q76" s="665"/>
      <c r="R76" s="665"/>
      <c r="S76" s="150"/>
      <c r="T76" s="150"/>
      <c r="U76" s="150"/>
      <c r="V76" s="150"/>
    </row>
    <row r="77" spans="1:23" ht="15" customHeight="1" x14ac:dyDescent="0.4">
      <c r="B77" s="153"/>
      <c r="C77" s="153"/>
      <c r="D77" s="153"/>
      <c r="E77" s="661" t="s">
        <v>167</v>
      </c>
      <c r="F77" s="661"/>
      <c r="G77" s="661"/>
      <c r="H77" s="661"/>
      <c r="I77" s="661"/>
      <c r="J77" s="661" t="s">
        <v>168</v>
      </c>
      <c r="K77" s="661"/>
      <c r="L77" s="661"/>
      <c r="M77" s="661"/>
      <c r="N77" s="661"/>
      <c r="O77" s="661"/>
      <c r="P77" s="661"/>
      <c r="Q77" s="661"/>
      <c r="R77" s="661"/>
      <c r="S77" s="150"/>
      <c r="T77" s="150"/>
      <c r="U77" s="150"/>
      <c r="V77" s="150"/>
    </row>
    <row r="78" spans="1:23" ht="15" customHeight="1" x14ac:dyDescent="0.4">
      <c r="B78" s="153"/>
      <c r="C78" s="153"/>
      <c r="D78" s="153"/>
      <c r="E78" s="661" t="s">
        <v>173</v>
      </c>
      <c r="F78" s="661"/>
      <c r="G78" s="661"/>
      <c r="H78" s="661"/>
      <c r="I78" s="661"/>
      <c r="J78" s="661" t="s">
        <v>169</v>
      </c>
      <c r="K78" s="661"/>
      <c r="L78" s="661"/>
      <c r="M78" s="661"/>
      <c r="N78" s="661"/>
      <c r="O78" s="661"/>
      <c r="P78" s="661"/>
      <c r="Q78" s="661"/>
      <c r="R78" s="661"/>
      <c r="S78" s="150"/>
      <c r="T78" s="150"/>
      <c r="U78" s="150"/>
      <c r="V78" s="150"/>
    </row>
    <row r="79" spans="1:23" ht="15" customHeight="1" x14ac:dyDescent="0.4">
      <c r="B79" s="146"/>
      <c r="C79" s="146"/>
      <c r="D79" s="146"/>
      <c r="E79" s="661" t="s">
        <v>175</v>
      </c>
      <c r="F79" s="661"/>
      <c r="G79" s="661"/>
      <c r="H79" s="661"/>
      <c r="I79" s="661"/>
      <c r="J79" s="601" t="s">
        <v>169</v>
      </c>
      <c r="K79" s="601"/>
      <c r="L79" s="601"/>
      <c r="M79" s="601"/>
      <c r="N79" s="601"/>
      <c r="O79" s="601"/>
      <c r="P79" s="601"/>
      <c r="Q79" s="601"/>
      <c r="R79" s="601"/>
    </row>
    <row r="80" spans="1:23" ht="15" customHeight="1" x14ac:dyDescent="0.4">
      <c r="B80" s="146"/>
      <c r="C80" s="146"/>
      <c r="D80" s="146"/>
      <c r="E80" s="661" t="s">
        <v>174</v>
      </c>
      <c r="F80" s="661"/>
      <c r="G80" s="661"/>
      <c r="H80" s="661"/>
      <c r="I80" s="661"/>
      <c r="J80" s="601" t="s">
        <v>170</v>
      </c>
      <c r="K80" s="601"/>
      <c r="L80" s="601"/>
      <c r="M80" s="601"/>
      <c r="N80" s="601"/>
      <c r="O80" s="601"/>
      <c r="P80" s="601"/>
      <c r="Q80" s="601"/>
      <c r="R80" s="601"/>
    </row>
    <row r="81" spans="1:22" ht="15" customHeight="1" x14ac:dyDescent="0.4">
      <c r="B81" s="146"/>
      <c r="C81" s="146"/>
      <c r="D81" s="146"/>
      <c r="E81" s="661" t="s">
        <v>172</v>
      </c>
      <c r="F81" s="661"/>
      <c r="G81" s="661"/>
      <c r="H81" s="661"/>
      <c r="I81" s="661"/>
      <c r="J81" s="601" t="s">
        <v>171</v>
      </c>
      <c r="K81" s="601"/>
      <c r="L81" s="601"/>
      <c r="M81" s="601"/>
      <c r="N81" s="601"/>
      <c r="O81" s="601"/>
      <c r="P81" s="601"/>
      <c r="Q81" s="601"/>
      <c r="R81" s="601"/>
    </row>
    <row r="83" spans="1:22" ht="15" customHeight="1" x14ac:dyDescent="0.4">
      <c r="A83" s="618" t="s">
        <v>353</v>
      </c>
      <c r="B83" s="618"/>
      <c r="C83" s="618"/>
      <c r="D83" s="618"/>
      <c r="E83" s="618"/>
      <c r="F83" s="618"/>
      <c r="G83" s="618"/>
      <c r="H83" s="618"/>
      <c r="I83" s="618"/>
      <c r="J83" s="618"/>
      <c r="K83" s="618"/>
      <c r="L83" s="618"/>
      <c r="M83" s="618"/>
      <c r="N83" s="618"/>
      <c r="O83" s="618"/>
      <c r="P83" s="618"/>
      <c r="Q83" s="618"/>
      <c r="R83" s="618"/>
      <c r="S83" s="618"/>
      <c r="T83" s="618"/>
      <c r="U83" s="618"/>
      <c r="V83" s="618"/>
    </row>
    <row r="84" spans="1:22" ht="15" customHeight="1" x14ac:dyDescent="0.4">
      <c r="B84" s="619" t="s">
        <v>204</v>
      </c>
      <c r="C84" s="619"/>
      <c r="D84" s="619"/>
      <c r="E84" s="619"/>
      <c r="F84" s="619"/>
      <c r="G84" s="619"/>
      <c r="H84" s="601" t="s">
        <v>186</v>
      </c>
      <c r="I84" s="601"/>
      <c r="J84" s="601"/>
      <c r="K84" s="601"/>
      <c r="L84" s="601"/>
      <c r="M84" s="601" t="s">
        <v>187</v>
      </c>
      <c r="N84" s="601"/>
      <c r="O84" s="601"/>
      <c r="P84" s="601"/>
      <c r="Q84" s="601"/>
      <c r="R84" s="601" t="s">
        <v>188</v>
      </c>
      <c r="S84" s="601"/>
      <c r="T84" s="601"/>
      <c r="U84" s="601"/>
      <c r="V84" s="601"/>
    </row>
    <row r="85" spans="1:22" ht="15" customHeight="1" x14ac:dyDescent="0.4">
      <c r="B85" s="646" t="s">
        <v>198</v>
      </c>
      <c r="C85" s="646"/>
      <c r="D85" s="601" t="s">
        <v>154</v>
      </c>
      <c r="E85" s="601"/>
      <c r="F85" s="601"/>
      <c r="G85" s="601"/>
      <c r="H85" s="615"/>
      <c r="I85" s="615"/>
      <c r="J85" s="615"/>
      <c r="K85" s="615"/>
      <c r="L85" s="615"/>
      <c r="M85" s="615"/>
      <c r="N85" s="615"/>
      <c r="O85" s="615"/>
      <c r="P85" s="615"/>
      <c r="Q85" s="615"/>
      <c r="R85" s="615"/>
      <c r="S85" s="615"/>
      <c r="T85" s="615"/>
      <c r="U85" s="615"/>
      <c r="V85" s="615"/>
    </row>
    <row r="86" spans="1:22" ht="15" customHeight="1" x14ac:dyDescent="0.4">
      <c r="B86" s="646"/>
      <c r="C86" s="646"/>
      <c r="D86" s="601" t="s">
        <v>61</v>
      </c>
      <c r="E86" s="601"/>
      <c r="F86" s="601"/>
      <c r="G86" s="601"/>
      <c r="H86" s="615"/>
      <c r="I86" s="615"/>
      <c r="J86" s="615"/>
      <c r="K86" s="615"/>
      <c r="L86" s="615"/>
      <c r="M86" s="615"/>
      <c r="N86" s="615"/>
      <c r="O86" s="615"/>
      <c r="P86" s="615"/>
      <c r="Q86" s="615"/>
      <c r="R86" s="615"/>
      <c r="S86" s="615"/>
      <c r="T86" s="615"/>
      <c r="U86" s="615"/>
      <c r="V86" s="615"/>
    </row>
    <row r="87" spans="1:22" s="146" customFormat="1" ht="15" customHeight="1" x14ac:dyDescent="0.4">
      <c r="B87" s="601" t="s">
        <v>205</v>
      </c>
      <c r="C87" s="601"/>
      <c r="D87" s="601"/>
      <c r="E87" s="601"/>
      <c r="F87" s="601"/>
      <c r="G87" s="601"/>
      <c r="H87" s="615"/>
      <c r="I87" s="615"/>
      <c r="J87" s="615"/>
      <c r="K87" s="615"/>
      <c r="L87" s="615"/>
      <c r="M87" s="615"/>
      <c r="N87" s="615"/>
      <c r="O87" s="615"/>
      <c r="P87" s="615"/>
      <c r="Q87" s="615"/>
      <c r="R87" s="615"/>
      <c r="S87" s="615"/>
      <c r="T87" s="615"/>
      <c r="U87" s="615"/>
      <c r="V87" s="615"/>
    </row>
    <row r="88" spans="1:22" s="150" customFormat="1" ht="15" customHeight="1" x14ac:dyDescent="0.4">
      <c r="B88" s="611" t="s">
        <v>472</v>
      </c>
      <c r="C88" s="611"/>
      <c r="D88" s="611"/>
      <c r="E88" s="148" t="s">
        <v>475</v>
      </c>
      <c r="F88" s="148"/>
      <c r="G88" s="148"/>
      <c r="H88" s="148"/>
      <c r="I88" s="148"/>
      <c r="J88" s="148"/>
      <c r="K88" s="148"/>
      <c r="L88" s="148"/>
      <c r="M88" s="148"/>
      <c r="N88" s="148"/>
      <c r="O88" s="148"/>
      <c r="P88" s="148"/>
      <c r="Q88" s="148"/>
      <c r="R88" s="148"/>
      <c r="S88" s="148"/>
      <c r="T88" s="148"/>
      <c r="U88" s="148"/>
      <c r="V88" s="148"/>
    </row>
    <row r="89" spans="1:22" s="150" customFormat="1" ht="15" customHeight="1" x14ac:dyDescent="0.4">
      <c r="B89" s="578" t="s">
        <v>166</v>
      </c>
      <c r="C89" s="578"/>
      <c r="D89" s="578"/>
      <c r="E89" s="579" t="s">
        <v>491</v>
      </c>
      <c r="F89" s="579"/>
      <c r="G89" s="579"/>
      <c r="H89" s="579"/>
      <c r="I89" s="579"/>
      <c r="J89" s="579"/>
      <c r="K89" s="579"/>
      <c r="L89" s="579"/>
      <c r="M89" s="579"/>
      <c r="N89" s="579"/>
      <c r="O89" s="579"/>
      <c r="P89" s="579"/>
      <c r="Q89" s="579"/>
      <c r="R89" s="579"/>
      <c r="S89" s="579"/>
      <c r="T89" s="579"/>
      <c r="U89" s="579"/>
      <c r="V89" s="579"/>
    </row>
    <row r="90" spans="1:22" ht="15" customHeight="1" x14ac:dyDescent="0.4">
      <c r="B90" s="127"/>
      <c r="C90" s="127"/>
      <c r="D90" s="127"/>
      <c r="E90" s="579"/>
      <c r="F90" s="579"/>
      <c r="G90" s="579"/>
      <c r="H90" s="579"/>
      <c r="I90" s="579"/>
      <c r="J90" s="579"/>
      <c r="K90" s="579"/>
      <c r="L90" s="579"/>
      <c r="M90" s="579"/>
      <c r="N90" s="579"/>
      <c r="O90" s="579"/>
      <c r="P90" s="579"/>
      <c r="Q90" s="579"/>
      <c r="R90" s="579"/>
      <c r="S90" s="579"/>
      <c r="T90" s="579"/>
      <c r="U90" s="579"/>
      <c r="V90" s="579"/>
    </row>
    <row r="91" spans="1:22" ht="15" customHeight="1" x14ac:dyDescent="0.4">
      <c r="E91" s="154"/>
      <c r="F91" s="154"/>
      <c r="G91" s="154"/>
      <c r="H91" s="154"/>
      <c r="I91" s="154"/>
      <c r="J91" s="154"/>
      <c r="K91" s="154"/>
      <c r="L91" s="154"/>
      <c r="M91" s="154"/>
      <c r="N91" s="154"/>
      <c r="O91" s="154"/>
      <c r="P91" s="154"/>
      <c r="Q91" s="154"/>
      <c r="R91" s="154"/>
      <c r="S91" s="154"/>
      <c r="T91" s="154"/>
      <c r="U91" s="154"/>
      <c r="V91" s="154"/>
    </row>
    <row r="92" spans="1:22" ht="15" customHeight="1" x14ac:dyDescent="0.4">
      <c r="E92" s="154"/>
      <c r="F92" s="154"/>
      <c r="G92" s="154"/>
      <c r="H92" s="154"/>
      <c r="I92" s="154"/>
      <c r="J92" s="154"/>
      <c r="K92" s="154"/>
      <c r="L92" s="154"/>
      <c r="M92" s="154"/>
      <c r="N92" s="154"/>
      <c r="O92" s="154"/>
      <c r="P92" s="154"/>
      <c r="Q92" s="154"/>
      <c r="R92" s="154"/>
      <c r="S92" s="154"/>
      <c r="T92" s="154"/>
      <c r="U92" s="154"/>
      <c r="V92" s="154"/>
    </row>
    <row r="93" spans="1:22" ht="15" customHeight="1" x14ac:dyDescent="0.4">
      <c r="E93" s="154"/>
      <c r="F93" s="154"/>
      <c r="G93" s="154"/>
      <c r="H93" s="154"/>
      <c r="I93" s="154"/>
      <c r="J93" s="154"/>
      <c r="K93" s="154"/>
      <c r="L93" s="154"/>
      <c r="M93" s="154"/>
      <c r="N93" s="154"/>
      <c r="O93" s="154"/>
      <c r="P93" s="154"/>
      <c r="Q93" s="154"/>
      <c r="R93" s="154"/>
      <c r="S93" s="154"/>
      <c r="T93" s="154"/>
      <c r="U93" s="154"/>
      <c r="V93" s="154"/>
    </row>
    <row r="94" spans="1:22" ht="15" customHeight="1" x14ac:dyDescent="0.4">
      <c r="E94" s="154"/>
      <c r="F94" s="154"/>
      <c r="G94" s="154"/>
      <c r="H94" s="154"/>
      <c r="I94" s="154"/>
      <c r="J94" s="154"/>
      <c r="K94" s="154"/>
      <c r="L94" s="154"/>
      <c r="M94" s="154"/>
      <c r="N94" s="154"/>
      <c r="O94" s="154"/>
      <c r="P94" s="154"/>
      <c r="Q94" s="154"/>
      <c r="R94" s="154"/>
      <c r="S94" s="154"/>
      <c r="T94" s="154"/>
      <c r="U94" s="154"/>
      <c r="V94" s="154"/>
    </row>
    <row r="95" spans="1:22" ht="15" customHeight="1" x14ac:dyDescent="0.4">
      <c r="E95" s="154"/>
      <c r="F95" s="154"/>
      <c r="G95" s="154"/>
      <c r="H95" s="154"/>
      <c r="I95" s="154"/>
      <c r="J95" s="154"/>
      <c r="K95" s="154"/>
      <c r="L95" s="154"/>
      <c r="M95" s="154"/>
      <c r="N95" s="154"/>
      <c r="O95" s="154"/>
      <c r="P95" s="154"/>
      <c r="Q95" s="154"/>
      <c r="R95" s="154"/>
      <c r="S95" s="154"/>
      <c r="T95" s="154"/>
      <c r="U95" s="154"/>
      <c r="V95" s="154"/>
    </row>
    <row r="96" spans="1:22" ht="15" customHeight="1" x14ac:dyDescent="0.4">
      <c r="E96" s="154"/>
      <c r="F96" s="154"/>
      <c r="G96" s="154"/>
      <c r="H96" s="154"/>
      <c r="I96" s="154"/>
      <c r="J96" s="154"/>
      <c r="K96" s="154"/>
      <c r="L96" s="154"/>
      <c r="M96" s="154"/>
      <c r="N96" s="154"/>
      <c r="O96" s="154"/>
      <c r="P96" s="154"/>
      <c r="Q96" s="154"/>
      <c r="R96" s="154"/>
      <c r="S96" s="154"/>
      <c r="T96" s="154"/>
      <c r="U96" s="154"/>
      <c r="V96" s="154"/>
    </row>
    <row r="97" spans="1:22" ht="15" customHeight="1" x14ac:dyDescent="0.4">
      <c r="E97" s="154"/>
      <c r="F97" s="154"/>
      <c r="G97" s="154"/>
      <c r="H97" s="154"/>
      <c r="I97" s="154"/>
      <c r="J97" s="154"/>
      <c r="K97" s="154"/>
      <c r="L97" s="154"/>
      <c r="M97" s="154"/>
      <c r="N97" s="154"/>
      <c r="O97" s="154"/>
      <c r="P97" s="154"/>
      <c r="Q97" s="154"/>
      <c r="R97" s="154"/>
      <c r="S97" s="154"/>
      <c r="T97" s="154"/>
      <c r="U97" s="154"/>
      <c r="V97" s="154"/>
    </row>
    <row r="98" spans="1:22" ht="15" customHeight="1" x14ac:dyDescent="0.4">
      <c r="E98" s="154"/>
      <c r="F98" s="154"/>
      <c r="G98" s="154"/>
      <c r="H98" s="154"/>
      <c r="I98" s="154"/>
      <c r="J98" s="154"/>
      <c r="K98" s="154"/>
      <c r="L98" s="154"/>
      <c r="M98" s="154"/>
      <c r="N98" s="154"/>
      <c r="O98" s="154"/>
      <c r="P98" s="154"/>
      <c r="Q98" s="154"/>
      <c r="R98" s="154"/>
      <c r="S98" s="154"/>
      <c r="T98" s="154"/>
      <c r="U98" s="154"/>
      <c r="V98" s="154"/>
    </row>
    <row r="100" spans="1:22" s="146" customFormat="1" ht="15" customHeight="1" x14ac:dyDescent="0.4">
      <c r="A100" s="146" t="s">
        <v>180</v>
      </c>
      <c r="H100" s="601" t="s">
        <v>186</v>
      </c>
      <c r="I100" s="601"/>
      <c r="J100" s="601"/>
      <c r="K100" s="601"/>
      <c r="L100" s="601"/>
      <c r="M100" s="601" t="s">
        <v>187</v>
      </c>
      <c r="N100" s="601"/>
      <c r="O100" s="601"/>
      <c r="P100" s="601"/>
      <c r="Q100" s="601"/>
      <c r="R100" s="601" t="s">
        <v>188</v>
      </c>
      <c r="S100" s="601"/>
      <c r="T100" s="601"/>
      <c r="U100" s="601"/>
      <c r="V100" s="601"/>
    </row>
    <row r="101" spans="1:22" s="146" customFormat="1" ht="15" customHeight="1" x14ac:dyDescent="0.4">
      <c r="D101" s="595" t="s">
        <v>135</v>
      </c>
      <c r="E101" s="595"/>
      <c r="F101" s="595"/>
      <c r="G101" s="596"/>
      <c r="H101" s="597" t="str">
        <f>IF($H$2="","",$H$2)</f>
        <v/>
      </c>
      <c r="I101" s="597"/>
      <c r="J101" s="597"/>
      <c r="K101" s="597"/>
      <c r="L101" s="597"/>
      <c r="M101" s="597" t="str">
        <f>IF($M$2="","",$M$2)</f>
        <v/>
      </c>
      <c r="N101" s="597"/>
      <c r="O101" s="597"/>
      <c r="P101" s="597"/>
      <c r="Q101" s="597"/>
      <c r="R101" s="597" t="str">
        <f>IF($R$2="","",$R$2)</f>
        <v/>
      </c>
      <c r="S101" s="597"/>
      <c r="T101" s="597"/>
      <c r="U101" s="597"/>
      <c r="V101" s="597"/>
    </row>
    <row r="103" spans="1:22" ht="15" customHeight="1" x14ac:dyDescent="0.4">
      <c r="A103" s="591" t="s">
        <v>181</v>
      </c>
      <c r="B103" s="591"/>
      <c r="C103" s="591"/>
      <c r="D103" s="591"/>
      <c r="E103" s="591"/>
      <c r="F103" s="591"/>
      <c r="G103" s="591"/>
      <c r="H103" s="591"/>
      <c r="I103" s="591"/>
      <c r="J103" s="591"/>
      <c r="K103" s="591"/>
      <c r="L103" s="591"/>
      <c r="M103" s="591"/>
      <c r="N103" s="591"/>
      <c r="O103" s="591"/>
      <c r="P103" s="591"/>
      <c r="Q103" s="591"/>
      <c r="R103" s="591"/>
      <c r="S103" s="591"/>
      <c r="T103" s="591"/>
      <c r="U103" s="591"/>
      <c r="V103" s="591"/>
    </row>
    <row r="105" spans="1:22" ht="15" customHeight="1" x14ac:dyDescent="0.4">
      <c r="B105" s="146" t="s">
        <v>155</v>
      </c>
    </row>
    <row r="106" spans="1:22" ht="15" customHeight="1" x14ac:dyDescent="0.4">
      <c r="B106" s="146" t="s">
        <v>156</v>
      </c>
    </row>
    <row r="107" spans="1:22" ht="15" customHeight="1" x14ac:dyDescent="0.4">
      <c r="B107" s="146" t="s">
        <v>470</v>
      </c>
    </row>
    <row r="108" spans="1:22" ht="15" customHeight="1" x14ac:dyDescent="0.4">
      <c r="B108" s="146" t="s">
        <v>163</v>
      </c>
    </row>
    <row r="110" spans="1:22" ht="15" customHeight="1" x14ac:dyDescent="0.4">
      <c r="A110" s="618" t="s">
        <v>354</v>
      </c>
      <c r="B110" s="618"/>
      <c r="C110" s="618"/>
      <c r="D110" s="618"/>
      <c r="E110" s="618"/>
      <c r="F110" s="618"/>
      <c r="G110" s="618"/>
      <c r="H110" s="618"/>
      <c r="I110" s="618"/>
      <c r="J110" s="618"/>
      <c r="K110" s="618"/>
      <c r="L110" s="618"/>
      <c r="M110" s="618"/>
      <c r="N110" s="618"/>
      <c r="O110" s="618"/>
      <c r="P110" s="618"/>
      <c r="Q110" s="618"/>
      <c r="R110" s="618"/>
      <c r="S110" s="618"/>
      <c r="T110" s="618"/>
      <c r="U110" s="618"/>
      <c r="V110" s="618"/>
    </row>
    <row r="111" spans="1:22" ht="15" customHeight="1" x14ac:dyDescent="0.4">
      <c r="B111" s="619" t="s">
        <v>211</v>
      </c>
      <c r="C111" s="619"/>
      <c r="D111" s="619"/>
      <c r="E111" s="619"/>
      <c r="F111" s="619"/>
      <c r="G111" s="619"/>
      <c r="H111" s="601" t="s">
        <v>186</v>
      </c>
      <c r="I111" s="601"/>
      <c r="J111" s="601"/>
      <c r="K111" s="601"/>
      <c r="L111" s="601"/>
      <c r="M111" s="601" t="s">
        <v>187</v>
      </c>
      <c r="N111" s="601"/>
      <c r="O111" s="601"/>
      <c r="P111" s="601"/>
      <c r="Q111" s="601"/>
      <c r="R111" s="601" t="s">
        <v>188</v>
      </c>
      <c r="S111" s="601"/>
      <c r="T111" s="601"/>
      <c r="U111" s="601"/>
      <c r="V111" s="601"/>
    </row>
    <row r="112" spans="1:22" ht="15" customHeight="1" x14ac:dyDescent="0.4">
      <c r="B112" s="646" t="s">
        <v>210</v>
      </c>
      <c r="C112" s="646"/>
      <c r="D112" s="646"/>
      <c r="E112" s="646"/>
      <c r="F112" s="646"/>
      <c r="G112" s="646"/>
      <c r="H112" s="657"/>
      <c r="I112" s="657"/>
      <c r="J112" s="657"/>
      <c r="K112" s="657"/>
      <c r="L112" s="657"/>
      <c r="M112" s="657"/>
      <c r="N112" s="657"/>
      <c r="O112" s="657"/>
      <c r="P112" s="657"/>
      <c r="Q112" s="657"/>
      <c r="R112" s="657"/>
      <c r="S112" s="657"/>
      <c r="T112" s="657"/>
      <c r="U112" s="657"/>
      <c r="V112" s="657"/>
    </row>
    <row r="113" spans="1:22" ht="15" customHeight="1" x14ac:dyDescent="0.4">
      <c r="B113" s="622" t="s">
        <v>198</v>
      </c>
      <c r="C113" s="623"/>
      <c r="D113" s="626" t="s">
        <v>183</v>
      </c>
      <c r="E113" s="627"/>
      <c r="F113" s="627"/>
      <c r="G113" s="628"/>
      <c r="H113" s="615"/>
      <c r="I113" s="615"/>
      <c r="J113" s="615"/>
      <c r="K113" s="615"/>
      <c r="L113" s="615"/>
      <c r="M113" s="615"/>
      <c r="N113" s="615"/>
      <c r="O113" s="615"/>
      <c r="P113" s="615"/>
      <c r="Q113" s="615"/>
      <c r="R113" s="615"/>
      <c r="S113" s="615"/>
      <c r="T113" s="615"/>
      <c r="U113" s="615"/>
      <c r="V113" s="615"/>
    </row>
    <row r="114" spans="1:22" ht="15" customHeight="1" x14ac:dyDescent="0.4">
      <c r="B114" s="658"/>
      <c r="C114" s="659"/>
      <c r="D114" s="626" t="s">
        <v>182</v>
      </c>
      <c r="E114" s="627"/>
      <c r="F114" s="627"/>
      <c r="G114" s="628"/>
      <c r="H114" s="615"/>
      <c r="I114" s="615"/>
      <c r="J114" s="615"/>
      <c r="K114" s="615"/>
      <c r="L114" s="615"/>
      <c r="M114" s="615"/>
      <c r="N114" s="615"/>
      <c r="O114" s="615"/>
      <c r="P114" s="615"/>
      <c r="Q114" s="615"/>
      <c r="R114" s="615"/>
      <c r="S114" s="615"/>
      <c r="T114" s="615"/>
      <c r="U114" s="615"/>
      <c r="V114" s="615"/>
    </row>
    <row r="115" spans="1:22" ht="15" customHeight="1" x14ac:dyDescent="0.4">
      <c r="B115" s="658"/>
      <c r="C115" s="659"/>
      <c r="D115" s="626" t="s">
        <v>540</v>
      </c>
      <c r="E115" s="627"/>
      <c r="F115" s="627"/>
      <c r="G115" s="628"/>
      <c r="H115" s="666"/>
      <c r="I115" s="667"/>
      <c r="J115" s="667"/>
      <c r="K115" s="667"/>
      <c r="L115" s="668"/>
      <c r="M115" s="666"/>
      <c r="N115" s="667"/>
      <c r="O115" s="667"/>
      <c r="P115" s="667"/>
      <c r="Q115" s="668"/>
      <c r="R115" s="666"/>
      <c r="S115" s="667"/>
      <c r="T115" s="667"/>
      <c r="U115" s="667"/>
      <c r="V115" s="668"/>
    </row>
    <row r="116" spans="1:22" ht="15" customHeight="1" x14ac:dyDescent="0.4">
      <c r="B116" s="624"/>
      <c r="C116" s="625"/>
      <c r="D116" s="626" t="s">
        <v>61</v>
      </c>
      <c r="E116" s="627"/>
      <c r="F116" s="627"/>
      <c r="G116" s="628"/>
      <c r="H116" s="615"/>
      <c r="I116" s="615"/>
      <c r="J116" s="615"/>
      <c r="K116" s="615"/>
      <c r="L116" s="615"/>
      <c r="M116" s="615"/>
      <c r="N116" s="615"/>
      <c r="O116" s="615"/>
      <c r="P116" s="615"/>
      <c r="Q116" s="615"/>
      <c r="R116" s="615"/>
      <c r="S116" s="615"/>
      <c r="T116" s="615"/>
      <c r="U116" s="615"/>
      <c r="V116" s="615"/>
    </row>
    <row r="117" spans="1:22" s="150" customFormat="1" ht="15" customHeight="1" x14ac:dyDescent="0.4">
      <c r="B117" s="611" t="s">
        <v>472</v>
      </c>
      <c r="C117" s="611"/>
      <c r="D117" s="611"/>
      <c r="E117" s="148" t="s">
        <v>178</v>
      </c>
    </row>
    <row r="119" spans="1:22" ht="15" customHeight="1" x14ac:dyDescent="0.4">
      <c r="A119" s="618" t="s">
        <v>355</v>
      </c>
      <c r="B119" s="618"/>
      <c r="C119" s="618"/>
      <c r="D119" s="618"/>
      <c r="E119" s="618"/>
      <c r="F119" s="618"/>
      <c r="G119" s="618"/>
      <c r="H119" s="618"/>
      <c r="I119" s="618"/>
      <c r="J119" s="618"/>
      <c r="K119" s="618"/>
      <c r="L119" s="618"/>
      <c r="M119" s="618"/>
      <c r="N119" s="618"/>
      <c r="O119" s="618"/>
      <c r="P119" s="618"/>
      <c r="Q119" s="618"/>
      <c r="R119" s="618"/>
      <c r="S119" s="618"/>
      <c r="T119" s="618"/>
      <c r="U119" s="618"/>
      <c r="V119" s="618"/>
    </row>
    <row r="120" spans="1:22" ht="15" customHeight="1" x14ac:dyDescent="0.4">
      <c r="B120" s="619" t="s">
        <v>217</v>
      </c>
      <c r="C120" s="619"/>
      <c r="D120" s="619"/>
      <c r="E120" s="619"/>
      <c r="F120" s="619"/>
      <c r="G120" s="619"/>
      <c r="H120" s="601" t="s">
        <v>186</v>
      </c>
      <c r="I120" s="601"/>
      <c r="J120" s="601"/>
      <c r="K120" s="601"/>
      <c r="L120" s="601"/>
      <c r="M120" s="601" t="s">
        <v>187</v>
      </c>
      <c r="N120" s="601"/>
      <c r="O120" s="601"/>
      <c r="P120" s="601"/>
      <c r="Q120" s="601"/>
      <c r="R120" s="601" t="s">
        <v>188</v>
      </c>
      <c r="S120" s="601"/>
      <c r="T120" s="601"/>
      <c r="U120" s="601"/>
      <c r="V120" s="601"/>
    </row>
    <row r="121" spans="1:22" ht="26.25" customHeight="1" x14ac:dyDescent="0.4">
      <c r="B121" s="606" t="s">
        <v>198</v>
      </c>
      <c r="C121" s="662" t="s">
        <v>64</v>
      </c>
      <c r="D121" s="669" t="s">
        <v>212</v>
      </c>
      <c r="E121" s="669"/>
      <c r="F121" s="669"/>
      <c r="G121" s="669"/>
      <c r="H121" s="615"/>
      <c r="I121" s="615"/>
      <c r="J121" s="615"/>
      <c r="K121" s="615"/>
      <c r="L121" s="615"/>
      <c r="M121" s="615"/>
      <c r="N121" s="615"/>
      <c r="O121" s="615"/>
      <c r="P121" s="615"/>
      <c r="Q121" s="615"/>
      <c r="R121" s="615"/>
      <c r="S121" s="615"/>
      <c r="T121" s="615"/>
      <c r="U121" s="615"/>
      <c r="V121" s="615"/>
    </row>
    <row r="122" spans="1:22" ht="26.25" customHeight="1" x14ac:dyDescent="0.4">
      <c r="B122" s="606"/>
      <c r="C122" s="662"/>
      <c r="D122" s="669" t="s">
        <v>213</v>
      </c>
      <c r="E122" s="669"/>
      <c r="F122" s="669"/>
      <c r="G122" s="669"/>
      <c r="H122" s="615"/>
      <c r="I122" s="615"/>
      <c r="J122" s="615"/>
      <c r="K122" s="615"/>
      <c r="L122" s="615"/>
      <c r="M122" s="615"/>
      <c r="N122" s="615"/>
      <c r="O122" s="615"/>
      <c r="P122" s="615"/>
      <c r="Q122" s="615"/>
      <c r="R122" s="615"/>
      <c r="S122" s="615"/>
      <c r="T122" s="615"/>
      <c r="U122" s="615"/>
      <c r="V122" s="615"/>
    </row>
    <row r="123" spans="1:22" ht="26.25" customHeight="1" x14ac:dyDescent="0.4">
      <c r="B123" s="606"/>
      <c r="C123" s="606" t="s">
        <v>65</v>
      </c>
      <c r="D123" s="669" t="s">
        <v>214</v>
      </c>
      <c r="E123" s="669"/>
      <c r="F123" s="669"/>
      <c r="G123" s="669"/>
      <c r="H123" s="615"/>
      <c r="I123" s="615"/>
      <c r="J123" s="615"/>
      <c r="K123" s="615"/>
      <c r="L123" s="615"/>
      <c r="M123" s="615"/>
      <c r="N123" s="615"/>
      <c r="O123" s="615"/>
      <c r="P123" s="615"/>
      <c r="Q123" s="615"/>
      <c r="R123" s="615"/>
      <c r="S123" s="615"/>
      <c r="T123" s="615"/>
      <c r="U123" s="615"/>
      <c r="V123" s="615"/>
    </row>
    <row r="124" spans="1:22" ht="33.75" customHeight="1" x14ac:dyDescent="0.4">
      <c r="B124" s="606"/>
      <c r="C124" s="606"/>
      <c r="D124" s="670" t="s">
        <v>215</v>
      </c>
      <c r="E124" s="670"/>
      <c r="F124" s="670"/>
      <c r="G124" s="670"/>
      <c r="H124" s="615"/>
      <c r="I124" s="615"/>
      <c r="J124" s="615"/>
      <c r="K124" s="615"/>
      <c r="L124" s="615"/>
      <c r="M124" s="615"/>
      <c r="N124" s="615"/>
      <c r="O124" s="615"/>
      <c r="P124" s="615"/>
      <c r="Q124" s="615"/>
      <c r="R124" s="615"/>
      <c r="S124" s="615"/>
      <c r="T124" s="615"/>
      <c r="U124" s="615"/>
      <c r="V124" s="615"/>
    </row>
    <row r="125" spans="1:22" ht="33.75" customHeight="1" x14ac:dyDescent="0.4">
      <c r="B125" s="606"/>
      <c r="C125" s="606"/>
      <c r="D125" s="670" t="s">
        <v>216</v>
      </c>
      <c r="E125" s="671"/>
      <c r="F125" s="671"/>
      <c r="G125" s="671"/>
      <c r="H125" s="615"/>
      <c r="I125" s="615"/>
      <c r="J125" s="615"/>
      <c r="K125" s="615"/>
      <c r="L125" s="615"/>
      <c r="M125" s="615"/>
      <c r="N125" s="615"/>
      <c r="O125" s="615"/>
      <c r="P125" s="615"/>
      <c r="Q125" s="615"/>
      <c r="R125" s="615"/>
      <c r="S125" s="615"/>
      <c r="T125" s="615"/>
      <c r="U125" s="615"/>
      <c r="V125" s="615"/>
    </row>
    <row r="126" spans="1:22" ht="15" customHeight="1" x14ac:dyDescent="0.4">
      <c r="B126" s="606"/>
      <c r="C126" s="601" t="s">
        <v>241</v>
      </c>
      <c r="D126" s="601"/>
      <c r="E126" s="601"/>
      <c r="F126" s="601"/>
      <c r="G126" s="601"/>
      <c r="H126" s="615"/>
      <c r="I126" s="615"/>
      <c r="J126" s="615"/>
      <c r="K126" s="615"/>
      <c r="L126" s="615"/>
      <c r="M126" s="615"/>
      <c r="N126" s="615"/>
      <c r="O126" s="615"/>
      <c r="P126" s="615"/>
      <c r="Q126" s="615"/>
      <c r="R126" s="615"/>
      <c r="S126" s="615"/>
      <c r="T126" s="615"/>
      <c r="U126" s="615"/>
      <c r="V126" s="615"/>
    </row>
    <row r="127" spans="1:22" ht="22.5" customHeight="1" x14ac:dyDescent="0.4">
      <c r="B127" s="650" t="s">
        <v>297</v>
      </c>
      <c r="C127" s="651"/>
      <c r="D127" s="612" t="s">
        <v>298</v>
      </c>
      <c r="E127" s="613"/>
      <c r="F127" s="613"/>
      <c r="G127" s="614"/>
      <c r="H127" s="615"/>
      <c r="I127" s="615"/>
      <c r="J127" s="615"/>
      <c r="K127" s="615"/>
      <c r="L127" s="615"/>
      <c r="M127" s="615"/>
      <c r="N127" s="615"/>
      <c r="O127" s="615"/>
      <c r="P127" s="615"/>
      <c r="Q127" s="615"/>
      <c r="R127" s="615"/>
      <c r="S127" s="615"/>
      <c r="T127" s="615"/>
      <c r="U127" s="615"/>
      <c r="V127" s="615"/>
    </row>
    <row r="128" spans="1:22" ht="22.5" customHeight="1" x14ac:dyDescent="0.4">
      <c r="B128" s="654"/>
      <c r="C128" s="655"/>
      <c r="D128" s="612" t="s">
        <v>299</v>
      </c>
      <c r="E128" s="613"/>
      <c r="F128" s="613"/>
      <c r="G128" s="614"/>
      <c r="H128" s="615"/>
      <c r="I128" s="615"/>
      <c r="J128" s="615"/>
      <c r="K128" s="615"/>
      <c r="L128" s="615"/>
      <c r="M128" s="615"/>
      <c r="N128" s="615"/>
      <c r="O128" s="615"/>
      <c r="P128" s="615"/>
      <c r="Q128" s="615"/>
      <c r="R128" s="615"/>
      <c r="S128" s="615"/>
      <c r="T128" s="615"/>
      <c r="U128" s="615"/>
      <c r="V128" s="615"/>
    </row>
    <row r="129" spans="1:23" s="150" customFormat="1" ht="15" customHeight="1" x14ac:dyDescent="0.4">
      <c r="B129" s="611" t="s">
        <v>472</v>
      </c>
      <c r="C129" s="611"/>
      <c r="D129" s="611"/>
      <c r="E129" s="620" t="s">
        <v>521</v>
      </c>
      <c r="F129" s="621"/>
      <c r="G129" s="621"/>
      <c r="H129" s="621"/>
      <c r="I129" s="621"/>
      <c r="J129" s="621"/>
      <c r="K129" s="621"/>
      <c r="L129" s="621"/>
      <c r="M129" s="621"/>
      <c r="N129" s="621"/>
      <c r="O129" s="621"/>
      <c r="P129" s="621"/>
      <c r="Q129" s="621"/>
      <c r="R129" s="621"/>
      <c r="S129" s="621"/>
      <c r="T129" s="621"/>
      <c r="U129" s="621"/>
      <c r="V129" s="621"/>
    </row>
    <row r="130" spans="1:23" s="150" customFormat="1" ht="15" customHeight="1" x14ac:dyDescent="0.4">
      <c r="B130" s="172"/>
      <c r="C130" s="172"/>
      <c r="D130" s="172"/>
      <c r="E130" s="617"/>
      <c r="F130" s="617"/>
      <c r="G130" s="617"/>
      <c r="H130" s="617"/>
      <c r="I130" s="617"/>
      <c r="J130" s="617"/>
      <c r="K130" s="617"/>
      <c r="L130" s="617"/>
      <c r="M130" s="617"/>
      <c r="N130" s="617"/>
      <c r="O130" s="617"/>
      <c r="P130" s="617"/>
      <c r="Q130" s="617"/>
      <c r="R130" s="617"/>
      <c r="S130" s="617"/>
      <c r="T130" s="617"/>
      <c r="U130" s="617"/>
      <c r="V130" s="617"/>
    </row>
    <row r="131" spans="1:23" s="150" customFormat="1" ht="15" customHeight="1" x14ac:dyDescent="0.4">
      <c r="B131" s="578" t="s">
        <v>166</v>
      </c>
      <c r="C131" s="578"/>
      <c r="D131" s="578"/>
      <c r="E131" s="156" t="s">
        <v>218</v>
      </c>
      <c r="F131" s="156"/>
      <c r="G131" s="156"/>
      <c r="H131" s="156"/>
      <c r="I131" s="156"/>
      <c r="J131" s="156"/>
      <c r="K131" s="156"/>
      <c r="L131" s="156"/>
      <c r="M131" s="156"/>
      <c r="N131" s="156"/>
      <c r="O131" s="156"/>
      <c r="P131" s="156"/>
      <c r="Q131" s="156"/>
      <c r="R131" s="156"/>
      <c r="S131" s="156"/>
      <c r="T131" s="156"/>
      <c r="U131" s="156"/>
      <c r="V131" s="156"/>
    </row>
    <row r="133" spans="1:23" ht="15" customHeight="1" x14ac:dyDescent="0.4">
      <c r="A133" s="618" t="s">
        <v>356</v>
      </c>
      <c r="B133" s="618"/>
      <c r="C133" s="618"/>
      <c r="D133" s="618"/>
      <c r="E133" s="618"/>
      <c r="F133" s="618"/>
      <c r="G133" s="618"/>
      <c r="H133" s="618"/>
      <c r="I133" s="618"/>
      <c r="J133" s="618"/>
      <c r="K133" s="618"/>
      <c r="L133" s="618"/>
      <c r="M133" s="618"/>
      <c r="N133" s="618"/>
      <c r="O133" s="618"/>
      <c r="P133" s="618"/>
      <c r="Q133" s="618"/>
      <c r="R133" s="618"/>
      <c r="S133" s="618"/>
      <c r="T133" s="618"/>
      <c r="U133" s="618"/>
      <c r="V133" s="618"/>
    </row>
    <row r="134" spans="1:23" ht="15" customHeight="1" x14ac:dyDescent="0.4">
      <c r="B134" s="619" t="s">
        <v>219</v>
      </c>
      <c r="C134" s="619"/>
      <c r="D134" s="619"/>
      <c r="E134" s="619"/>
      <c r="F134" s="619"/>
      <c r="G134" s="619"/>
      <c r="H134" s="601" t="s">
        <v>186</v>
      </c>
      <c r="I134" s="601"/>
      <c r="J134" s="601"/>
      <c r="K134" s="601"/>
      <c r="L134" s="601"/>
      <c r="M134" s="601" t="s">
        <v>187</v>
      </c>
      <c r="N134" s="601"/>
      <c r="O134" s="601"/>
      <c r="P134" s="601"/>
      <c r="Q134" s="601"/>
      <c r="R134" s="601" t="s">
        <v>188</v>
      </c>
      <c r="S134" s="601"/>
      <c r="T134" s="601"/>
      <c r="U134" s="601"/>
      <c r="V134" s="601"/>
    </row>
    <row r="135" spans="1:23" ht="15" customHeight="1" x14ac:dyDescent="0.4">
      <c r="B135" s="646" t="s">
        <v>198</v>
      </c>
      <c r="C135" s="646"/>
      <c r="D135" s="601" t="s">
        <v>223</v>
      </c>
      <c r="E135" s="601"/>
      <c r="F135" s="601"/>
      <c r="G135" s="601"/>
      <c r="H135" s="615"/>
      <c r="I135" s="615"/>
      <c r="J135" s="615"/>
      <c r="K135" s="615"/>
      <c r="L135" s="615"/>
      <c r="M135" s="615"/>
      <c r="N135" s="615"/>
      <c r="O135" s="615"/>
      <c r="P135" s="615"/>
      <c r="Q135" s="615"/>
      <c r="R135" s="615"/>
      <c r="S135" s="615"/>
      <c r="T135" s="615"/>
      <c r="U135" s="615"/>
      <c r="V135" s="615"/>
    </row>
    <row r="136" spans="1:23" ht="15" customHeight="1" x14ac:dyDescent="0.4">
      <c r="B136" s="646"/>
      <c r="C136" s="646"/>
      <c r="D136" s="601" t="s">
        <v>224</v>
      </c>
      <c r="E136" s="601"/>
      <c r="F136" s="601"/>
      <c r="G136" s="601"/>
      <c r="H136" s="615"/>
      <c r="I136" s="615"/>
      <c r="J136" s="615"/>
      <c r="K136" s="615"/>
      <c r="L136" s="615"/>
      <c r="M136" s="615"/>
      <c r="N136" s="615"/>
      <c r="O136" s="615"/>
      <c r="P136" s="615"/>
      <c r="Q136" s="615"/>
      <c r="R136" s="615"/>
      <c r="S136" s="615"/>
      <c r="T136" s="615"/>
      <c r="U136" s="615"/>
      <c r="V136" s="615"/>
    </row>
    <row r="137" spans="1:23" ht="15" customHeight="1" x14ac:dyDescent="0.4">
      <c r="B137" s="646"/>
      <c r="C137" s="646"/>
      <c r="D137" s="601" t="s">
        <v>61</v>
      </c>
      <c r="E137" s="601"/>
      <c r="F137" s="601"/>
      <c r="G137" s="601"/>
      <c r="H137" s="615"/>
      <c r="I137" s="615"/>
      <c r="J137" s="615"/>
      <c r="K137" s="615"/>
      <c r="L137" s="615"/>
      <c r="M137" s="615"/>
      <c r="N137" s="615"/>
      <c r="O137" s="615"/>
      <c r="P137" s="615"/>
      <c r="Q137" s="615"/>
      <c r="R137" s="615"/>
      <c r="S137" s="615"/>
      <c r="T137" s="615"/>
      <c r="U137" s="615"/>
      <c r="V137" s="615"/>
    </row>
    <row r="138" spans="1:23" ht="15" customHeight="1" x14ac:dyDescent="0.4">
      <c r="B138" s="646" t="s">
        <v>220</v>
      </c>
      <c r="C138" s="646"/>
      <c r="D138" s="646"/>
      <c r="E138" s="646"/>
      <c r="F138" s="646"/>
      <c r="G138" s="646"/>
      <c r="H138" s="672"/>
      <c r="I138" s="672"/>
      <c r="J138" s="672"/>
      <c r="K138" s="672"/>
      <c r="L138" s="672"/>
      <c r="M138" s="672"/>
      <c r="N138" s="672"/>
      <c r="O138" s="672"/>
      <c r="P138" s="672"/>
      <c r="Q138" s="672"/>
      <c r="R138" s="672"/>
      <c r="S138" s="672"/>
      <c r="T138" s="672"/>
      <c r="U138" s="672"/>
      <c r="V138" s="672"/>
      <c r="W138" s="147"/>
    </row>
    <row r="139" spans="1:23" ht="15" customHeight="1" x14ac:dyDescent="0.4">
      <c r="B139" s="646" t="s">
        <v>221</v>
      </c>
      <c r="C139" s="646"/>
      <c r="D139" s="646"/>
      <c r="E139" s="646"/>
      <c r="F139" s="646"/>
      <c r="G139" s="646"/>
      <c r="H139" s="603"/>
      <c r="I139" s="604"/>
      <c r="J139" s="604"/>
      <c r="K139" s="604"/>
      <c r="L139" s="605"/>
      <c r="M139" s="603"/>
      <c r="N139" s="604"/>
      <c r="O139" s="604"/>
      <c r="P139" s="604"/>
      <c r="Q139" s="605"/>
      <c r="R139" s="603"/>
      <c r="S139" s="604"/>
      <c r="T139" s="604"/>
      <c r="U139" s="604"/>
      <c r="V139" s="605"/>
      <c r="W139" s="147"/>
    </row>
    <row r="140" spans="1:23" ht="15" customHeight="1" x14ac:dyDescent="0.4">
      <c r="B140" s="646" t="s">
        <v>225</v>
      </c>
      <c r="C140" s="646"/>
      <c r="D140" s="646"/>
      <c r="E140" s="646"/>
      <c r="F140" s="646"/>
      <c r="G140" s="646"/>
      <c r="H140" s="673"/>
      <c r="I140" s="673"/>
      <c r="J140" s="673"/>
      <c r="K140" s="673"/>
      <c r="L140" s="673"/>
      <c r="M140" s="673"/>
      <c r="N140" s="673"/>
      <c r="O140" s="673"/>
      <c r="P140" s="673"/>
      <c r="Q140" s="673"/>
      <c r="R140" s="673"/>
      <c r="S140" s="673"/>
      <c r="T140" s="673"/>
      <c r="U140" s="673"/>
      <c r="V140" s="673"/>
      <c r="W140" s="147"/>
    </row>
    <row r="141" spans="1:23" ht="15" customHeight="1" x14ac:dyDescent="0.4">
      <c r="B141" s="680" t="s">
        <v>222</v>
      </c>
      <c r="C141" s="680"/>
      <c r="D141" s="680"/>
      <c r="E141" s="680"/>
      <c r="F141" s="680"/>
      <c r="G141" s="680"/>
      <c r="H141" s="672"/>
      <c r="I141" s="672"/>
      <c r="J141" s="672"/>
      <c r="K141" s="672"/>
      <c r="L141" s="672"/>
      <c r="M141" s="672"/>
      <c r="N141" s="672"/>
      <c r="O141" s="672"/>
      <c r="P141" s="672"/>
      <c r="Q141" s="672"/>
      <c r="R141" s="672"/>
      <c r="S141" s="672"/>
      <c r="T141" s="672"/>
      <c r="U141" s="672"/>
      <c r="V141" s="672"/>
      <c r="W141" s="147"/>
    </row>
    <row r="142" spans="1:23" s="150" customFormat="1" ht="15" customHeight="1" x14ac:dyDescent="0.4">
      <c r="B142" s="611" t="s">
        <v>472</v>
      </c>
      <c r="C142" s="611"/>
      <c r="D142" s="611"/>
      <c r="E142" s="620" t="s">
        <v>536</v>
      </c>
      <c r="F142" s="621"/>
      <c r="G142" s="621"/>
      <c r="H142" s="621"/>
      <c r="I142" s="621"/>
      <c r="J142" s="621"/>
      <c r="K142" s="621"/>
      <c r="L142" s="621"/>
      <c r="M142" s="621"/>
      <c r="N142" s="621"/>
      <c r="O142" s="621"/>
      <c r="P142" s="621"/>
      <c r="Q142" s="621"/>
      <c r="R142" s="621"/>
      <c r="S142" s="621"/>
      <c r="T142" s="621"/>
      <c r="U142" s="621"/>
      <c r="V142" s="621"/>
    </row>
    <row r="143" spans="1:23" ht="15" customHeight="1" x14ac:dyDescent="0.4">
      <c r="B143" s="157"/>
      <c r="C143" s="157"/>
      <c r="D143" s="157"/>
      <c r="E143" s="617"/>
      <c r="F143" s="617"/>
      <c r="G143" s="617"/>
      <c r="H143" s="617"/>
      <c r="I143" s="617"/>
      <c r="J143" s="617"/>
      <c r="K143" s="617"/>
      <c r="L143" s="617"/>
      <c r="M143" s="617"/>
      <c r="N143" s="617"/>
      <c r="O143" s="617"/>
      <c r="P143" s="617"/>
      <c r="Q143" s="617"/>
      <c r="R143" s="617"/>
      <c r="S143" s="617"/>
      <c r="T143" s="617"/>
      <c r="U143" s="617"/>
      <c r="V143" s="617"/>
    </row>
    <row r="144" spans="1:23" ht="15" customHeight="1" x14ac:dyDescent="0.4">
      <c r="B144" s="157"/>
      <c r="C144" s="157"/>
      <c r="D144" s="157"/>
      <c r="E144" s="617"/>
      <c r="F144" s="617"/>
      <c r="G144" s="617"/>
      <c r="H144" s="617"/>
      <c r="I144" s="617"/>
      <c r="J144" s="617"/>
      <c r="K144" s="617"/>
      <c r="L144" s="617"/>
      <c r="M144" s="617"/>
      <c r="N144" s="617"/>
      <c r="O144" s="617"/>
      <c r="P144" s="617"/>
      <c r="Q144" s="617"/>
      <c r="R144" s="617"/>
      <c r="S144" s="617"/>
      <c r="T144" s="617"/>
      <c r="U144" s="617"/>
      <c r="V144" s="617"/>
    </row>
    <row r="145" spans="1:22" ht="15" customHeight="1" x14ac:dyDescent="0.4">
      <c r="B145" s="157"/>
      <c r="C145" s="157"/>
      <c r="D145" s="157"/>
      <c r="E145" s="617"/>
      <c r="F145" s="617"/>
      <c r="G145" s="617"/>
      <c r="H145" s="617"/>
      <c r="I145" s="617"/>
      <c r="J145" s="617"/>
      <c r="K145" s="617"/>
      <c r="L145" s="617"/>
      <c r="M145" s="617"/>
      <c r="N145" s="617"/>
      <c r="O145" s="617"/>
      <c r="P145" s="617"/>
      <c r="Q145" s="617"/>
      <c r="R145" s="617"/>
      <c r="S145" s="617"/>
      <c r="T145" s="617"/>
      <c r="U145" s="617"/>
      <c r="V145" s="617"/>
    </row>
    <row r="146" spans="1:22" ht="15" customHeight="1" x14ac:dyDescent="0.4">
      <c r="B146" s="157"/>
      <c r="C146" s="157"/>
      <c r="D146" s="157"/>
      <c r="E146" s="617"/>
      <c r="F146" s="617"/>
      <c r="G146" s="617"/>
      <c r="H146" s="617"/>
      <c r="I146" s="617"/>
      <c r="J146" s="617"/>
      <c r="K146" s="617"/>
      <c r="L146" s="617"/>
      <c r="M146" s="617"/>
      <c r="N146" s="617"/>
      <c r="O146" s="617"/>
      <c r="P146" s="617"/>
      <c r="Q146" s="617"/>
      <c r="R146" s="617"/>
      <c r="S146" s="617"/>
      <c r="T146" s="617"/>
      <c r="U146" s="617"/>
      <c r="V146" s="617"/>
    </row>
    <row r="147" spans="1:22" ht="24.95" customHeight="1" x14ac:dyDescent="0.4">
      <c r="B147" s="157"/>
      <c r="C147" s="157"/>
      <c r="D147" s="157"/>
      <c r="E147" s="617"/>
      <c r="F147" s="617"/>
      <c r="G147" s="617"/>
      <c r="H147" s="617"/>
      <c r="I147" s="617"/>
      <c r="J147" s="617"/>
      <c r="K147" s="617"/>
      <c r="L147" s="617"/>
      <c r="M147" s="617"/>
      <c r="N147" s="617"/>
      <c r="O147" s="617"/>
      <c r="P147" s="617"/>
      <c r="Q147" s="617"/>
      <c r="R147" s="617"/>
      <c r="S147" s="617"/>
      <c r="T147" s="617"/>
      <c r="U147" s="617"/>
      <c r="V147" s="617"/>
    </row>
    <row r="148" spans="1:22" ht="15" customHeight="1" x14ac:dyDescent="0.4">
      <c r="E148" s="156"/>
    </row>
    <row r="150" spans="1:22" s="146" customFormat="1" ht="15" customHeight="1" x14ac:dyDescent="0.4">
      <c r="A150" s="146" t="s">
        <v>249</v>
      </c>
      <c r="H150" s="601" t="s">
        <v>186</v>
      </c>
      <c r="I150" s="601"/>
      <c r="J150" s="601"/>
      <c r="K150" s="601"/>
      <c r="L150" s="601"/>
      <c r="M150" s="601" t="s">
        <v>187</v>
      </c>
      <c r="N150" s="601"/>
      <c r="O150" s="601"/>
      <c r="P150" s="601"/>
      <c r="Q150" s="601"/>
      <c r="R150" s="601" t="s">
        <v>188</v>
      </c>
      <c r="S150" s="601"/>
      <c r="T150" s="601"/>
      <c r="U150" s="601"/>
      <c r="V150" s="601"/>
    </row>
    <row r="151" spans="1:22" s="146" customFormat="1" ht="15" customHeight="1" x14ac:dyDescent="0.4">
      <c r="D151" s="595" t="s">
        <v>135</v>
      </c>
      <c r="E151" s="595"/>
      <c r="F151" s="595"/>
      <c r="G151" s="596"/>
      <c r="H151" s="597" t="str">
        <f>IF($H$2="","",$H$2)</f>
        <v/>
      </c>
      <c r="I151" s="597"/>
      <c r="J151" s="597"/>
      <c r="K151" s="597"/>
      <c r="L151" s="597"/>
      <c r="M151" s="597" t="str">
        <f>IF($M$2="","",$M$2)</f>
        <v/>
      </c>
      <c r="N151" s="597"/>
      <c r="O151" s="597"/>
      <c r="P151" s="597"/>
      <c r="Q151" s="597"/>
      <c r="R151" s="597" t="str">
        <f>IF($R$2="","",$R$2)</f>
        <v/>
      </c>
      <c r="S151" s="597"/>
      <c r="T151" s="597"/>
      <c r="U151" s="597"/>
      <c r="V151" s="597"/>
    </row>
    <row r="153" spans="1:22" ht="15" customHeight="1" x14ac:dyDescent="0.4">
      <c r="A153" s="618" t="s">
        <v>357</v>
      </c>
      <c r="B153" s="618"/>
      <c r="C153" s="618"/>
      <c r="D153" s="618"/>
      <c r="E153" s="618"/>
      <c r="F153" s="618"/>
      <c r="G153" s="618"/>
      <c r="H153" s="618"/>
      <c r="I153" s="618"/>
      <c r="J153" s="618"/>
      <c r="K153" s="618"/>
      <c r="L153" s="618"/>
      <c r="M153" s="618"/>
      <c r="N153" s="618"/>
      <c r="O153" s="618"/>
      <c r="P153" s="618"/>
      <c r="Q153" s="618"/>
      <c r="R153" s="618"/>
      <c r="S153" s="618"/>
      <c r="T153" s="618"/>
      <c r="U153" s="618"/>
      <c r="V153" s="618"/>
    </row>
    <row r="154" spans="1:22" ht="15" customHeight="1" x14ac:dyDescent="0.4">
      <c r="B154" s="127"/>
      <c r="H154" s="601" t="s">
        <v>186</v>
      </c>
      <c r="I154" s="601"/>
      <c r="J154" s="601"/>
      <c r="K154" s="601"/>
      <c r="L154" s="601"/>
      <c r="M154" s="601" t="s">
        <v>187</v>
      </c>
      <c r="N154" s="601"/>
      <c r="O154" s="601"/>
      <c r="P154" s="601"/>
      <c r="Q154" s="601"/>
      <c r="R154" s="601" t="s">
        <v>188</v>
      </c>
      <c r="S154" s="601"/>
      <c r="T154" s="601"/>
      <c r="U154" s="601"/>
      <c r="V154" s="601"/>
    </row>
    <row r="155" spans="1:22" ht="15" customHeight="1" x14ac:dyDescent="0.4">
      <c r="B155" s="607" t="s">
        <v>248</v>
      </c>
      <c r="C155" s="607"/>
      <c r="D155" s="607"/>
      <c r="E155" s="607"/>
      <c r="F155" s="607"/>
      <c r="G155" s="607"/>
      <c r="H155" s="158" t="s">
        <v>243</v>
      </c>
      <c r="I155" s="158" t="s">
        <v>244</v>
      </c>
      <c r="J155" s="158" t="s">
        <v>245</v>
      </c>
      <c r="K155" s="158" t="s">
        <v>246</v>
      </c>
      <c r="L155" s="158" t="s">
        <v>247</v>
      </c>
      <c r="M155" s="158" t="s">
        <v>243</v>
      </c>
      <c r="N155" s="158" t="s">
        <v>244</v>
      </c>
      <c r="O155" s="158" t="s">
        <v>245</v>
      </c>
      <c r="P155" s="158" t="s">
        <v>246</v>
      </c>
      <c r="Q155" s="158" t="s">
        <v>247</v>
      </c>
      <c r="R155" s="158" t="s">
        <v>243</v>
      </c>
      <c r="S155" s="158" t="s">
        <v>244</v>
      </c>
      <c r="T155" s="158" t="s">
        <v>245</v>
      </c>
      <c r="U155" s="158" t="s">
        <v>246</v>
      </c>
      <c r="V155" s="158" t="s">
        <v>247</v>
      </c>
    </row>
    <row r="156" spans="1:22" ht="15" customHeight="1" x14ac:dyDescent="0.4">
      <c r="B156" s="607"/>
      <c r="C156" s="607"/>
      <c r="D156" s="607"/>
      <c r="E156" s="607"/>
      <c r="F156" s="607"/>
      <c r="G156" s="607"/>
      <c r="H156" s="159"/>
      <c r="I156" s="159"/>
      <c r="J156" s="159"/>
      <c r="K156" s="159"/>
      <c r="L156" s="159"/>
      <c r="M156" s="159"/>
      <c r="N156" s="159"/>
      <c r="O156" s="159"/>
      <c r="P156" s="159"/>
      <c r="Q156" s="159"/>
      <c r="R156" s="159"/>
      <c r="S156" s="159"/>
      <c r="T156" s="159"/>
      <c r="U156" s="159"/>
      <c r="V156" s="159"/>
    </row>
    <row r="158" spans="1:22" ht="15" customHeight="1" x14ac:dyDescent="0.4">
      <c r="A158" s="160" t="s">
        <v>228</v>
      </c>
      <c r="B158" s="681" t="s">
        <v>229</v>
      </c>
      <c r="C158" s="681"/>
      <c r="D158" s="681"/>
      <c r="E158" s="681"/>
      <c r="F158" s="681"/>
      <c r="G158" s="681"/>
      <c r="H158" s="601" t="s">
        <v>186</v>
      </c>
      <c r="I158" s="601"/>
      <c r="J158" s="601"/>
      <c r="K158" s="601"/>
      <c r="L158" s="601"/>
      <c r="M158" s="601" t="s">
        <v>187</v>
      </c>
      <c r="N158" s="601"/>
      <c r="O158" s="601"/>
      <c r="P158" s="601"/>
      <c r="Q158" s="601"/>
      <c r="R158" s="601" t="s">
        <v>188</v>
      </c>
      <c r="S158" s="601"/>
      <c r="T158" s="601"/>
      <c r="U158" s="601"/>
      <c r="V158" s="601"/>
    </row>
    <row r="159" spans="1:22" ht="21.75" customHeight="1" x14ac:dyDescent="0.4">
      <c r="B159" s="677" t="s">
        <v>198</v>
      </c>
      <c r="C159" s="164" t="s">
        <v>226</v>
      </c>
      <c r="D159" s="656" t="s">
        <v>366</v>
      </c>
      <c r="E159" s="656"/>
      <c r="F159" s="656"/>
      <c r="G159" s="656"/>
      <c r="H159" s="608"/>
      <c r="I159" s="609"/>
      <c r="J159" s="609"/>
      <c r="K159" s="609"/>
      <c r="L159" s="610"/>
      <c r="M159" s="608"/>
      <c r="N159" s="609"/>
      <c r="O159" s="609"/>
      <c r="P159" s="609"/>
      <c r="Q159" s="610"/>
      <c r="R159" s="608"/>
      <c r="S159" s="609"/>
      <c r="T159" s="609"/>
      <c r="U159" s="609"/>
      <c r="V159" s="610"/>
    </row>
    <row r="160" spans="1:22" ht="48.75" customHeight="1" x14ac:dyDescent="0.4">
      <c r="B160" s="678"/>
      <c r="C160" s="161" t="s">
        <v>227</v>
      </c>
      <c r="D160" s="674" t="s">
        <v>522</v>
      </c>
      <c r="E160" s="675"/>
      <c r="F160" s="675"/>
      <c r="G160" s="676"/>
      <c r="H160" s="608"/>
      <c r="I160" s="609"/>
      <c r="J160" s="609"/>
      <c r="K160" s="609"/>
      <c r="L160" s="610"/>
      <c r="M160" s="608"/>
      <c r="N160" s="609"/>
      <c r="O160" s="609"/>
      <c r="P160" s="609"/>
      <c r="Q160" s="610"/>
      <c r="R160" s="608"/>
      <c r="S160" s="609"/>
      <c r="T160" s="609"/>
      <c r="U160" s="609"/>
      <c r="V160" s="610"/>
    </row>
    <row r="161" spans="1:22" ht="22.5" customHeight="1" x14ac:dyDescent="0.4">
      <c r="B161" s="678"/>
      <c r="C161" s="161" t="s">
        <v>271</v>
      </c>
      <c r="D161" s="674" t="s">
        <v>480</v>
      </c>
      <c r="E161" s="675"/>
      <c r="F161" s="675"/>
      <c r="G161" s="676"/>
      <c r="H161" s="608"/>
      <c r="I161" s="609"/>
      <c r="J161" s="609"/>
      <c r="K161" s="609"/>
      <c r="L161" s="610"/>
      <c r="M161" s="608"/>
      <c r="N161" s="609"/>
      <c r="O161" s="609"/>
      <c r="P161" s="609"/>
      <c r="Q161" s="610"/>
      <c r="R161" s="608"/>
      <c r="S161" s="609"/>
      <c r="T161" s="609"/>
      <c r="U161" s="609"/>
      <c r="V161" s="610"/>
    </row>
    <row r="162" spans="1:22" ht="15" customHeight="1" x14ac:dyDescent="0.4">
      <c r="B162" s="679"/>
      <c r="C162" s="629" t="s">
        <v>242</v>
      </c>
      <c r="D162" s="630"/>
      <c r="E162" s="630"/>
      <c r="F162" s="630"/>
      <c r="G162" s="631"/>
      <c r="H162" s="615"/>
      <c r="I162" s="615"/>
      <c r="J162" s="615"/>
      <c r="K162" s="615"/>
      <c r="L162" s="615"/>
      <c r="M162" s="615"/>
      <c r="N162" s="615"/>
      <c r="O162" s="615"/>
      <c r="P162" s="615"/>
      <c r="Q162" s="615"/>
      <c r="R162" s="615"/>
      <c r="S162" s="615"/>
      <c r="T162" s="615"/>
      <c r="U162" s="615"/>
      <c r="V162" s="615"/>
    </row>
    <row r="163" spans="1:22" ht="22.5" customHeight="1" x14ac:dyDescent="0.4">
      <c r="B163" s="650" t="s">
        <v>251</v>
      </c>
      <c r="C163" s="651"/>
      <c r="D163" s="612" t="s">
        <v>230</v>
      </c>
      <c r="E163" s="613"/>
      <c r="F163" s="613"/>
      <c r="G163" s="614"/>
      <c r="H163" s="615"/>
      <c r="I163" s="615"/>
      <c r="J163" s="615"/>
      <c r="K163" s="615"/>
      <c r="L163" s="615"/>
      <c r="M163" s="615"/>
      <c r="N163" s="615"/>
      <c r="O163" s="615"/>
      <c r="P163" s="615"/>
      <c r="Q163" s="615"/>
      <c r="R163" s="615"/>
      <c r="S163" s="615"/>
      <c r="T163" s="615"/>
      <c r="U163" s="615"/>
      <c r="V163" s="615"/>
    </row>
    <row r="164" spans="1:22" s="150" customFormat="1" ht="15" customHeight="1" x14ac:dyDescent="0.4">
      <c r="B164" s="611" t="s">
        <v>472</v>
      </c>
      <c r="C164" s="611"/>
      <c r="D164" s="611"/>
      <c r="E164" s="620" t="s">
        <v>367</v>
      </c>
      <c r="F164" s="621"/>
      <c r="G164" s="621"/>
      <c r="H164" s="621"/>
      <c r="I164" s="621"/>
      <c r="J164" s="621"/>
      <c r="K164" s="621"/>
      <c r="L164" s="621"/>
      <c r="M164" s="621"/>
      <c r="N164" s="621"/>
      <c r="O164" s="621"/>
      <c r="P164" s="621"/>
      <c r="Q164" s="621"/>
      <c r="R164" s="621"/>
      <c r="S164" s="621"/>
      <c r="T164" s="621"/>
      <c r="U164" s="621"/>
      <c r="V164" s="621"/>
    </row>
    <row r="165" spans="1:22" s="150" customFormat="1" ht="15" customHeight="1" x14ac:dyDescent="0.4">
      <c r="B165" s="149"/>
      <c r="C165" s="149"/>
      <c r="D165" s="149"/>
      <c r="E165" s="616"/>
      <c r="F165" s="617"/>
      <c r="G165" s="617"/>
      <c r="H165" s="617"/>
      <c r="I165" s="617"/>
      <c r="J165" s="617"/>
      <c r="K165" s="617"/>
      <c r="L165" s="617"/>
      <c r="M165" s="617"/>
      <c r="N165" s="617"/>
      <c r="O165" s="617"/>
      <c r="P165" s="617"/>
      <c r="Q165" s="617"/>
      <c r="R165" s="617"/>
      <c r="S165" s="617"/>
      <c r="T165" s="617"/>
      <c r="U165" s="617"/>
      <c r="V165" s="617"/>
    </row>
    <row r="166" spans="1:22" s="150" customFormat="1" ht="15" customHeight="1" x14ac:dyDescent="0.4">
      <c r="B166" s="149"/>
      <c r="C166" s="149"/>
      <c r="D166" s="149"/>
      <c r="E166" s="617"/>
      <c r="F166" s="617"/>
      <c r="G166" s="617"/>
      <c r="H166" s="617"/>
      <c r="I166" s="617"/>
      <c r="J166" s="617"/>
      <c r="K166" s="617"/>
      <c r="L166" s="617"/>
      <c r="M166" s="617"/>
      <c r="N166" s="617"/>
      <c r="O166" s="617"/>
      <c r="P166" s="617"/>
      <c r="Q166" s="617"/>
      <c r="R166" s="617"/>
      <c r="S166" s="617"/>
      <c r="T166" s="617"/>
      <c r="U166" s="617"/>
      <c r="V166" s="617"/>
    </row>
    <row r="168" spans="1:22" ht="15" customHeight="1" x14ac:dyDescent="0.4">
      <c r="A168" s="160" t="s">
        <v>231</v>
      </c>
      <c r="B168" s="619" t="s">
        <v>232</v>
      </c>
      <c r="C168" s="619"/>
      <c r="D168" s="619"/>
      <c r="E168" s="619"/>
      <c r="F168" s="619"/>
      <c r="G168" s="619"/>
      <c r="H168" s="601" t="s">
        <v>186</v>
      </c>
      <c r="I168" s="601"/>
      <c r="J168" s="601"/>
      <c r="K168" s="601"/>
      <c r="L168" s="601"/>
      <c r="M168" s="601" t="s">
        <v>187</v>
      </c>
      <c r="N168" s="601"/>
      <c r="O168" s="601"/>
      <c r="P168" s="601"/>
      <c r="Q168" s="601"/>
      <c r="R168" s="601" t="s">
        <v>188</v>
      </c>
      <c r="S168" s="601"/>
      <c r="T168" s="601"/>
      <c r="U168" s="601"/>
      <c r="V168" s="601"/>
    </row>
    <row r="169" spans="1:22" ht="37.5" customHeight="1" x14ac:dyDescent="0.4">
      <c r="B169" s="622" t="s">
        <v>198</v>
      </c>
      <c r="C169" s="623"/>
      <c r="D169" s="656" t="s">
        <v>74</v>
      </c>
      <c r="E169" s="656"/>
      <c r="F169" s="656"/>
      <c r="G169" s="656"/>
      <c r="H169" s="608"/>
      <c r="I169" s="609"/>
      <c r="J169" s="609"/>
      <c r="K169" s="609"/>
      <c r="L169" s="610"/>
      <c r="M169" s="608"/>
      <c r="N169" s="609"/>
      <c r="O169" s="609"/>
      <c r="P169" s="609"/>
      <c r="Q169" s="610"/>
      <c r="R169" s="608"/>
      <c r="S169" s="609"/>
      <c r="T169" s="609"/>
      <c r="U169" s="609"/>
      <c r="V169" s="610"/>
    </row>
    <row r="170" spans="1:22" ht="15" customHeight="1" x14ac:dyDescent="0.4">
      <c r="B170" s="624"/>
      <c r="C170" s="625"/>
      <c r="D170" s="629" t="s">
        <v>61</v>
      </c>
      <c r="E170" s="630"/>
      <c r="F170" s="630"/>
      <c r="G170" s="631"/>
      <c r="H170" s="608"/>
      <c r="I170" s="609"/>
      <c r="J170" s="609"/>
      <c r="K170" s="609"/>
      <c r="L170" s="610"/>
      <c r="M170" s="608"/>
      <c r="N170" s="609"/>
      <c r="O170" s="609"/>
      <c r="P170" s="609"/>
      <c r="Q170" s="610"/>
      <c r="R170" s="608"/>
      <c r="S170" s="609"/>
      <c r="T170" s="609"/>
      <c r="U170" s="609"/>
      <c r="V170" s="610"/>
    </row>
    <row r="171" spans="1:22" ht="15" customHeight="1" x14ac:dyDescent="0.4">
      <c r="B171" s="607" t="s">
        <v>233</v>
      </c>
      <c r="C171" s="607"/>
      <c r="D171" s="607"/>
      <c r="E171" s="607"/>
      <c r="F171" s="607"/>
      <c r="G171" s="607"/>
      <c r="H171" s="615"/>
      <c r="I171" s="615"/>
      <c r="J171" s="615"/>
      <c r="K171" s="615"/>
      <c r="L171" s="615"/>
      <c r="M171" s="615"/>
      <c r="N171" s="615"/>
      <c r="O171" s="615"/>
      <c r="P171" s="615"/>
      <c r="Q171" s="615"/>
      <c r="R171" s="615"/>
      <c r="S171" s="615"/>
      <c r="T171" s="615"/>
      <c r="U171" s="615"/>
      <c r="V171" s="615"/>
    </row>
    <row r="172" spans="1:22" s="150" customFormat="1" ht="15" customHeight="1" x14ac:dyDescent="0.4">
      <c r="B172" s="611" t="s">
        <v>472</v>
      </c>
      <c r="C172" s="611"/>
      <c r="D172" s="611"/>
      <c r="E172" s="155" t="s">
        <v>236</v>
      </c>
      <c r="F172" s="155"/>
      <c r="G172" s="155"/>
      <c r="H172" s="155"/>
      <c r="I172" s="155"/>
      <c r="J172" s="155"/>
      <c r="K172" s="155"/>
      <c r="L172" s="155"/>
      <c r="M172" s="155"/>
      <c r="N172" s="155"/>
      <c r="O172" s="155"/>
      <c r="P172" s="155"/>
      <c r="Q172" s="155"/>
      <c r="R172" s="155"/>
      <c r="S172" s="155"/>
      <c r="T172" s="155"/>
      <c r="U172" s="155"/>
      <c r="V172" s="155"/>
    </row>
    <row r="174" spans="1:22" ht="15" customHeight="1" x14ac:dyDescent="0.4">
      <c r="A174" s="160" t="s">
        <v>234</v>
      </c>
      <c r="B174" s="619" t="s">
        <v>235</v>
      </c>
      <c r="C174" s="619"/>
      <c r="D174" s="619"/>
      <c r="E174" s="619"/>
      <c r="F174" s="619"/>
      <c r="G174" s="619"/>
      <c r="H174" s="601" t="s">
        <v>186</v>
      </c>
      <c r="I174" s="601"/>
      <c r="J174" s="601"/>
      <c r="K174" s="601"/>
      <c r="L174" s="601"/>
      <c r="M174" s="601" t="s">
        <v>187</v>
      </c>
      <c r="N174" s="601"/>
      <c r="O174" s="601"/>
      <c r="P174" s="601"/>
      <c r="Q174" s="601"/>
      <c r="R174" s="601" t="s">
        <v>188</v>
      </c>
      <c r="S174" s="601"/>
      <c r="T174" s="601"/>
      <c r="U174" s="601"/>
      <c r="V174" s="601"/>
    </row>
    <row r="175" spans="1:22" ht="37.5" customHeight="1" x14ac:dyDescent="0.4">
      <c r="B175" s="622" t="s">
        <v>198</v>
      </c>
      <c r="C175" s="623"/>
      <c r="D175" s="656" t="s">
        <v>76</v>
      </c>
      <c r="E175" s="656"/>
      <c r="F175" s="656"/>
      <c r="G175" s="656"/>
      <c r="H175" s="608"/>
      <c r="I175" s="609"/>
      <c r="J175" s="609"/>
      <c r="K175" s="609"/>
      <c r="L175" s="610"/>
      <c r="M175" s="608"/>
      <c r="N175" s="609"/>
      <c r="O175" s="609"/>
      <c r="P175" s="609"/>
      <c r="Q175" s="610"/>
      <c r="R175" s="608"/>
      <c r="S175" s="609"/>
      <c r="T175" s="609"/>
      <c r="U175" s="609"/>
      <c r="V175" s="610"/>
    </row>
    <row r="176" spans="1:22" ht="15" customHeight="1" x14ac:dyDescent="0.4">
      <c r="B176" s="624"/>
      <c r="C176" s="625"/>
      <c r="D176" s="629" t="s">
        <v>61</v>
      </c>
      <c r="E176" s="630"/>
      <c r="F176" s="630"/>
      <c r="G176" s="631"/>
      <c r="H176" s="608"/>
      <c r="I176" s="609"/>
      <c r="J176" s="609"/>
      <c r="K176" s="609"/>
      <c r="L176" s="610"/>
      <c r="M176" s="608"/>
      <c r="N176" s="609"/>
      <c r="O176" s="609"/>
      <c r="P176" s="609"/>
      <c r="Q176" s="610"/>
      <c r="R176" s="608"/>
      <c r="S176" s="609"/>
      <c r="T176" s="609"/>
      <c r="U176" s="609"/>
      <c r="V176" s="610"/>
    </row>
    <row r="177" spans="1:22" ht="15" customHeight="1" x14ac:dyDescent="0.4">
      <c r="B177" s="607" t="s">
        <v>233</v>
      </c>
      <c r="C177" s="607"/>
      <c r="D177" s="607"/>
      <c r="E177" s="607"/>
      <c r="F177" s="607"/>
      <c r="G177" s="607"/>
      <c r="H177" s="615"/>
      <c r="I177" s="615"/>
      <c r="J177" s="615"/>
      <c r="K177" s="615"/>
      <c r="L177" s="615"/>
      <c r="M177" s="615"/>
      <c r="N177" s="615"/>
      <c r="O177" s="615"/>
      <c r="P177" s="615"/>
      <c r="Q177" s="615"/>
      <c r="R177" s="615"/>
      <c r="S177" s="615"/>
      <c r="T177" s="615"/>
      <c r="U177" s="615"/>
      <c r="V177" s="615"/>
    </row>
    <row r="178" spans="1:22" s="150" customFormat="1" ht="15" customHeight="1" x14ac:dyDescent="0.4">
      <c r="B178" s="611" t="s">
        <v>472</v>
      </c>
      <c r="C178" s="611"/>
      <c r="D178" s="611"/>
      <c r="E178" s="155" t="s">
        <v>236</v>
      </c>
      <c r="F178" s="155"/>
      <c r="G178" s="155"/>
      <c r="H178" s="155"/>
      <c r="I178" s="155"/>
      <c r="J178" s="155"/>
      <c r="K178" s="155"/>
      <c r="L178" s="155"/>
      <c r="M178" s="155"/>
      <c r="N178" s="155"/>
      <c r="O178" s="155"/>
      <c r="P178" s="155"/>
      <c r="Q178" s="155"/>
      <c r="R178" s="155"/>
      <c r="S178" s="155"/>
      <c r="T178" s="155"/>
      <c r="U178" s="155"/>
      <c r="V178" s="155"/>
    </row>
    <row r="180" spans="1:22" ht="15" customHeight="1" x14ac:dyDescent="0.4">
      <c r="A180" s="160" t="s">
        <v>67</v>
      </c>
      <c r="B180" s="619" t="s">
        <v>237</v>
      </c>
      <c r="C180" s="619"/>
      <c r="D180" s="619"/>
      <c r="E180" s="619"/>
      <c r="F180" s="619"/>
      <c r="G180" s="619"/>
      <c r="H180" s="601" t="s">
        <v>186</v>
      </c>
      <c r="I180" s="601"/>
      <c r="J180" s="601"/>
      <c r="K180" s="601"/>
      <c r="L180" s="601"/>
      <c r="M180" s="601" t="s">
        <v>187</v>
      </c>
      <c r="N180" s="601"/>
      <c r="O180" s="601"/>
      <c r="P180" s="601"/>
      <c r="Q180" s="601"/>
      <c r="R180" s="601" t="s">
        <v>188</v>
      </c>
      <c r="S180" s="601"/>
      <c r="T180" s="601"/>
      <c r="U180" s="601"/>
      <c r="V180" s="601"/>
    </row>
    <row r="181" spans="1:22" ht="48.75" customHeight="1" x14ac:dyDescent="0.4">
      <c r="B181" s="606" t="s">
        <v>198</v>
      </c>
      <c r="C181" s="161" t="s">
        <v>226</v>
      </c>
      <c r="D181" s="656" t="s">
        <v>523</v>
      </c>
      <c r="E181" s="656"/>
      <c r="F181" s="656"/>
      <c r="G181" s="656"/>
      <c r="H181" s="608"/>
      <c r="I181" s="609"/>
      <c r="J181" s="609"/>
      <c r="K181" s="609"/>
      <c r="L181" s="610"/>
      <c r="M181" s="608"/>
      <c r="N181" s="609"/>
      <c r="O181" s="609"/>
      <c r="P181" s="609"/>
      <c r="Q181" s="610"/>
      <c r="R181" s="608"/>
      <c r="S181" s="609"/>
      <c r="T181" s="609"/>
      <c r="U181" s="609"/>
      <c r="V181" s="610"/>
    </row>
    <row r="182" spans="1:22" ht="26.25" customHeight="1" x14ac:dyDescent="0.4">
      <c r="B182" s="606"/>
      <c r="C182" s="161" t="s">
        <v>227</v>
      </c>
      <c r="D182" s="607" t="s">
        <v>238</v>
      </c>
      <c r="E182" s="607"/>
      <c r="F182" s="607"/>
      <c r="G182" s="607"/>
      <c r="H182" s="608"/>
      <c r="I182" s="609"/>
      <c r="J182" s="609"/>
      <c r="K182" s="609"/>
      <c r="L182" s="610"/>
      <c r="M182" s="608"/>
      <c r="N182" s="609"/>
      <c r="O182" s="609"/>
      <c r="P182" s="609"/>
      <c r="Q182" s="610"/>
      <c r="R182" s="608"/>
      <c r="S182" s="609"/>
      <c r="T182" s="609"/>
      <c r="U182" s="609"/>
      <c r="V182" s="610"/>
    </row>
    <row r="183" spans="1:22" ht="15" customHeight="1" x14ac:dyDescent="0.4">
      <c r="B183" s="606"/>
      <c r="C183" s="601" t="s">
        <v>242</v>
      </c>
      <c r="D183" s="601"/>
      <c r="E183" s="601"/>
      <c r="F183" s="601"/>
      <c r="G183" s="601"/>
      <c r="H183" s="615"/>
      <c r="I183" s="615"/>
      <c r="J183" s="615"/>
      <c r="K183" s="615"/>
      <c r="L183" s="615"/>
      <c r="M183" s="615"/>
      <c r="N183" s="615"/>
      <c r="O183" s="615"/>
      <c r="P183" s="615"/>
      <c r="Q183" s="615"/>
      <c r="R183" s="615"/>
      <c r="S183" s="615"/>
      <c r="T183" s="615"/>
      <c r="U183" s="615"/>
      <c r="V183" s="615"/>
    </row>
    <row r="184" spans="1:22" ht="15" customHeight="1" x14ac:dyDescent="0.4">
      <c r="B184" s="650" t="s">
        <v>250</v>
      </c>
      <c r="C184" s="651"/>
      <c r="D184" s="607" t="s">
        <v>239</v>
      </c>
      <c r="E184" s="607"/>
      <c r="F184" s="607"/>
      <c r="G184" s="607"/>
      <c r="H184" s="608"/>
      <c r="I184" s="609"/>
      <c r="J184" s="609"/>
      <c r="K184" s="609"/>
      <c r="L184" s="610"/>
      <c r="M184" s="608"/>
      <c r="N184" s="609"/>
      <c r="O184" s="609"/>
      <c r="P184" s="609"/>
      <c r="Q184" s="610"/>
      <c r="R184" s="608"/>
      <c r="S184" s="609"/>
      <c r="T184" s="609"/>
      <c r="U184" s="609"/>
      <c r="V184" s="610"/>
    </row>
    <row r="185" spans="1:22" ht="22.5" customHeight="1" x14ac:dyDescent="0.4">
      <c r="B185" s="652"/>
      <c r="C185" s="653"/>
      <c r="D185" s="607" t="s">
        <v>541</v>
      </c>
      <c r="E185" s="607"/>
      <c r="F185" s="607"/>
      <c r="G185" s="607"/>
      <c r="H185" s="608"/>
      <c r="I185" s="609"/>
      <c r="J185" s="609"/>
      <c r="K185" s="609"/>
      <c r="L185" s="610"/>
      <c r="M185" s="608"/>
      <c r="N185" s="609"/>
      <c r="O185" s="609"/>
      <c r="P185" s="609"/>
      <c r="Q185" s="610"/>
      <c r="R185" s="608"/>
      <c r="S185" s="609"/>
      <c r="T185" s="609"/>
      <c r="U185" s="609"/>
      <c r="V185" s="610"/>
    </row>
    <row r="186" spans="1:22" ht="15" customHeight="1" x14ac:dyDescent="0.4">
      <c r="B186" s="654"/>
      <c r="C186" s="655"/>
      <c r="D186" s="607" t="s">
        <v>240</v>
      </c>
      <c r="E186" s="607"/>
      <c r="F186" s="607"/>
      <c r="G186" s="607"/>
      <c r="H186" s="615"/>
      <c r="I186" s="615"/>
      <c r="J186" s="615"/>
      <c r="K186" s="615"/>
      <c r="L186" s="615"/>
      <c r="M186" s="615"/>
      <c r="N186" s="615"/>
      <c r="O186" s="615"/>
      <c r="P186" s="615"/>
      <c r="Q186" s="615"/>
      <c r="R186" s="615"/>
      <c r="S186" s="615"/>
      <c r="T186" s="615"/>
      <c r="U186" s="615"/>
      <c r="V186" s="615"/>
    </row>
    <row r="187" spans="1:22" s="150" customFormat="1" ht="15" customHeight="1" x14ac:dyDescent="0.4">
      <c r="B187" s="611" t="s">
        <v>472</v>
      </c>
      <c r="C187" s="611"/>
      <c r="D187" s="611"/>
      <c r="E187" s="620" t="s">
        <v>537</v>
      </c>
      <c r="F187" s="621"/>
      <c r="G187" s="621"/>
      <c r="H187" s="621"/>
      <c r="I187" s="621"/>
      <c r="J187" s="621"/>
      <c r="K187" s="621"/>
      <c r="L187" s="621"/>
      <c r="M187" s="621"/>
      <c r="N187" s="621"/>
      <c r="O187" s="621"/>
      <c r="P187" s="621"/>
      <c r="Q187" s="621"/>
      <c r="R187" s="621"/>
      <c r="S187" s="621"/>
      <c r="T187" s="621"/>
      <c r="U187" s="621"/>
      <c r="V187" s="621"/>
    </row>
    <row r="188" spans="1:22" ht="15" customHeight="1" x14ac:dyDescent="0.4">
      <c r="B188" s="157"/>
      <c r="C188" s="157"/>
      <c r="D188" s="157"/>
      <c r="E188" s="617"/>
      <c r="F188" s="617"/>
      <c r="G188" s="617"/>
      <c r="H188" s="617"/>
      <c r="I188" s="617"/>
      <c r="J188" s="617"/>
      <c r="K188" s="617"/>
      <c r="L188" s="617"/>
      <c r="M188" s="617"/>
      <c r="N188" s="617"/>
      <c r="O188" s="617"/>
      <c r="P188" s="617"/>
      <c r="Q188" s="617"/>
      <c r="R188" s="617"/>
      <c r="S188" s="617"/>
      <c r="T188" s="617"/>
      <c r="U188" s="617"/>
      <c r="V188" s="617"/>
    </row>
    <row r="189" spans="1:22" ht="15" customHeight="1" x14ac:dyDescent="0.4">
      <c r="B189" s="157"/>
      <c r="C189" s="157"/>
      <c r="D189" s="157"/>
      <c r="E189" s="617"/>
      <c r="F189" s="617"/>
      <c r="G189" s="617"/>
      <c r="H189" s="617"/>
      <c r="I189" s="617"/>
      <c r="J189" s="617"/>
      <c r="K189" s="617"/>
      <c r="L189" s="617"/>
      <c r="M189" s="617"/>
      <c r="N189" s="617"/>
      <c r="O189" s="617"/>
      <c r="P189" s="617"/>
      <c r="Q189" s="617"/>
      <c r="R189" s="617"/>
      <c r="S189" s="617"/>
      <c r="T189" s="617"/>
      <c r="U189" s="617"/>
      <c r="V189" s="617"/>
    </row>
    <row r="190" spans="1:22" ht="15" customHeight="1" x14ac:dyDescent="0.4">
      <c r="B190" s="157"/>
      <c r="C190" s="157"/>
      <c r="D190" s="157"/>
      <c r="E190" s="617"/>
      <c r="F190" s="617"/>
      <c r="G190" s="617"/>
      <c r="H190" s="617"/>
      <c r="I190" s="617"/>
      <c r="J190" s="617"/>
      <c r="K190" s="617"/>
      <c r="L190" s="617"/>
      <c r="M190" s="617"/>
      <c r="N190" s="617"/>
      <c r="O190" s="617"/>
      <c r="P190" s="617"/>
      <c r="Q190" s="617"/>
      <c r="R190" s="617"/>
      <c r="S190" s="617"/>
      <c r="T190" s="617"/>
      <c r="U190" s="617"/>
      <c r="V190" s="617"/>
    </row>
    <row r="191" spans="1:22" ht="24.95" customHeight="1" x14ac:dyDescent="0.4">
      <c r="B191" s="157"/>
      <c r="C191" s="157"/>
      <c r="D191" s="157"/>
      <c r="E191" s="617"/>
      <c r="F191" s="617"/>
      <c r="G191" s="617"/>
      <c r="H191" s="617"/>
      <c r="I191" s="617"/>
      <c r="J191" s="617"/>
      <c r="K191" s="617"/>
      <c r="L191" s="617"/>
      <c r="M191" s="617"/>
      <c r="N191" s="617"/>
      <c r="O191" s="617"/>
      <c r="P191" s="617"/>
      <c r="Q191" s="617"/>
      <c r="R191" s="617"/>
      <c r="S191" s="617"/>
      <c r="T191" s="617"/>
      <c r="U191" s="617"/>
      <c r="V191" s="617"/>
    </row>
    <row r="192" spans="1:22" ht="15" customHeight="1" x14ac:dyDescent="0.4">
      <c r="B192" s="578"/>
      <c r="C192" s="578"/>
      <c r="D192" s="578"/>
      <c r="E192" s="156"/>
    </row>
    <row r="193" spans="1:22" s="146" customFormat="1" ht="15" customHeight="1" x14ac:dyDescent="0.4">
      <c r="A193" s="146" t="s">
        <v>257</v>
      </c>
      <c r="H193" s="601" t="s">
        <v>186</v>
      </c>
      <c r="I193" s="601"/>
      <c r="J193" s="601"/>
      <c r="K193" s="601"/>
      <c r="L193" s="601"/>
      <c r="M193" s="601" t="s">
        <v>187</v>
      </c>
      <c r="N193" s="601"/>
      <c r="O193" s="601"/>
      <c r="P193" s="601"/>
      <c r="Q193" s="601"/>
      <c r="R193" s="601" t="s">
        <v>188</v>
      </c>
      <c r="S193" s="601"/>
      <c r="T193" s="601"/>
      <c r="U193" s="601"/>
      <c r="V193" s="601"/>
    </row>
    <row r="194" spans="1:22" ht="15" customHeight="1" x14ac:dyDescent="0.4">
      <c r="D194" s="595" t="s">
        <v>135</v>
      </c>
      <c r="E194" s="595"/>
      <c r="F194" s="595"/>
      <c r="G194" s="596"/>
      <c r="H194" s="597" t="str">
        <f>IF($H$2="","",$H$2)</f>
        <v/>
      </c>
      <c r="I194" s="597"/>
      <c r="J194" s="597"/>
      <c r="K194" s="597"/>
      <c r="L194" s="597"/>
      <c r="M194" s="647"/>
      <c r="N194" s="648"/>
      <c r="O194" s="648"/>
      <c r="P194" s="648"/>
      <c r="Q194" s="649"/>
      <c r="R194" s="647"/>
      <c r="S194" s="648"/>
      <c r="T194" s="648"/>
      <c r="U194" s="648"/>
      <c r="V194" s="649"/>
    </row>
    <row r="196" spans="1:22" ht="15" customHeight="1" x14ac:dyDescent="0.4">
      <c r="A196" s="618" t="s">
        <v>358</v>
      </c>
      <c r="B196" s="618"/>
      <c r="C196" s="618"/>
      <c r="D196" s="618"/>
      <c r="E196" s="618"/>
      <c r="F196" s="618"/>
      <c r="G196" s="618"/>
      <c r="H196" s="618"/>
      <c r="I196" s="618"/>
      <c r="J196" s="618"/>
      <c r="K196" s="618"/>
      <c r="L196" s="618"/>
      <c r="M196" s="618"/>
      <c r="N196" s="618"/>
      <c r="O196" s="618"/>
      <c r="P196" s="618"/>
      <c r="Q196" s="618"/>
      <c r="R196" s="618"/>
      <c r="S196" s="618"/>
      <c r="T196" s="618"/>
      <c r="U196" s="618"/>
      <c r="V196" s="618"/>
    </row>
    <row r="197" spans="1:22" ht="15" customHeight="1" x14ac:dyDescent="0.4">
      <c r="B197" s="619" t="s">
        <v>253</v>
      </c>
      <c r="C197" s="619"/>
      <c r="D197" s="619"/>
      <c r="E197" s="619"/>
      <c r="F197" s="619"/>
      <c r="G197" s="619"/>
      <c r="H197" s="601" t="s">
        <v>186</v>
      </c>
      <c r="I197" s="601"/>
      <c r="J197" s="601"/>
      <c r="K197" s="601"/>
      <c r="L197" s="601"/>
      <c r="M197" s="162"/>
      <c r="N197" s="162"/>
      <c r="O197" s="162"/>
      <c r="P197" s="162"/>
      <c r="Q197" s="162"/>
      <c r="R197" s="162"/>
      <c r="S197" s="162"/>
      <c r="T197" s="162"/>
      <c r="U197" s="162"/>
      <c r="V197" s="162"/>
    </row>
    <row r="198" spans="1:22" ht="15" customHeight="1" x14ac:dyDescent="0.4">
      <c r="B198" s="646" t="s">
        <v>198</v>
      </c>
      <c r="C198" s="646"/>
      <c r="D198" s="601" t="s">
        <v>154</v>
      </c>
      <c r="E198" s="601"/>
      <c r="F198" s="601"/>
      <c r="G198" s="601"/>
      <c r="H198" s="615"/>
      <c r="I198" s="615"/>
      <c r="J198" s="615"/>
      <c r="K198" s="615"/>
      <c r="L198" s="615"/>
      <c r="M198" s="163"/>
      <c r="N198" s="163"/>
      <c r="O198" s="163"/>
      <c r="P198" s="163"/>
      <c r="Q198" s="163"/>
      <c r="R198" s="163"/>
      <c r="S198" s="163"/>
      <c r="T198" s="163"/>
      <c r="U198" s="163"/>
      <c r="V198" s="163"/>
    </row>
    <row r="199" spans="1:22" ht="15" customHeight="1" x14ac:dyDescent="0.4">
      <c r="B199" s="646"/>
      <c r="C199" s="646"/>
      <c r="D199" s="601" t="s">
        <v>61</v>
      </c>
      <c r="E199" s="601"/>
      <c r="F199" s="601"/>
      <c r="G199" s="601"/>
      <c r="H199" s="615"/>
      <c r="I199" s="615"/>
      <c r="J199" s="615"/>
      <c r="K199" s="615"/>
      <c r="L199" s="615"/>
      <c r="M199" s="163"/>
      <c r="N199" s="163"/>
      <c r="O199" s="163"/>
      <c r="P199" s="163"/>
      <c r="Q199" s="163"/>
      <c r="R199" s="163"/>
      <c r="S199" s="163"/>
      <c r="T199" s="163"/>
      <c r="U199" s="163"/>
      <c r="V199" s="163"/>
    </row>
    <row r="200" spans="1:22" s="146" customFormat="1" ht="15" customHeight="1" x14ac:dyDescent="0.4">
      <c r="B200" s="601" t="s">
        <v>254</v>
      </c>
      <c r="C200" s="601"/>
      <c r="D200" s="601"/>
      <c r="E200" s="601"/>
      <c r="F200" s="601"/>
      <c r="G200" s="601"/>
      <c r="H200" s="615"/>
      <c r="I200" s="615"/>
      <c r="J200" s="615"/>
      <c r="K200" s="615"/>
      <c r="L200" s="615"/>
      <c r="M200" s="615"/>
      <c r="N200" s="615"/>
      <c r="O200" s="615"/>
      <c r="P200" s="615"/>
      <c r="Q200" s="615"/>
      <c r="R200" s="615"/>
      <c r="S200" s="615"/>
      <c r="T200" s="615"/>
      <c r="U200" s="615"/>
      <c r="V200" s="615"/>
    </row>
    <row r="201" spans="1:22" s="146" customFormat="1" ht="15" customHeight="1" x14ac:dyDescent="0.4">
      <c r="B201" s="601" t="s">
        <v>255</v>
      </c>
      <c r="C201" s="601"/>
      <c r="D201" s="601"/>
      <c r="E201" s="601"/>
      <c r="F201" s="601"/>
      <c r="G201" s="601"/>
      <c r="H201" s="615"/>
      <c r="I201" s="615"/>
      <c r="J201" s="615"/>
      <c r="K201" s="615"/>
      <c r="L201" s="615"/>
      <c r="M201" s="615"/>
      <c r="N201" s="615"/>
      <c r="O201" s="615"/>
      <c r="P201" s="615"/>
      <c r="Q201" s="615"/>
      <c r="R201" s="615"/>
      <c r="S201" s="615"/>
      <c r="T201" s="615"/>
      <c r="U201" s="615"/>
      <c r="V201" s="615"/>
    </row>
    <row r="202" spans="1:22" s="146" customFormat="1" ht="15" customHeight="1" x14ac:dyDescent="0.4">
      <c r="B202" s="601" t="s">
        <v>256</v>
      </c>
      <c r="C202" s="601"/>
      <c r="D202" s="601"/>
      <c r="E202" s="601"/>
      <c r="F202" s="601"/>
      <c r="G202" s="601"/>
      <c r="H202" s="615"/>
      <c r="I202" s="615"/>
      <c r="J202" s="615"/>
      <c r="K202" s="615"/>
      <c r="L202" s="615"/>
      <c r="M202" s="615"/>
      <c r="N202" s="615"/>
      <c r="O202" s="615"/>
      <c r="P202" s="615"/>
      <c r="Q202" s="615"/>
      <c r="R202" s="615"/>
      <c r="S202" s="615"/>
      <c r="T202" s="615"/>
      <c r="U202" s="615"/>
      <c r="V202" s="615"/>
    </row>
    <row r="203" spans="1:22" s="150" customFormat="1" ht="15" customHeight="1" x14ac:dyDescent="0.4">
      <c r="B203" s="578" t="s">
        <v>166</v>
      </c>
      <c r="C203" s="578"/>
      <c r="D203" s="578"/>
      <c r="E203" s="620" t="s">
        <v>258</v>
      </c>
      <c r="F203" s="620"/>
      <c r="G203" s="620"/>
      <c r="H203" s="620"/>
      <c r="I203" s="620"/>
      <c r="J203" s="620"/>
      <c r="K203" s="620"/>
      <c r="L203" s="620"/>
      <c r="M203" s="620"/>
      <c r="N203" s="620"/>
      <c r="O203" s="620"/>
      <c r="P203" s="620"/>
      <c r="Q203" s="620"/>
      <c r="R203" s="620"/>
      <c r="S203" s="620"/>
      <c r="T203" s="620"/>
      <c r="U203" s="620"/>
      <c r="V203" s="620"/>
    </row>
    <row r="204" spans="1:22" s="150" customFormat="1" ht="15" customHeight="1" x14ac:dyDescent="0.4">
      <c r="B204" s="156"/>
      <c r="C204" s="156"/>
      <c r="D204" s="156"/>
      <c r="E204" s="579"/>
      <c r="F204" s="579"/>
      <c r="G204" s="579"/>
      <c r="H204" s="579"/>
      <c r="I204" s="579"/>
      <c r="J204" s="579"/>
      <c r="K204" s="579"/>
      <c r="L204" s="579"/>
      <c r="M204" s="579"/>
      <c r="N204" s="579"/>
      <c r="O204" s="579"/>
      <c r="P204" s="579"/>
      <c r="Q204" s="579"/>
      <c r="R204" s="579"/>
      <c r="S204" s="579"/>
      <c r="T204" s="579"/>
      <c r="U204" s="579"/>
      <c r="V204" s="579"/>
    </row>
    <row r="205" spans="1:22" ht="15" customHeight="1" x14ac:dyDescent="0.4">
      <c r="E205" s="154"/>
      <c r="F205" s="154"/>
      <c r="G205" s="154"/>
      <c r="H205" s="154"/>
      <c r="I205" s="154"/>
      <c r="J205" s="154"/>
      <c r="K205" s="154"/>
      <c r="L205" s="154"/>
      <c r="M205" s="154"/>
      <c r="N205" s="154"/>
      <c r="O205" s="154"/>
      <c r="P205" s="154"/>
      <c r="Q205" s="154"/>
      <c r="R205" s="154"/>
      <c r="S205" s="154"/>
      <c r="T205" s="154"/>
      <c r="U205" s="154"/>
      <c r="V205" s="154"/>
    </row>
    <row r="206" spans="1:22" ht="15" customHeight="1" x14ac:dyDescent="0.4">
      <c r="E206" s="154"/>
      <c r="F206" s="154"/>
      <c r="G206" s="154"/>
      <c r="H206" s="154"/>
      <c r="I206" s="154"/>
      <c r="J206" s="154"/>
      <c r="K206" s="154"/>
      <c r="L206" s="154"/>
      <c r="M206" s="154"/>
      <c r="N206" s="154"/>
      <c r="O206" s="154"/>
      <c r="P206" s="154"/>
      <c r="Q206" s="154"/>
      <c r="R206" s="154"/>
      <c r="S206" s="154"/>
      <c r="T206" s="154"/>
      <c r="U206" s="154"/>
      <c r="V206" s="154"/>
    </row>
    <row r="207" spans="1:22" ht="15" customHeight="1" x14ac:dyDescent="0.4">
      <c r="E207" s="154"/>
      <c r="F207" s="154"/>
      <c r="G207" s="154"/>
      <c r="H207" s="154"/>
      <c r="I207" s="154"/>
      <c r="J207" s="154"/>
      <c r="K207" s="154"/>
      <c r="L207" s="154"/>
      <c r="M207" s="154"/>
      <c r="N207" s="154"/>
      <c r="O207" s="154"/>
      <c r="P207" s="154"/>
      <c r="Q207" s="154"/>
      <c r="R207" s="154"/>
      <c r="S207" s="154"/>
      <c r="T207" s="154"/>
      <c r="U207" s="154"/>
      <c r="V207" s="154"/>
    </row>
    <row r="208" spans="1:22" ht="15" customHeight="1" x14ac:dyDescent="0.4">
      <c r="E208" s="154"/>
      <c r="F208" s="154"/>
      <c r="G208" s="154"/>
      <c r="H208" s="154"/>
      <c r="I208" s="154"/>
      <c r="J208" s="154"/>
      <c r="K208" s="154"/>
      <c r="L208" s="154"/>
      <c r="M208" s="154"/>
      <c r="N208" s="154"/>
      <c r="O208" s="154"/>
      <c r="P208" s="154"/>
      <c r="Q208" s="154"/>
      <c r="R208" s="154"/>
      <c r="S208" s="154"/>
      <c r="T208" s="154"/>
      <c r="U208" s="154"/>
      <c r="V208" s="154"/>
    </row>
    <row r="209" spans="1:22" ht="15" customHeight="1" x14ac:dyDescent="0.4">
      <c r="E209" s="154"/>
      <c r="F209" s="154"/>
      <c r="G209" s="154"/>
      <c r="H209" s="154"/>
      <c r="I209" s="154"/>
      <c r="J209" s="154"/>
      <c r="K209" s="154"/>
      <c r="L209" s="154"/>
      <c r="M209" s="154"/>
      <c r="N209" s="154"/>
      <c r="O209" s="154"/>
      <c r="P209" s="154"/>
      <c r="Q209" s="154"/>
      <c r="R209" s="154"/>
      <c r="S209" s="154"/>
      <c r="T209" s="154"/>
      <c r="U209" s="154"/>
      <c r="V209" s="154"/>
    </row>
    <row r="210" spans="1:22" ht="15" customHeight="1" x14ac:dyDescent="0.4">
      <c r="E210" s="154"/>
      <c r="F210" s="154"/>
      <c r="G210" s="154"/>
      <c r="H210" s="154"/>
      <c r="I210" s="154"/>
      <c r="J210" s="154"/>
      <c r="K210" s="154"/>
      <c r="L210" s="154"/>
      <c r="M210" s="154"/>
      <c r="N210" s="154"/>
      <c r="O210" s="154"/>
      <c r="P210" s="154"/>
      <c r="Q210" s="154"/>
      <c r="R210" s="154"/>
      <c r="S210" s="154"/>
      <c r="T210" s="154"/>
      <c r="U210" s="154"/>
      <c r="V210" s="154"/>
    </row>
    <row r="211" spans="1:22" ht="15" customHeight="1" x14ac:dyDescent="0.4">
      <c r="E211" s="154"/>
      <c r="F211" s="154"/>
      <c r="G211" s="154"/>
      <c r="H211" s="154"/>
      <c r="I211" s="154"/>
      <c r="J211" s="154"/>
      <c r="K211" s="154"/>
      <c r="L211" s="154"/>
      <c r="M211" s="154"/>
      <c r="N211" s="154"/>
      <c r="O211" s="154"/>
      <c r="P211" s="154"/>
      <c r="Q211" s="154"/>
      <c r="R211" s="154"/>
      <c r="S211" s="154"/>
      <c r="T211" s="154"/>
      <c r="U211" s="154"/>
      <c r="V211" s="154"/>
    </row>
    <row r="212" spans="1:22" ht="15" customHeight="1" x14ac:dyDescent="0.4">
      <c r="E212" s="154"/>
      <c r="F212" s="154"/>
      <c r="G212" s="154"/>
      <c r="H212" s="154"/>
      <c r="I212" s="154"/>
      <c r="J212" s="154"/>
      <c r="K212" s="154"/>
      <c r="L212" s="154"/>
      <c r="M212" s="154"/>
      <c r="N212" s="154"/>
      <c r="O212" s="154"/>
      <c r="P212" s="154"/>
      <c r="Q212" s="154"/>
      <c r="R212" s="154"/>
      <c r="S212" s="154"/>
      <c r="T212" s="154"/>
      <c r="U212" s="154"/>
      <c r="V212" s="154"/>
    </row>
    <row r="217" spans="1:22" ht="15" customHeight="1" x14ac:dyDescent="0.4">
      <c r="A217" s="146" t="s">
        <v>542</v>
      </c>
      <c r="H217" s="601" t="s">
        <v>186</v>
      </c>
      <c r="I217" s="601"/>
      <c r="J217" s="601"/>
      <c r="K217" s="601"/>
      <c r="L217" s="601"/>
      <c r="M217" s="601" t="s">
        <v>187</v>
      </c>
      <c r="N217" s="601"/>
      <c r="O217" s="601"/>
      <c r="P217" s="601"/>
      <c r="Q217" s="601"/>
      <c r="R217" s="601" t="s">
        <v>188</v>
      </c>
      <c r="S217" s="601"/>
      <c r="T217" s="601"/>
      <c r="U217" s="601"/>
      <c r="V217" s="601"/>
    </row>
    <row r="218" spans="1:22" ht="15" customHeight="1" x14ac:dyDescent="0.4">
      <c r="D218" s="595" t="s">
        <v>135</v>
      </c>
      <c r="E218" s="595"/>
      <c r="F218" s="595"/>
      <c r="G218" s="596"/>
      <c r="H218" s="597" t="str">
        <f>IF($H$2="","",$H$2)</f>
        <v/>
      </c>
      <c r="I218" s="597"/>
      <c r="J218" s="597"/>
      <c r="K218" s="597"/>
      <c r="L218" s="597"/>
      <c r="M218" s="597" t="str">
        <f>IF($M$2="","",$M$2)</f>
        <v/>
      </c>
      <c r="N218" s="597"/>
      <c r="O218" s="597"/>
      <c r="P218" s="597"/>
      <c r="Q218" s="597"/>
      <c r="R218" s="597" t="str">
        <f>IF($R$2="","",$R$2)</f>
        <v/>
      </c>
      <c r="S218" s="597"/>
      <c r="T218" s="597"/>
      <c r="U218" s="597"/>
      <c r="V218" s="597"/>
    </row>
    <row r="220" spans="1:22" ht="15" customHeight="1" x14ac:dyDescent="0.4">
      <c r="A220" s="591" t="s">
        <v>259</v>
      </c>
      <c r="B220" s="591"/>
      <c r="C220" s="591"/>
      <c r="D220" s="591"/>
      <c r="E220" s="591"/>
      <c r="F220" s="591"/>
      <c r="G220" s="591"/>
      <c r="H220" s="591"/>
      <c r="I220" s="591"/>
      <c r="J220" s="591"/>
      <c r="K220" s="591"/>
      <c r="L220" s="591"/>
      <c r="M220" s="591"/>
      <c r="N220" s="591"/>
      <c r="O220" s="591"/>
      <c r="P220" s="591"/>
      <c r="Q220" s="591"/>
      <c r="R220" s="591"/>
      <c r="S220" s="591"/>
      <c r="T220" s="591"/>
      <c r="U220" s="591"/>
      <c r="V220" s="591"/>
    </row>
    <row r="222" spans="1:22" ht="15" customHeight="1" x14ac:dyDescent="0.4">
      <c r="B222" s="146" t="s">
        <v>155</v>
      </c>
    </row>
    <row r="223" spans="1:22" ht="15" customHeight="1" x14ac:dyDescent="0.4">
      <c r="B223" s="146" t="s">
        <v>156</v>
      </c>
    </row>
    <row r="224" spans="1:22" ht="15" customHeight="1" x14ac:dyDescent="0.4">
      <c r="B224" s="146" t="s">
        <v>470</v>
      </c>
    </row>
    <row r="225" spans="1:22" ht="15" customHeight="1" x14ac:dyDescent="0.4">
      <c r="B225" s="146" t="s">
        <v>185</v>
      </c>
    </row>
    <row r="227" spans="1:22" ht="15" customHeight="1" x14ac:dyDescent="0.4">
      <c r="A227" s="592" t="s">
        <v>359</v>
      </c>
      <c r="B227" s="592"/>
      <c r="C227" s="592"/>
      <c r="D227" s="592"/>
      <c r="E227" s="592"/>
      <c r="F227" s="592"/>
      <c r="G227" s="592"/>
      <c r="H227" s="592"/>
      <c r="I227" s="592"/>
      <c r="J227" s="592"/>
      <c r="K227" s="592"/>
      <c r="L227" s="592"/>
      <c r="M227" s="592"/>
      <c r="N227" s="592"/>
      <c r="O227" s="592"/>
      <c r="P227" s="592"/>
      <c r="Q227" s="592"/>
      <c r="R227" s="592"/>
      <c r="S227" s="592"/>
      <c r="T227" s="592"/>
      <c r="U227" s="592"/>
      <c r="V227" s="592"/>
    </row>
    <row r="228" spans="1:22" ht="15" customHeight="1" x14ac:dyDescent="0.4">
      <c r="B228" s="593" t="s">
        <v>261</v>
      </c>
      <c r="C228" s="593"/>
      <c r="D228" s="593"/>
      <c r="E228" s="593"/>
      <c r="F228" s="593"/>
      <c r="G228" s="593"/>
      <c r="H228" s="594" t="s">
        <v>186</v>
      </c>
      <c r="I228" s="594"/>
      <c r="J228" s="594"/>
      <c r="K228" s="594"/>
      <c r="L228" s="594"/>
      <c r="M228" s="594" t="s">
        <v>187</v>
      </c>
      <c r="N228" s="594"/>
      <c r="O228" s="594"/>
      <c r="P228" s="594"/>
      <c r="Q228" s="594"/>
      <c r="R228" s="594" t="s">
        <v>188</v>
      </c>
      <c r="S228" s="594"/>
      <c r="T228" s="594"/>
      <c r="U228" s="594"/>
      <c r="V228" s="594"/>
    </row>
    <row r="229" spans="1:22" ht="15" customHeight="1" x14ac:dyDescent="0.4">
      <c r="B229" s="637" t="s">
        <v>198</v>
      </c>
      <c r="C229" s="638"/>
      <c r="D229" s="643" t="s">
        <v>195</v>
      </c>
      <c r="E229" s="644"/>
      <c r="F229" s="644"/>
      <c r="G229" s="645"/>
      <c r="H229" s="594"/>
      <c r="I229" s="594"/>
      <c r="J229" s="594"/>
      <c r="K229" s="594"/>
      <c r="L229" s="594"/>
      <c r="M229" s="594"/>
      <c r="N229" s="594"/>
      <c r="O229" s="594"/>
      <c r="P229" s="594"/>
      <c r="Q229" s="594"/>
      <c r="R229" s="594"/>
      <c r="S229" s="594"/>
      <c r="T229" s="594"/>
      <c r="U229" s="594"/>
      <c r="V229" s="594"/>
    </row>
    <row r="230" spans="1:22" ht="15" customHeight="1" x14ac:dyDescent="0.4">
      <c r="B230" s="639"/>
      <c r="C230" s="640"/>
      <c r="D230" s="643" t="s">
        <v>196</v>
      </c>
      <c r="E230" s="644"/>
      <c r="F230" s="644"/>
      <c r="G230" s="645"/>
      <c r="H230" s="594"/>
      <c r="I230" s="594"/>
      <c r="J230" s="594"/>
      <c r="K230" s="594"/>
      <c r="L230" s="594"/>
      <c r="M230" s="594"/>
      <c r="N230" s="594"/>
      <c r="O230" s="594"/>
      <c r="P230" s="594"/>
      <c r="Q230" s="594"/>
      <c r="R230" s="594"/>
      <c r="S230" s="594"/>
      <c r="T230" s="594"/>
      <c r="U230" s="594"/>
      <c r="V230" s="594"/>
    </row>
    <row r="231" spans="1:22" ht="15" customHeight="1" x14ac:dyDescent="0.4">
      <c r="B231" s="641"/>
      <c r="C231" s="642"/>
      <c r="D231" s="581" t="s">
        <v>457</v>
      </c>
      <c r="E231" s="582"/>
      <c r="F231" s="582"/>
      <c r="G231" s="583"/>
      <c r="H231" s="594"/>
      <c r="I231" s="594"/>
      <c r="J231" s="594"/>
      <c r="K231" s="594"/>
      <c r="L231" s="594"/>
      <c r="M231" s="594"/>
      <c r="N231" s="594"/>
      <c r="O231" s="594"/>
      <c r="P231" s="594"/>
      <c r="Q231" s="594"/>
      <c r="R231" s="594"/>
      <c r="S231" s="594"/>
      <c r="T231" s="594"/>
      <c r="U231" s="594"/>
      <c r="V231" s="594"/>
    </row>
    <row r="232" spans="1:22" ht="15" customHeight="1" x14ac:dyDescent="0.4">
      <c r="B232" s="594" t="s">
        <v>208</v>
      </c>
      <c r="C232" s="594"/>
      <c r="D232" s="594"/>
      <c r="E232" s="594"/>
      <c r="F232" s="594"/>
      <c r="G232" s="594"/>
      <c r="H232" s="594"/>
      <c r="I232" s="594"/>
      <c r="J232" s="594"/>
      <c r="K232" s="594"/>
      <c r="L232" s="594"/>
      <c r="M232" s="594"/>
      <c r="N232" s="594"/>
      <c r="O232" s="594"/>
      <c r="P232" s="594"/>
      <c r="Q232" s="594"/>
      <c r="R232" s="594"/>
      <c r="S232" s="594"/>
      <c r="T232" s="594"/>
      <c r="U232" s="594"/>
      <c r="V232" s="594"/>
    </row>
    <row r="233" spans="1:22" ht="15" customHeight="1" x14ac:dyDescent="0.4">
      <c r="B233" s="594" t="s">
        <v>209</v>
      </c>
      <c r="C233" s="594"/>
      <c r="D233" s="594"/>
      <c r="E233" s="594"/>
      <c r="F233" s="594"/>
      <c r="G233" s="594"/>
      <c r="H233" s="594"/>
      <c r="I233" s="594"/>
      <c r="J233" s="594"/>
      <c r="K233" s="594"/>
      <c r="L233" s="594"/>
      <c r="M233" s="594"/>
      <c r="N233" s="594"/>
      <c r="O233" s="594"/>
      <c r="P233" s="594"/>
      <c r="Q233" s="594"/>
      <c r="R233" s="594"/>
      <c r="S233" s="594"/>
      <c r="T233" s="594"/>
      <c r="U233" s="594"/>
      <c r="V233" s="594"/>
    </row>
    <row r="234" spans="1:22" s="150" customFormat="1" ht="15" customHeight="1" x14ac:dyDescent="0.4">
      <c r="B234" s="578" t="s">
        <v>166</v>
      </c>
      <c r="C234" s="578"/>
      <c r="D234" s="578"/>
      <c r="E234" s="148" t="s">
        <v>262</v>
      </c>
      <c r="F234" s="148"/>
      <c r="G234" s="148"/>
      <c r="H234" s="148"/>
      <c r="I234" s="148"/>
      <c r="J234" s="148"/>
      <c r="K234" s="148"/>
      <c r="L234" s="148"/>
      <c r="M234" s="148"/>
      <c r="N234" s="148"/>
      <c r="O234" s="148"/>
      <c r="P234" s="148"/>
      <c r="Q234" s="148"/>
      <c r="R234" s="148"/>
      <c r="S234" s="148"/>
      <c r="T234" s="148"/>
      <c r="U234" s="148"/>
      <c r="V234" s="148"/>
    </row>
    <row r="235" spans="1:22" s="150" customFormat="1" ht="15" customHeight="1" x14ac:dyDescent="0.4">
      <c r="B235" s="578" t="s">
        <v>473</v>
      </c>
      <c r="C235" s="578"/>
      <c r="D235" s="578"/>
      <c r="E235" s="579" t="s">
        <v>474</v>
      </c>
      <c r="F235" s="579"/>
      <c r="G235" s="579"/>
      <c r="H235" s="579"/>
      <c r="I235" s="579"/>
      <c r="J235" s="579"/>
      <c r="K235" s="579"/>
      <c r="L235" s="579"/>
      <c r="M235" s="579"/>
      <c r="N235" s="579"/>
      <c r="O235" s="579"/>
      <c r="P235" s="579"/>
      <c r="Q235" s="579"/>
      <c r="R235" s="579"/>
      <c r="S235" s="579"/>
      <c r="T235" s="579"/>
      <c r="U235" s="579"/>
      <c r="V235" s="579"/>
    </row>
    <row r="236" spans="1:22" s="150" customFormat="1" ht="15" customHeight="1" x14ac:dyDescent="0.4">
      <c r="B236" s="173"/>
      <c r="C236" s="173"/>
      <c r="D236" s="173"/>
      <c r="E236" s="579"/>
      <c r="F236" s="579"/>
      <c r="G236" s="579"/>
      <c r="H236" s="579"/>
      <c r="I236" s="579"/>
      <c r="J236" s="579"/>
      <c r="K236" s="579"/>
      <c r="L236" s="579"/>
      <c r="M236" s="579"/>
      <c r="N236" s="579"/>
      <c r="O236" s="579"/>
      <c r="P236" s="579"/>
      <c r="Q236" s="579"/>
      <c r="R236" s="579"/>
      <c r="S236" s="579"/>
      <c r="T236" s="579"/>
      <c r="U236" s="579"/>
      <c r="V236" s="579"/>
    </row>
    <row r="238" spans="1:22" ht="15" customHeight="1" x14ac:dyDescent="0.4">
      <c r="A238" s="618" t="s">
        <v>360</v>
      </c>
      <c r="B238" s="618"/>
      <c r="C238" s="618"/>
      <c r="D238" s="618"/>
      <c r="E238" s="618"/>
      <c r="F238" s="618"/>
      <c r="G238" s="618"/>
      <c r="H238" s="618"/>
      <c r="I238" s="618"/>
      <c r="J238" s="618"/>
      <c r="K238" s="618"/>
      <c r="L238" s="618"/>
      <c r="M238" s="618"/>
      <c r="N238" s="618"/>
      <c r="O238" s="618"/>
      <c r="P238" s="618"/>
      <c r="Q238" s="618"/>
      <c r="R238" s="618"/>
      <c r="S238" s="618"/>
      <c r="T238" s="618"/>
      <c r="U238" s="618"/>
      <c r="V238" s="618"/>
    </row>
    <row r="239" spans="1:22" ht="15" customHeight="1" x14ac:dyDescent="0.4">
      <c r="B239" s="619" t="s">
        <v>263</v>
      </c>
      <c r="C239" s="619"/>
      <c r="D239" s="619"/>
      <c r="E239" s="619"/>
      <c r="F239" s="619"/>
      <c r="G239" s="619"/>
      <c r="H239" s="601" t="s">
        <v>186</v>
      </c>
      <c r="I239" s="601"/>
      <c r="J239" s="601"/>
      <c r="K239" s="601"/>
      <c r="L239" s="601"/>
    </row>
    <row r="240" spans="1:22" ht="15" customHeight="1" x14ac:dyDescent="0.4">
      <c r="B240" s="622" t="s">
        <v>198</v>
      </c>
      <c r="C240" s="623"/>
      <c r="D240" s="626" t="s">
        <v>196</v>
      </c>
      <c r="E240" s="627"/>
      <c r="F240" s="627"/>
      <c r="G240" s="628"/>
      <c r="H240" s="615"/>
      <c r="I240" s="615"/>
      <c r="J240" s="615"/>
      <c r="K240" s="615"/>
      <c r="L240" s="615"/>
    </row>
    <row r="241" spans="1:22" ht="15" customHeight="1" x14ac:dyDescent="0.4">
      <c r="B241" s="624"/>
      <c r="C241" s="625"/>
      <c r="D241" s="629" t="s">
        <v>241</v>
      </c>
      <c r="E241" s="630"/>
      <c r="F241" s="630"/>
      <c r="G241" s="631"/>
      <c r="H241" s="615"/>
      <c r="I241" s="615"/>
      <c r="J241" s="615"/>
      <c r="K241" s="615"/>
      <c r="L241" s="615"/>
    </row>
    <row r="242" spans="1:22" ht="15" customHeight="1" x14ac:dyDescent="0.4">
      <c r="B242" s="629" t="s">
        <v>300</v>
      </c>
      <c r="C242" s="630"/>
      <c r="D242" s="630"/>
      <c r="E242" s="630"/>
      <c r="F242" s="630"/>
      <c r="G242" s="631"/>
      <c r="H242" s="634"/>
      <c r="I242" s="635"/>
      <c r="J242" s="635"/>
      <c r="K242" s="635"/>
      <c r="L242" s="636"/>
    </row>
    <row r="243" spans="1:22" ht="15" customHeight="1" x14ac:dyDescent="0.4">
      <c r="B243" s="629" t="s">
        <v>208</v>
      </c>
      <c r="C243" s="630"/>
      <c r="D243" s="630"/>
      <c r="E243" s="630"/>
      <c r="F243" s="630"/>
      <c r="G243" s="631"/>
      <c r="H243" s="608"/>
      <c r="I243" s="609"/>
      <c r="J243" s="609"/>
      <c r="K243" s="609"/>
      <c r="L243" s="610"/>
    </row>
    <row r="244" spans="1:22" ht="15" customHeight="1" x14ac:dyDescent="0.4">
      <c r="B244" s="601" t="s">
        <v>209</v>
      </c>
      <c r="C244" s="601"/>
      <c r="D244" s="601"/>
      <c r="E244" s="601"/>
      <c r="F244" s="601"/>
      <c r="G244" s="601"/>
      <c r="H244" s="615"/>
      <c r="I244" s="615"/>
      <c r="J244" s="615"/>
      <c r="K244" s="615"/>
      <c r="L244" s="615"/>
    </row>
    <row r="245" spans="1:22" s="150" customFormat="1" ht="15" customHeight="1" x14ac:dyDescent="0.4">
      <c r="B245" s="578" t="s">
        <v>166</v>
      </c>
      <c r="C245" s="578"/>
      <c r="D245" s="578"/>
      <c r="E245" s="579" t="s">
        <v>264</v>
      </c>
      <c r="F245" s="580"/>
      <c r="G245" s="580"/>
      <c r="H245" s="580"/>
      <c r="I245" s="580"/>
      <c r="J245" s="580"/>
      <c r="K245" s="580"/>
      <c r="L245" s="580"/>
      <c r="M245" s="580"/>
      <c r="N245" s="580"/>
      <c r="O245" s="580"/>
      <c r="P245" s="580"/>
      <c r="Q245" s="580"/>
      <c r="R245" s="580"/>
      <c r="S245" s="580"/>
      <c r="T245" s="580"/>
      <c r="U245" s="580"/>
      <c r="V245" s="580"/>
    </row>
    <row r="246" spans="1:22" ht="15" customHeight="1" x14ac:dyDescent="0.4">
      <c r="E246" s="580"/>
      <c r="F246" s="580"/>
      <c r="G246" s="580"/>
      <c r="H246" s="580"/>
      <c r="I246" s="580"/>
      <c r="J246" s="580"/>
      <c r="K246" s="580"/>
      <c r="L246" s="580"/>
      <c r="M246" s="580"/>
      <c r="N246" s="580"/>
      <c r="O246" s="580"/>
      <c r="P246" s="580"/>
      <c r="Q246" s="580"/>
      <c r="R246" s="580"/>
      <c r="S246" s="580"/>
      <c r="T246" s="580"/>
      <c r="U246" s="580"/>
      <c r="V246" s="580"/>
    </row>
    <row r="248" spans="1:22" ht="15" customHeight="1" x14ac:dyDescent="0.4">
      <c r="A248" s="618" t="s">
        <v>361</v>
      </c>
      <c r="B248" s="618"/>
      <c r="C248" s="618"/>
      <c r="D248" s="618"/>
      <c r="E248" s="618"/>
      <c r="F248" s="618"/>
      <c r="G248" s="618"/>
      <c r="H248" s="618"/>
      <c r="I248" s="618"/>
      <c r="J248" s="618"/>
      <c r="K248" s="618"/>
      <c r="L248" s="618"/>
      <c r="M248" s="618"/>
      <c r="N248" s="618"/>
      <c r="O248" s="618"/>
      <c r="P248" s="618"/>
      <c r="Q248" s="618"/>
      <c r="R248" s="618"/>
      <c r="S248" s="618"/>
      <c r="T248" s="618"/>
      <c r="U248" s="618"/>
      <c r="V248" s="618"/>
    </row>
    <row r="249" spans="1:22" ht="15" customHeight="1" x14ac:dyDescent="0.4">
      <c r="B249" s="619" t="s">
        <v>265</v>
      </c>
      <c r="C249" s="619"/>
      <c r="D249" s="619"/>
      <c r="E249" s="619"/>
      <c r="F249" s="619"/>
      <c r="G249" s="619"/>
      <c r="H249" s="601" t="s">
        <v>186</v>
      </c>
      <c r="I249" s="601"/>
      <c r="J249" s="601"/>
      <c r="K249" s="601"/>
      <c r="L249" s="601"/>
    </row>
    <row r="250" spans="1:22" ht="15" customHeight="1" x14ac:dyDescent="0.4">
      <c r="B250" s="622" t="s">
        <v>198</v>
      </c>
      <c r="C250" s="623"/>
      <c r="D250" s="626" t="s">
        <v>154</v>
      </c>
      <c r="E250" s="627"/>
      <c r="F250" s="627"/>
      <c r="G250" s="628"/>
      <c r="H250" s="615"/>
      <c r="I250" s="615"/>
      <c r="J250" s="615"/>
      <c r="K250" s="615"/>
      <c r="L250" s="615"/>
    </row>
    <row r="251" spans="1:22" ht="15" customHeight="1" x14ac:dyDescent="0.4">
      <c r="B251" s="624"/>
      <c r="C251" s="625"/>
      <c r="D251" s="629" t="s">
        <v>61</v>
      </c>
      <c r="E251" s="630"/>
      <c r="F251" s="630"/>
      <c r="G251" s="631"/>
      <c r="H251" s="632"/>
      <c r="I251" s="632"/>
      <c r="J251" s="632"/>
      <c r="K251" s="632"/>
      <c r="L251" s="632"/>
    </row>
    <row r="252" spans="1:22" ht="15" customHeight="1" x14ac:dyDescent="0.4">
      <c r="B252" s="629" t="s">
        <v>266</v>
      </c>
      <c r="C252" s="630"/>
      <c r="D252" s="630"/>
      <c r="E252" s="630"/>
      <c r="F252" s="630"/>
      <c r="G252" s="631"/>
      <c r="H252" s="615"/>
      <c r="I252" s="615"/>
      <c r="J252" s="615"/>
      <c r="K252" s="615"/>
      <c r="L252" s="615"/>
      <c r="M252" s="615"/>
      <c r="N252" s="615"/>
      <c r="O252" s="615"/>
      <c r="P252" s="615"/>
      <c r="Q252" s="615"/>
      <c r="R252" s="615"/>
      <c r="S252" s="615"/>
      <c r="T252" s="615"/>
      <c r="U252" s="615"/>
      <c r="V252" s="615"/>
    </row>
    <row r="253" spans="1:22" ht="15" customHeight="1" x14ac:dyDescent="0.4">
      <c r="B253" s="601" t="s">
        <v>267</v>
      </c>
      <c r="C253" s="601"/>
      <c r="D253" s="601"/>
      <c r="E253" s="601"/>
      <c r="F253" s="601"/>
      <c r="G253" s="601"/>
      <c r="H253" s="633"/>
      <c r="I253" s="633"/>
      <c r="J253" s="633"/>
      <c r="K253" s="633"/>
      <c r="L253" s="633"/>
      <c r="M253" s="633"/>
      <c r="N253" s="633"/>
      <c r="O253" s="633"/>
      <c r="P253" s="633"/>
      <c r="Q253" s="633"/>
      <c r="R253" s="633"/>
      <c r="S253" s="633"/>
      <c r="T253" s="633"/>
      <c r="U253" s="633"/>
      <c r="V253" s="633"/>
    </row>
    <row r="254" spans="1:22" s="150" customFormat="1" ht="15" customHeight="1" x14ac:dyDescent="0.4">
      <c r="B254" s="578" t="s">
        <v>166</v>
      </c>
      <c r="C254" s="578"/>
      <c r="D254" s="578"/>
      <c r="E254" s="579" t="s">
        <v>453</v>
      </c>
      <c r="F254" s="580"/>
      <c r="G254" s="580"/>
      <c r="H254" s="580"/>
      <c r="I254" s="580"/>
      <c r="J254" s="580"/>
      <c r="K254" s="580"/>
      <c r="L254" s="580"/>
      <c r="M254" s="580"/>
      <c r="N254" s="580"/>
      <c r="O254" s="580"/>
      <c r="P254" s="580"/>
      <c r="Q254" s="580"/>
      <c r="R254" s="580"/>
      <c r="S254" s="580"/>
      <c r="T254" s="580"/>
      <c r="U254" s="580"/>
      <c r="V254" s="580"/>
    </row>
    <row r="255" spans="1:22" s="150" customFormat="1" ht="15" customHeight="1" x14ac:dyDescent="0.4">
      <c r="B255" s="149"/>
      <c r="C255" s="149"/>
      <c r="D255" s="149"/>
      <c r="E255" s="579"/>
      <c r="F255" s="580"/>
      <c r="G255" s="580"/>
      <c r="H255" s="580"/>
      <c r="I255" s="580"/>
      <c r="J255" s="580"/>
      <c r="K255" s="580"/>
      <c r="L255" s="580"/>
      <c r="M255" s="580"/>
      <c r="N255" s="580"/>
      <c r="O255" s="580"/>
      <c r="P255" s="580"/>
      <c r="Q255" s="580"/>
      <c r="R255" s="580"/>
      <c r="S255" s="580"/>
      <c r="T255" s="580"/>
      <c r="U255" s="580"/>
      <c r="V255" s="580"/>
    </row>
    <row r="256" spans="1:22" ht="15" customHeight="1" x14ac:dyDescent="0.4">
      <c r="E256" s="580"/>
      <c r="F256" s="580"/>
      <c r="G256" s="580"/>
      <c r="H256" s="580"/>
      <c r="I256" s="580"/>
      <c r="J256" s="580"/>
      <c r="K256" s="580"/>
      <c r="L256" s="580"/>
      <c r="M256" s="580"/>
      <c r="N256" s="580"/>
      <c r="O256" s="580"/>
      <c r="P256" s="580"/>
      <c r="Q256" s="580"/>
      <c r="R256" s="580"/>
      <c r="S256" s="580"/>
      <c r="T256" s="580"/>
      <c r="U256" s="580"/>
      <c r="V256" s="580"/>
    </row>
    <row r="258" spans="1:22" ht="15" customHeight="1" x14ac:dyDescent="0.4">
      <c r="A258" s="618" t="s">
        <v>362</v>
      </c>
      <c r="B258" s="618"/>
      <c r="C258" s="618"/>
      <c r="D258" s="618"/>
      <c r="E258" s="618"/>
      <c r="F258" s="618"/>
      <c r="G258" s="618"/>
      <c r="H258" s="618"/>
      <c r="I258" s="618"/>
      <c r="J258" s="618"/>
      <c r="K258" s="618"/>
      <c r="L258" s="618"/>
      <c r="M258" s="618"/>
      <c r="N258" s="618"/>
      <c r="O258" s="618"/>
      <c r="P258" s="618"/>
      <c r="Q258" s="618"/>
      <c r="R258" s="618"/>
      <c r="S258" s="618"/>
      <c r="T258" s="618"/>
      <c r="U258" s="618"/>
      <c r="V258" s="618"/>
    </row>
    <row r="259" spans="1:22" ht="15" customHeight="1" x14ac:dyDescent="0.4">
      <c r="B259" s="619" t="s">
        <v>269</v>
      </c>
      <c r="C259" s="619"/>
      <c r="D259" s="619"/>
      <c r="E259" s="619"/>
      <c r="F259" s="619"/>
      <c r="G259" s="619"/>
      <c r="H259" s="601" t="s">
        <v>186</v>
      </c>
      <c r="I259" s="601"/>
      <c r="J259" s="601"/>
      <c r="K259" s="601"/>
      <c r="L259" s="601"/>
      <c r="M259" s="601" t="s">
        <v>187</v>
      </c>
      <c r="N259" s="601"/>
      <c r="O259" s="601"/>
      <c r="P259" s="601"/>
      <c r="Q259" s="601"/>
      <c r="R259" s="601" t="s">
        <v>188</v>
      </c>
      <c r="S259" s="601"/>
      <c r="T259" s="601"/>
      <c r="U259" s="601"/>
      <c r="V259" s="601"/>
    </row>
    <row r="260" spans="1:22" ht="107.1" customHeight="1" x14ac:dyDescent="0.4">
      <c r="B260" s="606" t="s">
        <v>198</v>
      </c>
      <c r="C260" s="161" t="s">
        <v>226</v>
      </c>
      <c r="D260" s="607" t="s">
        <v>524</v>
      </c>
      <c r="E260" s="607"/>
      <c r="F260" s="607"/>
      <c r="G260" s="607"/>
      <c r="H260" s="608"/>
      <c r="I260" s="609"/>
      <c r="J260" s="609"/>
      <c r="K260" s="609"/>
      <c r="L260" s="610"/>
      <c r="M260" s="608"/>
      <c r="N260" s="609"/>
      <c r="O260" s="609"/>
      <c r="P260" s="609"/>
      <c r="Q260" s="610"/>
      <c r="R260" s="608"/>
      <c r="S260" s="609"/>
      <c r="T260" s="609"/>
      <c r="U260" s="609"/>
      <c r="V260" s="610"/>
    </row>
    <row r="261" spans="1:22" ht="26.25" customHeight="1" x14ac:dyDescent="0.4">
      <c r="B261" s="606"/>
      <c r="C261" s="161" t="s">
        <v>227</v>
      </c>
      <c r="D261" s="607" t="s">
        <v>270</v>
      </c>
      <c r="E261" s="607"/>
      <c r="F261" s="607"/>
      <c r="G261" s="607"/>
      <c r="H261" s="608"/>
      <c r="I261" s="609"/>
      <c r="J261" s="609"/>
      <c r="K261" s="609"/>
      <c r="L261" s="610"/>
      <c r="M261" s="608"/>
      <c r="N261" s="609"/>
      <c r="O261" s="609"/>
      <c r="P261" s="609"/>
      <c r="Q261" s="610"/>
      <c r="R261" s="608"/>
      <c r="S261" s="609"/>
      <c r="T261" s="609"/>
      <c r="U261" s="609"/>
      <c r="V261" s="610"/>
    </row>
    <row r="262" spans="1:22" ht="15" customHeight="1" x14ac:dyDescent="0.4">
      <c r="B262" s="606"/>
      <c r="C262" s="601" t="s">
        <v>242</v>
      </c>
      <c r="D262" s="601"/>
      <c r="E262" s="601"/>
      <c r="F262" s="601"/>
      <c r="G262" s="601"/>
      <c r="H262" s="615"/>
      <c r="I262" s="615"/>
      <c r="J262" s="615"/>
      <c r="K262" s="615"/>
      <c r="L262" s="615"/>
      <c r="M262" s="615"/>
      <c r="N262" s="615"/>
      <c r="O262" s="615"/>
      <c r="P262" s="615"/>
      <c r="Q262" s="615"/>
      <c r="R262" s="615"/>
      <c r="S262" s="615"/>
      <c r="T262" s="615"/>
      <c r="U262" s="615"/>
      <c r="V262" s="615"/>
    </row>
    <row r="263" spans="1:22" s="150" customFormat="1" ht="25.5" customHeight="1" x14ac:dyDescent="0.4">
      <c r="B263" s="611" t="s">
        <v>472</v>
      </c>
      <c r="C263" s="611"/>
      <c r="D263" s="611"/>
      <c r="E263" s="620" t="s">
        <v>492</v>
      </c>
      <c r="F263" s="621"/>
      <c r="G263" s="621"/>
      <c r="H263" s="621"/>
      <c r="I263" s="621"/>
      <c r="J263" s="621"/>
      <c r="K263" s="621"/>
      <c r="L263" s="621"/>
      <c r="M263" s="621"/>
      <c r="N263" s="621"/>
      <c r="O263" s="621"/>
      <c r="P263" s="621"/>
      <c r="Q263" s="621"/>
      <c r="R263" s="621"/>
      <c r="S263" s="621"/>
      <c r="T263" s="621"/>
      <c r="U263" s="621"/>
      <c r="V263" s="621"/>
    </row>
    <row r="264" spans="1:22" s="150" customFormat="1" ht="24.95" customHeight="1" x14ac:dyDescent="0.4">
      <c r="B264" s="187"/>
      <c r="C264" s="187"/>
      <c r="D264" s="187"/>
      <c r="E264" s="616" t="s">
        <v>538</v>
      </c>
      <c r="F264" s="617"/>
      <c r="G264" s="617"/>
      <c r="H264" s="617"/>
      <c r="I264" s="617"/>
      <c r="J264" s="617"/>
      <c r="K264" s="617"/>
      <c r="L264" s="617"/>
      <c r="M264" s="617"/>
      <c r="N264" s="617"/>
      <c r="O264" s="617"/>
      <c r="P264" s="617"/>
      <c r="Q264" s="617"/>
      <c r="R264" s="617"/>
      <c r="S264" s="617"/>
      <c r="T264" s="617"/>
      <c r="U264" s="617"/>
      <c r="V264" s="617"/>
    </row>
    <row r="266" spans="1:22" ht="15" customHeight="1" x14ac:dyDescent="0.4">
      <c r="A266" s="146" t="s">
        <v>543</v>
      </c>
      <c r="H266" s="601" t="s">
        <v>186</v>
      </c>
      <c r="I266" s="601"/>
      <c r="J266" s="601"/>
      <c r="K266" s="601"/>
      <c r="L266" s="601"/>
      <c r="M266" s="601" t="s">
        <v>187</v>
      </c>
      <c r="N266" s="601"/>
      <c r="O266" s="601"/>
      <c r="P266" s="601"/>
      <c r="Q266" s="601"/>
      <c r="R266" s="601" t="s">
        <v>188</v>
      </c>
      <c r="S266" s="601"/>
      <c r="T266" s="601"/>
      <c r="U266" s="601"/>
      <c r="V266" s="601"/>
    </row>
    <row r="267" spans="1:22" ht="15" customHeight="1" x14ac:dyDescent="0.4">
      <c r="D267" s="595" t="s">
        <v>135</v>
      </c>
      <c r="E267" s="595"/>
      <c r="F267" s="595"/>
      <c r="G267" s="596"/>
      <c r="H267" s="597" t="str">
        <f>IF($H$2="","",$H$2)</f>
        <v/>
      </c>
      <c r="I267" s="597"/>
      <c r="J267" s="597"/>
      <c r="K267" s="597"/>
      <c r="L267" s="597"/>
      <c r="M267" s="597" t="str">
        <f>IF($M$2="","",$M$2)</f>
        <v/>
      </c>
      <c r="N267" s="597"/>
      <c r="O267" s="597"/>
      <c r="P267" s="597"/>
      <c r="Q267" s="597"/>
      <c r="R267" s="597" t="str">
        <f>IF($R$2="","",$R$2)</f>
        <v/>
      </c>
      <c r="S267" s="597"/>
      <c r="T267" s="597"/>
      <c r="U267" s="597"/>
      <c r="V267" s="597"/>
    </row>
    <row r="270" spans="1:22" ht="15" customHeight="1" x14ac:dyDescent="0.4">
      <c r="A270" s="618" t="s">
        <v>363</v>
      </c>
      <c r="B270" s="618"/>
      <c r="C270" s="618"/>
      <c r="D270" s="618"/>
      <c r="E270" s="618"/>
      <c r="F270" s="618"/>
      <c r="G270" s="618"/>
      <c r="H270" s="618"/>
      <c r="I270" s="618"/>
      <c r="J270" s="618"/>
      <c r="K270" s="618"/>
      <c r="L270" s="618"/>
      <c r="M270" s="618"/>
      <c r="N270" s="618"/>
      <c r="O270" s="618"/>
      <c r="P270" s="618"/>
      <c r="Q270" s="618"/>
      <c r="R270" s="618"/>
      <c r="S270" s="618"/>
      <c r="T270" s="618"/>
      <c r="U270" s="618"/>
      <c r="V270" s="618"/>
    </row>
    <row r="271" spans="1:22" ht="15" customHeight="1" x14ac:dyDescent="0.4">
      <c r="B271" s="619" t="s">
        <v>272</v>
      </c>
      <c r="C271" s="619"/>
      <c r="D271" s="619"/>
      <c r="E271" s="619"/>
      <c r="F271" s="619"/>
      <c r="G271" s="619"/>
      <c r="H271" s="601" t="s">
        <v>186</v>
      </c>
      <c r="I271" s="601"/>
      <c r="J271" s="601"/>
      <c r="K271" s="601"/>
      <c r="L271" s="601"/>
      <c r="M271" s="601" t="s">
        <v>187</v>
      </c>
      <c r="N271" s="601"/>
      <c r="O271" s="601"/>
      <c r="P271" s="601"/>
      <c r="Q271" s="601"/>
      <c r="R271" s="601" t="s">
        <v>188</v>
      </c>
      <c r="S271" s="601"/>
      <c r="T271" s="601"/>
      <c r="U271" s="601"/>
      <c r="V271" s="601"/>
    </row>
    <row r="272" spans="1:22" ht="15" customHeight="1" x14ac:dyDescent="0.4">
      <c r="B272" s="606" t="s">
        <v>198</v>
      </c>
      <c r="C272" s="161" t="s">
        <v>226</v>
      </c>
      <c r="D272" s="607" t="s">
        <v>273</v>
      </c>
      <c r="E272" s="607"/>
      <c r="F272" s="607"/>
      <c r="G272" s="607"/>
      <c r="H272" s="608"/>
      <c r="I272" s="609"/>
      <c r="J272" s="609"/>
      <c r="K272" s="609"/>
      <c r="L272" s="610"/>
      <c r="M272" s="608"/>
      <c r="N272" s="609"/>
      <c r="O272" s="609"/>
      <c r="P272" s="609"/>
      <c r="Q272" s="610"/>
      <c r="R272" s="608"/>
      <c r="S272" s="609"/>
      <c r="T272" s="609"/>
      <c r="U272" s="609"/>
      <c r="V272" s="610"/>
    </row>
    <row r="273" spans="1:23" ht="37.5" customHeight="1" x14ac:dyDescent="0.4">
      <c r="B273" s="606"/>
      <c r="C273" s="161" t="s">
        <v>227</v>
      </c>
      <c r="D273" s="607" t="s">
        <v>274</v>
      </c>
      <c r="E273" s="607"/>
      <c r="F273" s="607"/>
      <c r="G273" s="607"/>
      <c r="H273" s="608"/>
      <c r="I273" s="609"/>
      <c r="J273" s="609"/>
      <c r="K273" s="609"/>
      <c r="L273" s="610"/>
      <c r="M273" s="608"/>
      <c r="N273" s="609"/>
      <c r="O273" s="609"/>
      <c r="P273" s="609"/>
      <c r="Q273" s="610"/>
      <c r="R273" s="608"/>
      <c r="S273" s="609"/>
      <c r="T273" s="609"/>
      <c r="U273" s="609"/>
      <c r="V273" s="610"/>
    </row>
    <row r="274" spans="1:23" ht="15" customHeight="1" x14ac:dyDescent="0.4">
      <c r="B274" s="606"/>
      <c r="C274" s="161" t="s">
        <v>271</v>
      </c>
      <c r="D274" s="607" t="s">
        <v>275</v>
      </c>
      <c r="E274" s="607"/>
      <c r="F274" s="607"/>
      <c r="G274" s="607"/>
      <c r="H274" s="608"/>
      <c r="I274" s="609"/>
      <c r="J274" s="609"/>
      <c r="K274" s="609"/>
      <c r="L274" s="610"/>
      <c r="M274" s="608"/>
      <c r="N274" s="609"/>
      <c r="O274" s="609"/>
      <c r="P274" s="609"/>
      <c r="Q274" s="610"/>
      <c r="R274" s="608"/>
      <c r="S274" s="609"/>
      <c r="T274" s="609"/>
      <c r="U274" s="609"/>
      <c r="V274" s="610"/>
    </row>
    <row r="275" spans="1:23" ht="26.25" customHeight="1" x14ac:dyDescent="0.4">
      <c r="B275" s="606"/>
      <c r="C275" s="161" t="s">
        <v>278</v>
      </c>
      <c r="D275" s="607" t="s">
        <v>276</v>
      </c>
      <c r="E275" s="607"/>
      <c r="F275" s="607"/>
      <c r="G275" s="607"/>
      <c r="H275" s="608"/>
      <c r="I275" s="609"/>
      <c r="J275" s="609"/>
      <c r="K275" s="609"/>
      <c r="L275" s="610"/>
      <c r="M275" s="608"/>
      <c r="N275" s="609"/>
      <c r="O275" s="609"/>
      <c r="P275" s="609"/>
      <c r="Q275" s="610"/>
      <c r="R275" s="608"/>
      <c r="S275" s="609"/>
      <c r="T275" s="609"/>
      <c r="U275" s="609"/>
      <c r="V275" s="610"/>
    </row>
    <row r="276" spans="1:23" ht="37.5" customHeight="1" x14ac:dyDescent="0.4">
      <c r="B276" s="606"/>
      <c r="C276" s="161" t="s">
        <v>279</v>
      </c>
      <c r="D276" s="607" t="s">
        <v>277</v>
      </c>
      <c r="E276" s="607"/>
      <c r="F276" s="607"/>
      <c r="G276" s="607"/>
      <c r="H276" s="608"/>
      <c r="I276" s="609"/>
      <c r="J276" s="609"/>
      <c r="K276" s="609"/>
      <c r="L276" s="610"/>
      <c r="M276" s="608"/>
      <c r="N276" s="609"/>
      <c r="O276" s="609"/>
      <c r="P276" s="609"/>
      <c r="Q276" s="610"/>
      <c r="R276" s="608"/>
      <c r="S276" s="609"/>
      <c r="T276" s="609"/>
      <c r="U276" s="609"/>
      <c r="V276" s="610"/>
    </row>
    <row r="277" spans="1:23" ht="15" customHeight="1" x14ac:dyDescent="0.4">
      <c r="B277" s="606"/>
      <c r="C277" s="601" t="s">
        <v>242</v>
      </c>
      <c r="D277" s="601"/>
      <c r="E277" s="601"/>
      <c r="F277" s="601"/>
      <c r="G277" s="601"/>
      <c r="H277" s="615"/>
      <c r="I277" s="615"/>
      <c r="J277" s="615"/>
      <c r="K277" s="615"/>
      <c r="L277" s="615"/>
      <c r="M277" s="615"/>
      <c r="N277" s="615"/>
      <c r="O277" s="615"/>
      <c r="P277" s="615"/>
      <c r="Q277" s="615"/>
      <c r="R277" s="615"/>
      <c r="S277" s="615"/>
      <c r="T277" s="615"/>
      <c r="U277" s="615"/>
      <c r="V277" s="615"/>
    </row>
    <row r="278" spans="1:23" ht="15" customHeight="1" x14ac:dyDescent="0.4">
      <c r="B278" s="612" t="s">
        <v>280</v>
      </c>
      <c r="C278" s="613"/>
      <c r="D278" s="613"/>
      <c r="E278" s="613"/>
      <c r="F278" s="613"/>
      <c r="G278" s="614"/>
      <c r="H278" s="603"/>
      <c r="I278" s="604"/>
      <c r="J278" s="604"/>
      <c r="K278" s="604"/>
      <c r="L278" s="605"/>
      <c r="M278" s="603"/>
      <c r="N278" s="604"/>
      <c r="O278" s="604"/>
      <c r="P278" s="604"/>
      <c r="Q278" s="605"/>
      <c r="R278" s="603"/>
      <c r="S278" s="604"/>
      <c r="T278" s="604"/>
      <c r="U278" s="604"/>
      <c r="V278" s="605"/>
    </row>
    <row r="279" spans="1:23" s="150" customFormat="1" ht="15" customHeight="1" x14ac:dyDescent="0.4">
      <c r="B279" s="611" t="s">
        <v>472</v>
      </c>
      <c r="C279" s="611"/>
      <c r="D279" s="611"/>
      <c r="E279" s="148" t="s">
        <v>281</v>
      </c>
      <c r="F279" s="148"/>
      <c r="G279" s="148"/>
      <c r="H279" s="148"/>
      <c r="I279" s="148"/>
      <c r="J279" s="148"/>
      <c r="K279" s="148"/>
      <c r="L279" s="148"/>
      <c r="M279" s="148"/>
      <c r="N279" s="148"/>
      <c r="O279" s="148"/>
      <c r="P279" s="148"/>
      <c r="Q279" s="148"/>
      <c r="R279" s="148"/>
      <c r="S279" s="148"/>
      <c r="T279" s="148"/>
      <c r="U279" s="148"/>
      <c r="V279" s="148"/>
    </row>
    <row r="282" spans="1:23" ht="15" customHeight="1" x14ac:dyDescent="0.4">
      <c r="A282" s="592" t="s">
        <v>364</v>
      </c>
      <c r="B282" s="592"/>
      <c r="C282" s="592"/>
      <c r="D282" s="592"/>
      <c r="E282" s="592"/>
      <c r="F282" s="592"/>
      <c r="G282" s="592"/>
      <c r="H282" s="592"/>
      <c r="I282" s="592"/>
      <c r="J282" s="592"/>
      <c r="K282" s="592"/>
      <c r="L282" s="592"/>
      <c r="M282" s="592"/>
      <c r="N282" s="592"/>
      <c r="O282" s="592"/>
      <c r="P282" s="592"/>
      <c r="Q282" s="592"/>
      <c r="R282" s="592"/>
      <c r="S282" s="592"/>
      <c r="T282" s="592"/>
      <c r="U282" s="592"/>
      <c r="V282" s="592"/>
    </row>
    <row r="283" spans="1:23" ht="15" customHeight="1" x14ac:dyDescent="0.4">
      <c r="B283" s="593" t="s">
        <v>283</v>
      </c>
      <c r="C283" s="593"/>
      <c r="D283" s="593"/>
      <c r="E283" s="593"/>
      <c r="F283" s="593"/>
      <c r="G283" s="593"/>
      <c r="H283" s="594" t="s">
        <v>186</v>
      </c>
      <c r="I283" s="594"/>
      <c r="J283" s="594"/>
      <c r="K283" s="594"/>
      <c r="L283" s="594"/>
      <c r="M283" s="594" t="s">
        <v>187</v>
      </c>
      <c r="N283" s="594"/>
      <c r="O283" s="594"/>
      <c r="P283" s="594"/>
      <c r="Q283" s="594"/>
      <c r="R283" s="594" t="s">
        <v>188</v>
      </c>
      <c r="S283" s="594"/>
      <c r="T283" s="594"/>
      <c r="U283" s="594"/>
      <c r="V283" s="594"/>
    </row>
    <row r="284" spans="1:23" ht="15" customHeight="1" x14ac:dyDescent="0.4">
      <c r="B284" s="602" t="s">
        <v>198</v>
      </c>
      <c r="C284" s="602"/>
      <c r="D284" s="587" t="s">
        <v>284</v>
      </c>
      <c r="E284" s="587"/>
      <c r="F284" s="587"/>
      <c r="G284" s="587"/>
      <c r="H284" s="594"/>
      <c r="I284" s="594"/>
      <c r="J284" s="594"/>
      <c r="K284" s="594"/>
      <c r="L284" s="594"/>
      <c r="M284" s="594"/>
      <c r="N284" s="594"/>
      <c r="O284" s="594"/>
      <c r="P284" s="594"/>
      <c r="Q284" s="594"/>
      <c r="R284" s="594"/>
      <c r="S284" s="594"/>
      <c r="T284" s="594"/>
      <c r="U284" s="594"/>
      <c r="V284" s="594"/>
    </row>
    <row r="285" spans="1:23" ht="15" customHeight="1" x14ac:dyDescent="0.4">
      <c r="B285" s="602"/>
      <c r="C285" s="602"/>
      <c r="D285" s="594" t="s">
        <v>285</v>
      </c>
      <c r="E285" s="594"/>
      <c r="F285" s="594"/>
      <c r="G285" s="594"/>
      <c r="H285" s="594"/>
      <c r="I285" s="594"/>
      <c r="J285" s="594"/>
      <c r="K285" s="594"/>
      <c r="L285" s="594"/>
      <c r="M285" s="594"/>
      <c r="N285" s="594"/>
      <c r="O285" s="594"/>
      <c r="P285" s="594"/>
      <c r="Q285" s="594"/>
      <c r="R285" s="594"/>
      <c r="S285" s="594"/>
      <c r="T285" s="594"/>
      <c r="U285" s="594"/>
      <c r="V285" s="594"/>
    </row>
    <row r="286" spans="1:23" ht="15" customHeight="1" x14ac:dyDescent="0.4">
      <c r="B286" s="594" t="s">
        <v>286</v>
      </c>
      <c r="C286" s="594"/>
      <c r="D286" s="594"/>
      <c r="E286" s="594"/>
      <c r="F286" s="594"/>
      <c r="G286" s="594"/>
      <c r="H286" s="594"/>
      <c r="I286" s="594"/>
      <c r="J286" s="594"/>
      <c r="K286" s="594"/>
      <c r="L286" s="594"/>
      <c r="M286" s="594"/>
      <c r="N286" s="594"/>
      <c r="O286" s="594"/>
      <c r="P286" s="594"/>
      <c r="Q286" s="594"/>
      <c r="R286" s="594"/>
      <c r="S286" s="594"/>
      <c r="T286" s="594"/>
      <c r="U286" s="594"/>
      <c r="V286" s="594"/>
    </row>
    <row r="287" spans="1:23" ht="15" customHeight="1" x14ac:dyDescent="0.4">
      <c r="B287" s="594" t="s">
        <v>287</v>
      </c>
      <c r="C287" s="594"/>
      <c r="D287" s="594"/>
      <c r="E287" s="594"/>
      <c r="F287" s="594"/>
      <c r="G287" s="594"/>
      <c r="H287" s="598"/>
      <c r="I287" s="599"/>
      <c r="J287" s="599"/>
      <c r="K287" s="599"/>
      <c r="L287" s="600"/>
      <c r="M287" s="598"/>
      <c r="N287" s="599"/>
      <c r="O287" s="599"/>
      <c r="P287" s="599"/>
      <c r="Q287" s="600"/>
      <c r="R287" s="598"/>
      <c r="S287" s="599"/>
      <c r="T287" s="599"/>
      <c r="U287" s="599"/>
      <c r="V287" s="600"/>
      <c r="W287" s="147"/>
    </row>
    <row r="288" spans="1:23" s="150" customFormat="1" ht="15" customHeight="1" x14ac:dyDescent="0.4">
      <c r="B288" s="578" t="s">
        <v>166</v>
      </c>
      <c r="C288" s="578"/>
      <c r="D288" s="578"/>
      <c r="E288" s="579" t="s">
        <v>490</v>
      </c>
      <c r="F288" s="580"/>
      <c r="G288" s="580"/>
      <c r="H288" s="580"/>
      <c r="I288" s="580"/>
      <c r="J288" s="580"/>
      <c r="K288" s="580"/>
      <c r="L288" s="580"/>
      <c r="M288" s="580"/>
      <c r="N288" s="580"/>
      <c r="O288" s="580"/>
      <c r="P288" s="580"/>
      <c r="Q288" s="580"/>
      <c r="R288" s="580"/>
      <c r="S288" s="580"/>
      <c r="T288" s="580"/>
      <c r="U288" s="580"/>
      <c r="V288" s="580"/>
    </row>
    <row r="289" spans="1:22" s="150" customFormat="1" ht="15" customHeight="1" x14ac:dyDescent="0.4">
      <c r="B289" s="149"/>
      <c r="C289" s="149"/>
      <c r="D289" s="149"/>
      <c r="E289" s="579"/>
      <c r="F289" s="580"/>
      <c r="G289" s="580"/>
      <c r="H289" s="580"/>
      <c r="I289" s="580"/>
      <c r="J289" s="580"/>
      <c r="K289" s="580"/>
      <c r="L289" s="580"/>
      <c r="M289" s="580"/>
      <c r="N289" s="580"/>
      <c r="O289" s="580"/>
      <c r="P289" s="580"/>
      <c r="Q289" s="580"/>
      <c r="R289" s="580"/>
      <c r="S289" s="580"/>
      <c r="T289" s="580"/>
      <c r="U289" s="580"/>
      <c r="V289" s="580"/>
    </row>
    <row r="290" spans="1:22" ht="15" customHeight="1" x14ac:dyDescent="0.4">
      <c r="E290" s="580"/>
      <c r="F290" s="580"/>
      <c r="G290" s="580"/>
      <c r="H290" s="580"/>
      <c r="I290" s="580"/>
      <c r="J290" s="580"/>
      <c r="K290" s="580"/>
      <c r="L290" s="580"/>
      <c r="M290" s="580"/>
      <c r="N290" s="580"/>
      <c r="O290" s="580"/>
      <c r="P290" s="580"/>
      <c r="Q290" s="580"/>
      <c r="R290" s="580"/>
      <c r="S290" s="580"/>
      <c r="T290" s="580"/>
      <c r="U290" s="580"/>
      <c r="V290" s="580"/>
    </row>
    <row r="293" spans="1:22" ht="15" customHeight="1" x14ac:dyDescent="0.4">
      <c r="A293" s="146" t="s">
        <v>288</v>
      </c>
      <c r="H293" s="601" t="s">
        <v>186</v>
      </c>
      <c r="I293" s="601"/>
      <c r="J293" s="601"/>
      <c r="K293" s="601"/>
      <c r="L293" s="601"/>
      <c r="M293" s="601" t="s">
        <v>187</v>
      </c>
      <c r="N293" s="601"/>
      <c r="O293" s="601"/>
      <c r="P293" s="601"/>
      <c r="Q293" s="601"/>
      <c r="R293" s="601" t="s">
        <v>188</v>
      </c>
      <c r="S293" s="601"/>
      <c r="T293" s="601"/>
      <c r="U293" s="601"/>
      <c r="V293" s="601"/>
    </row>
    <row r="294" spans="1:22" ht="15" customHeight="1" x14ac:dyDescent="0.4">
      <c r="D294" s="595" t="s">
        <v>135</v>
      </c>
      <c r="E294" s="595"/>
      <c r="F294" s="595"/>
      <c r="G294" s="596"/>
      <c r="H294" s="597" t="str">
        <f>IF($H$2="","",$H$2)</f>
        <v/>
      </c>
      <c r="I294" s="597"/>
      <c r="J294" s="597"/>
      <c r="K294" s="597"/>
      <c r="L294" s="597"/>
      <c r="M294" s="597" t="str">
        <f>IF($M$2="","",$M$2)</f>
        <v/>
      </c>
      <c r="N294" s="597"/>
      <c r="O294" s="597"/>
      <c r="P294" s="597"/>
      <c r="Q294" s="597"/>
      <c r="R294" s="597" t="str">
        <f>IF($R$2="","",$R$2)</f>
        <v/>
      </c>
      <c r="S294" s="597"/>
      <c r="T294" s="597"/>
      <c r="U294" s="597"/>
      <c r="V294" s="597"/>
    </row>
    <row r="296" spans="1:22" ht="15" customHeight="1" x14ac:dyDescent="0.4">
      <c r="A296" s="591" t="s">
        <v>290</v>
      </c>
      <c r="B296" s="591"/>
      <c r="C296" s="591"/>
      <c r="D296" s="591"/>
      <c r="E296" s="591"/>
      <c r="F296" s="591"/>
      <c r="G296" s="591"/>
      <c r="H296" s="591"/>
      <c r="I296" s="591"/>
      <c r="J296" s="591"/>
      <c r="K296" s="591"/>
      <c r="L296" s="591"/>
      <c r="M296" s="591"/>
      <c r="N296" s="591"/>
      <c r="O296" s="591"/>
      <c r="P296" s="591"/>
      <c r="Q296" s="591"/>
      <c r="R296" s="591"/>
      <c r="S296" s="591"/>
      <c r="T296" s="591"/>
      <c r="U296" s="591"/>
      <c r="V296" s="591"/>
    </row>
    <row r="298" spans="1:22" ht="15" customHeight="1" x14ac:dyDescent="0.4">
      <c r="B298" s="146" t="s">
        <v>155</v>
      </c>
    </row>
    <row r="299" spans="1:22" ht="15" customHeight="1" x14ac:dyDescent="0.4">
      <c r="B299" s="146" t="s">
        <v>156</v>
      </c>
    </row>
    <row r="300" spans="1:22" ht="15" customHeight="1" x14ac:dyDescent="0.4">
      <c r="B300" s="146" t="s">
        <v>185</v>
      </c>
    </row>
    <row r="302" spans="1:22" ht="15" customHeight="1" x14ac:dyDescent="0.4">
      <c r="A302" s="592" t="s">
        <v>365</v>
      </c>
      <c r="B302" s="592"/>
      <c r="C302" s="592"/>
      <c r="D302" s="592"/>
      <c r="E302" s="592"/>
      <c r="F302" s="592"/>
      <c r="G302" s="592"/>
      <c r="H302" s="592"/>
      <c r="I302" s="592"/>
      <c r="J302" s="592"/>
      <c r="K302" s="592"/>
      <c r="L302" s="592"/>
      <c r="M302" s="592"/>
      <c r="N302" s="592"/>
      <c r="O302" s="592"/>
      <c r="P302" s="592"/>
      <c r="Q302" s="592"/>
      <c r="R302" s="592"/>
      <c r="S302" s="592"/>
      <c r="T302" s="592"/>
      <c r="U302" s="592"/>
      <c r="V302" s="592"/>
    </row>
    <row r="303" spans="1:22" ht="15" customHeight="1" x14ac:dyDescent="0.4">
      <c r="B303" s="593" t="s">
        <v>291</v>
      </c>
      <c r="C303" s="593"/>
      <c r="D303" s="593"/>
      <c r="E303" s="593"/>
      <c r="F303" s="593"/>
      <c r="G303" s="593"/>
      <c r="H303" s="594" t="s">
        <v>186</v>
      </c>
      <c r="I303" s="594"/>
      <c r="J303" s="594"/>
      <c r="K303" s="594"/>
      <c r="L303" s="594"/>
      <c r="M303" s="594" t="s">
        <v>187</v>
      </c>
      <c r="N303" s="594"/>
      <c r="O303" s="594"/>
      <c r="P303" s="594"/>
      <c r="Q303" s="594"/>
      <c r="R303" s="594" t="s">
        <v>188</v>
      </c>
      <c r="S303" s="594"/>
      <c r="T303" s="594"/>
      <c r="U303" s="594"/>
      <c r="V303" s="594"/>
    </row>
    <row r="304" spans="1:22" ht="15" customHeight="1" x14ac:dyDescent="0.4">
      <c r="B304" s="588" t="s">
        <v>294</v>
      </c>
      <c r="C304" s="589"/>
      <c r="D304" s="589"/>
      <c r="E304" s="589"/>
      <c r="F304" s="589"/>
      <c r="G304" s="590"/>
      <c r="H304" s="594"/>
      <c r="I304" s="594"/>
      <c r="J304" s="594"/>
      <c r="K304" s="594"/>
      <c r="L304" s="594"/>
      <c r="M304" s="594"/>
      <c r="N304" s="594"/>
      <c r="O304" s="594"/>
      <c r="P304" s="594"/>
      <c r="Q304" s="594"/>
      <c r="R304" s="594"/>
      <c r="S304" s="594"/>
      <c r="T304" s="594"/>
      <c r="U304" s="594"/>
      <c r="V304" s="594"/>
    </row>
    <row r="305" spans="2:22" ht="15" customHeight="1" x14ac:dyDescent="0.4">
      <c r="B305" s="588" t="s">
        <v>293</v>
      </c>
      <c r="C305" s="589"/>
      <c r="D305" s="589"/>
      <c r="E305" s="589"/>
      <c r="F305" s="589"/>
      <c r="G305" s="590"/>
      <c r="H305" s="594"/>
      <c r="I305" s="594"/>
      <c r="J305" s="594"/>
      <c r="K305" s="594"/>
      <c r="L305" s="594"/>
      <c r="M305" s="594"/>
      <c r="N305" s="594"/>
      <c r="O305" s="594"/>
      <c r="P305" s="594"/>
      <c r="Q305" s="594"/>
      <c r="R305" s="594"/>
      <c r="S305" s="594"/>
      <c r="T305" s="594"/>
      <c r="U305" s="594"/>
      <c r="V305" s="594"/>
    </row>
    <row r="306" spans="2:22" ht="15" customHeight="1" x14ac:dyDescent="0.4">
      <c r="B306" s="588" t="s">
        <v>295</v>
      </c>
      <c r="C306" s="589"/>
      <c r="D306" s="589"/>
      <c r="E306" s="589"/>
      <c r="F306" s="589"/>
      <c r="G306" s="590"/>
      <c r="H306" s="581"/>
      <c r="I306" s="582"/>
      <c r="J306" s="582"/>
      <c r="K306" s="582"/>
      <c r="L306" s="582"/>
      <c r="M306" s="582"/>
      <c r="N306" s="582"/>
      <c r="O306" s="582"/>
      <c r="P306" s="582"/>
      <c r="Q306" s="582"/>
      <c r="R306" s="582"/>
      <c r="S306" s="582"/>
      <c r="T306" s="582"/>
      <c r="U306" s="582"/>
      <c r="V306" s="583"/>
    </row>
    <row r="307" spans="2:22" ht="15" customHeight="1" x14ac:dyDescent="0.4">
      <c r="B307" s="587" t="s">
        <v>292</v>
      </c>
      <c r="C307" s="587"/>
      <c r="D307" s="587"/>
      <c r="E307" s="587"/>
      <c r="F307" s="587"/>
      <c r="G307" s="587"/>
      <c r="H307" s="584" t="e">
        <f>ROUNDDOWN((H304+M304+R304)/((H305+M305+R305)/5+H306),2)</f>
        <v>#DIV/0!</v>
      </c>
      <c r="I307" s="585"/>
      <c r="J307" s="585"/>
      <c r="K307" s="585"/>
      <c r="L307" s="585"/>
      <c r="M307" s="585"/>
      <c r="N307" s="585"/>
      <c r="O307" s="585"/>
      <c r="P307" s="585"/>
      <c r="Q307" s="585"/>
      <c r="R307" s="585"/>
      <c r="S307" s="585"/>
      <c r="T307" s="585"/>
      <c r="U307" s="585"/>
      <c r="V307" s="586"/>
    </row>
    <row r="308" spans="2:22" ht="15" customHeight="1" x14ac:dyDescent="0.4">
      <c r="B308" s="578" t="s">
        <v>166</v>
      </c>
      <c r="C308" s="578"/>
      <c r="D308" s="578"/>
      <c r="E308" s="579" t="s">
        <v>525</v>
      </c>
      <c r="F308" s="580"/>
      <c r="G308" s="580"/>
      <c r="H308" s="580"/>
      <c r="I308" s="580"/>
      <c r="J308" s="580"/>
      <c r="K308" s="580"/>
      <c r="L308" s="580"/>
      <c r="M308" s="580"/>
      <c r="N308" s="580"/>
      <c r="O308" s="580"/>
      <c r="P308" s="580"/>
      <c r="Q308" s="580"/>
      <c r="R308" s="580"/>
      <c r="S308" s="580"/>
      <c r="T308" s="580"/>
      <c r="U308" s="580"/>
      <c r="V308" s="580"/>
    </row>
    <row r="309" spans="2:22" ht="15" customHeight="1" x14ac:dyDescent="0.4">
      <c r="B309" s="149"/>
      <c r="C309" s="149"/>
      <c r="D309" s="149"/>
      <c r="E309" s="579"/>
      <c r="F309" s="580"/>
      <c r="G309" s="580"/>
      <c r="H309" s="580"/>
      <c r="I309" s="580"/>
      <c r="J309" s="580"/>
      <c r="K309" s="580"/>
      <c r="L309" s="580"/>
      <c r="M309" s="580"/>
      <c r="N309" s="580"/>
      <c r="O309" s="580"/>
      <c r="P309" s="580"/>
      <c r="Q309" s="580"/>
      <c r="R309" s="580"/>
      <c r="S309" s="580"/>
      <c r="T309" s="580"/>
      <c r="U309" s="580"/>
      <c r="V309" s="580"/>
    </row>
    <row r="310" spans="2:22" ht="15" customHeight="1" x14ac:dyDescent="0.4">
      <c r="B310" s="149"/>
      <c r="C310" s="149"/>
      <c r="D310" s="149"/>
      <c r="E310" s="579"/>
      <c r="F310" s="580"/>
      <c r="G310" s="580"/>
      <c r="H310" s="580"/>
      <c r="I310" s="580"/>
      <c r="J310" s="580"/>
      <c r="K310" s="580"/>
      <c r="L310" s="580"/>
      <c r="M310" s="580"/>
      <c r="N310" s="580"/>
      <c r="O310" s="580"/>
      <c r="P310" s="580"/>
      <c r="Q310" s="580"/>
      <c r="R310" s="580"/>
      <c r="S310" s="580"/>
      <c r="T310" s="580"/>
      <c r="U310" s="580"/>
      <c r="V310" s="580"/>
    </row>
    <row r="311" spans="2:22" ht="35.1" customHeight="1" x14ac:dyDescent="0.4">
      <c r="E311" s="580"/>
      <c r="F311" s="580"/>
      <c r="G311" s="580"/>
      <c r="H311" s="580"/>
      <c r="I311" s="580"/>
      <c r="J311" s="580"/>
      <c r="K311" s="580"/>
      <c r="L311" s="580"/>
      <c r="M311" s="580"/>
      <c r="N311" s="580"/>
      <c r="O311" s="580"/>
      <c r="P311" s="580"/>
      <c r="Q311" s="580"/>
      <c r="R311" s="580"/>
      <c r="S311" s="580"/>
      <c r="T311" s="580"/>
      <c r="U311" s="580"/>
      <c r="V311" s="580"/>
    </row>
  </sheetData>
  <mergeCells count="607">
    <mergeCell ref="B235:D235"/>
    <mergeCell ref="E235:V236"/>
    <mergeCell ref="E129:V130"/>
    <mergeCell ref="D127:G127"/>
    <mergeCell ref="H127:L127"/>
    <mergeCell ref="M127:Q127"/>
    <mergeCell ref="R127:V127"/>
    <mergeCell ref="D128:G128"/>
    <mergeCell ref="H128:L128"/>
    <mergeCell ref="M128:Q128"/>
    <mergeCell ref="R128:V128"/>
    <mergeCell ref="B127:C128"/>
    <mergeCell ref="B177:G177"/>
    <mergeCell ref="H177:L177"/>
    <mergeCell ref="M177:Q177"/>
    <mergeCell ref="R177:V177"/>
    <mergeCell ref="B174:G174"/>
    <mergeCell ref="H174:L174"/>
    <mergeCell ref="M174:Q174"/>
    <mergeCell ref="R174:V174"/>
    <mergeCell ref="B175:C176"/>
    <mergeCell ref="D175:G175"/>
    <mergeCell ref="H175:L175"/>
    <mergeCell ref="M175:Q175"/>
    <mergeCell ref="R175:V175"/>
    <mergeCell ref="D176:G176"/>
    <mergeCell ref="H176:L176"/>
    <mergeCell ref="M176:Q176"/>
    <mergeCell ref="R176:V176"/>
    <mergeCell ref="H170:L170"/>
    <mergeCell ref="M170:Q170"/>
    <mergeCell ref="R170:V170"/>
    <mergeCell ref="H171:L171"/>
    <mergeCell ref="M171:Q171"/>
    <mergeCell ref="R171:V171"/>
    <mergeCell ref="B171:G171"/>
    <mergeCell ref="B169:C170"/>
    <mergeCell ref="H169:L169"/>
    <mergeCell ref="M169:Q169"/>
    <mergeCell ref="R169:V169"/>
    <mergeCell ref="B168:G168"/>
    <mergeCell ref="H168:L168"/>
    <mergeCell ref="M168:Q168"/>
    <mergeCell ref="D170:G170"/>
    <mergeCell ref="B142:D142"/>
    <mergeCell ref="E142:V147"/>
    <mergeCell ref="H150:L150"/>
    <mergeCell ref="M150:Q150"/>
    <mergeCell ref="R150:V150"/>
    <mergeCell ref="D151:G151"/>
    <mergeCell ref="H151:L151"/>
    <mergeCell ref="M151:Q151"/>
    <mergeCell ref="R151:V151"/>
    <mergeCell ref="B155:G156"/>
    <mergeCell ref="B163:C163"/>
    <mergeCell ref="D163:G163"/>
    <mergeCell ref="A153:V153"/>
    <mergeCell ref="B158:G158"/>
    <mergeCell ref="H158:L158"/>
    <mergeCell ref="M158:Q158"/>
    <mergeCell ref="R158:V158"/>
    <mergeCell ref="H159:L159"/>
    <mergeCell ref="R168:V168"/>
    <mergeCell ref="D169:G169"/>
    <mergeCell ref="B164:D164"/>
    <mergeCell ref="M159:Q159"/>
    <mergeCell ref="R159:V159"/>
    <mergeCell ref="M161:Q161"/>
    <mergeCell ref="R161:V161"/>
    <mergeCell ref="H162:L162"/>
    <mergeCell ref="M162:Q162"/>
    <mergeCell ref="R162:V162"/>
    <mergeCell ref="D160:G160"/>
    <mergeCell ref="H160:L160"/>
    <mergeCell ref="M160:Q160"/>
    <mergeCell ref="R160:V160"/>
    <mergeCell ref="D159:G159"/>
    <mergeCell ref="E164:V166"/>
    <mergeCell ref="B138:G138"/>
    <mergeCell ref="H141:L141"/>
    <mergeCell ref="M141:Q141"/>
    <mergeCell ref="R141:V141"/>
    <mergeCell ref="H140:L140"/>
    <mergeCell ref="M140:Q140"/>
    <mergeCell ref="R140:V140"/>
    <mergeCell ref="D161:G161"/>
    <mergeCell ref="H161:L161"/>
    <mergeCell ref="B159:B162"/>
    <mergeCell ref="C162:G162"/>
    <mergeCell ref="H138:L138"/>
    <mergeCell ref="M138:Q138"/>
    <mergeCell ref="R138:V138"/>
    <mergeCell ref="H139:L139"/>
    <mergeCell ref="M139:Q139"/>
    <mergeCell ref="R139:V139"/>
    <mergeCell ref="B139:G139"/>
    <mergeCell ref="B141:G141"/>
    <mergeCell ref="B140:G140"/>
    <mergeCell ref="A133:V133"/>
    <mergeCell ref="B135:C137"/>
    <mergeCell ref="D135:G135"/>
    <mergeCell ref="D137:G137"/>
    <mergeCell ref="D136:G136"/>
    <mergeCell ref="H135:L135"/>
    <mergeCell ref="M135:Q135"/>
    <mergeCell ref="R135:V135"/>
    <mergeCell ref="H136:L136"/>
    <mergeCell ref="M136:Q136"/>
    <mergeCell ref="R136:V136"/>
    <mergeCell ref="H137:L137"/>
    <mergeCell ref="M137:Q137"/>
    <mergeCell ref="R137:V137"/>
    <mergeCell ref="B131:D131"/>
    <mergeCell ref="B129:D129"/>
    <mergeCell ref="B134:G134"/>
    <mergeCell ref="H134:L134"/>
    <mergeCell ref="M134:Q134"/>
    <mergeCell ref="R134:V134"/>
    <mergeCell ref="B121:B126"/>
    <mergeCell ref="C121:C122"/>
    <mergeCell ref="C123:C125"/>
    <mergeCell ref="D121:G121"/>
    <mergeCell ref="H121:L121"/>
    <mergeCell ref="M121:Q121"/>
    <mergeCell ref="R121:V121"/>
    <mergeCell ref="D125:G125"/>
    <mergeCell ref="H125:L125"/>
    <mergeCell ref="M125:Q125"/>
    <mergeCell ref="R125:V125"/>
    <mergeCell ref="H126:L126"/>
    <mergeCell ref="M126:Q126"/>
    <mergeCell ref="R126:V126"/>
    <mergeCell ref="C126:G126"/>
    <mergeCell ref="H122:L122"/>
    <mergeCell ref="M122:Q122"/>
    <mergeCell ref="R122:V122"/>
    <mergeCell ref="H123:L123"/>
    <mergeCell ref="M123:Q123"/>
    <mergeCell ref="R123:V123"/>
    <mergeCell ref="H124:L124"/>
    <mergeCell ref="M124:Q124"/>
    <mergeCell ref="R124:V124"/>
    <mergeCell ref="D122:G122"/>
    <mergeCell ref="D123:G123"/>
    <mergeCell ref="D124:G124"/>
    <mergeCell ref="B120:G120"/>
    <mergeCell ref="H120:L120"/>
    <mergeCell ref="M120:Q120"/>
    <mergeCell ref="R120:V120"/>
    <mergeCell ref="H113:L113"/>
    <mergeCell ref="M113:Q113"/>
    <mergeCell ref="R113:V113"/>
    <mergeCell ref="H114:L114"/>
    <mergeCell ref="M114:Q114"/>
    <mergeCell ref="R114:V114"/>
    <mergeCell ref="H116:L116"/>
    <mergeCell ref="M116:Q116"/>
    <mergeCell ref="R116:V116"/>
    <mergeCell ref="B113:C116"/>
    <mergeCell ref="D113:G113"/>
    <mergeCell ref="D114:G114"/>
    <mergeCell ref="D115:G115"/>
    <mergeCell ref="H115:L115"/>
    <mergeCell ref="M115:Q115"/>
    <mergeCell ref="R115:V115"/>
    <mergeCell ref="B87:G87"/>
    <mergeCell ref="H87:L87"/>
    <mergeCell ref="M87:Q87"/>
    <mergeCell ref="R87:V87"/>
    <mergeCell ref="B111:G111"/>
    <mergeCell ref="H111:L111"/>
    <mergeCell ref="M111:Q111"/>
    <mergeCell ref="R111:V111"/>
    <mergeCell ref="B112:G112"/>
    <mergeCell ref="H112:L112"/>
    <mergeCell ref="M112:Q112"/>
    <mergeCell ref="R112:V112"/>
    <mergeCell ref="B88:D88"/>
    <mergeCell ref="A83:V83"/>
    <mergeCell ref="B73:D73"/>
    <mergeCell ref="E77:I77"/>
    <mergeCell ref="E78:I78"/>
    <mergeCell ref="B85:C86"/>
    <mergeCell ref="D85:G85"/>
    <mergeCell ref="H85:L85"/>
    <mergeCell ref="M85:Q85"/>
    <mergeCell ref="R85:V85"/>
    <mergeCell ref="D86:G86"/>
    <mergeCell ref="H86:L86"/>
    <mergeCell ref="M86:Q86"/>
    <mergeCell ref="R86:V86"/>
    <mergeCell ref="E81:I81"/>
    <mergeCell ref="B75:D75"/>
    <mergeCell ref="J77:R77"/>
    <mergeCell ref="J78:R78"/>
    <mergeCell ref="J79:R79"/>
    <mergeCell ref="J80:R80"/>
    <mergeCell ref="J81:R81"/>
    <mergeCell ref="E76:I76"/>
    <mergeCell ref="J76:R76"/>
    <mergeCell ref="B74:D74"/>
    <mergeCell ref="H70:L70"/>
    <mergeCell ref="M70:Q70"/>
    <mergeCell ref="R70:V70"/>
    <mergeCell ref="H69:L69"/>
    <mergeCell ref="M69:Q69"/>
    <mergeCell ref="R69:V69"/>
    <mergeCell ref="B67:B71"/>
    <mergeCell ref="C67:G67"/>
    <mergeCell ref="C68:G68"/>
    <mergeCell ref="C70:G70"/>
    <mergeCell ref="C71:G71"/>
    <mergeCell ref="H71:L71"/>
    <mergeCell ref="M71:Q71"/>
    <mergeCell ref="R71:V71"/>
    <mergeCell ref="B62:G62"/>
    <mergeCell ref="B63:G63"/>
    <mergeCell ref="H62:L62"/>
    <mergeCell ref="M62:Q62"/>
    <mergeCell ref="R62:V62"/>
    <mergeCell ref="H63:L63"/>
    <mergeCell ref="M63:Q63"/>
    <mergeCell ref="R63:V63"/>
    <mergeCell ref="C69:G69"/>
    <mergeCell ref="H68:L68"/>
    <mergeCell ref="M68:Q68"/>
    <mergeCell ref="R68:V68"/>
    <mergeCell ref="B66:G66"/>
    <mergeCell ref="H66:L66"/>
    <mergeCell ref="M66:Q66"/>
    <mergeCell ref="R66:V66"/>
    <mergeCell ref="H67:L67"/>
    <mergeCell ref="M67:Q67"/>
    <mergeCell ref="R67:V67"/>
    <mergeCell ref="B72:G72"/>
    <mergeCell ref="H72:L72"/>
    <mergeCell ref="B117:D117"/>
    <mergeCell ref="A119:V119"/>
    <mergeCell ref="A110:V110"/>
    <mergeCell ref="B89:D89"/>
    <mergeCell ref="A103:V103"/>
    <mergeCell ref="D101:G101"/>
    <mergeCell ref="H101:L101"/>
    <mergeCell ref="M101:Q101"/>
    <mergeCell ref="R101:V101"/>
    <mergeCell ref="H100:L100"/>
    <mergeCell ref="M100:Q100"/>
    <mergeCell ref="R100:V100"/>
    <mergeCell ref="E89:V90"/>
    <mergeCell ref="D116:G116"/>
    <mergeCell ref="M72:Q72"/>
    <mergeCell ref="R72:V72"/>
    <mergeCell ref="B84:G84"/>
    <mergeCell ref="H84:L84"/>
    <mergeCell ref="M84:Q84"/>
    <mergeCell ref="R84:V84"/>
    <mergeCell ref="E79:I79"/>
    <mergeCell ref="E80:I80"/>
    <mergeCell ref="B25:D25"/>
    <mergeCell ref="E25:V26"/>
    <mergeCell ref="B30:G30"/>
    <mergeCell ref="H30:L30"/>
    <mergeCell ref="M30:Q30"/>
    <mergeCell ref="H1:L1"/>
    <mergeCell ref="H2:L2"/>
    <mergeCell ref="M1:Q1"/>
    <mergeCell ref="M2:Q2"/>
    <mergeCell ref="R1:V1"/>
    <mergeCell ref="R2:V2"/>
    <mergeCell ref="D2:G2"/>
    <mergeCell ref="B20:C22"/>
    <mergeCell ref="D20:G20"/>
    <mergeCell ref="A11:V11"/>
    <mergeCell ref="A18:V18"/>
    <mergeCell ref="H20:L20"/>
    <mergeCell ref="M20:Q20"/>
    <mergeCell ref="R20:V20"/>
    <mergeCell ref="D22:G22"/>
    <mergeCell ref="H22:L22"/>
    <mergeCell ref="M22:Q22"/>
    <mergeCell ref="R22:V22"/>
    <mergeCell ref="D21:G21"/>
    <mergeCell ref="H50:L50"/>
    <mergeCell ref="M50:Q50"/>
    <mergeCell ref="R50:V50"/>
    <mergeCell ref="D51:G51"/>
    <mergeCell ref="H51:L51"/>
    <mergeCell ref="M51:Q51"/>
    <mergeCell ref="R51:V51"/>
    <mergeCell ref="D41:G41"/>
    <mergeCell ref="H41:L41"/>
    <mergeCell ref="M41:Q41"/>
    <mergeCell ref="R41:V41"/>
    <mergeCell ref="H21:L21"/>
    <mergeCell ref="M21:Q21"/>
    <mergeCell ref="R21:V21"/>
    <mergeCell ref="B12:G12"/>
    <mergeCell ref="M13:Q13"/>
    <mergeCell ref="R13:V13"/>
    <mergeCell ref="H14:L14"/>
    <mergeCell ref="M14:Q14"/>
    <mergeCell ref="R14:V14"/>
    <mergeCell ref="B15:G15"/>
    <mergeCell ref="H15:L15"/>
    <mergeCell ref="M15:Q15"/>
    <mergeCell ref="A4:V4"/>
    <mergeCell ref="H13:L13"/>
    <mergeCell ref="H12:L12"/>
    <mergeCell ref="M12:Q12"/>
    <mergeCell ref="R12:V12"/>
    <mergeCell ref="H19:L19"/>
    <mergeCell ref="M19:Q19"/>
    <mergeCell ref="R19:V19"/>
    <mergeCell ref="B13:C14"/>
    <mergeCell ref="D13:G13"/>
    <mergeCell ref="D14:G14"/>
    <mergeCell ref="R15:V15"/>
    <mergeCell ref="B19:G19"/>
    <mergeCell ref="H23:L23"/>
    <mergeCell ref="B23:G23"/>
    <mergeCell ref="M23:Q23"/>
    <mergeCell ref="R23:V23"/>
    <mergeCell ref="M42:Q42"/>
    <mergeCell ref="R42:V42"/>
    <mergeCell ref="B43:G43"/>
    <mergeCell ref="H43:L43"/>
    <mergeCell ref="M43:Q43"/>
    <mergeCell ref="R43:V43"/>
    <mergeCell ref="R30:V30"/>
    <mergeCell ref="B31:C32"/>
    <mergeCell ref="D31:G31"/>
    <mergeCell ref="H31:L31"/>
    <mergeCell ref="M31:Q31"/>
    <mergeCell ref="R31:V31"/>
    <mergeCell ref="D32:G32"/>
    <mergeCell ref="H32:L32"/>
    <mergeCell ref="M32:Q32"/>
    <mergeCell ref="R32:V32"/>
    <mergeCell ref="B34:D34"/>
    <mergeCell ref="B42:G42"/>
    <mergeCell ref="H42:L42"/>
    <mergeCell ref="B24:D24"/>
    <mergeCell ref="M180:Q180"/>
    <mergeCell ref="R180:V180"/>
    <mergeCell ref="B47:D47"/>
    <mergeCell ref="B33:G33"/>
    <mergeCell ref="H33:L33"/>
    <mergeCell ref="M33:Q33"/>
    <mergeCell ref="R33:V33"/>
    <mergeCell ref="B38:G38"/>
    <mergeCell ref="H38:L38"/>
    <mergeCell ref="M38:Q38"/>
    <mergeCell ref="R38:V38"/>
    <mergeCell ref="B39:C41"/>
    <mergeCell ref="D39:G39"/>
    <mergeCell ref="H39:L39"/>
    <mergeCell ref="M39:Q39"/>
    <mergeCell ref="R39:V39"/>
    <mergeCell ref="D40:G40"/>
    <mergeCell ref="H40:L40"/>
    <mergeCell ref="M40:Q40"/>
    <mergeCell ref="R40:V40"/>
    <mergeCell ref="A53:V53"/>
    <mergeCell ref="A65:V65"/>
    <mergeCell ref="E44:V46"/>
    <mergeCell ref="B44:D46"/>
    <mergeCell ref="B184:C186"/>
    <mergeCell ref="H154:L154"/>
    <mergeCell ref="M154:Q154"/>
    <mergeCell ref="R154:V154"/>
    <mergeCell ref="H163:L163"/>
    <mergeCell ref="M163:Q163"/>
    <mergeCell ref="R163:V163"/>
    <mergeCell ref="B181:B183"/>
    <mergeCell ref="D182:G182"/>
    <mergeCell ref="H182:L182"/>
    <mergeCell ref="M182:Q182"/>
    <mergeCell ref="R182:V182"/>
    <mergeCell ref="D181:G181"/>
    <mergeCell ref="H181:L181"/>
    <mergeCell ref="M181:Q181"/>
    <mergeCell ref="R181:V181"/>
    <mergeCell ref="C183:G183"/>
    <mergeCell ref="H183:L183"/>
    <mergeCell ref="M183:Q183"/>
    <mergeCell ref="R183:V183"/>
    <mergeCell ref="B172:D172"/>
    <mergeCell ref="B178:D178"/>
    <mergeCell ref="B180:G180"/>
    <mergeCell ref="H180:L180"/>
    <mergeCell ref="D184:G184"/>
    <mergeCell ref="H184:L184"/>
    <mergeCell ref="M184:Q184"/>
    <mergeCell ref="R184:V184"/>
    <mergeCell ref="D185:G185"/>
    <mergeCell ref="H185:L185"/>
    <mergeCell ref="M185:Q185"/>
    <mergeCell ref="R185:V185"/>
    <mergeCell ref="D186:G186"/>
    <mergeCell ref="H186:L186"/>
    <mergeCell ref="M186:Q186"/>
    <mergeCell ref="R186:V186"/>
    <mergeCell ref="H193:L193"/>
    <mergeCell ref="M193:Q193"/>
    <mergeCell ref="R193:V193"/>
    <mergeCell ref="D194:G194"/>
    <mergeCell ref="H194:L194"/>
    <mergeCell ref="M194:Q194"/>
    <mergeCell ref="R194:V194"/>
    <mergeCell ref="B187:D187"/>
    <mergeCell ref="E187:V191"/>
    <mergeCell ref="B192:D192"/>
    <mergeCell ref="A196:V196"/>
    <mergeCell ref="B197:G197"/>
    <mergeCell ref="H197:L197"/>
    <mergeCell ref="B201:G201"/>
    <mergeCell ref="B202:G202"/>
    <mergeCell ref="E203:V204"/>
    <mergeCell ref="H202:V202"/>
    <mergeCell ref="B198:C199"/>
    <mergeCell ref="D198:G198"/>
    <mergeCell ref="H198:L198"/>
    <mergeCell ref="D199:G199"/>
    <mergeCell ref="H199:L199"/>
    <mergeCell ref="B234:D234"/>
    <mergeCell ref="H200:V200"/>
    <mergeCell ref="H201:V201"/>
    <mergeCell ref="H217:L217"/>
    <mergeCell ref="M217:Q217"/>
    <mergeCell ref="R217:V217"/>
    <mergeCell ref="D218:G218"/>
    <mergeCell ref="H218:L218"/>
    <mergeCell ref="M218:Q218"/>
    <mergeCell ref="R218:V218"/>
    <mergeCell ref="B200:G200"/>
    <mergeCell ref="B203:D203"/>
    <mergeCell ref="B232:G232"/>
    <mergeCell ref="H232:L232"/>
    <mergeCell ref="M232:Q232"/>
    <mergeCell ref="A220:V220"/>
    <mergeCell ref="A227:V227"/>
    <mergeCell ref="R232:V232"/>
    <mergeCell ref="B233:G233"/>
    <mergeCell ref="H233:L233"/>
    <mergeCell ref="M233:Q233"/>
    <mergeCell ref="R233:V233"/>
    <mergeCell ref="B228:G228"/>
    <mergeCell ref="H228:L228"/>
    <mergeCell ref="M228:Q228"/>
    <mergeCell ref="R228:V228"/>
    <mergeCell ref="B229:C231"/>
    <mergeCell ref="D229:G229"/>
    <mergeCell ref="H229:L229"/>
    <mergeCell ref="M229:Q229"/>
    <mergeCell ref="R229:V229"/>
    <mergeCell ref="D230:G230"/>
    <mergeCell ref="H230:L230"/>
    <mergeCell ref="M230:Q230"/>
    <mergeCell ref="R230:V230"/>
    <mergeCell ref="D231:G231"/>
    <mergeCell ref="H231:L231"/>
    <mergeCell ref="M231:Q231"/>
    <mergeCell ref="R231:V231"/>
    <mergeCell ref="B243:G243"/>
    <mergeCell ref="H243:L243"/>
    <mergeCell ref="B244:G244"/>
    <mergeCell ref="H244:L244"/>
    <mergeCell ref="B245:D245"/>
    <mergeCell ref="E245:V246"/>
    <mergeCell ref="A238:V238"/>
    <mergeCell ref="B239:G239"/>
    <mergeCell ref="H239:L239"/>
    <mergeCell ref="B240:C241"/>
    <mergeCell ref="D240:G240"/>
    <mergeCell ref="H240:L240"/>
    <mergeCell ref="D241:G241"/>
    <mergeCell ref="H241:L241"/>
    <mergeCell ref="B242:G242"/>
    <mergeCell ref="H242:L242"/>
    <mergeCell ref="A258:V258"/>
    <mergeCell ref="B259:G259"/>
    <mergeCell ref="A248:V248"/>
    <mergeCell ref="B249:G249"/>
    <mergeCell ref="H249:L249"/>
    <mergeCell ref="B250:C251"/>
    <mergeCell ref="D250:G250"/>
    <mergeCell ref="H250:L250"/>
    <mergeCell ref="D251:G251"/>
    <mergeCell ref="H251:L251"/>
    <mergeCell ref="B252:G252"/>
    <mergeCell ref="H252:V252"/>
    <mergeCell ref="B253:G253"/>
    <mergeCell ref="B254:D254"/>
    <mergeCell ref="E254:V256"/>
    <mergeCell ref="H253:V253"/>
    <mergeCell ref="R260:V260"/>
    <mergeCell ref="D261:G261"/>
    <mergeCell ref="H261:L261"/>
    <mergeCell ref="M261:Q261"/>
    <mergeCell ref="R261:V261"/>
    <mergeCell ref="H259:L259"/>
    <mergeCell ref="M259:Q259"/>
    <mergeCell ref="R259:V259"/>
    <mergeCell ref="M276:Q276"/>
    <mergeCell ref="R276:V276"/>
    <mergeCell ref="C262:G262"/>
    <mergeCell ref="H262:L262"/>
    <mergeCell ref="A270:V270"/>
    <mergeCell ref="B271:G271"/>
    <mergeCell ref="H271:L271"/>
    <mergeCell ref="D260:G260"/>
    <mergeCell ref="H260:L260"/>
    <mergeCell ref="M260:Q260"/>
    <mergeCell ref="E263:V263"/>
    <mergeCell ref="M262:Q262"/>
    <mergeCell ref="R262:V262"/>
    <mergeCell ref="B260:B262"/>
    <mergeCell ref="R277:V277"/>
    <mergeCell ref="H266:L266"/>
    <mergeCell ref="M266:Q266"/>
    <mergeCell ref="R266:V266"/>
    <mergeCell ref="B263:D263"/>
    <mergeCell ref="H274:L274"/>
    <mergeCell ref="M274:Q274"/>
    <mergeCell ref="R274:V274"/>
    <mergeCell ref="D267:G267"/>
    <mergeCell ref="H267:L267"/>
    <mergeCell ref="M267:Q267"/>
    <mergeCell ref="R267:V267"/>
    <mergeCell ref="M271:Q271"/>
    <mergeCell ref="R271:V271"/>
    <mergeCell ref="E264:V264"/>
    <mergeCell ref="H278:L278"/>
    <mergeCell ref="M278:Q278"/>
    <mergeCell ref="R278:V278"/>
    <mergeCell ref="B272:B277"/>
    <mergeCell ref="D272:G272"/>
    <mergeCell ref="D276:G276"/>
    <mergeCell ref="H276:L276"/>
    <mergeCell ref="B279:D279"/>
    <mergeCell ref="B278:G278"/>
    <mergeCell ref="H272:L272"/>
    <mergeCell ref="M272:Q272"/>
    <mergeCell ref="R272:V272"/>
    <mergeCell ref="D275:G275"/>
    <mergeCell ref="H275:L275"/>
    <mergeCell ref="M275:Q275"/>
    <mergeCell ref="R275:V275"/>
    <mergeCell ref="D273:G273"/>
    <mergeCell ref="H273:L273"/>
    <mergeCell ref="M273:Q273"/>
    <mergeCell ref="R273:V273"/>
    <mergeCell ref="D274:G274"/>
    <mergeCell ref="C277:G277"/>
    <mergeCell ref="H277:L277"/>
    <mergeCell ref="M277:Q277"/>
    <mergeCell ref="A282:V282"/>
    <mergeCell ref="B286:G286"/>
    <mergeCell ref="H286:L286"/>
    <mergeCell ref="M286:Q286"/>
    <mergeCell ref="R286:V286"/>
    <mergeCell ref="B283:G283"/>
    <mergeCell ref="H283:L283"/>
    <mergeCell ref="M283:Q283"/>
    <mergeCell ref="R283:V283"/>
    <mergeCell ref="B284:C285"/>
    <mergeCell ref="D284:G284"/>
    <mergeCell ref="H284:L284"/>
    <mergeCell ref="M284:Q284"/>
    <mergeCell ref="R284:V284"/>
    <mergeCell ref="D285:G285"/>
    <mergeCell ref="H285:L285"/>
    <mergeCell ref="M285:Q285"/>
    <mergeCell ref="R285:V285"/>
    <mergeCell ref="D294:G294"/>
    <mergeCell ref="H294:L294"/>
    <mergeCell ref="M294:Q294"/>
    <mergeCell ref="R294:V294"/>
    <mergeCell ref="B287:G287"/>
    <mergeCell ref="H287:L287"/>
    <mergeCell ref="M287:Q287"/>
    <mergeCell ref="R287:V287"/>
    <mergeCell ref="B288:D288"/>
    <mergeCell ref="E288:V290"/>
    <mergeCell ref="H293:L293"/>
    <mergeCell ref="M293:Q293"/>
    <mergeCell ref="R293:V293"/>
    <mergeCell ref="B308:D308"/>
    <mergeCell ref="E308:V311"/>
    <mergeCell ref="H306:V306"/>
    <mergeCell ref="H307:V307"/>
    <mergeCell ref="B307:G307"/>
    <mergeCell ref="B304:G304"/>
    <mergeCell ref="B305:G305"/>
    <mergeCell ref="B306:G306"/>
    <mergeCell ref="A296:V296"/>
    <mergeCell ref="A302:V302"/>
    <mergeCell ref="B303:G303"/>
    <mergeCell ref="H303:L303"/>
    <mergeCell ref="M303:Q303"/>
    <mergeCell ref="R303:V303"/>
    <mergeCell ref="H304:L304"/>
    <mergeCell ref="M304:Q304"/>
    <mergeCell ref="R304:V304"/>
    <mergeCell ref="H305:L305"/>
    <mergeCell ref="M305:Q305"/>
    <mergeCell ref="R305:V305"/>
  </mergeCells>
  <phoneticPr fontId="2"/>
  <dataValidations count="1">
    <dataValidation type="list" allowBlank="1" showInputMessage="1" showErrorMessage="1" sqref="M13:M14 R13:R14 H13:H14 R20:R22 M20:M22 H20:H22 R31:R32 H31:H32 M31:M32 R39:R41 M39:M41 H39:H41 M67:M71 H67:H71 R67:R71 H85:H86 M85:M86 R85:R86 M260:M262 R121:R126 M121:M126 R284:R285 R135:R137 M135:M137 H135:H137 R169:R170 H169:H170 M169:M170 H175:H176 M175:M176 R175:R176 H156:V156 R181:R183 H181:H183 M181:M183 H240:H241 H198:H199 R229:R231 M229:M231 H229:H231 H121:H126 H250:H251 R272:R277 H272:H277 M272:M277 H284:H285 M284:M285 M159:M162 R159:R162 H159:H162 R260:R262 H260:H262 M113:M116 H113:H116 R113:R116" xr:uid="{00000000-0002-0000-0300-000000000000}">
      <formula1>"○"</formula1>
    </dataValidation>
  </dataValidations>
  <printOptions horizontalCentered="1"/>
  <pageMargins left="0.59055118110236227" right="0.59055118110236227" top="0.35433070866141736" bottom="0.35433070866141736" header="0.31496062992125984" footer="0.31496062992125984"/>
  <pageSetup paperSize="9" scale="89" orientation="portrait" blackAndWhite="1" r:id="rId1"/>
  <rowBreaks count="7" manualBreakCount="7">
    <brk id="49" max="21" man="1"/>
    <brk id="99" max="21" man="1"/>
    <brk id="149" max="21" man="1"/>
    <brk id="192" max="21" man="1"/>
    <brk id="216" max="21" man="1"/>
    <brk id="265" max="21" man="1"/>
    <brk id="292" max="2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499984740745262"/>
  </sheetPr>
  <dimension ref="A1:DD9"/>
  <sheetViews>
    <sheetView view="pageBreakPreview" zoomScale="85" zoomScaleNormal="100" zoomScaleSheetLayoutView="85" workbookViewId="0">
      <pane xSplit="2" ySplit="6" topLeftCell="C7" activePane="bottomRight" state="frozen"/>
      <selection activeCell="CC20" sqref="CC20"/>
      <selection pane="topRight" activeCell="CC20" sqref="CC20"/>
      <selection pane="bottomLeft" activeCell="CC20" sqref="CC20"/>
      <selection pane="bottomRight" activeCell="G43" sqref="G43"/>
    </sheetView>
  </sheetViews>
  <sheetFormatPr defaultColWidth="9" defaultRowHeight="12" x14ac:dyDescent="0.4"/>
  <cols>
    <col min="1" max="1" width="5.625" style="3" customWidth="1"/>
    <col min="2" max="2" width="19.625" style="3" customWidth="1"/>
    <col min="3" max="4" width="33.625" style="3" customWidth="1"/>
    <col min="5" max="7" width="6" style="3" customWidth="1"/>
    <col min="8" max="9" width="6.125" style="3" customWidth="1"/>
    <col min="10" max="11" width="6" style="3" customWidth="1"/>
    <col min="12" max="12" width="6.125" style="3" customWidth="1"/>
    <col min="13" max="14" width="6" style="3" customWidth="1"/>
    <col min="15" max="16" width="6.125" style="3" customWidth="1"/>
    <col min="17" max="18" width="6" style="3" customWidth="1"/>
    <col min="19" max="22" width="6.125" style="3" customWidth="1"/>
    <col min="23" max="24" width="6" style="3" customWidth="1"/>
    <col min="25" max="25" width="6.125" style="3" customWidth="1"/>
    <col min="26" max="27" width="6" style="3" customWidth="1"/>
    <col min="28" max="29" width="6.125" style="3" customWidth="1"/>
    <col min="30" max="31" width="6" style="3" customWidth="1"/>
    <col min="32" max="36" width="6.125" style="3" customWidth="1"/>
    <col min="37" max="38" width="6" style="3" customWidth="1"/>
    <col min="39" max="39" width="6.125" style="3" customWidth="1"/>
    <col min="40" max="43" width="6" style="3" customWidth="1"/>
    <col min="44" max="44" width="6.125" style="3" customWidth="1"/>
    <col min="45" max="45" width="6" style="3" customWidth="1"/>
    <col min="46" max="46" width="6.125" style="3" customWidth="1"/>
    <col min="47" max="51" width="6" style="3" customWidth="1"/>
    <col min="52" max="54" width="6.125" style="3" customWidth="1"/>
    <col min="55" max="56" width="6" style="3" customWidth="1"/>
    <col min="57" max="89" width="6.125" style="3" customWidth="1"/>
    <col min="90" max="90" width="9" style="3"/>
    <col min="91" max="91" width="10.25" style="3" bestFit="1" customWidth="1"/>
    <col min="92" max="16384" width="9" style="3"/>
  </cols>
  <sheetData>
    <row r="1" spans="1:108" ht="20.100000000000001" customHeight="1" x14ac:dyDescent="0.4">
      <c r="A1" s="1"/>
      <c r="B1" s="1" t="s">
        <v>463</v>
      </c>
      <c r="C1" s="1"/>
      <c r="D1" s="1"/>
      <c r="E1" s="2"/>
      <c r="F1" s="2"/>
      <c r="G1" s="2"/>
      <c r="H1" s="2"/>
      <c r="I1" s="2"/>
      <c r="J1" s="2"/>
      <c r="K1" s="2"/>
      <c r="L1" s="2"/>
      <c r="M1" s="2"/>
      <c r="N1" s="2"/>
      <c r="O1" s="1"/>
      <c r="P1" s="1"/>
      <c r="Q1" s="2"/>
      <c r="S1" s="2"/>
      <c r="T1" s="2"/>
      <c r="U1" s="2"/>
      <c r="V1" s="4"/>
      <c r="W1" s="2"/>
      <c r="X1" s="5"/>
      <c r="Y1" s="1"/>
      <c r="AA1" s="4" t="s">
        <v>368</v>
      </c>
      <c r="AB1" s="1"/>
      <c r="AC1" s="1"/>
      <c r="AD1" s="2"/>
      <c r="AE1" s="6"/>
      <c r="AF1" s="6"/>
      <c r="AG1" s="6"/>
      <c r="AH1" s="6"/>
      <c r="AI1" s="6"/>
      <c r="AJ1" s="6"/>
      <c r="AK1" s="2"/>
      <c r="AL1" s="6"/>
      <c r="AM1" s="1"/>
      <c r="AN1" s="2"/>
      <c r="AO1" s="1"/>
      <c r="AP1" s="1"/>
      <c r="AQ1" s="1"/>
      <c r="AR1" s="2"/>
      <c r="AS1" s="2"/>
      <c r="AT1" s="1"/>
      <c r="AU1" s="2"/>
      <c r="AV1" s="2"/>
      <c r="AW1" s="2"/>
      <c r="AX1" s="2"/>
      <c r="AY1" s="2"/>
      <c r="AZ1" s="1"/>
      <c r="BA1" s="1"/>
      <c r="BB1" s="1"/>
      <c r="BC1" s="2"/>
      <c r="BD1" s="3" t="s">
        <v>449</v>
      </c>
      <c r="BE1" s="2"/>
      <c r="BF1" s="2"/>
      <c r="BG1" s="2"/>
      <c r="BH1" s="2"/>
      <c r="BI1" s="2"/>
      <c r="BJ1" s="2"/>
      <c r="BK1" s="2"/>
      <c r="BL1" s="2"/>
      <c r="BM1" s="2"/>
      <c r="BN1" s="2"/>
      <c r="BO1" s="2"/>
      <c r="BP1" s="2"/>
      <c r="BQ1" s="2"/>
      <c r="BR1" s="2"/>
      <c r="BS1" s="2"/>
      <c r="BT1" s="2"/>
      <c r="BU1" s="2"/>
      <c r="BV1" s="2"/>
      <c r="BW1" s="2"/>
      <c r="BX1" s="2"/>
      <c r="BY1" s="2"/>
      <c r="BZ1" s="2"/>
      <c r="CA1" s="2"/>
      <c r="CB1" s="2"/>
      <c r="CC1" s="2"/>
      <c r="CD1" s="2"/>
      <c r="CE1" s="2"/>
      <c r="CF1" s="1"/>
      <c r="CG1" s="4"/>
      <c r="CH1" s="2"/>
      <c r="CI1" s="4"/>
      <c r="CJ1" s="2"/>
      <c r="CK1" s="4" t="s">
        <v>369</v>
      </c>
      <c r="CN1" s="3">
        <v>0</v>
      </c>
      <c r="CO1" s="7">
        <v>0.5</v>
      </c>
      <c r="CP1" s="7">
        <v>1</v>
      </c>
      <c r="CQ1" s="7">
        <v>1.5</v>
      </c>
      <c r="CR1" s="7">
        <v>2</v>
      </c>
      <c r="CS1" s="7">
        <v>2.5</v>
      </c>
      <c r="CT1" s="7">
        <v>3</v>
      </c>
      <c r="CU1" s="7">
        <v>3.5</v>
      </c>
      <c r="CV1" s="7">
        <v>4</v>
      </c>
      <c r="CW1" s="7">
        <v>4.5</v>
      </c>
      <c r="CX1" s="7">
        <v>5</v>
      </c>
      <c r="CY1" s="7">
        <v>5.5</v>
      </c>
      <c r="CZ1" s="7">
        <v>6</v>
      </c>
      <c r="DA1" s="7">
        <v>6.5</v>
      </c>
      <c r="DB1" s="7">
        <v>7</v>
      </c>
      <c r="DC1" s="7">
        <v>7.5</v>
      </c>
      <c r="DD1" s="7"/>
    </row>
    <row r="2" spans="1:108" ht="18.75" customHeight="1" thickBot="1" x14ac:dyDescent="0.45">
      <c r="B2" s="8" t="s">
        <v>370</v>
      </c>
      <c r="C2" s="125" t="str">
        <f>鑑!E19</f>
        <v>北海道足寄高等学校大規模改造工事</v>
      </c>
      <c r="D2" s="125"/>
      <c r="E2" s="9"/>
      <c r="F2" s="9"/>
      <c r="G2" s="9"/>
      <c r="H2" s="9"/>
      <c r="I2" s="9"/>
      <c r="J2" s="9"/>
      <c r="K2" s="9"/>
      <c r="L2" s="9"/>
      <c r="M2" s="9"/>
      <c r="N2" s="9"/>
      <c r="O2" s="9"/>
      <c r="P2" s="9"/>
      <c r="Q2" s="9"/>
      <c r="R2" s="9"/>
      <c r="S2" s="10"/>
      <c r="T2" s="11"/>
      <c r="U2" s="11"/>
      <c r="V2" s="11"/>
      <c r="W2" s="9"/>
      <c r="X2" s="11"/>
      <c r="Y2" s="11"/>
      <c r="Z2" s="9"/>
      <c r="AA2" s="11"/>
      <c r="AB2" s="9" t="str">
        <f>C2</f>
        <v>北海道足寄高等学校大規模改造工事</v>
      </c>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t="str">
        <f>C2</f>
        <v>北海道足寄高等学校大規模改造工事</v>
      </c>
      <c r="BF2" s="9"/>
      <c r="BG2" s="9"/>
      <c r="BH2" s="9"/>
      <c r="BI2" s="9"/>
      <c r="BJ2" s="9"/>
      <c r="BK2" s="9"/>
      <c r="BL2" s="9"/>
      <c r="BM2" s="9"/>
      <c r="BN2" s="9"/>
      <c r="BO2" s="9"/>
      <c r="BP2" s="9"/>
      <c r="BQ2" s="9"/>
      <c r="BR2" s="9"/>
      <c r="BS2" s="9"/>
      <c r="BT2" s="9"/>
      <c r="BU2" s="9"/>
      <c r="BV2" s="9"/>
      <c r="BW2" s="9"/>
      <c r="BX2" s="9"/>
      <c r="BY2" s="9"/>
      <c r="BZ2" s="9"/>
      <c r="CA2" s="9"/>
      <c r="CB2" s="9"/>
      <c r="CC2" s="9"/>
      <c r="CD2" s="9"/>
      <c r="CE2" s="9"/>
      <c r="CF2" s="12"/>
      <c r="CG2" s="9"/>
      <c r="CH2" s="11"/>
      <c r="CI2" s="11"/>
      <c r="CJ2" s="9"/>
      <c r="CK2" s="13"/>
      <c r="CN2" s="3">
        <v>1</v>
      </c>
      <c r="CP2" s="3" t="s">
        <v>371</v>
      </c>
    </row>
    <row r="3" spans="1:108" s="16" customFormat="1" ht="20.100000000000001" customHeight="1" thickBot="1" x14ac:dyDescent="0.45">
      <c r="A3" s="682" t="s">
        <v>372</v>
      </c>
      <c r="B3" s="685" t="s">
        <v>373</v>
      </c>
      <c r="C3" s="688" t="s">
        <v>374</v>
      </c>
      <c r="D3" s="176" t="s">
        <v>476</v>
      </c>
      <c r="E3" s="691" t="s">
        <v>375</v>
      </c>
      <c r="F3" s="691"/>
      <c r="G3" s="691"/>
      <c r="H3" s="691"/>
      <c r="I3" s="691"/>
      <c r="J3" s="691"/>
      <c r="K3" s="691"/>
      <c r="L3" s="691"/>
      <c r="M3" s="691"/>
      <c r="N3" s="691"/>
      <c r="O3" s="691"/>
      <c r="P3" s="691"/>
      <c r="Q3" s="691"/>
      <c r="R3" s="692"/>
      <c r="S3" s="693" t="s">
        <v>376</v>
      </c>
      <c r="T3" s="694"/>
      <c r="U3" s="694"/>
      <c r="V3" s="694"/>
      <c r="W3" s="694"/>
      <c r="X3" s="694"/>
      <c r="Y3" s="694"/>
      <c r="Z3" s="694"/>
      <c r="AA3" s="695"/>
      <c r="AB3" s="14" t="s">
        <v>377</v>
      </c>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704" t="s">
        <v>378</v>
      </c>
      <c r="BF3" s="705"/>
      <c r="BG3" s="705"/>
      <c r="BH3" s="705"/>
      <c r="BI3" s="705"/>
      <c r="BJ3" s="705"/>
      <c r="BK3" s="705"/>
      <c r="BL3" s="705"/>
      <c r="BM3" s="705"/>
      <c r="BN3" s="705"/>
      <c r="BO3" s="705"/>
      <c r="BP3" s="705"/>
      <c r="BQ3" s="705"/>
      <c r="BR3" s="705"/>
      <c r="BS3" s="705"/>
      <c r="BT3" s="705"/>
      <c r="BU3" s="705"/>
      <c r="BV3" s="705"/>
      <c r="BW3" s="705"/>
      <c r="BX3" s="705"/>
      <c r="BY3" s="705"/>
      <c r="BZ3" s="706"/>
      <c r="CA3" s="696" t="s">
        <v>379</v>
      </c>
      <c r="CB3" s="697"/>
      <c r="CC3" s="697"/>
      <c r="CD3" s="697"/>
      <c r="CE3" s="698"/>
      <c r="CF3" s="693" t="s">
        <v>392</v>
      </c>
      <c r="CG3" s="695"/>
      <c r="CH3" s="693" t="s">
        <v>380</v>
      </c>
      <c r="CI3" s="694"/>
      <c r="CJ3" s="694"/>
      <c r="CK3" s="695"/>
      <c r="CN3" s="16">
        <v>2</v>
      </c>
      <c r="CO3" s="17" t="s">
        <v>381</v>
      </c>
      <c r="CP3" s="16" t="s">
        <v>382</v>
      </c>
    </row>
    <row r="4" spans="1:108" s="16" customFormat="1" ht="20.100000000000001" customHeight="1" thickBot="1" x14ac:dyDescent="0.45">
      <c r="A4" s="683"/>
      <c r="B4" s="686"/>
      <c r="C4" s="689"/>
      <c r="D4" s="177"/>
      <c r="E4" s="694" t="s">
        <v>383</v>
      </c>
      <c r="F4" s="694"/>
      <c r="G4" s="695"/>
      <c r="H4" s="693" t="s">
        <v>384</v>
      </c>
      <c r="I4" s="694"/>
      <c r="J4" s="694"/>
      <c r="K4" s="695"/>
      <c r="L4" s="694" t="s">
        <v>385</v>
      </c>
      <c r="M4" s="694"/>
      <c r="N4" s="694"/>
      <c r="O4" s="696" t="s">
        <v>386</v>
      </c>
      <c r="P4" s="697"/>
      <c r="Q4" s="697"/>
      <c r="R4" s="698"/>
      <c r="S4" s="693"/>
      <c r="T4" s="694"/>
      <c r="U4" s="694"/>
      <c r="V4" s="694"/>
      <c r="W4" s="694"/>
      <c r="X4" s="694"/>
      <c r="Y4" s="694"/>
      <c r="Z4" s="694"/>
      <c r="AA4" s="695"/>
      <c r="AB4" s="701" t="s">
        <v>387</v>
      </c>
      <c r="AC4" s="702"/>
      <c r="AD4" s="702"/>
      <c r="AE4" s="703"/>
      <c r="AF4" s="693" t="s">
        <v>388</v>
      </c>
      <c r="AG4" s="694"/>
      <c r="AH4" s="694"/>
      <c r="AI4" s="694"/>
      <c r="AJ4" s="694"/>
      <c r="AK4" s="694"/>
      <c r="AL4" s="695"/>
      <c r="AM4" s="707" t="s">
        <v>389</v>
      </c>
      <c r="AN4" s="702"/>
      <c r="AO4" s="703"/>
      <c r="AP4" s="693" t="s">
        <v>390</v>
      </c>
      <c r="AQ4" s="694"/>
      <c r="AR4" s="694"/>
      <c r="AS4" s="694"/>
      <c r="AT4" s="694"/>
      <c r="AU4" s="694"/>
      <c r="AV4" s="694"/>
      <c r="AW4" s="694"/>
      <c r="AX4" s="694"/>
      <c r="AY4" s="694"/>
      <c r="AZ4" s="693" t="s">
        <v>391</v>
      </c>
      <c r="BA4" s="694"/>
      <c r="BB4" s="694"/>
      <c r="BC4" s="694"/>
      <c r="BD4" s="695"/>
      <c r="BE4" s="696" t="s">
        <v>393</v>
      </c>
      <c r="BF4" s="697"/>
      <c r="BG4" s="697"/>
      <c r="BH4" s="698"/>
      <c r="BI4" s="693" t="s">
        <v>394</v>
      </c>
      <c r="BJ4" s="694"/>
      <c r="BK4" s="694"/>
      <c r="BL4" s="694"/>
      <c r="BM4" s="694"/>
      <c r="BN4" s="694"/>
      <c r="BO4" s="694"/>
      <c r="BP4" s="694"/>
      <c r="BQ4" s="695"/>
      <c r="BR4" s="694" t="s">
        <v>395</v>
      </c>
      <c r="BS4" s="694"/>
      <c r="BT4" s="694"/>
      <c r="BU4" s="694"/>
      <c r="BV4" s="694"/>
      <c r="BW4" s="694"/>
      <c r="BX4" s="708" t="s">
        <v>392</v>
      </c>
      <c r="BY4" s="709"/>
      <c r="BZ4" s="710"/>
      <c r="CA4" s="261"/>
      <c r="CB4" s="261"/>
      <c r="CC4" s="261"/>
      <c r="CD4" s="261"/>
      <c r="CE4" s="261"/>
      <c r="CF4" s="699"/>
      <c r="CG4" s="700"/>
      <c r="CH4" s="19"/>
      <c r="CI4" s="18"/>
      <c r="CJ4" s="18"/>
      <c r="CK4" s="20"/>
      <c r="CN4" s="16">
        <v>3</v>
      </c>
      <c r="CO4" s="17" t="s">
        <v>396</v>
      </c>
    </row>
    <row r="5" spans="1:108" s="16" customFormat="1" ht="20.100000000000001" customHeight="1" thickBot="1" x14ac:dyDescent="0.45">
      <c r="A5" s="683"/>
      <c r="B5" s="686"/>
      <c r="C5" s="689"/>
      <c r="D5" s="177"/>
      <c r="E5" s="711"/>
      <c r="F5" s="711"/>
      <c r="G5" s="711"/>
      <c r="H5" s="699"/>
      <c r="I5" s="711"/>
      <c r="J5" s="711"/>
      <c r="K5" s="700"/>
      <c r="L5" s="711"/>
      <c r="M5" s="711"/>
      <c r="N5" s="711"/>
      <c r="O5" s="712"/>
      <c r="P5" s="713"/>
      <c r="Q5" s="713"/>
      <c r="R5" s="714"/>
      <c r="S5" s="715" t="s">
        <v>397</v>
      </c>
      <c r="T5" s="691"/>
      <c r="U5" s="691"/>
      <c r="V5" s="691"/>
      <c r="W5" s="691"/>
      <c r="X5" s="716"/>
      <c r="Y5" s="717" t="s">
        <v>398</v>
      </c>
      <c r="Z5" s="717"/>
      <c r="AA5" s="718"/>
      <c r="AB5" s="719"/>
      <c r="AC5" s="720"/>
      <c r="AD5" s="720"/>
      <c r="AE5" s="721"/>
      <c r="AF5" s="699"/>
      <c r="AG5" s="711"/>
      <c r="AH5" s="711"/>
      <c r="AI5" s="711"/>
      <c r="AJ5" s="711"/>
      <c r="AK5" s="711"/>
      <c r="AL5" s="700"/>
      <c r="AM5" s="722"/>
      <c r="AN5" s="720"/>
      <c r="AO5" s="721"/>
      <c r="AP5" s="699" t="s">
        <v>399</v>
      </c>
      <c r="AQ5" s="700"/>
      <c r="AR5" s="723" t="s">
        <v>400</v>
      </c>
      <c r="AS5" s="724"/>
      <c r="AT5" s="724" t="s">
        <v>401</v>
      </c>
      <c r="AU5" s="716"/>
      <c r="AV5" s="716" t="s">
        <v>402</v>
      </c>
      <c r="AW5" s="724"/>
      <c r="AX5" s="724" t="s">
        <v>403</v>
      </c>
      <c r="AY5" s="692"/>
      <c r="AZ5" s="21"/>
      <c r="BA5" s="22"/>
      <c r="BB5" s="22"/>
      <c r="BC5" s="22"/>
      <c r="BD5" s="169"/>
      <c r="BE5" s="712"/>
      <c r="BF5" s="713"/>
      <c r="BG5" s="713"/>
      <c r="BH5" s="713"/>
      <c r="BI5" s="723" t="s">
        <v>405</v>
      </c>
      <c r="BJ5" s="716"/>
      <c r="BK5" s="717"/>
      <c r="BL5" s="724"/>
      <c r="BM5" s="723" t="s">
        <v>406</v>
      </c>
      <c r="BN5" s="716"/>
      <c r="BO5" s="716"/>
      <c r="BP5" s="717"/>
      <c r="BQ5" s="718"/>
      <c r="BR5" s="716" t="s">
        <v>407</v>
      </c>
      <c r="BS5" s="717"/>
      <c r="BT5" s="718"/>
      <c r="BU5" s="716" t="s">
        <v>408</v>
      </c>
      <c r="BV5" s="717"/>
      <c r="BW5" s="724"/>
      <c r="BX5" s="712" t="s">
        <v>409</v>
      </c>
      <c r="BY5" s="713"/>
      <c r="BZ5" s="714"/>
      <c r="CA5" s="753" t="s">
        <v>410</v>
      </c>
      <c r="CB5" s="755" t="s">
        <v>411</v>
      </c>
      <c r="CC5" s="757" t="s">
        <v>412</v>
      </c>
      <c r="CD5" s="755" t="s">
        <v>413</v>
      </c>
      <c r="CE5" s="759" t="s">
        <v>414</v>
      </c>
      <c r="CF5" s="699" t="s">
        <v>404</v>
      </c>
      <c r="CG5" s="700"/>
      <c r="CH5" s="725" t="s">
        <v>415</v>
      </c>
      <c r="CI5" s="726"/>
      <c r="CJ5" s="727"/>
      <c r="CK5" s="728"/>
      <c r="CN5" s="16" t="s">
        <v>416</v>
      </c>
      <c r="CO5" s="17" t="s">
        <v>417</v>
      </c>
    </row>
    <row r="6" spans="1:108" s="16" customFormat="1" ht="35.1" customHeight="1" thickBot="1" x14ac:dyDescent="0.45">
      <c r="A6" s="684"/>
      <c r="B6" s="687"/>
      <c r="C6" s="690"/>
      <c r="D6" s="178"/>
      <c r="E6" s="175" t="s">
        <v>418</v>
      </c>
      <c r="F6" s="24" t="s">
        <v>419</v>
      </c>
      <c r="G6" s="25" t="s">
        <v>414</v>
      </c>
      <c r="H6" s="26" t="s">
        <v>420</v>
      </c>
      <c r="I6" s="27" t="s">
        <v>421</v>
      </c>
      <c r="J6" s="28" t="s">
        <v>422</v>
      </c>
      <c r="K6" s="29" t="s">
        <v>423</v>
      </c>
      <c r="L6" s="30">
        <v>9001</v>
      </c>
      <c r="M6" s="28" t="s">
        <v>422</v>
      </c>
      <c r="N6" s="31" t="s">
        <v>424</v>
      </c>
      <c r="O6" s="238" t="s">
        <v>425</v>
      </c>
      <c r="P6" s="239" t="s">
        <v>426</v>
      </c>
      <c r="Q6" s="240" t="s">
        <v>422</v>
      </c>
      <c r="R6" s="241" t="s">
        <v>424</v>
      </c>
      <c r="S6" s="33" t="s">
        <v>427</v>
      </c>
      <c r="T6" s="34" t="s">
        <v>428</v>
      </c>
      <c r="U6" s="35" t="s">
        <v>429</v>
      </c>
      <c r="V6" s="36" t="s">
        <v>381</v>
      </c>
      <c r="W6" s="28" t="s">
        <v>422</v>
      </c>
      <c r="X6" s="37" t="s">
        <v>423</v>
      </c>
      <c r="Y6" s="38" t="s">
        <v>430</v>
      </c>
      <c r="Z6" s="28" t="s">
        <v>422</v>
      </c>
      <c r="AA6" s="29" t="s">
        <v>423</v>
      </c>
      <c r="AB6" s="39" t="s">
        <v>431</v>
      </c>
      <c r="AC6" s="40" t="s">
        <v>432</v>
      </c>
      <c r="AD6" s="28" t="s">
        <v>422</v>
      </c>
      <c r="AE6" s="41" t="s">
        <v>423</v>
      </c>
      <c r="AF6" s="42" t="s">
        <v>433</v>
      </c>
      <c r="AG6" s="43" t="s">
        <v>434</v>
      </c>
      <c r="AH6" s="44" t="s">
        <v>435</v>
      </c>
      <c r="AI6" s="124" t="s">
        <v>436</v>
      </c>
      <c r="AJ6" s="124" t="s">
        <v>437</v>
      </c>
      <c r="AK6" s="28" t="s">
        <v>422</v>
      </c>
      <c r="AL6" s="32" t="s">
        <v>424</v>
      </c>
      <c r="AM6" s="45" t="s">
        <v>438</v>
      </c>
      <c r="AN6" s="28" t="s">
        <v>422</v>
      </c>
      <c r="AO6" s="41" t="s">
        <v>423</v>
      </c>
      <c r="AP6" s="23" t="s">
        <v>422</v>
      </c>
      <c r="AQ6" s="46" t="s">
        <v>424</v>
      </c>
      <c r="AR6" s="47" t="s">
        <v>439</v>
      </c>
      <c r="AS6" s="48" t="s">
        <v>422</v>
      </c>
      <c r="AT6" s="49" t="s">
        <v>440</v>
      </c>
      <c r="AU6" s="171" t="s">
        <v>422</v>
      </c>
      <c r="AV6" s="50" t="s">
        <v>441</v>
      </c>
      <c r="AW6" s="48" t="s">
        <v>422</v>
      </c>
      <c r="AX6" s="49" t="s">
        <v>440</v>
      </c>
      <c r="AY6" s="51" t="s">
        <v>422</v>
      </c>
      <c r="AZ6" s="179" t="s">
        <v>442</v>
      </c>
      <c r="BA6" s="184" t="s">
        <v>481</v>
      </c>
      <c r="BB6" s="185" t="s">
        <v>482</v>
      </c>
      <c r="BC6" s="28" t="s">
        <v>422</v>
      </c>
      <c r="BD6" s="29" t="s">
        <v>423</v>
      </c>
      <c r="BE6" s="251" t="s">
        <v>443</v>
      </c>
      <c r="BF6" s="252" t="s">
        <v>426</v>
      </c>
      <c r="BG6" s="240" t="s">
        <v>422</v>
      </c>
      <c r="BH6" s="253" t="s">
        <v>424</v>
      </c>
      <c r="BI6" s="54" t="s">
        <v>442</v>
      </c>
      <c r="BJ6" s="189" t="s">
        <v>487</v>
      </c>
      <c r="BK6" s="28" t="s">
        <v>422</v>
      </c>
      <c r="BL6" s="55" t="s">
        <v>423</v>
      </c>
      <c r="BM6" s="47" t="s">
        <v>442</v>
      </c>
      <c r="BN6" s="190" t="s">
        <v>488</v>
      </c>
      <c r="BO6" s="191" t="s">
        <v>489</v>
      </c>
      <c r="BP6" s="28" t="s">
        <v>422</v>
      </c>
      <c r="BQ6" s="56" t="s">
        <v>423</v>
      </c>
      <c r="BR6" s="30" t="s">
        <v>444</v>
      </c>
      <c r="BS6" s="28" t="s">
        <v>422</v>
      </c>
      <c r="BT6" s="32" t="s">
        <v>424</v>
      </c>
      <c r="BU6" s="57" t="s">
        <v>445</v>
      </c>
      <c r="BV6" s="28" t="s">
        <v>422</v>
      </c>
      <c r="BW6" s="31" t="s">
        <v>424</v>
      </c>
      <c r="BX6" s="257" t="s">
        <v>446</v>
      </c>
      <c r="BY6" s="240" t="s">
        <v>422</v>
      </c>
      <c r="BZ6" s="241" t="s">
        <v>424</v>
      </c>
      <c r="CA6" s="754"/>
      <c r="CB6" s="756"/>
      <c r="CC6" s="758"/>
      <c r="CD6" s="756"/>
      <c r="CE6" s="760"/>
      <c r="CF6" s="52"/>
      <c r="CG6" s="53" t="s">
        <v>414</v>
      </c>
      <c r="CH6" s="58" t="s">
        <v>447</v>
      </c>
      <c r="CI6" s="170" t="s">
        <v>448</v>
      </c>
      <c r="CJ6" s="28" t="s">
        <v>422</v>
      </c>
      <c r="CK6" s="56" t="s">
        <v>423</v>
      </c>
    </row>
    <row r="7" spans="1:108" s="16" customFormat="1" ht="17.649999999999999" customHeight="1" x14ac:dyDescent="0.4">
      <c r="A7" s="729"/>
      <c r="B7" s="732">
        <f>鑑!J6</f>
        <v>0</v>
      </c>
      <c r="C7" s="59" t="str">
        <f>IF('様式4～8'!H2="","",'様式4～8'!H2)</f>
        <v/>
      </c>
      <c r="D7" s="796">
        <f>鑑!J12</f>
        <v>0</v>
      </c>
      <c r="E7" s="60" t="str">
        <f>IF('様式4～8'!H15="","",'様式4～8'!H15)</f>
        <v/>
      </c>
      <c r="F7" s="735" t="str">
        <f>IF(C7="","",ROUNDDOWN(AVERAGE(E7:E9),1))</f>
        <v/>
      </c>
      <c r="G7" s="738">
        <f>IF(C7="",0,IF(F7&lt;69,3,IF(AND(69&lt;=F7,F7&lt;71),3.5,IF(AND(71&lt;=F7,F7&lt;73),4,IF(AND(73&lt;=F7,F7&lt;75),4.5,IF(AND(75&lt;=F7,F7&lt;77),5,IF(AND(77&lt;=F7,F7&lt;79),5.5,IF(AND(79&lt;=F7,F7&lt;81),6,IF(AND(81&lt;=F7,F7&lt;83),6.5,IF(AND(83&lt;=F7,F7&lt;85),7,IF(F7&gt;=85,7.5,0)))))))))))</f>
        <v>0</v>
      </c>
      <c r="H7" s="61" t="str">
        <f>IF('様式4～8'!H20="","",'様式4～8'!H20)</f>
        <v/>
      </c>
      <c r="I7" s="62" t="str">
        <f>IF('様式4～8'!H21="","",'様式4～8'!H21)</f>
        <v/>
      </c>
      <c r="J7" s="63" t="str">
        <f>IF($C7="","",IF(H7="○",0.5,IF(I7="○",0.25,0)))</f>
        <v/>
      </c>
      <c r="K7" s="741">
        <f>MAX(J7:J9)</f>
        <v>0</v>
      </c>
      <c r="L7" s="64" t="str">
        <f>IF('様式4～8'!H31="","",'様式4～8'!H31)</f>
        <v/>
      </c>
      <c r="M7" s="65" t="str">
        <f>IF($C7="","",IF(L7="○",0.5,0))</f>
        <v/>
      </c>
      <c r="N7" s="744">
        <f>IF($C7="",0,ROUNDDOWN(AVERAGE(M7:M9),2))</f>
        <v>0</v>
      </c>
      <c r="O7" s="242" t="str">
        <f>IF('様式4～8'!H39="","",'様式4～8'!H39)</f>
        <v/>
      </c>
      <c r="P7" s="243" t="str">
        <f>IF('様式4～8'!H40="","",'様式4～8'!H40)</f>
        <v/>
      </c>
      <c r="Q7" s="244" t="str">
        <f>IF($C7="","",IF(O7="○",1.5,IF(P7="○",0.75,0)))</f>
        <v/>
      </c>
      <c r="R7" s="747">
        <f>IF($C7="",0,ROUNDDOWN(AVERAGE(Q7:Q9),2))</f>
        <v>0</v>
      </c>
      <c r="S7" s="61" t="str">
        <f>IF('様式4～8'!H68="","",'様式4～8'!H68)</f>
        <v/>
      </c>
      <c r="T7" s="66" t="str">
        <f>IF('様式4～8'!H69="","",'様式4～8'!H69)</f>
        <v/>
      </c>
      <c r="U7" s="67" t="str">
        <f>IF('様式4～8'!H70="","",'様式4～8'!H70)</f>
        <v/>
      </c>
      <c r="V7" s="68" t="str">
        <f>IF('様式4～8'!H67="","",'様式4～8'!H67)</f>
        <v/>
      </c>
      <c r="W7" s="63" t="str">
        <f>IF($C7="","",IF(S7="○",IF(V7="○",2,1.5),IF(V7="○",1.5,(IF(T7="○",1,IF(U7="○",0.5,0))))))</f>
        <v/>
      </c>
      <c r="X7" s="750">
        <f>MAX(W7:W9)</f>
        <v>0</v>
      </c>
      <c r="Y7" s="68" t="str">
        <f>IF('様式4～8'!H85="","",'様式4～8'!H85)</f>
        <v/>
      </c>
      <c r="Z7" s="63" t="str">
        <f>IF($C7="","",IF(Y7="○",0.5,0))</f>
        <v/>
      </c>
      <c r="AA7" s="741">
        <f>MAX(Z7:Z9)</f>
        <v>0</v>
      </c>
      <c r="AB7" s="61" t="str">
        <f>IF('様式4～8'!H113="","",'様式4～8'!H113)</f>
        <v/>
      </c>
      <c r="AC7" s="66" t="str">
        <f>IF('様式4～8'!H114="","",'様式4～8'!H114)</f>
        <v/>
      </c>
      <c r="AD7" s="63" t="str">
        <f>IF($C7="","",IF(AB7="○",0.5,IF(AC7="○",0.5,0)))</f>
        <v/>
      </c>
      <c r="AE7" s="744">
        <f>MAX(AD7:AD9)</f>
        <v>0</v>
      </c>
      <c r="AF7" s="69" t="str">
        <f>IF('様式4～8'!H121="","",'様式4～8'!H121)</f>
        <v/>
      </c>
      <c r="AG7" s="70" t="str">
        <f>IF('様式4～8'!H122="","",'様式4～8'!H122)</f>
        <v/>
      </c>
      <c r="AH7" s="71" t="str">
        <f>IF('様式4～8'!H123="","",'様式4～8'!H123)</f>
        <v/>
      </c>
      <c r="AI7" s="72" t="str">
        <f>IF('様式4～8'!H124="","",'様式4～8'!H124)</f>
        <v/>
      </c>
      <c r="AJ7" s="72" t="str">
        <f>IF('様式4～8'!H125="","",'様式4～8'!H125)</f>
        <v/>
      </c>
      <c r="AK7" s="63" t="str">
        <f>IF($C7="","",IF(AF7="○",0.5,IF(AG7="○",0.5,IF(AH7="○",0.5,IF(AI7="○",0.25,IF(AJ7="○",0.1,0))))))</f>
        <v/>
      </c>
      <c r="AL7" s="741">
        <f>IF($C7="",0,ROUNDDOWN(AVERAGE(AK7:AK9),2))</f>
        <v>0</v>
      </c>
      <c r="AM7" s="64" t="str">
        <f>IF(OR('様式4～8'!H135="○",'様式4～8'!H136="○"),"○","")</f>
        <v/>
      </c>
      <c r="AN7" s="65" t="str">
        <f>IF($C7="","",IF(AM7="○",0.5,0))</f>
        <v/>
      </c>
      <c r="AO7" s="744">
        <f>MAX(AN7:AN9)</f>
        <v>0</v>
      </c>
      <c r="AP7" s="73" t="str">
        <f>IF($C7="","",IF(SUM(AS7,AU7,AW7,AY7)&gt;=0.5,LARGE((AS7,AU7,AW7,AY7),1)+LARGE((AS7,AU7,AW7,AY7),2),SUM(AS7,AU7,AW7,AY7)))</f>
        <v/>
      </c>
      <c r="AQ7" s="744">
        <f>IF($C7="",0,ROUNDDOWN(AVERAGE(AP7:AP9),2))</f>
        <v>0</v>
      </c>
      <c r="AR7" s="74" t="str">
        <f>IF('様式4～8'!H156="","",'様式4～8'!H156)</f>
        <v/>
      </c>
      <c r="AS7" s="75" t="str">
        <f>IF($C7="","",IF(AR7="○",0.5,0))</f>
        <v/>
      </c>
      <c r="AT7" s="76" t="str">
        <f>IF('様式4～8'!I156="","",'様式4～8'!I156)</f>
        <v/>
      </c>
      <c r="AU7" s="77" t="str">
        <f>IF($C7="","",IF(AT7="○",0.5,0))</f>
        <v/>
      </c>
      <c r="AV7" s="64" t="str">
        <f>IF('様式4～8'!J156="","",'様式4～8'!J156)</f>
        <v/>
      </c>
      <c r="AW7" s="75" t="str">
        <f>IF($C7="","",IF(AV7="○",0.5,0))</f>
        <v/>
      </c>
      <c r="AX7" s="76" t="str">
        <f>IF('様式4～8'!K156="","",'様式4～8'!K156)</f>
        <v/>
      </c>
      <c r="AY7" s="75" t="str">
        <f>IF($C7="","",IF(AX7="○",0.5,0))</f>
        <v/>
      </c>
      <c r="AZ7" s="180" t="str">
        <f>IF('様式4～8'!H198="","",'様式4～8'!H198)</f>
        <v/>
      </c>
      <c r="BA7" s="790" t="str">
        <f>IF('様式4～8'!H200="","",'様式4～8'!H200)</f>
        <v/>
      </c>
      <c r="BB7" s="761" t="str">
        <f>IF('様式4～8'!H201="","",'様式4～8'!H201)</f>
        <v/>
      </c>
      <c r="BC7" s="63" t="str">
        <f>IF($C7="","",IF(AZ7="○",0.5,0))</f>
        <v/>
      </c>
      <c r="BD7" s="764">
        <f>MAX(BC7:BC9)</f>
        <v>0</v>
      </c>
      <c r="BE7" s="242" t="str">
        <f>IF('様式4～8'!H229="","",'様式4～8'!H229)</f>
        <v/>
      </c>
      <c r="BF7" s="254" t="str">
        <f>IF('様式4～8'!H230="","",'様式4～8'!H230)</f>
        <v/>
      </c>
      <c r="BG7" s="244" t="str">
        <f>IF($C7="","",IF(BE7="○",1,IF(BF7="○",0.5,0)))</f>
        <v/>
      </c>
      <c r="BH7" s="767">
        <f>IF($C7="",0,ROUNDDOWN(AVERAGE(BG7:BG9),2))</f>
        <v>0</v>
      </c>
      <c r="BI7" s="74" t="str">
        <f>IF('様式4～8'!H240="","",'様式4～8'!H240)</f>
        <v/>
      </c>
      <c r="BJ7" s="790" t="str">
        <f>IF('様式4～8'!H242="","",'様式4～8'!H242)</f>
        <v/>
      </c>
      <c r="BK7" s="63" t="str">
        <f>IF($C7="","",IF(BI7="○",1,0))</f>
        <v/>
      </c>
      <c r="BL7" s="770">
        <f>MAX(BK7:BK9)</f>
        <v>0</v>
      </c>
      <c r="BM7" s="74" t="str">
        <f>IF('様式4～8'!H250="","",'様式4～8'!H250)</f>
        <v/>
      </c>
      <c r="BN7" s="790" t="str">
        <f>IF('様式4～8'!H252="","",'様式4～8'!H252)</f>
        <v/>
      </c>
      <c r="BO7" s="793" t="str">
        <f>IF('様式4～8'!H253="","",'様式4～8'!H253)</f>
        <v/>
      </c>
      <c r="BP7" s="63" t="str">
        <f>IF($C7="","",IF(BM7="○",0.75,0))</f>
        <v/>
      </c>
      <c r="BQ7" s="764">
        <f>MAX(BP7:BP9)</f>
        <v>0</v>
      </c>
      <c r="BR7" s="192" t="str">
        <f>IF(OR('様式4～8'!H260="○",'様式4～8'!H261="○"),"○","")</f>
        <v/>
      </c>
      <c r="BS7" s="63" t="str">
        <f>IF($C7="","",IF(BR7="○",0.5,0))</f>
        <v/>
      </c>
      <c r="BT7" s="741">
        <f>IF($C7="",0,ROUNDDOWN(AVERAGE(BS7:BS9),2))</f>
        <v>0</v>
      </c>
      <c r="BU7" s="64" t="str">
        <f>IF(OR('様式4～8'!H272="○",'様式4～8'!H273="○",'様式4～8'!H274="○",'様式4～8'!H275="○",'様式4～8'!H276="○"),"○","")</f>
        <v/>
      </c>
      <c r="BV7" s="63" t="str">
        <f>IF($C7="","",IF(BU7="○",0.25,0))</f>
        <v/>
      </c>
      <c r="BW7" s="744">
        <f>IF($C7="",0,ROUNDDOWN(AVERAGE(BV7:BV9),2))</f>
        <v>0</v>
      </c>
      <c r="BX7" s="258" t="str">
        <f>IF('様式4～8'!H284="","",'様式4～8'!H284)</f>
        <v/>
      </c>
      <c r="BY7" s="244" t="str">
        <f>IF($C7="","",IF(BX7="○",0.25,0))</f>
        <v/>
      </c>
      <c r="BZ7" s="747">
        <f>IF($C7="",0,ROUNDDOWN(AVERAGE(BY7:BY9),2))</f>
        <v>0</v>
      </c>
      <c r="CA7" s="262" t="str">
        <f>IF('様式4～8'!H304="","",'様式4～8'!H304)</f>
        <v/>
      </c>
      <c r="CB7" s="263" t="str">
        <f>IF('様式4～8'!H305="","",'様式4～8'!H305)</f>
        <v/>
      </c>
      <c r="CC7" s="775">
        <f>COUNT(CB7:CB9)</f>
        <v>0</v>
      </c>
      <c r="CD7" s="778" t="str">
        <f>IF($C7="","",IF(CA7="","",ROUNDDOWN(SUM(CA7:CA9)/((SUM(CB7:CB9)/5)+CC7),2)))</f>
        <v/>
      </c>
      <c r="CE7" s="781">
        <f>IF(CD7="－","－",IF(CD7&lt;0.25,3,IF(AND(0.25&lt;=CD7,CD7&lt;0.5),2.4,IF(AND(0.5&lt;=CD7,CD7&lt;0.75),1.8,IF(AND(0.75&lt;=CD7,CD7&lt;1),1.2,IF(AND(1&lt;=CD7,CD7&lt;1.25),0.6,0))))))</f>
        <v>0</v>
      </c>
      <c r="CF7" s="784"/>
      <c r="CG7" s="787" t="str">
        <f>IF(CF7="○",0.5,"－")</f>
        <v>－</v>
      </c>
      <c r="CH7" s="78"/>
      <c r="CI7" s="79"/>
      <c r="CJ7" s="63" t="str">
        <f>IF($C7="","",IF(CH7="○",IF(CI7="○",-2,-1),IF(CI7="○",-1,0)))</f>
        <v/>
      </c>
      <c r="CK7" s="764">
        <f>MIN(CJ7:CJ9)</f>
        <v>0</v>
      </c>
    </row>
    <row r="8" spans="1:108" s="16" customFormat="1" ht="17.649999999999999" customHeight="1" x14ac:dyDescent="0.4">
      <c r="A8" s="730"/>
      <c r="B8" s="733"/>
      <c r="C8" s="80" t="str">
        <f>IF('様式4～8'!M2="","",'様式4～8'!M2)</f>
        <v/>
      </c>
      <c r="D8" s="797"/>
      <c r="E8" s="81" t="str">
        <f>IF('様式4～8'!M15="","",'様式4～8'!M15)</f>
        <v/>
      </c>
      <c r="F8" s="736" t="e">
        <f>IF(C8&gt;0,ROUNDDOWN(AVERAGE(E8:E8),1),0)</f>
        <v>#DIV/0!</v>
      </c>
      <c r="G8" s="739"/>
      <c r="H8" s="82" t="str">
        <f>IF('様式4～8'!M20="","",'様式4～8'!M20)</f>
        <v/>
      </c>
      <c r="I8" s="83" t="str">
        <f>IF('様式4～8'!M21="","",'様式4～8'!M21)</f>
        <v/>
      </c>
      <c r="J8" s="84" t="str">
        <f t="shared" ref="J8:J9" si="0">IF($C8="","",IF(H8="○",0.5,IF(I8="○",0.25,0)))</f>
        <v/>
      </c>
      <c r="K8" s="742"/>
      <c r="L8" s="85" t="str">
        <f>IF('様式4～8'!M31="","",'様式4～8'!M31)</f>
        <v/>
      </c>
      <c r="M8" s="86" t="str">
        <f t="shared" ref="M8:M9" si="1">IF($C8="","",IF(L8="○",0.5,0))</f>
        <v/>
      </c>
      <c r="N8" s="745"/>
      <c r="O8" s="245" t="str">
        <f>IF('様式4～8'!M39="","",'様式4～8'!M39)</f>
        <v/>
      </c>
      <c r="P8" s="246" t="str">
        <f>IF('様式4～8'!M40="","",'様式4～8'!M40)</f>
        <v/>
      </c>
      <c r="Q8" s="247" t="str">
        <f>IF($C8="","",IF(O8="○",1.5,IF(P8="○",0.75,0)))</f>
        <v/>
      </c>
      <c r="R8" s="748"/>
      <c r="S8" s="82" t="str">
        <f>IF('様式4～8'!M68="","",'様式4～8'!M68)</f>
        <v/>
      </c>
      <c r="T8" s="87" t="str">
        <f>IF('様式4～8'!M69="","",'様式4～8'!M69)</f>
        <v/>
      </c>
      <c r="U8" s="88" t="str">
        <f>IF('様式4～8'!M70="","",'様式4～8'!M70)</f>
        <v/>
      </c>
      <c r="V8" s="89" t="str">
        <f>IF('様式4～8'!M67="","",'様式4～8'!M67)</f>
        <v/>
      </c>
      <c r="W8" s="84" t="str">
        <f t="shared" ref="W8:W9" si="2">IF($C8="","",IF(S8="○",IF(V8="○",2,1.5),IF(V8="○",1.5,(IF(T8="○",1,IF(U8="○",0.5,0))))))</f>
        <v/>
      </c>
      <c r="X8" s="751"/>
      <c r="Y8" s="89" t="str">
        <f>IF('様式4～8'!M85="","",'様式4～8'!M85)</f>
        <v/>
      </c>
      <c r="Z8" s="84" t="str">
        <f t="shared" ref="Z8:Z9" si="3">IF($C8="","",IF(Y8="○",0.5,0))</f>
        <v/>
      </c>
      <c r="AA8" s="742"/>
      <c r="AB8" s="82" t="str">
        <f>IF('様式4～8'!M113="","",'様式4～8'!M113)</f>
        <v/>
      </c>
      <c r="AC8" s="87" t="str">
        <f>IF('様式4～8'!M114="","",'様式4～8'!M114)</f>
        <v/>
      </c>
      <c r="AD8" s="84" t="str">
        <f t="shared" ref="AD8:AD9" si="4">IF($C8="","",IF(AB8="○",0.5,IF(AC8="○",0.5,0)))</f>
        <v/>
      </c>
      <c r="AE8" s="799"/>
      <c r="AF8" s="90" t="str">
        <f>IF('様式4～8'!M121="","",'様式4～8'!M121)</f>
        <v/>
      </c>
      <c r="AG8" s="91" t="str">
        <f>IF('様式4～8'!M122="","",'様式4～8'!M122)</f>
        <v/>
      </c>
      <c r="AH8" s="92" t="str">
        <f>IF('様式4～8'!M123="","",'様式4～8'!M123)</f>
        <v/>
      </c>
      <c r="AI8" s="93" t="str">
        <f>IF('様式4～8'!M124="","",'様式4～8'!M124)</f>
        <v/>
      </c>
      <c r="AJ8" s="93" t="str">
        <f>IF('様式4～8'!M125="","",'様式4～8'!M125)</f>
        <v/>
      </c>
      <c r="AK8" s="84" t="str">
        <f t="shared" ref="AK8:AK9" si="5">IF($C8="","",IF(AF8="○",0.5,IF(AG8="○",0.5,IF(AH8="○",0.5,IF(AI8="○",0.25,IF(AJ8="○",0.1,0))))))</f>
        <v/>
      </c>
      <c r="AL8" s="773"/>
      <c r="AM8" s="85" t="str">
        <f>IF(OR('様式4～8'!M135="○",'様式4～8'!M136="○"),"○","")</f>
        <v/>
      </c>
      <c r="AN8" s="84" t="str">
        <f t="shared" ref="AN8:AN9" si="6">IF($C8="","",IF(AM8="○",0.5,0))</f>
        <v/>
      </c>
      <c r="AO8" s="799"/>
      <c r="AP8" s="94" t="str">
        <f>IF($C8="","",IF(SUM(AS8,AU8,AW8,AY8)&gt;=0.5,LARGE((AS8,AU8,AW8,AY8),1)+LARGE((AS8,AU8,AW8,AY8),2),SUM(AS8,AU8,AW8,AY8)))</f>
        <v/>
      </c>
      <c r="AQ8" s="745"/>
      <c r="AR8" s="95" t="str">
        <f>IF('様式4～8'!M156="","",'様式4～8'!M156)</f>
        <v/>
      </c>
      <c r="AS8" s="96" t="str">
        <f t="shared" ref="AS8:AU9" si="7">IF($C8="","",IF(AR8="○",0.5,0))</f>
        <v/>
      </c>
      <c r="AT8" s="97" t="str">
        <f>IF('様式4～8'!N156="","",'様式4～8'!N156)</f>
        <v/>
      </c>
      <c r="AU8" s="98" t="str">
        <f t="shared" si="7"/>
        <v/>
      </c>
      <c r="AV8" s="85" t="str">
        <f>IF('様式4～8'!O156="","",'様式4～8'!O156)</f>
        <v/>
      </c>
      <c r="AW8" s="96" t="str">
        <f t="shared" ref="AW8:AW9" si="8">IF($C8="","",IF(AV8="○",0.5,0))</f>
        <v/>
      </c>
      <c r="AX8" s="97" t="str">
        <f>IF('様式4～8'!P156="","",'様式4～8'!P156)</f>
        <v/>
      </c>
      <c r="AY8" s="96" t="str">
        <f t="shared" ref="AY8:AY9" si="9">IF($C8="","",IF(AX8="○",0.5,0))</f>
        <v/>
      </c>
      <c r="AZ8" s="99" t="s">
        <v>28</v>
      </c>
      <c r="BA8" s="791"/>
      <c r="BB8" s="762"/>
      <c r="BC8" s="84" t="str">
        <f>IF($C8="","",IF(AZ8="○",0.5,"－"))</f>
        <v/>
      </c>
      <c r="BD8" s="765"/>
      <c r="BE8" s="245" t="str">
        <f>IF('様式4～8'!M229="","",'様式4～8'!M229)</f>
        <v/>
      </c>
      <c r="BF8" s="255" t="str">
        <f>IF('様式4～8'!M230="","",'様式4～8'!M230)</f>
        <v/>
      </c>
      <c r="BG8" s="247" t="str">
        <f t="shared" ref="BG8:BG9" si="10">IF($C8="","",IF(BE8="○",1,IF(BF8="○",0.5,0)))</f>
        <v/>
      </c>
      <c r="BH8" s="768"/>
      <c r="BI8" s="95" t="s">
        <v>28</v>
      </c>
      <c r="BJ8" s="791"/>
      <c r="BK8" s="84" t="str">
        <f>IF($C8="","",IF(BI8="○",0.25,"－"))</f>
        <v/>
      </c>
      <c r="BL8" s="771"/>
      <c r="BM8" s="95" t="s">
        <v>28</v>
      </c>
      <c r="BN8" s="791"/>
      <c r="BO8" s="794"/>
      <c r="BP8" s="84" t="str">
        <f>IF($C8="","",IF(BM8="○",0.25,"－"))</f>
        <v/>
      </c>
      <c r="BQ8" s="765"/>
      <c r="BR8" s="193" t="str">
        <f>IF(OR('様式4～8'!M260="○",'様式4～8'!M261="○"),"○","")</f>
        <v/>
      </c>
      <c r="BS8" s="84" t="str">
        <f t="shared" ref="BS8:BS9" si="11">IF($C8="","",IF(BR8="○",0.25,0))</f>
        <v/>
      </c>
      <c r="BT8" s="773"/>
      <c r="BU8" s="85" t="str">
        <f>IF(OR('様式4～8'!M272="○",'様式4～8'!M273="○",'様式4～8'!M274="○",'様式4～8'!M275="○",'様式4～8'!M276="○"),"○","")</f>
        <v/>
      </c>
      <c r="BV8" s="84" t="str">
        <f t="shared" ref="BV8:BV9" si="12">IF($C8="","",IF(BU8="○",0.25,0))</f>
        <v/>
      </c>
      <c r="BW8" s="745"/>
      <c r="BX8" s="259" t="str">
        <f>IF('様式4～8'!M284="","",'様式4～8'!M284)</f>
        <v/>
      </c>
      <c r="BY8" s="247" t="str">
        <f t="shared" ref="BY8:BY9" si="13">IF($C8="","",IF(BX8="○",0.25,0))</f>
        <v/>
      </c>
      <c r="BZ8" s="748"/>
      <c r="CA8" s="264" t="str">
        <f>IF('様式4～8'!M304="","",'様式4～8'!M304)</f>
        <v/>
      </c>
      <c r="CB8" s="265" t="str">
        <f>IF('様式4～8'!M305="","",'様式4～8'!M305)</f>
        <v/>
      </c>
      <c r="CC8" s="776"/>
      <c r="CD8" s="779"/>
      <c r="CE8" s="782"/>
      <c r="CF8" s="785"/>
      <c r="CG8" s="788"/>
      <c r="CH8" s="100"/>
      <c r="CI8" s="101"/>
      <c r="CJ8" s="84" t="str">
        <f t="shared" ref="CJ8:CJ9" si="14">IF($C8="","",IF(CH8="○",IF(CI8="○",-2,-1),IF(CI8="○",-1,0)))</f>
        <v/>
      </c>
      <c r="CK8" s="765"/>
    </row>
    <row r="9" spans="1:108" s="16" customFormat="1" ht="17.649999999999999" customHeight="1" thickBot="1" x14ac:dyDescent="0.45">
      <c r="A9" s="731"/>
      <c r="B9" s="734"/>
      <c r="C9" s="102" t="str">
        <f>IF('様式4～8'!R2="","",'様式4～8'!R2)</f>
        <v/>
      </c>
      <c r="D9" s="798"/>
      <c r="E9" s="103" t="str">
        <f>IF('様式4～8'!R15="","",'様式4～8'!R15)</f>
        <v/>
      </c>
      <c r="F9" s="737" t="e">
        <f>IF(C9&gt;0,ROUNDDOWN(AVERAGE(E9:E9),1),0)</f>
        <v>#DIV/0!</v>
      </c>
      <c r="G9" s="740"/>
      <c r="H9" s="104" t="str">
        <f>IF('様式4～8'!R20="","",'様式4～8'!R20)</f>
        <v/>
      </c>
      <c r="I9" s="105" t="str">
        <f>IF('様式4～8'!R21="","",'様式4～8'!R21)</f>
        <v/>
      </c>
      <c r="J9" s="106" t="str">
        <f t="shared" si="0"/>
        <v/>
      </c>
      <c r="K9" s="743"/>
      <c r="L9" s="107" t="str">
        <f>IF('様式4～8'!R31="","",'様式4～8'!R31)</f>
        <v/>
      </c>
      <c r="M9" s="108" t="str">
        <f t="shared" si="1"/>
        <v/>
      </c>
      <c r="N9" s="746"/>
      <c r="O9" s="248" t="str">
        <f>IF('様式4～8'!R39="","",'様式4～8'!R39)</f>
        <v/>
      </c>
      <c r="P9" s="249" t="str">
        <f>IF('様式4～8'!R40="","",'様式4～8'!R40)</f>
        <v/>
      </c>
      <c r="Q9" s="250" t="str">
        <f t="shared" ref="Q9" si="15">IF($C9="","",IF(O9="○",1.5,IF(P9="○",0.75,0)))</f>
        <v/>
      </c>
      <c r="R9" s="749"/>
      <c r="S9" s="104" t="str">
        <f>IF('様式4～8'!R68="","",'様式4～8'!R68)</f>
        <v/>
      </c>
      <c r="T9" s="109" t="str">
        <f>IF('様式4～8'!R69="","",'様式4～8'!R69)</f>
        <v/>
      </c>
      <c r="U9" s="110" t="str">
        <f>IF('様式4～8'!R70="","",'様式4～8'!R70)</f>
        <v/>
      </c>
      <c r="V9" s="111" t="str">
        <f>IF('様式4～8'!R67="","",'様式4～8'!R67)</f>
        <v/>
      </c>
      <c r="W9" s="106" t="str">
        <f t="shared" si="2"/>
        <v/>
      </c>
      <c r="X9" s="752"/>
      <c r="Y9" s="111" t="str">
        <f>IF('様式4～8'!R85="","",'様式4～8'!R85)</f>
        <v/>
      </c>
      <c r="Z9" s="106" t="str">
        <f t="shared" si="3"/>
        <v/>
      </c>
      <c r="AA9" s="743"/>
      <c r="AB9" s="104" t="str">
        <f>IF('様式4～8'!R113="","",'様式4～8'!R113)</f>
        <v/>
      </c>
      <c r="AC9" s="109" t="str">
        <f>IF('様式4～8'!R114="","",'様式4～8'!R114)</f>
        <v/>
      </c>
      <c r="AD9" s="106" t="str">
        <f t="shared" si="4"/>
        <v/>
      </c>
      <c r="AE9" s="800"/>
      <c r="AF9" s="112" t="str">
        <f>IF('様式4～8'!R121="","",'様式4～8'!R121)</f>
        <v/>
      </c>
      <c r="AG9" s="113" t="str">
        <f>IF('様式4～8'!R122="","",'様式4～8'!R122)</f>
        <v/>
      </c>
      <c r="AH9" s="114" t="str">
        <f>IF('様式4～8'!R123="","",'様式4～8'!R123)</f>
        <v/>
      </c>
      <c r="AI9" s="115" t="str">
        <f>IF('様式4～8'!R124="","",'様式4～8'!R124)</f>
        <v/>
      </c>
      <c r="AJ9" s="115" t="str">
        <f>IF('様式4～8'!R125="","",'様式4～8'!R125)</f>
        <v/>
      </c>
      <c r="AK9" s="106" t="str">
        <f t="shared" si="5"/>
        <v/>
      </c>
      <c r="AL9" s="774"/>
      <c r="AM9" s="107" t="str">
        <f>IF(OR('様式4～8'!R135="○",'様式4～8'!R136="○"),"○","")</f>
        <v/>
      </c>
      <c r="AN9" s="106" t="str">
        <f t="shared" si="6"/>
        <v/>
      </c>
      <c r="AO9" s="800"/>
      <c r="AP9" s="116" t="str">
        <f>IF($C9="","",IF(SUM(AS9,AU9,AW9,AY9)&gt;=0.5,LARGE((AS9,AU9,AW9,AY9),1)+LARGE((AS9,AU9,AW9,AY9),2),SUM(AS9,AU9,AW9,AY9)))</f>
        <v/>
      </c>
      <c r="AQ9" s="746"/>
      <c r="AR9" s="117" t="str">
        <f>IF('様式4～8'!R156="","",'様式4～8'!R156)</f>
        <v/>
      </c>
      <c r="AS9" s="118" t="str">
        <f t="shared" si="7"/>
        <v/>
      </c>
      <c r="AT9" s="119" t="str">
        <f>IF('様式4～8'!S156="","",'様式4～8'!S156)</f>
        <v/>
      </c>
      <c r="AU9" s="120" t="str">
        <f t="shared" si="7"/>
        <v/>
      </c>
      <c r="AV9" s="107" t="str">
        <f>IF('様式4～8'!T156="","",'様式4～8'!T156)</f>
        <v/>
      </c>
      <c r="AW9" s="118" t="str">
        <f t="shared" si="8"/>
        <v/>
      </c>
      <c r="AX9" s="119" t="str">
        <f>IF('様式4～8'!U156="","",'様式4～8'!U156)</f>
        <v/>
      </c>
      <c r="AY9" s="118" t="str">
        <f t="shared" si="9"/>
        <v/>
      </c>
      <c r="AZ9" s="121" t="s">
        <v>28</v>
      </c>
      <c r="BA9" s="792"/>
      <c r="BB9" s="763"/>
      <c r="BC9" s="106" t="str">
        <f>IF($C9="","",IF(AZ9="○",0.5,"－"))</f>
        <v/>
      </c>
      <c r="BD9" s="766"/>
      <c r="BE9" s="248" t="str">
        <f>IF('様式4～8'!R229="","",'様式4～8'!R229)</f>
        <v/>
      </c>
      <c r="BF9" s="256" t="str">
        <f>IF('様式4～8'!R230="","",'様式4～8'!R230)</f>
        <v/>
      </c>
      <c r="BG9" s="250" t="str">
        <f t="shared" si="10"/>
        <v/>
      </c>
      <c r="BH9" s="769"/>
      <c r="BI9" s="117" t="s">
        <v>28</v>
      </c>
      <c r="BJ9" s="792"/>
      <c r="BK9" s="106" t="str">
        <f>IF($C9="","",IF(BI9="○",0.25,"－"))</f>
        <v/>
      </c>
      <c r="BL9" s="772"/>
      <c r="BM9" s="117" t="s">
        <v>28</v>
      </c>
      <c r="BN9" s="792"/>
      <c r="BO9" s="795"/>
      <c r="BP9" s="106" t="str">
        <f>IF($C9="","",IF(BM9="○",0.25,"－"))</f>
        <v/>
      </c>
      <c r="BQ9" s="766"/>
      <c r="BR9" s="194" t="str">
        <f>IF(OR('様式4～8'!R260="○",'様式4～8'!R261="○"),"○","")</f>
        <v/>
      </c>
      <c r="BS9" s="106" t="str">
        <f t="shared" si="11"/>
        <v/>
      </c>
      <c r="BT9" s="774"/>
      <c r="BU9" s="107" t="str">
        <f>IF(OR('様式4～8'!R272="○",'様式4～8'!R273="○",'様式4～8'!R274="○",'様式4～8'!R275="○",'様式4～8'!R276="○"),"○","")</f>
        <v/>
      </c>
      <c r="BV9" s="106" t="str">
        <f t="shared" si="12"/>
        <v/>
      </c>
      <c r="BW9" s="746"/>
      <c r="BX9" s="260" t="str">
        <f>IF('様式4～8'!R284="","",'様式4～8'!R284)</f>
        <v/>
      </c>
      <c r="BY9" s="250" t="str">
        <f t="shared" si="13"/>
        <v/>
      </c>
      <c r="BZ9" s="749"/>
      <c r="CA9" s="266" t="str">
        <f>IF('様式4～8'!R304="","",'様式4～8'!R304)</f>
        <v/>
      </c>
      <c r="CB9" s="267" t="str">
        <f>IF('様式4～8'!R305="","",'様式4～8'!R305)</f>
        <v/>
      </c>
      <c r="CC9" s="777"/>
      <c r="CD9" s="780"/>
      <c r="CE9" s="783"/>
      <c r="CF9" s="786"/>
      <c r="CG9" s="789"/>
      <c r="CH9" s="122"/>
      <c r="CI9" s="123"/>
      <c r="CJ9" s="106" t="str">
        <f t="shared" si="14"/>
        <v/>
      </c>
      <c r="CK9" s="766"/>
    </row>
  </sheetData>
  <mergeCells count="82">
    <mergeCell ref="D7:D9"/>
    <mergeCell ref="BD7:BD9"/>
    <mergeCell ref="BA7:BA9"/>
    <mergeCell ref="AA7:AA9"/>
    <mergeCell ref="AE7:AE9"/>
    <mergeCell ref="AL7:AL9"/>
    <mergeCell ref="AO7:AO9"/>
    <mergeCell ref="AQ7:AQ9"/>
    <mergeCell ref="CK7:CK9"/>
    <mergeCell ref="BH7:BH9"/>
    <mergeCell ref="BL7:BL9"/>
    <mergeCell ref="BQ7:BQ9"/>
    <mergeCell ref="BT7:BT9"/>
    <mergeCell ref="BW7:BW9"/>
    <mergeCell ref="BZ7:BZ9"/>
    <mergeCell ref="CC7:CC9"/>
    <mergeCell ref="CD7:CD9"/>
    <mergeCell ref="CE7:CE9"/>
    <mergeCell ref="CF7:CF9"/>
    <mergeCell ref="CG7:CG9"/>
    <mergeCell ref="BJ7:BJ9"/>
    <mergeCell ref="BN7:BN9"/>
    <mergeCell ref="BO7:BO9"/>
    <mergeCell ref="CH5:CK5"/>
    <mergeCell ref="A7:A9"/>
    <mergeCell ref="B7:B9"/>
    <mergeCell ref="F7:F9"/>
    <mergeCell ref="G7:G9"/>
    <mergeCell ref="K7:K9"/>
    <mergeCell ref="N7:N9"/>
    <mergeCell ref="R7:R9"/>
    <mergeCell ref="X7:X9"/>
    <mergeCell ref="BX5:BZ5"/>
    <mergeCell ref="CA5:CA6"/>
    <mergeCell ref="CB5:CB6"/>
    <mergeCell ref="CC5:CC6"/>
    <mergeCell ref="CD5:CD6"/>
    <mergeCell ref="CE5:CE6"/>
    <mergeCell ref="BB7:BB9"/>
    <mergeCell ref="BE5:BH5"/>
    <mergeCell ref="BI5:BL5"/>
    <mergeCell ref="BM5:BQ5"/>
    <mergeCell ref="BR5:BT5"/>
    <mergeCell ref="CF5:CG5"/>
    <mergeCell ref="BU5:BW5"/>
    <mergeCell ref="BR4:BW4"/>
    <mergeCell ref="BX4:BZ4"/>
    <mergeCell ref="E5:G5"/>
    <mergeCell ref="H5:K5"/>
    <mergeCell ref="L5:N5"/>
    <mergeCell ref="O5:R5"/>
    <mergeCell ref="S5:X5"/>
    <mergeCell ref="Y5:AA5"/>
    <mergeCell ref="AB5:AE5"/>
    <mergeCell ref="AF5:AL5"/>
    <mergeCell ref="AM5:AO5"/>
    <mergeCell ref="AP5:AQ5"/>
    <mergeCell ref="AR5:AS5"/>
    <mergeCell ref="AT5:AU5"/>
    <mergeCell ref="AX5:AY5"/>
    <mergeCell ref="AV5:AW5"/>
    <mergeCell ref="CA3:CE3"/>
    <mergeCell ref="CF3:CG4"/>
    <mergeCell ref="CH3:CK3"/>
    <mergeCell ref="E4:G4"/>
    <mergeCell ref="H4:K4"/>
    <mergeCell ref="L4:N4"/>
    <mergeCell ref="O4:R4"/>
    <mergeCell ref="S4:AA4"/>
    <mergeCell ref="AB4:AE4"/>
    <mergeCell ref="AF4:AL4"/>
    <mergeCell ref="BE3:BZ3"/>
    <mergeCell ref="AM4:AO4"/>
    <mergeCell ref="AP4:AY4"/>
    <mergeCell ref="AZ4:BD4"/>
    <mergeCell ref="BE4:BH4"/>
    <mergeCell ref="BI4:BQ4"/>
    <mergeCell ref="A3:A6"/>
    <mergeCell ref="B3:B6"/>
    <mergeCell ref="C3:C6"/>
    <mergeCell ref="E3:R3"/>
    <mergeCell ref="S3:AA3"/>
  </mergeCells>
  <phoneticPr fontId="2"/>
  <dataValidations count="2">
    <dataValidation type="list" allowBlank="1" showInputMessage="1" showErrorMessage="1" sqref="V6" xr:uid="{00000000-0002-0000-0400-000000000000}">
      <formula1>$CO$3:$CO$5</formula1>
    </dataValidation>
    <dataValidation showInputMessage="1" showErrorMessage="1" sqref="AY5:AY6 J1:J2 F1:F2 M1:M2 Q1:Q2 AS1:AS3 AU1:AU3 AP6 BY6 AK10:AK1048576 AS10:AS1048576 AU10:AU1048576 AD10:AD1048576 E1:E1048576 J10:J1048576 Q10:Q1048576 M10:M1048576 W10:W1048576 Z10:Z1048576 CJ10:CJ1048576 AN10:AN1048576 BC10:BC1048576 F5:F1048576 BG10:BG1048576 BK10:BK1048576 BP10:BP1048576 BS10:BS1048576 BV10:BV1048576 BV1:BV6 BS1:BS6 BP1:BP6 BK1:BK6 BG1:BG6 BC1:BC6 AN1:AN6 CJ1:CJ6 Z2:Z6 W1:W6 M4:M6 Q4:Q6 J4:J6 AD1:AD6 AU5:AU6 AS5:AS6 AK1:AK6 AW5:AW6" xr:uid="{00000000-0002-0000-0400-000001000000}"/>
  </dataValidations>
  <printOptions horizontalCentered="1"/>
  <pageMargins left="0.31496062992125984" right="0.31496062992125984" top="0.74803149606299213" bottom="0.55118110236220474" header="0.31496062992125984" footer="0.31496062992125984"/>
  <pageSetup paperSize="9" scale="54" fitToWidth="3" orientation="landscape" r:id="rId1"/>
  <colBreaks count="2" manualBreakCount="2">
    <brk id="27" max="1048575" man="1"/>
    <brk id="5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提出要領</vt:lpstr>
      <vt:lpstr>鑑</vt:lpstr>
      <vt:lpstr>様式1～3</vt:lpstr>
      <vt:lpstr>様式4～8</vt:lpstr>
      <vt:lpstr>評価(1型)</vt:lpstr>
      <vt:lpstr>鑑!Print_Area</vt:lpstr>
      <vt:lpstr>提出要領!Print_Area</vt:lpstr>
      <vt:lpstr>'評価(1型)'!Print_Area</vt:lpstr>
      <vt:lpstr>'様式1～3'!Print_Area</vt:lpstr>
      <vt:lpstr>'様式4～8'!Print_Area</vt:lpstr>
      <vt:lpstr>'評価(1型)'!Print_Titles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藤本＿佳成</dc:creator>
  <cp:lastModifiedBy>長嶋＿駿也</cp:lastModifiedBy>
  <cp:lastPrinted>2024-04-03T04:05:34Z</cp:lastPrinted>
  <dcterms:created xsi:type="dcterms:W3CDTF">2023-01-31T09:23:19Z</dcterms:created>
  <dcterms:modified xsi:type="dcterms:W3CDTF">2026-09-14T11:51:18Z</dcterms:modified>
</cp:coreProperties>
</file>