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4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 codeName="{4D1C537B-E38A-612A-F078-A93A15B4B7F4}"/>
  <workbookPr codeName="ThisWorkbook"/>
  <mc:AlternateContent xmlns:mc="http://schemas.openxmlformats.org/markup-compatibility/2006">
    <mc:Choice Requires="x15">
      <x15ac:absPath xmlns:x15ac="http://schemas.microsoft.com/office/spreadsheetml/2010/11/ac" url="N:\01_計画管理課\04_契約係\★契約係員フォルダ\01_公告\03_R8公告\01_総合評価\公告\"/>
    </mc:Choice>
  </mc:AlternateContent>
  <xr:revisionPtr revIDLastSave="0" documentId="13_ncr:1_{3CCDF0F7-6B84-4D18-9965-4A9D1E2A862B}" xr6:coauthVersionLast="47" xr6:coauthVersionMax="47" xr10:uidLastSave="{00000000-0000-0000-0000-000000000000}"/>
  <bookViews>
    <workbookView xWindow="28680" yWindow="-120" windowWidth="29040" windowHeight="15720" tabRatio="891" activeTab="1" xr2:uid="{00000000-000D-0000-FFFF-FFFF00000000}"/>
  </bookViews>
  <sheets>
    <sheet name="ＪＶで入札参加→" sheetId="8" r:id="rId1"/>
    <sheet name="別紙１－③ (ＪＶ用)" sheetId="4" r:id="rId2"/>
    <sheet name="変更契約から紙契約希望→" sheetId="6" r:id="rId3"/>
    <sheet name="別紙２（変更契約）" sheetId="3" r:id="rId4"/>
  </sheets>
  <definedNames>
    <definedName name="_xlnm.Print_Area" localSheetId="0">ＪＶで入札参加→!$A$1:$I$19</definedName>
    <definedName name="_xlnm.Print_Area" localSheetId="1">'別紙１－③ (ＪＶ用)'!$A$4:$Y$49</definedName>
    <definedName name="_xlnm.Print_Area" localSheetId="3">'別紙２（変更契約）'!$A$1:$Y$32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B8" i="3" l="1"/>
  <c r="AB5" i="3"/>
  <c r="AB2" i="3"/>
  <c r="B8" i="4" l="1"/>
  <c r="G16" i="3" l="1"/>
  <c r="G15" i="3"/>
  <c r="T10" i="3"/>
  <c r="N10" i="3"/>
  <c r="N9" i="3"/>
  <c r="N8" i="3"/>
  <c r="N7" i="3"/>
  <c r="H28" i="3" l="1"/>
  <c r="AQ7" i="3"/>
  <c r="H29" i="3"/>
  <c r="I30" i="3"/>
  <c r="AQ23" i="4"/>
  <c r="C46" i="4" l="1"/>
  <c r="AM30" i="4"/>
  <c r="AQ22" i="4"/>
  <c r="AQ21" i="4"/>
  <c r="AR20" i="4"/>
  <c r="AQ20" i="4" s="1"/>
  <c r="B21" i="4"/>
  <c r="H17" i="4"/>
  <c r="B17" i="4"/>
  <c r="H10" i="4"/>
  <c r="B5" i="3"/>
  <c r="R6" i="4"/>
  <c r="AQ8" i="3" l="1"/>
  <c r="AQ9" i="3" l="1"/>
  <c r="H7" i="3" l="1"/>
  <c r="D25" i="3"/>
  <c r="B12" i="3"/>
  <c r="H12" i="3" l="1"/>
  <c r="AP10" i="3"/>
  <c r="AQ10" i="3"/>
  <c r="B15" i="3"/>
  <c r="AR7" i="3"/>
  <c r="B16" i="3"/>
  <c r="R3" i="3"/>
  <c r="AM21" i="3" l="1"/>
  <c r="AP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4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1" authorId="0" shapeId="0" xr:uid="{00000000-0006-0000-03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<sst xmlns="http://schemas.openxmlformats.org/spreadsheetml/2006/main" count="205" uniqueCount="147">
  <si>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</si>
  <si>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</si>
  <si>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</si>
  <si>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</si>
  <si>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空知総合振興局長</t>
    <rPh sb="0" eb="2">
      <t>ソラチ</t>
    </rPh>
    <rPh sb="2" eb="4">
      <t>ソウゴウ</t>
    </rPh>
    <rPh sb="4" eb="6">
      <t>シンコウ</t>
    </rPh>
    <rPh sb="6" eb="8">
      <t>キョクチョウ</t>
    </rPh>
    <phoneticPr fontId="1"/>
  </si>
  <si>
    <t>後志総合振興局長</t>
    <rPh sb="0" eb="2">
      <t>シリベシ</t>
    </rPh>
    <rPh sb="2" eb="4">
      <t>ソウゴウ</t>
    </rPh>
    <rPh sb="4" eb="6">
      <t>シンコウ</t>
    </rPh>
    <rPh sb="6" eb="8">
      <t>キョクチョウ</t>
    </rPh>
    <phoneticPr fontId="1"/>
  </si>
  <si>
    <t>渡島総合振興局長</t>
    <rPh sb="0" eb="2">
      <t>オシマ</t>
    </rPh>
    <rPh sb="2" eb="4">
      <t>ソウゴウ</t>
    </rPh>
    <rPh sb="4" eb="6">
      <t>シンコウ</t>
    </rPh>
    <rPh sb="6" eb="8">
      <t>キョクチョウ</t>
    </rPh>
    <phoneticPr fontId="1"/>
  </si>
  <si>
    <t>胆振総合振興局長</t>
    <rPh sb="0" eb="2">
      <t>イブリ</t>
    </rPh>
    <rPh sb="2" eb="4">
      <t>ソウゴウ</t>
    </rPh>
    <rPh sb="4" eb="6">
      <t>シンコウ</t>
    </rPh>
    <rPh sb="6" eb="8">
      <t>キョクチョウ</t>
    </rPh>
    <phoneticPr fontId="1"/>
  </si>
  <si>
    <t>上川総合振興局長</t>
    <rPh sb="0" eb="2">
      <t>カミカワ</t>
    </rPh>
    <rPh sb="2" eb="4">
      <t>ソウゴウ</t>
    </rPh>
    <rPh sb="4" eb="6">
      <t>シンコウ</t>
    </rPh>
    <rPh sb="6" eb="8">
      <t>キョクチョウ</t>
    </rPh>
    <phoneticPr fontId="1"/>
  </si>
  <si>
    <t>留萌振興局長</t>
    <rPh sb="0" eb="2">
      <t>ルモイ</t>
    </rPh>
    <rPh sb="2" eb="4">
      <t>シンコウ</t>
    </rPh>
    <rPh sb="4" eb="6">
      <t>キョクチョウ</t>
    </rPh>
    <phoneticPr fontId="1"/>
  </si>
  <si>
    <t>宗谷総合振興局長</t>
    <rPh sb="0" eb="2">
      <t>ソウヤ</t>
    </rPh>
    <rPh sb="2" eb="4">
      <t>ソウゴウ</t>
    </rPh>
    <rPh sb="4" eb="6">
      <t>シンコウ</t>
    </rPh>
    <rPh sb="6" eb="8">
      <t>キョクチョウ</t>
    </rPh>
    <phoneticPr fontId="1"/>
  </si>
  <si>
    <t>オホーツク総合振興局長</t>
    <rPh sb="5" eb="7">
      <t>ソウゴウ</t>
    </rPh>
    <rPh sb="7" eb="9">
      <t>シンコウ</t>
    </rPh>
    <rPh sb="9" eb="11">
      <t>キョクチョウ</t>
    </rPh>
    <phoneticPr fontId="1"/>
  </si>
  <si>
    <t>十勝総合振興局長</t>
    <rPh sb="0" eb="2">
      <t>トカチ</t>
    </rPh>
    <rPh sb="2" eb="4">
      <t>ソウゴウ</t>
    </rPh>
    <rPh sb="4" eb="6">
      <t>シンコウ</t>
    </rPh>
    <rPh sb="6" eb="8">
      <t>キョクチョウ</t>
    </rPh>
    <phoneticPr fontId="1"/>
  </si>
  <si>
    <t>釧路総合振興局長</t>
    <rPh sb="0" eb="2">
      <t>クシロ</t>
    </rPh>
    <rPh sb="2" eb="4">
      <t>ソウゴウ</t>
    </rPh>
    <rPh sb="4" eb="6">
      <t>シンコウ</t>
    </rPh>
    <rPh sb="6" eb="8">
      <t>キョクチョウ</t>
    </rPh>
    <phoneticPr fontId="1"/>
  </si>
  <si>
    <t>北海道知事</t>
    <rPh sb="0" eb="3">
      <t>ホッカイドウ</t>
    </rPh>
    <rPh sb="3" eb="5">
      <t>チジ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</si>
  <si>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</si>
  <si>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</si>
  <si>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</si>
  <si>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</si>
  <si>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ＪＶ</t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</si>
  <si>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</si>
  <si>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</si>
  <si>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</si>
  <si>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</si>
  <si>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</si>
  <si>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</si>
  <si>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</si>
  <si>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</si>
  <si>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</si>
  <si>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</si>
  <si>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</si>
  <si>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</si>
  <si>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</si>
  <si>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</si>
  <si>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</si>
  <si>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</si>
  <si>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</si>
  <si>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小樽建管</t>
    <rPh sb="0" eb="2">
      <t>オタル</t>
    </rPh>
    <rPh sb="2" eb="3">
      <t>タツル</t>
    </rPh>
    <phoneticPr fontId="1"/>
  </si>
  <si>
    <t>室蘭建管</t>
    <rPh sb="0" eb="2">
      <t>ムロラン</t>
    </rPh>
    <rPh sb="2" eb="4">
      <t>ケンカン</t>
    </rPh>
    <phoneticPr fontId="1"/>
  </si>
  <si>
    <t>旭川建管</t>
    <rPh sb="0" eb="2">
      <t>アサヒカワ</t>
    </rPh>
    <rPh sb="2" eb="4">
      <t>ケンカン</t>
    </rPh>
    <phoneticPr fontId="1"/>
  </si>
  <si>
    <t>建築局</t>
    <rPh sb="0" eb="3">
      <t>ケンチクキョク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</si>
  <si>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</si>
  <si>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</si>
  <si>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契約形態</t>
    <rPh sb="0" eb="2">
      <t>ケイヤク</t>
    </rPh>
    <rPh sb="2" eb="4">
      <t>ケイタイ</t>
    </rPh>
    <phoneticPr fontId="1"/>
  </si>
  <si>
    <t>釧路建管</t>
    <rPh sb="0" eb="2">
      <t>クシロ</t>
    </rPh>
    <rPh sb="2" eb="3">
      <t>タツル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</si>
  <si>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</si>
  <si>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</si>
  <si>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</si>
  <si>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</si>
  <si>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</si>
  <si>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</si>
  <si>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</si>
  <si>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</si>
  <si>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</si>
  <si>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</si>
  <si>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</si>
  <si>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</si>
  <si>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</si>
  <si>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札幌建管</t>
    <rPh sb="0" eb="2">
      <t>サッポロ</t>
    </rPh>
    <rPh sb="2" eb="4">
      <t>ケンカン</t>
    </rPh>
    <phoneticPr fontId="1"/>
  </si>
  <si>
    <t>函館建管</t>
    <rPh sb="0" eb="2">
      <t>ハコダテ</t>
    </rPh>
    <rPh sb="2" eb="4">
      <t>ケンカン</t>
    </rPh>
    <phoneticPr fontId="1"/>
  </si>
  <si>
    <t>留萌建管</t>
    <rPh sb="0" eb="2">
      <t>ルモイ</t>
    </rPh>
    <rPh sb="2" eb="4">
      <t>ケンカン</t>
    </rPh>
    <phoneticPr fontId="1"/>
  </si>
  <si>
    <t>稚内建管</t>
    <rPh sb="0" eb="2">
      <t>ワッカナイ</t>
    </rPh>
    <rPh sb="2" eb="4">
      <t>ケンカン</t>
    </rPh>
    <phoneticPr fontId="1"/>
  </si>
  <si>
    <t>網走建管</t>
    <rPh sb="0" eb="2">
      <t>アバシリ</t>
    </rPh>
    <rPh sb="2" eb="4">
      <t>ケンカン</t>
    </rPh>
    <phoneticPr fontId="1"/>
  </si>
  <si>
    <t>帯広建管</t>
    <rPh sb="0" eb="2">
      <t>オビヒロ</t>
    </rPh>
    <rPh sb="2" eb="4">
      <t>ケンカン</t>
    </rPh>
    <phoneticPr fontId="1"/>
  </si>
  <si>
    <t>＜ファイル名用＞</t>
    <rPh sb="5" eb="6">
      <t>メイ</t>
    </rPh>
    <rPh sb="6" eb="7">
      <t>ヨウ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</si>
  <si>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</si>
  <si>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</si>
  <si>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</si>
  <si>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</si>
  <si>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</si>
  <si>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</si>
  <si>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</si>
  <si>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</si>
  <si>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</si>
  <si>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</si>
  <si>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</si>
  <si>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</si>
  <si>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</si>
  <si>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</si>
  <si>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satsudoboku.koji1@pref.hokkaido.lg.jp</t>
    <phoneticPr fontId="14"/>
  </si>
  <si>
    <t>011-561-0426</t>
    <phoneticPr fontId="14"/>
  </si>
  <si>
    <t>otarukenkan.nyuusatu@pref.hokkaido.lg.jp</t>
    <phoneticPr fontId="14"/>
  </si>
  <si>
    <t>0134-25-2160</t>
    <phoneticPr fontId="14"/>
  </si>
  <si>
    <t>murorandoboku.koji1@pref.hokkaido.lg.jp</t>
    <phoneticPr fontId="14"/>
  </si>
  <si>
    <t>0143-24-9859</t>
  </si>
  <si>
    <t>hakodatekenkan.nyukeiseikyu@pref.hokkaido.lg.jp</t>
    <phoneticPr fontId="14"/>
  </si>
  <si>
    <t>0138-47-9613</t>
  </si>
  <si>
    <t>asahikawadoboku.koji1@pref.hokkaido.lg.jp</t>
  </si>
  <si>
    <t>0166-46-4912</t>
  </si>
  <si>
    <t>rumoikenkan.nyukei@pref.hokkaido.lg.jp</t>
  </si>
  <si>
    <t>0164-42-8347</t>
  </si>
  <si>
    <t>wakanaidoboku.koji1@pref.hokkaido.lg.jp</t>
  </si>
  <si>
    <t>0162-33-2551</t>
  </si>
  <si>
    <t>abashiridoboku.koji1@pref.hokkaido.lg.jp</t>
  </si>
  <si>
    <t>0152-41-0710</t>
  </si>
  <si>
    <t>obihirodoboku.koji1@pref.hokkaido.lg.jp</t>
  </si>
  <si>
    <t>0155-27-8710</t>
  </si>
  <si>
    <t>kushirodoboku.koji1@pref.hokkaido.lg.jp</t>
  </si>
  <si>
    <t>0154-23-9121</t>
  </si>
  <si>
    <t>kensetsu.kenkei1@pref.hokkaido.lg.jp</t>
  </si>
  <si>
    <t>011-204-5592</t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</si>
  <si>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</si>
  <si>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</si>
  <si>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</si>
  <si>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</si>
  <si>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</si>
  <si>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</si>
  <si>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</si>
  <si>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</si>
  <si>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</si>
  <si>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</si>
  <si>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</si>
  <si>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</si>
  <si>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</si>
  <si>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</si>
  <si>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</si>
  <si>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</si>
  <si>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委託業務</t>
    <rPh sb="0" eb="2">
      <t>イタク</t>
    </rPh>
    <rPh sb="2" eb="4">
      <t>ギョウム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</si>
  <si>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</si>
  <si>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ｱﾄﾞ
ﾚｽ</t>
    <phoneticPr fontId="1"/>
  </si>
  <si>
    <t>(構成員1)
　　契約権限者</t>
    <rPh sb="1" eb="3">
      <t>コウセイ</t>
    </rPh>
    <rPh sb="3" eb="4">
      <t>イン</t>
    </rPh>
    <rPh sb="9" eb="11">
      <t>ケイヤク</t>
    </rPh>
    <rPh sb="11" eb="13">
      <t>ケンゲン</t>
    </rPh>
    <rPh sb="13" eb="14">
      <t>シャ</t>
    </rPh>
    <phoneticPr fontId="1"/>
  </si>
  <si>
    <t>(構成員2)
　　契約権限者</t>
    <rPh sb="1" eb="3">
      <t>コウセイ</t>
    </rPh>
    <rPh sb="3" eb="4">
      <t>イン</t>
    </rPh>
    <rPh sb="9" eb="11">
      <t>ケイヤク</t>
    </rPh>
    <rPh sb="11" eb="13">
      <t>ケンゲン</t>
    </rPh>
    <rPh sb="13" eb="14">
      <t>シャ</t>
    </rPh>
    <phoneticPr fontId="1"/>
  </si>
  <si>
    <t>（代表者）
　　契約権限者</t>
    <rPh sb="1" eb="3">
      <t>ダイヒョウ</t>
    </rPh>
    <rPh sb="3" eb="4">
      <t>シャ</t>
    </rPh>
    <rPh sb="8" eb="10">
      <t>ケイヤク</t>
    </rPh>
    <rPh sb="10" eb="12">
      <t>ケンゲン</t>
    </rPh>
    <rPh sb="12" eb="13">
      <t>シャ</t>
    </rPh>
    <phoneticPr fontId="1"/>
  </si>
  <si>
    <t>（代表者）
　　契約担当者</t>
    <rPh sb="1" eb="3">
      <t>ダイヒョウ</t>
    </rPh>
    <rPh sb="3" eb="4">
      <t>シャ</t>
    </rPh>
    <rPh sb="8" eb="10">
      <t>ケイヤク</t>
    </rPh>
    <rPh sb="10" eb="13">
      <t>タントウシャ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</si>
  <si>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</si>
  <si>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ください。</t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</si>
  <si>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color theme="1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</si>
  <si>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</si>
  <si>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rPr>
        <sz val="18"/>
        <color rgb="FFFF0000"/>
        <rFont val="游ゴシック"/>
        <family val="3"/>
        <charset val="128"/>
        <scheme val="minor"/>
      </rP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</si>
  <si>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t>　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</si>
  <si>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rPr>
        <sz val="18"/>
        <color rgb="FFFF0000"/>
        <rFont val="游ゴシック"/>
        <family val="3"/>
        <charset val="128"/>
        <scheme val="minor"/>
      </rP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</si>
  <si>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また、</t>
    </r>
    <r>
      <rPr>
        <sz val="18"/>
        <color rgb="FFFF0000"/>
        <rFont val="游ゴシック"/>
        <family val="3"/>
        <charset val="128"/>
        <scheme val="minor"/>
      </rPr>
      <t>郵送</t>
    </r>
    <r>
      <rPr>
        <sz val="18"/>
        <rFont val="游ゴシック"/>
        <family val="3"/>
        <charset val="128"/>
        <scheme val="minor"/>
      </rPr>
      <t>の場合は、</t>
    </r>
    <r>
      <rPr>
        <sz val="18"/>
        <color rgb="FFFF0000"/>
        <rFont val="游ゴシック"/>
        <family val="3"/>
        <charset val="128"/>
        <scheme val="minor"/>
      </rPr>
      <t>入札書、内訳書とともに同封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</si>
  <si>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</si>
  <si>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92D05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</si>
  <si>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</si>
  <si>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</si>
  <si>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</si>
  <si>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</si>
  <si>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共同企業体</t>
    </r>
    <r>
      <rPr>
        <sz val="28"/>
        <rFont val="游ゴシック"/>
        <family val="3"/>
        <charset val="128"/>
        <scheme val="minor"/>
      </rPr>
      <t>で入札参加する場合は、</t>
    </r>
    <rPh sb="0" eb="2">
      <t>キョウドウ</t>
    </rPh>
    <rPh sb="2" eb="5">
      <t>キギョウタイ</t>
    </rPh>
    <rPh sb="6" eb="8">
      <t>ニュウサツ</t>
    </rPh>
    <rPh sb="8" eb="10">
      <t>サンカ</t>
    </rPh>
    <rPh sb="12" eb="14">
      <t>バアイ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</si>
  <si>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入札金額送信の際</t>
    </r>
    <r>
      <rPr>
        <b/>
        <sz val="28"/>
        <rFont val="游ゴシック"/>
        <family val="3"/>
        <charset val="128"/>
        <scheme val="minor"/>
      </rPr>
      <t>、</t>
    </r>
    <r>
      <rPr>
        <b/>
        <sz val="28"/>
        <color rgb="FFFF0000"/>
        <rFont val="游ゴシック"/>
        <family val="3"/>
        <charset val="128"/>
        <scheme val="minor"/>
      </rPr>
      <t>内訳書と同時</t>
    </r>
    <r>
      <rPr>
        <sz val="28"/>
        <rFont val="游ゴシック"/>
        <family val="3"/>
        <charset val="128"/>
        <scheme val="minor"/>
      </rPr>
      <t>に</t>
    </r>
    <rPh sb="0" eb="2">
      <t>ニュウサツ</t>
    </rPh>
    <rPh sb="2" eb="4">
      <t>キンガク</t>
    </rPh>
    <rPh sb="4" eb="6">
      <t>ソウシン</t>
    </rPh>
    <rPh sb="7" eb="8">
      <t>サイ</t>
    </rPh>
    <rPh sb="9" eb="12">
      <t>ウチワケショ</t>
    </rPh>
    <rPh sb="13" eb="15">
      <t>ドウジ</t>
    </rPh>
    <phoneticPr fontId="1"/>
  </si>
  <si>
    <t>別紙１ー③（ＪＶ用）に必要事項を</t>
    <rPh sb="0" eb="2">
      <t>ベッシ</t>
    </rPh>
    <rPh sb="8" eb="9">
      <t>ヨウ</t>
    </rPh>
    <phoneticPr fontId="1"/>
  </si>
  <si>
    <r>
      <t>入力後、</t>
    </r>
    <r>
      <rPr>
        <b/>
        <sz val="28"/>
        <color rgb="FFFF0000"/>
        <rFont val="游ゴシック"/>
        <family val="3"/>
        <charset val="128"/>
        <scheme val="minor"/>
      </rPr>
      <t>ＰＤＦで保存</t>
    </r>
    <r>
      <rPr>
        <sz val="28"/>
        <rFont val="游ゴシック"/>
        <family val="3"/>
        <charset val="128"/>
        <scheme val="minor"/>
      </rPr>
      <t>の上、</t>
    </r>
    <rPh sb="0" eb="2">
      <t>ニュウリョク</t>
    </rPh>
    <rPh sb="2" eb="3">
      <t>ゴ</t>
    </rPh>
    <rPh sb="8" eb="10">
      <t>ホゾン</t>
    </rPh>
    <rPh sb="11" eb="12">
      <t>ウエ</t>
    </rPh>
    <phoneticPr fontId="1"/>
  </si>
  <si>
    <t>参加形態</t>
    <rPh sb="0" eb="2">
      <t>サンカ</t>
    </rPh>
    <rPh sb="2" eb="4">
      <t>ケイタイ</t>
    </rPh>
    <phoneticPr fontId="1"/>
  </si>
  <si>
    <t>建築局（その他）</t>
    <rPh sb="0" eb="3">
      <t>ケンチクキョク</t>
    </rPh>
    <rPh sb="6" eb="7">
      <t>タ</t>
    </rPh>
    <phoneticPr fontId="1"/>
  </si>
  <si>
    <t>北海道教育委員会教育長</t>
    <rPh sb="0" eb="3">
      <t>ホッカイドウ</t>
    </rPh>
    <rPh sb="3" eb="5">
      <t>キョウイク</t>
    </rPh>
    <rPh sb="5" eb="8">
      <t>イインカイ</t>
    </rPh>
    <rPh sb="8" eb="11">
      <t>キョウイクチョウ</t>
    </rPh>
    <phoneticPr fontId="1"/>
  </si>
  <si>
    <t>北海道病院事業管理者</t>
    <rPh sb="0" eb="3">
      <t>ホッカイドウ</t>
    </rPh>
    <rPh sb="3" eb="5">
      <t>ビョウイン</t>
    </rPh>
    <rPh sb="5" eb="7">
      <t>ジギョウ</t>
    </rPh>
    <rPh sb="7" eb="10">
      <t>カンリシャ</t>
    </rPh>
    <phoneticPr fontId="1"/>
  </si>
  <si>
    <t>北海道警察本部長</t>
    <rPh sb="0" eb="3">
      <t>ホッカイドウ</t>
    </rPh>
    <rPh sb="3" eb="5">
      <t>ケイサツ</t>
    </rPh>
    <rPh sb="5" eb="8">
      <t>ホンブチョウ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</si>
</sst>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28"/>
      <color rgb="FF0070C0"/>
      <name val="游ゴシック"/>
      <family val="3"/>
      <charset val="128"/>
      <scheme val="minor"/>
    </font>
    <font>
      <sz val="28"/>
      <color rgb="FF92D05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  <font>
      <b/>
      <sz val="28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85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2" fillId="0" borderId="0" xfId="0" applyFont="1" applyBorder="1" applyProtection="1">
      <alignment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Protection="1">
      <alignment vertical="center"/>
      <protection locked="0"/>
    </xf>
    <xf numFmtId="0" fontId="3" fillId="4" borderId="0" xfId="0" applyFont="1" applyFill="1" applyProtection="1">
      <alignment vertical="center"/>
    </xf>
    <xf numFmtId="0" fontId="2" fillId="4" borderId="0" xfId="0" applyFont="1" applyFill="1" applyAlignment="1" applyProtection="1">
      <alignment horizontal="distributed" vertical="center" indent="10"/>
      <protection locked="0"/>
    </xf>
    <xf numFmtId="0" fontId="3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Alignment="1" applyProtection="1">
      <alignment horizontal="center" vertical="center"/>
    </xf>
    <xf numFmtId="0" fontId="13" fillId="4" borderId="0" xfId="0" applyFont="1" applyFill="1" applyBorder="1" applyAlignment="1" applyProtection="1">
      <alignment horizontal="left" vertical="center"/>
    </xf>
    <xf numFmtId="49" fontId="15" fillId="4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Alignment="1" applyProtection="1">
      <alignment horizontal="right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0" xfId="0" applyFont="1" applyFill="1" applyAlignment="1" applyProtection="1">
      <alignment horizontal="center" vertical="center" shrinkToFit="1"/>
      <protection locked="0"/>
    </xf>
    <xf numFmtId="176" fontId="3" fillId="4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Protection="1">
      <alignment vertical="center"/>
    </xf>
    <xf numFmtId="0" fontId="3" fillId="4" borderId="5" xfId="0" applyFont="1" applyFill="1" applyBorder="1" applyProtection="1">
      <alignment vertical="center"/>
      <protection locked="0"/>
    </xf>
    <xf numFmtId="0" fontId="3" fillId="4" borderId="6" xfId="0" applyFont="1" applyFill="1" applyBorder="1" applyAlignment="1" applyProtection="1">
      <alignment horizontal="distributed" vertical="center"/>
      <protection locked="0"/>
    </xf>
    <xf numFmtId="0" fontId="3" fillId="4" borderId="7" xfId="0" applyFont="1" applyFill="1" applyBorder="1" applyProtection="1">
      <alignment vertical="center"/>
      <protection locked="0"/>
    </xf>
    <xf numFmtId="0" fontId="3" fillId="4" borderId="6" xfId="0" applyFont="1" applyFill="1" applyBorder="1" applyProtection="1">
      <alignment vertical="center"/>
      <protection locked="0"/>
    </xf>
    <xf numFmtId="0" fontId="12" fillId="4" borderId="0" xfId="0" applyFont="1" applyFill="1" applyBorder="1" applyProtection="1">
      <alignment vertical="center"/>
    </xf>
    <xf numFmtId="0" fontId="12" fillId="4" borderId="9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horizontal="center" vertical="center"/>
    </xf>
    <xf numFmtId="0" fontId="3" fillId="4" borderId="9" xfId="0" applyFont="1" applyFill="1" applyBorder="1" applyProtection="1">
      <alignment vertical="center"/>
    </xf>
    <xf numFmtId="0" fontId="5" fillId="4" borderId="11" xfId="0" applyFont="1" applyFill="1" applyBorder="1" applyProtection="1">
      <alignment vertical="center"/>
      <protection locked="0"/>
    </xf>
    <xf numFmtId="0" fontId="5" fillId="4" borderId="12" xfId="0" applyFont="1" applyFill="1" applyBorder="1" applyProtection="1">
      <alignment vertical="center"/>
      <protection locked="0"/>
    </xf>
    <xf numFmtId="0" fontId="5" fillId="4" borderId="0" xfId="0" applyFont="1" applyFill="1" applyBorder="1" applyProtection="1">
      <alignment vertical="center"/>
      <protection locked="0"/>
    </xf>
    <xf numFmtId="0" fontId="3" fillId="4" borderId="0" xfId="0" applyFont="1" applyFill="1" applyBorder="1" applyProtection="1">
      <alignment vertical="center"/>
      <protection locked="0"/>
    </xf>
    <xf numFmtId="0" fontId="3" fillId="4" borderId="12" xfId="0" applyFont="1" applyFill="1" applyBorder="1" applyProtection="1">
      <alignment vertical="center"/>
      <protection locked="0"/>
    </xf>
    <xf numFmtId="0" fontId="12" fillId="4" borderId="12" xfId="0" applyFont="1" applyFill="1" applyBorder="1" applyAlignment="1" applyProtection="1">
      <alignment horizontal="center" vertical="center"/>
    </xf>
    <xf numFmtId="0" fontId="12" fillId="4" borderId="5" xfId="0" applyFont="1" applyFill="1" applyBorder="1" applyProtection="1">
      <alignment vertical="center"/>
    </xf>
    <xf numFmtId="0" fontId="12" fillId="4" borderId="6" xfId="0" applyFont="1" applyFill="1" applyBorder="1" applyAlignment="1" applyProtection="1">
      <alignment horizontal="center" vertical="center"/>
    </xf>
    <xf numFmtId="0" fontId="12" fillId="4" borderId="7" xfId="0" applyFont="1" applyFill="1" applyBorder="1" applyAlignment="1" applyProtection="1">
      <alignment horizontal="right" vertical="center"/>
    </xf>
    <xf numFmtId="0" fontId="12" fillId="4" borderId="6" xfId="0" applyFont="1" applyFill="1" applyBorder="1" applyAlignment="1" applyProtection="1">
      <alignment horizontal="left" vertical="center"/>
    </xf>
    <xf numFmtId="0" fontId="3" fillId="4" borderId="7" xfId="0" applyFont="1" applyFill="1" applyBorder="1" applyProtection="1">
      <alignment vertical="center"/>
    </xf>
    <xf numFmtId="0" fontId="3" fillId="4" borderId="11" xfId="0" applyFont="1" applyFill="1" applyBorder="1" applyProtection="1">
      <alignment vertical="center"/>
      <protection locked="0"/>
    </xf>
    <xf numFmtId="0" fontId="12" fillId="4" borderId="0" xfId="0" applyFont="1" applyFill="1" applyBorder="1" applyAlignment="1" applyProtection="1">
      <alignment horizontal="center" vertical="center"/>
    </xf>
    <xf numFmtId="0" fontId="12" fillId="4" borderId="12" xfId="0" applyFont="1" applyFill="1" applyBorder="1" applyAlignment="1" applyProtection="1">
      <alignment horizontal="right" vertical="center"/>
    </xf>
    <xf numFmtId="177" fontId="12" fillId="4" borderId="0" xfId="0" applyNumberFormat="1" applyFont="1" applyFill="1" applyBorder="1" applyAlignment="1" applyProtection="1">
      <alignment horizontal="left" vertical="center"/>
    </xf>
    <xf numFmtId="0" fontId="3" fillId="4" borderId="12" xfId="0" applyFont="1" applyFill="1" applyBorder="1" applyProtection="1">
      <alignment vertical="center"/>
    </xf>
    <xf numFmtId="0" fontId="3" fillId="4" borderId="8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Protection="1">
      <alignment vertical="center"/>
      <protection locked="0"/>
    </xf>
    <xf numFmtId="0" fontId="3" fillId="4" borderId="9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vertical="center"/>
      <protection locked="0"/>
    </xf>
    <xf numFmtId="0" fontId="12" fillId="4" borderId="12" xfId="0" applyFont="1" applyFill="1" applyBorder="1" applyProtection="1">
      <alignment vertical="center"/>
    </xf>
    <xf numFmtId="0" fontId="12" fillId="4" borderId="0" xfId="0" applyFont="1" applyFill="1" applyBorder="1" applyAlignment="1" applyProtection="1">
      <alignment vertical="center"/>
    </xf>
    <xf numFmtId="49" fontId="12" fillId="4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left" vertical="center"/>
    </xf>
    <xf numFmtId="0" fontId="12" fillId="4" borderId="8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vertical="center"/>
    </xf>
    <xf numFmtId="0" fontId="12" fillId="4" borderId="10" xfId="0" applyFont="1" applyFill="1" applyBorder="1" applyAlignment="1" applyProtection="1">
      <alignment horizontal="right" vertical="center"/>
    </xf>
    <xf numFmtId="0" fontId="12" fillId="4" borderId="9" xfId="0" applyFont="1" applyFill="1" applyBorder="1" applyAlignment="1" applyProtection="1">
      <alignment horizontal="left" vertical="center"/>
    </xf>
    <xf numFmtId="0" fontId="3" fillId="4" borderId="10" xfId="0" applyFont="1" applyFill="1" applyBorder="1" applyProtection="1">
      <alignment vertical="center"/>
    </xf>
    <xf numFmtId="0" fontId="10" fillId="4" borderId="0" xfId="0" applyFont="1" applyFill="1" applyProtection="1">
      <alignment vertical="center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 applyProtection="1"/>
    <xf numFmtId="0" fontId="3" fillId="4" borderId="0" xfId="0" applyFont="1" applyFill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vertical="center"/>
      <protection locked="0"/>
    </xf>
    <xf numFmtId="0" fontId="11" fillId="4" borderId="0" xfId="0" applyFont="1" applyFill="1" applyAlignment="1" applyProtection="1">
      <alignment vertical="center"/>
    </xf>
    <xf numFmtId="0" fontId="3" fillId="4" borderId="0" xfId="0" applyFont="1" applyFill="1" applyAlignment="1" applyProtection="1">
      <alignment vertical="center"/>
    </xf>
    <xf numFmtId="49" fontId="5" fillId="4" borderId="0" xfId="0" applyNumberFormat="1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distributed" vertical="center"/>
      <protection locked="0"/>
    </xf>
    <xf numFmtId="0" fontId="3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Alignment="1" applyProtection="1">
      <alignment horizontal="distributed" vertical="center"/>
      <protection locked="0"/>
    </xf>
    <xf numFmtId="0" fontId="9" fillId="4" borderId="0" xfId="0" applyFont="1" applyFill="1" applyAlignment="1" applyProtection="1">
      <alignment vertical="center"/>
    </xf>
    <xf numFmtId="0" fontId="5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Alignment="1" applyProtection="1">
      <alignment vertical="center"/>
      <protection locked="0"/>
    </xf>
    <xf numFmtId="0" fontId="9" fillId="4" borderId="0" xfId="0" applyFont="1" applyFill="1" applyBorder="1" applyAlignment="1" applyProtection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3" fillId="4" borderId="0" xfId="0" applyFont="1" applyFill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5" fillId="4" borderId="6" xfId="0" applyFont="1" applyFill="1" applyBorder="1" applyAlignment="1" applyProtection="1">
      <alignment horizontal="left" vertical="center"/>
      <protection locked="0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4" fillId="4" borderId="0" xfId="0" applyFont="1" applyFill="1" applyAlignment="1" applyProtection="1">
      <alignment vertical="center" wrapText="1"/>
    </xf>
    <xf numFmtId="0" fontId="10" fillId="4" borderId="0" xfId="0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" fillId="4" borderId="0" xfId="0" applyFont="1" applyFill="1" applyBorder="1" applyAlignment="1" applyProtection="1">
      <alignment horizontal="right" vertical="center"/>
      <protection locked="0"/>
    </xf>
    <xf numFmtId="0" fontId="3" fillId="4" borderId="12" xfId="0" applyFont="1" applyFill="1" applyBorder="1" applyAlignment="1" applyProtection="1">
      <alignment horizontal="right" vertical="center"/>
      <protection locked="0"/>
    </xf>
    <xf numFmtId="0" fontId="3" fillId="4" borderId="0" xfId="0" applyFont="1" applyFill="1" applyAlignment="1" applyProtection="1">
      <alignment vertical="center" textRotation="255"/>
      <protection locked="0"/>
    </xf>
    <xf numFmtId="0" fontId="4" fillId="0" borderId="11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0" applyFont="1" applyBorder="1">
      <alignment vertical="center"/>
    </xf>
    <xf numFmtId="0" fontId="27" fillId="0" borderId="0" xfId="0" applyFont="1" applyBorder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26" fillId="0" borderId="0" xfId="0" applyFont="1" applyAlignment="1">
      <alignment horizontal="center" vertical="center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5" fillId="4" borderId="5" xfId="0" applyFont="1" applyFill="1" applyBorder="1" applyAlignment="1" applyProtection="1">
      <alignment horizontal="center" vertical="center" textRotation="255"/>
      <protection locked="0"/>
    </xf>
    <xf numFmtId="0" fontId="5" fillId="4" borderId="7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center" vertical="center" textRotation="255"/>
      <protection locked="0"/>
    </xf>
    <xf numFmtId="0" fontId="5" fillId="4" borderId="12" xfId="0" applyFont="1" applyFill="1" applyBorder="1" applyAlignment="1" applyProtection="1">
      <alignment horizontal="center" vertical="center" textRotation="255"/>
      <protection locked="0"/>
    </xf>
    <xf numFmtId="0" fontId="5" fillId="4" borderId="8" xfId="0" applyFont="1" applyFill="1" applyBorder="1" applyAlignment="1" applyProtection="1">
      <alignment horizontal="center" vertical="center" textRotation="255"/>
      <protection locked="0"/>
    </xf>
    <xf numFmtId="0" fontId="5" fillId="4" borderId="10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distributed" vertical="center"/>
      <protection locked="0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5" fillId="4" borderId="12" xfId="0" applyFont="1" applyFill="1" applyBorder="1" applyAlignment="1" applyProtection="1">
      <alignment horizontal="distributed" vertical="center"/>
      <protection locked="0"/>
    </xf>
    <xf numFmtId="0" fontId="19" fillId="4" borderId="11" xfId="0" applyFont="1" applyFill="1" applyBorder="1" applyAlignment="1" applyProtection="1">
      <alignment horizontal="distributed" vertical="center"/>
      <protection locked="0"/>
    </xf>
    <xf numFmtId="0" fontId="19" fillId="4" borderId="0" xfId="0" applyFont="1" applyFill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4" fillId="4" borderId="11" xfId="0" applyFont="1" applyFill="1" applyBorder="1" applyAlignment="1" applyProtection="1">
      <alignment horizontal="left" vertical="center"/>
    </xf>
    <xf numFmtId="0" fontId="4" fillId="4" borderId="0" xfId="0" applyFont="1" applyFill="1" applyBorder="1" applyAlignment="1" applyProtection="1">
      <alignment horizontal="left" vertical="center"/>
    </xf>
    <xf numFmtId="0" fontId="19" fillId="4" borderId="0" xfId="0" applyFont="1" applyFill="1" applyBorder="1" applyAlignment="1" applyProtection="1">
      <alignment horizontal="left" vertical="center" wrapText="1"/>
      <protection locked="0"/>
    </xf>
    <xf numFmtId="0" fontId="19" fillId="4" borderId="12" xfId="0" applyFont="1" applyFill="1" applyBorder="1" applyAlignment="1" applyProtection="1">
      <alignment horizontal="left" vertical="center" wrapText="1"/>
      <protection locked="0"/>
    </xf>
    <xf numFmtId="0" fontId="24" fillId="2" borderId="13" xfId="1" applyFont="1" applyFill="1" applyBorder="1" applyAlignment="1" applyProtection="1">
      <alignment horizontal="center" vertical="center" shrinkToFit="1"/>
      <protection locked="0"/>
    </xf>
    <xf numFmtId="0" fontId="25" fillId="2" borderId="14" xfId="1" applyFont="1" applyFill="1" applyBorder="1" applyAlignment="1" applyProtection="1">
      <alignment horizontal="center" vertical="center" shrinkToFit="1"/>
      <protection locked="0"/>
    </xf>
    <xf numFmtId="0" fontId="25" fillId="2" borderId="15" xfId="1" applyFont="1" applyFill="1" applyBorder="1" applyAlignment="1" applyProtection="1">
      <alignment horizontal="center" vertical="center" shrinkToFit="1"/>
      <protection locked="0"/>
    </xf>
    <xf numFmtId="0" fontId="25" fillId="2" borderId="16" xfId="1" applyFont="1" applyFill="1" applyBorder="1" applyAlignment="1" applyProtection="1">
      <alignment horizontal="center" vertical="center" shrinkToFit="1"/>
      <protection locked="0"/>
    </xf>
    <xf numFmtId="0" fontId="25" fillId="2" borderId="17" xfId="1" applyFont="1" applyFill="1" applyBorder="1" applyAlignment="1" applyProtection="1">
      <alignment horizontal="center" vertical="center" shrinkToFit="1"/>
      <protection locked="0"/>
    </xf>
    <xf numFmtId="0" fontId="25" fillId="2" borderId="18" xfId="1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23" fillId="2" borderId="14" xfId="1" applyFont="1" applyFill="1" applyBorder="1" applyAlignment="1" applyProtection="1">
      <alignment horizontal="center" vertical="center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24" fillId="2" borderId="14" xfId="1" applyFont="1" applyFill="1" applyBorder="1" applyAlignment="1" applyProtection="1">
      <alignment horizontal="center" vertical="center" shrinkToFit="1"/>
      <protection locked="0"/>
    </xf>
    <xf numFmtId="0" fontId="24" fillId="2" borderId="15" xfId="1" applyFont="1" applyFill="1" applyBorder="1" applyAlignment="1" applyProtection="1">
      <alignment horizontal="center" vertical="center" shrinkToFit="1"/>
      <protection locked="0"/>
    </xf>
    <xf numFmtId="0" fontId="24" fillId="2" borderId="16" xfId="1" applyFont="1" applyFill="1" applyBorder="1" applyAlignment="1" applyProtection="1">
      <alignment horizontal="center" vertical="center" shrinkToFit="1"/>
      <protection locked="0"/>
    </xf>
    <xf numFmtId="0" fontId="24" fillId="2" borderId="17" xfId="1" applyFont="1" applyFill="1" applyBorder="1" applyAlignment="1" applyProtection="1">
      <alignment horizontal="center" vertical="center" shrinkToFit="1"/>
      <protection locked="0"/>
    </xf>
    <xf numFmtId="0" fontId="24" fillId="2" borderId="18" xfId="1" applyFont="1" applyFill="1" applyBorder="1" applyAlignment="1" applyProtection="1">
      <alignment horizontal="center" vertical="center" shrinkToFit="1"/>
      <protection locked="0"/>
    </xf>
    <xf numFmtId="176" fontId="5" fillId="4" borderId="0" xfId="0" applyNumberFormat="1" applyFont="1" applyFill="1" applyAlignment="1" applyProtection="1">
      <alignment horizontal="distributed" vertical="center"/>
    </xf>
    <xf numFmtId="0" fontId="5" fillId="4" borderId="0" xfId="0" applyFont="1" applyFill="1" applyAlignment="1" applyProtection="1">
      <alignment horizontal="distributed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left" vertical="center" shrinkToFit="1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center" vertical="center"/>
    </xf>
    <xf numFmtId="0" fontId="10" fillId="4" borderId="0" xfId="0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/>
    </xf>
    <xf numFmtId="0" fontId="19" fillId="4" borderId="0" xfId="0" applyFont="1" applyFill="1" applyBorder="1" applyAlignment="1" applyProtection="1">
      <alignment horizontal="left" vertical="center" wrapText="1" shrinkToFit="1"/>
      <protection locked="0"/>
    </xf>
    <xf numFmtId="0" fontId="19" fillId="4" borderId="0" xfId="0" applyFont="1" applyFill="1" applyBorder="1" applyAlignment="1" applyProtection="1">
      <alignment horizontal="left" vertical="center" shrinkToFit="1"/>
      <protection locked="0"/>
    </xf>
    <xf numFmtId="0" fontId="19" fillId="4" borderId="12" xfId="0" applyFont="1" applyFill="1" applyBorder="1" applyAlignment="1" applyProtection="1">
      <alignment horizontal="left" vertical="center" shrinkToFit="1"/>
      <protection locked="0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4" borderId="0" xfId="0" applyFont="1" applyFill="1" applyBorder="1" applyAlignment="1" applyProtection="1">
      <alignment horizontal="left" vertical="center"/>
      <protection locked="0"/>
    </xf>
    <xf numFmtId="0" fontId="19" fillId="4" borderId="12" xfId="0" applyFont="1" applyFill="1" applyBorder="1" applyAlignment="1" applyProtection="1">
      <alignment horizontal="left" vertical="center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5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10" fillId="2" borderId="18" xfId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9" fillId="0" borderId="0" xfId="0" applyFont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shrinkToFit="1"/>
      <protection locked="0"/>
    </xf>
  </cellXfs>
  <cellStyles count="2">
    <cellStyle name="ハイパーリンク" xfId="1" builtinId="8"/>
    <cellStyle name="標準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11</xdr:row>
      <xdr:rowOff>123825</xdr:rowOff>
    </xdr:from>
    <xdr:to>
      <xdr:col>9</xdr:col>
      <xdr:colOff>6349</xdr:colOff>
      <xdr:row>19</xdr:row>
      <xdr:rowOff>114299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4" y="4438650"/>
          <a:ext cx="6207125" cy="2895599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22</xdr:row>
          <xdr:rowOff>133350</xdr:rowOff>
        </xdr:from>
        <xdr:to>
          <xdr:col>7</xdr:col>
          <xdr:colOff>38100</xdr:colOff>
          <xdr:row>24</xdr:row>
          <xdr:rowOff>57150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23</xdr:row>
          <xdr:rowOff>228600</xdr:rowOff>
        </xdr:from>
        <xdr:to>
          <xdr:col>7</xdr:col>
          <xdr:colOff>38100</xdr:colOff>
          <xdr:row>25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9527</xdr:colOff>
      <xdr:row>6</xdr:row>
      <xdr:rowOff>81284</xdr:rowOff>
    </xdr:from>
    <xdr:to>
      <xdr:col>40</xdr:col>
      <xdr:colOff>19050</xdr:colOff>
      <xdr:row>7</xdr:row>
      <xdr:rowOff>266700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>
          <a:stCxn id="5" idx="1"/>
        </xdr:cNvCxnSpPr>
      </xdr:nvCxnSpPr>
      <xdr:spPr>
        <a:xfrm flipH="1">
          <a:off x="7191377" y="1405259"/>
          <a:ext cx="3047998" cy="40449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38100</xdr:rowOff>
    </xdr:from>
    <xdr:to>
      <xdr:col>41</xdr:col>
      <xdr:colOff>38100</xdr:colOff>
      <xdr:row>14</xdr:row>
      <xdr:rowOff>142875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0239375" y="209550"/>
          <a:ext cx="295275" cy="3352800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127000</xdr:colOff>
          <xdr:row>31</xdr:row>
          <xdr:rowOff>146050</xdr:rowOff>
        </xdr:from>
        <xdr:to>
          <xdr:col>32</xdr:col>
          <xdr:colOff>209550</xdr:colOff>
          <xdr:row>35</xdr:row>
          <xdr:rowOff>114300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26</xdr:row>
      <xdr:rowOff>76200</xdr:rowOff>
    </xdr:from>
    <xdr:to>
      <xdr:col>47</xdr:col>
      <xdr:colOff>66675</xdr:colOff>
      <xdr:row>39</xdr:row>
      <xdr:rowOff>142875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9458325" y="5857875"/>
          <a:ext cx="5276850" cy="2628900"/>
        </a:xfrm>
        <a:prstGeom prst="wedgeRectCallout">
          <a:avLst>
            <a:gd name="adj1" fmla="val -72390"/>
            <a:gd name="adj2" fmla="val 4361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26</xdr:row>
      <xdr:rowOff>104775</xdr:rowOff>
    </xdr:from>
    <xdr:to>
      <xdr:col>25</xdr:col>
      <xdr:colOff>247650</xdr:colOff>
      <xdr:row>30</xdr:row>
      <xdr:rowOff>85725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6078856" y="511492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127000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26</xdr:row>
      <xdr:rowOff>268942</xdr:rowOff>
    </xdr:from>
    <xdr:to>
      <xdr:col>24</xdr:col>
      <xdr:colOff>85725</xdr:colOff>
      <xdr:row>30</xdr:row>
      <xdr:rowOff>9525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2:J19"/>
  <sheetViews>
    <sheetView zoomScale="90" zoomScaleNormal="90" workbookViewId="0"/>
  </sheetViews>
  <sheetFormatPr defaultRowHeight="18"/>
  <cols>
    <col min="8" max="8" width="13.58203125" customWidth="1"/>
    <col min="9" max="9" width="4.83203125" customWidth="1"/>
  </cols>
  <sheetData>
    <row r="2" spans="1:10" ht="45">
      <c r="A2" s="154" t="s">
        <v>138</v>
      </c>
    </row>
    <row r="4" spans="1:10" ht="45">
      <c r="A4" s="155" t="s">
        <v>140</v>
      </c>
    </row>
    <row r="5" spans="1:10" ht="18.75" customHeight="1"/>
    <row r="6" spans="1:10" ht="45">
      <c r="A6" s="169" t="s">
        <v>141</v>
      </c>
    </row>
    <row r="7" spans="1:10" ht="18.75" customHeight="1"/>
    <row r="8" spans="1:10" ht="45">
      <c r="A8" s="154" t="s">
        <v>139</v>
      </c>
    </row>
    <row r="10" spans="1:10" ht="45">
      <c r="A10" s="169" t="s">
        <v>137</v>
      </c>
    </row>
    <row r="13" spans="1:10" s="165" customFormat="1" ht="29">
      <c r="A13" s="173" t="s">
        <v>126</v>
      </c>
      <c r="B13" s="173"/>
      <c r="C13" s="173"/>
      <c r="D13" s="173"/>
      <c r="E13" s="173"/>
      <c r="F13" s="173"/>
      <c r="G13" s="173"/>
      <c r="H13" s="173"/>
      <c r="I13" s="173"/>
      <c r="J13" s="167"/>
    </row>
    <row r="14" spans="1:10" s="164" customFormat="1" ht="29">
      <c r="A14" s="168" t="s">
        <v>127</v>
      </c>
      <c r="B14" s="168"/>
      <c r="J14" s="166"/>
    </row>
    <row r="15" spans="1:10" s="164" customFormat="1" ht="29">
      <c r="A15" s="168" t="s">
        <v>128</v>
      </c>
      <c r="B15" s="168"/>
      <c r="J15" s="166"/>
    </row>
    <row r="16" spans="1:10" s="164" customFormat="1" ht="29">
      <c r="A16" s="168" t="s">
        <v>129</v>
      </c>
      <c r="B16" s="168"/>
      <c r="J16" s="166"/>
    </row>
    <row r="17" spans="1:10" s="164" customFormat="1" ht="29">
      <c r="A17" s="168" t="s">
        <v>130</v>
      </c>
      <c r="B17" s="168"/>
      <c r="J17" s="166"/>
    </row>
    <row r="18" spans="1:10" s="164" customFormat="1" ht="29">
      <c r="A18" s="168" t="s">
        <v>131</v>
      </c>
      <c r="B18" s="168"/>
      <c r="J18" s="166"/>
    </row>
    <row r="19" spans="1:10" s="164" customFormat="1" ht="29">
      <c r="A19" s="168" t="s">
        <v>125</v>
      </c>
      <c r="B19" s="168"/>
      <c r="J19" s="166"/>
    </row>
  </sheetData>
  <mergeCells count="1">
    <mergeCell ref="A13:I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8"/>
  </sheetPr>
  <dimension ref="A1:AU103"/>
  <sheetViews>
    <sheetView tabSelected="1" zoomScaleNormal="100" workbookViewId="0">
      <pane ySplit="16" topLeftCell="A17" activePane="bottomLeft" state="frozen"/>
      <selection activeCell="A2" sqref="A2"/>
      <selection pane="bottomLeft"/>
    </sheetView>
  </sheetViews>
  <sheetFormatPr defaultColWidth="9" defaultRowHeight="13"/>
  <cols>
    <col min="1" max="1" width="2.08203125" style="71" customWidth="1"/>
    <col min="2" max="4" width="3.58203125" style="71" customWidth="1"/>
    <col min="5" max="6" width="2.58203125" style="71" customWidth="1"/>
    <col min="7" max="7" width="3.58203125" style="71" customWidth="1"/>
    <col min="8" max="8" width="3.5" style="71" customWidth="1"/>
    <col min="9" max="9" width="3.58203125" style="71" customWidth="1"/>
    <col min="10" max="11" width="1.83203125" style="71" customWidth="1"/>
    <col min="12" max="15" width="3.58203125" style="71" customWidth="1"/>
    <col min="16" max="17" width="1.83203125" style="71" customWidth="1"/>
    <col min="18" max="24" width="3.58203125" style="71" customWidth="1"/>
    <col min="25" max="25" width="3.33203125" style="71" customWidth="1"/>
    <col min="26" max="41" width="3.58203125" style="71" customWidth="1"/>
    <col min="42" max="42" width="7.83203125" style="72" customWidth="1"/>
    <col min="43" max="43" width="20.5" style="71" bestFit="1" customWidth="1"/>
    <col min="44" max="44" width="25.33203125" style="71" customWidth="1"/>
    <col min="45" max="46" width="3.58203125" style="73" customWidth="1"/>
    <col min="47" max="64" width="3.58203125" style="71" customWidth="1"/>
    <col min="65" max="16384" width="9" style="71"/>
  </cols>
  <sheetData>
    <row r="1" spans="1:46">
      <c r="AQ1" s="71" t="s">
        <v>56</v>
      </c>
      <c r="AR1" s="71" t="s">
        <v>76</v>
      </c>
    </row>
    <row r="2" spans="1:46" ht="15.5">
      <c r="AP2" s="79">
        <v>10</v>
      </c>
      <c r="AQ2" s="76" t="s">
        <v>58</v>
      </c>
      <c r="AR2" s="76" t="s">
        <v>4</v>
      </c>
      <c r="AS2" s="80" t="s">
        <v>79</v>
      </c>
      <c r="AT2" s="81" t="s">
        <v>80</v>
      </c>
    </row>
    <row r="3" spans="1:46" ht="15.5">
      <c r="AP3" s="79">
        <v>11</v>
      </c>
      <c r="AQ3" s="76" t="s">
        <v>37</v>
      </c>
      <c r="AR3" s="76" t="s">
        <v>5</v>
      </c>
      <c r="AS3" s="80" t="s">
        <v>81</v>
      </c>
      <c r="AT3" s="81" t="s">
        <v>82</v>
      </c>
    </row>
    <row r="4" spans="1:46" ht="22" customHeight="1" thickBot="1">
      <c r="A4" s="228" t="s">
        <v>115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75" t="s">
        <v>15</v>
      </c>
      <c r="AD4" s="76" t="s">
        <v>41</v>
      </c>
      <c r="AE4" s="76"/>
      <c r="AF4" s="76"/>
      <c r="AG4" s="76"/>
      <c r="AJ4" s="192" t="s">
        <v>48</v>
      </c>
      <c r="AK4" s="192"/>
      <c r="AL4" s="192"/>
      <c r="AP4" s="79">
        <v>12</v>
      </c>
      <c r="AQ4" s="76" t="s">
        <v>59</v>
      </c>
      <c r="AR4" s="76" t="s">
        <v>6</v>
      </c>
      <c r="AS4" s="80" t="s">
        <v>85</v>
      </c>
      <c r="AT4" s="81" t="s">
        <v>86</v>
      </c>
    </row>
    <row r="5" spans="1:46" ht="17.25" customHeight="1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AB5" s="221"/>
      <c r="AC5" s="222"/>
      <c r="AD5" s="78"/>
      <c r="AE5" s="79">
        <v>1</v>
      </c>
      <c r="AF5" s="76" t="s">
        <v>3</v>
      </c>
      <c r="AG5" s="76"/>
      <c r="AJ5" s="225" t="s">
        <v>49</v>
      </c>
      <c r="AK5" s="225"/>
      <c r="AL5" s="225"/>
      <c r="AP5" s="79">
        <v>13</v>
      </c>
      <c r="AQ5" s="76" t="s">
        <v>38</v>
      </c>
      <c r="AR5" s="76" t="s">
        <v>7</v>
      </c>
      <c r="AS5" s="80" t="s">
        <v>83</v>
      </c>
      <c r="AT5" s="81" t="s">
        <v>84</v>
      </c>
    </row>
    <row r="6" spans="1:46" ht="22" customHeight="1" thickBot="1">
      <c r="R6" s="82" t="str">
        <f>IF($AB$5="","","令和")</f>
        <v/>
      </c>
      <c r="S6" s="171"/>
      <c r="T6" s="83" t="s">
        <v>2</v>
      </c>
      <c r="U6" s="74"/>
      <c r="V6" s="83" t="s">
        <v>1</v>
      </c>
      <c r="W6" s="74"/>
      <c r="X6" s="83" t="s">
        <v>0</v>
      </c>
      <c r="Y6" s="83"/>
      <c r="AB6" s="223"/>
      <c r="AC6" s="224"/>
      <c r="AD6" s="78"/>
      <c r="AE6" s="79">
        <v>2</v>
      </c>
      <c r="AF6" s="76" t="s">
        <v>117</v>
      </c>
      <c r="AG6" s="76"/>
      <c r="AP6" s="79">
        <v>14</v>
      </c>
      <c r="AQ6" s="76" t="s">
        <v>39</v>
      </c>
      <c r="AR6" s="76" t="s">
        <v>8</v>
      </c>
      <c r="AS6" s="80" t="s">
        <v>87</v>
      </c>
      <c r="AT6" s="81" t="s">
        <v>88</v>
      </c>
    </row>
    <row r="7" spans="1:46" ht="17.25" customHeight="1" thickBot="1">
      <c r="Z7" s="75" t="s">
        <v>16</v>
      </c>
      <c r="AD7" s="76" t="s">
        <v>42</v>
      </c>
      <c r="AE7" s="76"/>
      <c r="AF7" s="76"/>
      <c r="AG7" s="76"/>
      <c r="AP7" s="79">
        <v>15</v>
      </c>
      <c r="AQ7" s="76" t="s">
        <v>60</v>
      </c>
      <c r="AR7" s="76" t="s">
        <v>9</v>
      </c>
      <c r="AS7" s="80" t="s">
        <v>89</v>
      </c>
      <c r="AT7" s="81" t="s">
        <v>90</v>
      </c>
    </row>
    <row r="8" spans="1:46" ht="22" customHeight="1">
      <c r="B8" s="76" t="str">
        <f>IF(AB8="","（支出負担行為担当者）",VLOOKUP(AB8,$AP$2:$AR$15,3,1))&amp;"　様"</f>
        <v>（支出負担行為担当者）　様</v>
      </c>
      <c r="AB8" s="221"/>
      <c r="AC8" s="222"/>
      <c r="AD8" s="78"/>
      <c r="AE8" s="78"/>
      <c r="AF8" s="78"/>
      <c r="AG8" s="78"/>
      <c r="AH8" s="84"/>
      <c r="AI8" s="84"/>
      <c r="AJ8" s="84"/>
      <c r="AK8" s="84"/>
      <c r="AL8" s="84"/>
      <c r="AM8" s="84"/>
      <c r="AN8" s="84"/>
      <c r="AO8" s="84"/>
      <c r="AP8" s="79">
        <v>16</v>
      </c>
      <c r="AQ8" s="76" t="s">
        <v>61</v>
      </c>
      <c r="AR8" s="76" t="s">
        <v>10</v>
      </c>
      <c r="AS8" s="80" t="s">
        <v>91</v>
      </c>
      <c r="AT8" s="81" t="s">
        <v>92</v>
      </c>
    </row>
    <row r="9" spans="1:46" ht="17.25" customHeight="1" thickBot="1">
      <c r="AB9" s="223"/>
      <c r="AC9" s="224"/>
      <c r="AD9" s="78"/>
      <c r="AE9" s="78"/>
      <c r="AF9" s="78"/>
      <c r="AG9" s="78"/>
      <c r="AH9" s="84"/>
      <c r="AI9" s="84"/>
      <c r="AJ9" s="84"/>
      <c r="AK9" s="84"/>
      <c r="AL9" s="84"/>
      <c r="AM9" s="84"/>
      <c r="AN9" s="84"/>
      <c r="AO9" s="84"/>
      <c r="AP9" s="79">
        <v>17</v>
      </c>
      <c r="AQ9" s="76" t="s">
        <v>62</v>
      </c>
      <c r="AR9" s="76" t="s">
        <v>11</v>
      </c>
      <c r="AS9" s="80" t="s">
        <v>93</v>
      </c>
      <c r="AT9" s="81" t="s">
        <v>94</v>
      </c>
    </row>
    <row r="10" spans="1:46" ht="22" customHeight="1" thickBot="1">
      <c r="H10" s="226" t="str">
        <f>IF(AB11=2,"ＪＶ名","")</f>
        <v/>
      </c>
      <c r="I10" s="226"/>
      <c r="J10" s="226"/>
      <c r="K10" s="226"/>
      <c r="L10" s="226"/>
      <c r="M10" s="226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73"/>
      <c r="Z10" s="75"/>
      <c r="AD10" s="76" t="s">
        <v>142</v>
      </c>
      <c r="AE10" s="76"/>
      <c r="AF10" s="76"/>
      <c r="AG10" s="76"/>
      <c r="AP10" s="79">
        <v>18</v>
      </c>
      <c r="AQ10" s="76" t="s">
        <v>63</v>
      </c>
      <c r="AR10" s="76" t="s">
        <v>12</v>
      </c>
      <c r="AS10" s="80" t="s">
        <v>95</v>
      </c>
      <c r="AT10" s="81" t="s">
        <v>96</v>
      </c>
    </row>
    <row r="11" spans="1:46" ht="22" customHeight="1">
      <c r="H11" s="226" t="s">
        <v>17</v>
      </c>
      <c r="I11" s="226"/>
      <c r="J11" s="226"/>
      <c r="K11" s="226"/>
      <c r="L11" s="226"/>
      <c r="M11" s="226"/>
      <c r="N11" s="233"/>
      <c r="O11" s="233"/>
      <c r="P11" s="233"/>
      <c r="Q11" s="233"/>
      <c r="R11" s="233"/>
      <c r="S11" s="233"/>
      <c r="T11" s="233"/>
      <c r="U11" s="233"/>
      <c r="V11" s="233"/>
      <c r="W11" s="233"/>
      <c r="X11" s="233"/>
      <c r="Y11" s="73"/>
      <c r="AB11" s="229"/>
      <c r="AC11" s="230"/>
      <c r="AD11" s="76"/>
      <c r="AE11" s="79"/>
      <c r="AF11" s="76"/>
      <c r="AG11" s="76"/>
      <c r="AP11" s="79">
        <v>19</v>
      </c>
      <c r="AQ11" s="76" t="s">
        <v>44</v>
      </c>
      <c r="AR11" s="76" t="s">
        <v>13</v>
      </c>
      <c r="AS11" s="80" t="s">
        <v>97</v>
      </c>
      <c r="AT11" s="81" t="s">
        <v>98</v>
      </c>
    </row>
    <row r="12" spans="1:46" ht="22" customHeight="1" thickBot="1">
      <c r="H12" s="226" t="s">
        <v>18</v>
      </c>
      <c r="I12" s="226"/>
      <c r="J12" s="226"/>
      <c r="K12" s="226"/>
      <c r="L12" s="226"/>
      <c r="M12" s="226"/>
      <c r="N12" s="233"/>
      <c r="O12" s="233"/>
      <c r="P12" s="233"/>
      <c r="Q12" s="233"/>
      <c r="R12" s="233"/>
      <c r="S12" s="233"/>
      <c r="T12" s="233"/>
      <c r="U12" s="233"/>
      <c r="V12" s="233"/>
      <c r="W12" s="233"/>
      <c r="X12" s="233"/>
      <c r="Y12" s="73"/>
      <c r="AB12" s="231"/>
      <c r="AC12" s="232"/>
      <c r="AD12" s="76"/>
      <c r="AE12" s="79">
        <v>2</v>
      </c>
      <c r="AF12" s="76" t="s">
        <v>19</v>
      </c>
      <c r="AG12" s="76"/>
      <c r="AP12" s="79">
        <v>20</v>
      </c>
      <c r="AQ12" s="76" t="s">
        <v>40</v>
      </c>
      <c r="AR12" s="76" t="s">
        <v>14</v>
      </c>
      <c r="AS12" s="80" t="s">
        <v>99</v>
      </c>
      <c r="AT12" s="81" t="s">
        <v>100</v>
      </c>
    </row>
    <row r="13" spans="1:46" ht="22" customHeight="1">
      <c r="H13" s="226" t="s">
        <v>47</v>
      </c>
      <c r="I13" s="226"/>
      <c r="J13" s="226"/>
      <c r="K13" s="226"/>
      <c r="L13" s="226"/>
      <c r="M13" s="226"/>
      <c r="N13" s="234"/>
      <c r="O13" s="234"/>
      <c r="P13" s="234"/>
      <c r="Q13" s="234"/>
      <c r="R13" s="234"/>
      <c r="S13" s="85"/>
      <c r="T13" s="234"/>
      <c r="U13" s="234"/>
      <c r="V13" s="234"/>
      <c r="W13" s="234"/>
      <c r="X13" s="234"/>
      <c r="Y13" s="73"/>
      <c r="Z13" s="75" t="s">
        <v>45</v>
      </c>
      <c r="AP13" s="72">
        <v>21</v>
      </c>
      <c r="AQ13" s="71" t="s">
        <v>143</v>
      </c>
      <c r="AR13" s="71" t="s">
        <v>144</v>
      </c>
      <c r="AS13" s="71" t="s">
        <v>99</v>
      </c>
      <c r="AT13" s="71" t="s">
        <v>100</v>
      </c>
    </row>
    <row r="14" spans="1:46" ht="22" customHeight="1">
      <c r="G14" s="86" t="s">
        <v>108</v>
      </c>
      <c r="H14" s="73" t="s">
        <v>17</v>
      </c>
      <c r="I14" s="73"/>
      <c r="J14" s="73"/>
      <c r="K14" s="73"/>
      <c r="L14" s="73"/>
      <c r="M14" s="73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73"/>
      <c r="AA14" s="236" t="s">
        <v>46</v>
      </c>
      <c r="AB14" s="236"/>
      <c r="AC14" s="235"/>
      <c r="AD14" s="235"/>
      <c r="AE14" s="235"/>
      <c r="AF14" s="235"/>
      <c r="AG14" s="235"/>
      <c r="AP14" s="72">
        <v>22</v>
      </c>
      <c r="AQ14" s="71" t="s">
        <v>143</v>
      </c>
      <c r="AR14" s="71" t="s">
        <v>145</v>
      </c>
      <c r="AS14" s="71" t="s">
        <v>99</v>
      </c>
      <c r="AT14" s="71" t="s">
        <v>100</v>
      </c>
    </row>
    <row r="15" spans="1:46" ht="22" customHeight="1">
      <c r="H15" s="73" t="s">
        <v>109</v>
      </c>
      <c r="I15" s="73"/>
      <c r="J15" s="73"/>
      <c r="K15" s="73"/>
      <c r="L15" s="73"/>
      <c r="M15" s="73"/>
      <c r="N15" s="87"/>
      <c r="O15" s="87"/>
      <c r="P15" s="87"/>
      <c r="Q15" s="87"/>
      <c r="R15" s="87"/>
      <c r="S15" s="85"/>
      <c r="T15" s="234"/>
      <c r="U15" s="234"/>
      <c r="V15" s="234"/>
      <c r="W15" s="234"/>
      <c r="X15" s="234"/>
      <c r="Y15" s="73"/>
      <c r="AA15" s="236"/>
      <c r="AB15" s="236"/>
      <c r="AC15" s="235"/>
      <c r="AD15" s="235"/>
      <c r="AE15" s="235"/>
      <c r="AF15" s="235"/>
      <c r="AG15" s="235"/>
      <c r="AP15" s="72">
        <v>23</v>
      </c>
      <c r="AQ15" s="71" t="s">
        <v>143</v>
      </c>
      <c r="AR15" s="71" t="s">
        <v>146</v>
      </c>
      <c r="AS15" s="71" t="s">
        <v>99</v>
      </c>
      <c r="AT15" s="71" t="s">
        <v>100</v>
      </c>
    </row>
    <row r="16" spans="1:46" ht="17.25" customHeight="1"/>
    <row r="17" spans="1:47" ht="22" customHeight="1">
      <c r="A17" s="76"/>
      <c r="B17" s="217">
        <f>AC14</f>
        <v>0</v>
      </c>
      <c r="C17" s="217"/>
      <c r="D17" s="217"/>
      <c r="E17" s="217"/>
      <c r="F17" s="217"/>
      <c r="G17" s="217"/>
      <c r="H17" s="218" t="str">
        <f>"に開札予定の次の"&amp;IF(AB5=1,AF5,AF6)&amp;"について、落札者となった"</f>
        <v>に開札予定の次の委託業務について、落札者となった</v>
      </c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8"/>
      <c r="Y17" s="218"/>
      <c r="AH17" s="88"/>
      <c r="AI17" s="88"/>
      <c r="AJ17" s="84"/>
      <c r="AK17" s="84"/>
      <c r="AL17" s="84"/>
      <c r="AM17" s="84"/>
      <c r="AN17" s="84"/>
      <c r="AO17" s="84"/>
    </row>
    <row r="18" spans="1:47" ht="22" customHeight="1">
      <c r="A18" s="89" t="s">
        <v>31</v>
      </c>
      <c r="B18" s="76"/>
      <c r="C18" s="76"/>
      <c r="D18" s="76"/>
      <c r="E18" s="76"/>
      <c r="F18" s="76"/>
      <c r="G18" s="76"/>
      <c r="AH18" s="88"/>
      <c r="AI18" s="88"/>
      <c r="AJ18" s="84"/>
      <c r="AK18" s="84"/>
      <c r="AL18" s="84"/>
      <c r="AM18" s="84"/>
      <c r="AN18" s="84"/>
      <c r="AO18" s="84"/>
    </row>
    <row r="19" spans="1:47" ht="12.75" customHeight="1">
      <c r="A19" s="90"/>
      <c r="B19" s="91"/>
      <c r="C19" s="91"/>
      <c r="D19" s="91"/>
      <c r="E19" s="92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2"/>
      <c r="AA19" s="76"/>
      <c r="AB19" s="76"/>
      <c r="AC19" s="76"/>
      <c r="AD19" s="76"/>
      <c r="AE19" s="76"/>
      <c r="AF19" s="76"/>
      <c r="AG19" s="76"/>
      <c r="AH19" s="76"/>
      <c r="AI19" s="76"/>
      <c r="AM19" s="94" t="s">
        <v>64</v>
      </c>
      <c r="AN19" s="95"/>
      <c r="AO19" s="95"/>
      <c r="AP19" s="96"/>
      <c r="AQ19" s="95"/>
      <c r="AR19" s="97"/>
    </row>
    <row r="20" spans="1:47" ht="22" customHeight="1">
      <c r="A20" s="98" t="s">
        <v>23</v>
      </c>
      <c r="B20" s="185" t="s">
        <v>21</v>
      </c>
      <c r="C20" s="185"/>
      <c r="D20" s="185"/>
      <c r="E20" s="99" t="s">
        <v>22</v>
      </c>
      <c r="F20" s="100" t="s">
        <v>23</v>
      </c>
      <c r="G20" s="219"/>
      <c r="H20" s="219"/>
      <c r="I20" s="219"/>
      <c r="J20" s="100" t="s">
        <v>22</v>
      </c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2"/>
      <c r="Z20" s="76"/>
      <c r="AA20" s="76"/>
      <c r="AB20" s="76"/>
      <c r="AC20" s="76"/>
      <c r="AD20" s="78"/>
      <c r="AE20" s="78"/>
      <c r="AF20" s="78"/>
      <c r="AG20" s="78"/>
      <c r="AH20" s="78"/>
      <c r="AI20" s="78"/>
      <c r="AJ20" s="84"/>
      <c r="AK20" s="84"/>
      <c r="AL20" s="84"/>
      <c r="AM20" s="103"/>
      <c r="AN20" s="104"/>
      <c r="AO20" s="105"/>
      <c r="AP20" s="106" t="s">
        <v>42</v>
      </c>
      <c r="AQ20" s="107" t="e">
        <f>VLOOKUP(AR20,AP2:AQ12,2,1)</f>
        <v>#N/A</v>
      </c>
      <c r="AR20" s="108">
        <f>AB8</f>
        <v>0</v>
      </c>
    </row>
    <row r="21" spans="1:47" ht="22" customHeight="1">
      <c r="A21" s="109"/>
      <c r="B21" s="185" t="str">
        <f>IF(AB5=1,"工事名","業務名")</f>
        <v>業務名</v>
      </c>
      <c r="C21" s="185"/>
      <c r="D21" s="185"/>
      <c r="E21" s="102"/>
      <c r="F21" s="101"/>
      <c r="G21" s="193"/>
      <c r="H21" s="193"/>
      <c r="I21" s="193"/>
      <c r="J21" s="193"/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02"/>
      <c r="Z21" s="76" t="s">
        <v>57</v>
      </c>
      <c r="AA21" s="76"/>
      <c r="AB21" s="76"/>
      <c r="AC21" s="76"/>
      <c r="AD21" s="78"/>
      <c r="AE21" s="78"/>
      <c r="AF21" s="78"/>
      <c r="AG21" s="78"/>
      <c r="AH21" s="78"/>
      <c r="AI21" s="78"/>
      <c r="AJ21" s="84"/>
      <c r="AK21" s="84"/>
      <c r="AL21" s="84"/>
      <c r="AM21" s="103"/>
      <c r="AN21" s="94"/>
      <c r="AO21" s="110"/>
      <c r="AP21" s="111" t="s">
        <v>46</v>
      </c>
      <c r="AQ21" s="112" t="str">
        <f>MONTH(AC14)&amp;"月"&amp;DAY(AC14)&amp;"日"</f>
        <v>1月0日</v>
      </c>
      <c r="AR21" s="113"/>
    </row>
    <row r="22" spans="1:47" ht="12.75" customHeight="1">
      <c r="A22" s="114"/>
      <c r="B22" s="115"/>
      <c r="C22" s="115"/>
      <c r="D22" s="115"/>
      <c r="E22" s="116"/>
      <c r="F22" s="117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6"/>
      <c r="AJ22" s="119"/>
      <c r="AK22" s="119"/>
      <c r="AL22" s="119"/>
      <c r="AM22" s="120"/>
      <c r="AN22" s="94"/>
      <c r="AO22" s="121"/>
      <c r="AP22" s="111" t="s">
        <v>21</v>
      </c>
      <c r="AQ22" s="122">
        <f>G20</f>
        <v>0</v>
      </c>
      <c r="AR22" s="113"/>
    </row>
    <row r="23" spans="1:47" ht="12.75" customHeight="1">
      <c r="A23" s="109"/>
      <c r="B23" s="123"/>
      <c r="C23" s="123"/>
      <c r="D23" s="123"/>
      <c r="E23" s="102"/>
      <c r="F23" s="90"/>
      <c r="G23" s="153"/>
      <c r="H23" s="153"/>
      <c r="I23" s="153"/>
      <c r="J23" s="153"/>
      <c r="K23" s="153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92"/>
      <c r="AJ23" s="119"/>
      <c r="AK23" s="119"/>
      <c r="AL23" s="119"/>
      <c r="AM23" s="120"/>
      <c r="AN23" s="94"/>
      <c r="AO23" s="121"/>
      <c r="AP23" s="111" t="s">
        <v>66</v>
      </c>
      <c r="AQ23" s="125">
        <f>IF(AB11=1,N12,N10)</f>
        <v>0</v>
      </c>
      <c r="AR23" s="113"/>
    </row>
    <row r="24" spans="1:47" ht="22" customHeight="1">
      <c r="A24" s="109"/>
      <c r="B24" s="194" t="s">
        <v>118</v>
      </c>
      <c r="C24" s="194"/>
      <c r="D24" s="194"/>
      <c r="E24" s="102"/>
      <c r="F24" s="109"/>
      <c r="G24" s="27"/>
      <c r="H24" s="126" t="s">
        <v>33</v>
      </c>
      <c r="I24" s="126"/>
      <c r="J24" s="126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02"/>
      <c r="Z24" s="195" t="s">
        <v>34</v>
      </c>
      <c r="AA24" s="196"/>
      <c r="AB24" s="196"/>
      <c r="AC24" s="196"/>
      <c r="AD24" s="196"/>
      <c r="AE24" s="196"/>
      <c r="AF24" s="196"/>
      <c r="AG24" s="196"/>
      <c r="AH24" s="196"/>
      <c r="AI24" s="196"/>
      <c r="AJ24" s="119"/>
      <c r="AK24" s="119"/>
      <c r="AL24" s="119"/>
      <c r="AM24" s="76"/>
      <c r="AN24" s="127"/>
      <c r="AO24" s="128"/>
      <c r="AP24" s="129" t="s">
        <v>103</v>
      </c>
      <c r="AQ24" s="130" t="s">
        <v>115</v>
      </c>
      <c r="AR24" s="131"/>
    </row>
    <row r="25" spans="1:47" ht="22" customHeight="1">
      <c r="A25" s="109"/>
      <c r="B25" s="194"/>
      <c r="C25" s="194"/>
      <c r="D25" s="194"/>
      <c r="E25" s="102"/>
      <c r="F25" s="109"/>
      <c r="G25" s="27"/>
      <c r="H25" s="126" t="s">
        <v>36</v>
      </c>
      <c r="I25" s="126"/>
      <c r="J25" s="126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02"/>
      <c r="Z25" s="195"/>
      <c r="AA25" s="196"/>
      <c r="AB25" s="196"/>
      <c r="AC25" s="196"/>
      <c r="AD25" s="196"/>
      <c r="AE25" s="196"/>
      <c r="AF25" s="196"/>
      <c r="AG25" s="196"/>
      <c r="AH25" s="196"/>
      <c r="AI25" s="196"/>
      <c r="AM25" s="132"/>
    </row>
    <row r="26" spans="1:47" ht="22" customHeight="1">
      <c r="A26" s="109"/>
      <c r="B26" s="133"/>
      <c r="C26" s="133"/>
      <c r="D26" s="133"/>
      <c r="E26" s="102"/>
      <c r="F26" s="109"/>
      <c r="G26" s="134"/>
      <c r="H26" s="126" t="s">
        <v>78</v>
      </c>
      <c r="I26" s="126"/>
      <c r="J26" s="126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02"/>
      <c r="AA26" s="156"/>
      <c r="AB26" s="156"/>
      <c r="AC26" s="156"/>
      <c r="AD26" s="156"/>
      <c r="AE26" s="156"/>
      <c r="AF26" s="156"/>
      <c r="AG26" s="156"/>
      <c r="AN26" s="135"/>
      <c r="AO26" s="135"/>
      <c r="AP26" s="135"/>
      <c r="AQ26" s="135"/>
      <c r="AR26" s="135"/>
      <c r="AS26" s="151"/>
      <c r="AT26" s="151"/>
      <c r="AU26" s="76"/>
    </row>
    <row r="27" spans="1:47" ht="21.75" customHeight="1">
      <c r="A27" s="109"/>
      <c r="B27" s="197" t="s">
        <v>122</v>
      </c>
      <c r="C27" s="197"/>
      <c r="D27" s="197"/>
      <c r="E27" s="198"/>
      <c r="F27" s="242" t="s">
        <v>109</v>
      </c>
      <c r="G27" s="243"/>
      <c r="H27" s="199"/>
      <c r="I27" s="200"/>
      <c r="J27" s="200"/>
      <c r="K27" s="200"/>
      <c r="L27" s="201"/>
      <c r="M27" s="205" t="s">
        <v>119</v>
      </c>
      <c r="N27" s="206"/>
      <c r="O27" s="207"/>
      <c r="P27" s="207"/>
      <c r="Q27" s="207"/>
      <c r="R27" s="207"/>
      <c r="S27" s="207"/>
      <c r="T27" s="207"/>
      <c r="U27" s="207"/>
      <c r="V27" s="207"/>
      <c r="W27" s="207"/>
      <c r="X27" s="208"/>
      <c r="Y27" s="102"/>
      <c r="Z27" s="162"/>
      <c r="AA27" s="211" t="s">
        <v>124</v>
      </c>
      <c r="AB27" s="211"/>
      <c r="AC27" s="211"/>
      <c r="AD27" s="211"/>
      <c r="AE27" s="211"/>
      <c r="AF27" s="211"/>
      <c r="AG27" s="211"/>
      <c r="AH27" s="76"/>
      <c r="AI27" s="76"/>
      <c r="AM27" s="135" t="s">
        <v>51</v>
      </c>
      <c r="AN27" s="135"/>
      <c r="AO27" s="135"/>
      <c r="AP27" s="135"/>
      <c r="AQ27" s="135"/>
      <c r="AR27" s="135"/>
      <c r="AS27" s="136"/>
      <c r="AT27" s="136"/>
      <c r="AU27" s="76"/>
    </row>
    <row r="28" spans="1:47" ht="12.75" customHeight="1">
      <c r="A28" s="109"/>
      <c r="B28" s="197"/>
      <c r="C28" s="197"/>
      <c r="D28" s="197"/>
      <c r="E28" s="198"/>
      <c r="F28" s="244"/>
      <c r="G28" s="243"/>
      <c r="H28" s="202"/>
      <c r="I28" s="203"/>
      <c r="J28" s="203"/>
      <c r="K28" s="203"/>
      <c r="L28" s="204"/>
      <c r="M28" s="205"/>
      <c r="N28" s="209"/>
      <c r="O28" s="209"/>
      <c r="P28" s="209"/>
      <c r="Q28" s="209"/>
      <c r="R28" s="209"/>
      <c r="S28" s="209"/>
      <c r="T28" s="209"/>
      <c r="U28" s="209"/>
      <c r="V28" s="209"/>
      <c r="W28" s="209"/>
      <c r="X28" s="210"/>
      <c r="Y28" s="102"/>
      <c r="Z28" s="163"/>
      <c r="AA28" s="211"/>
      <c r="AB28" s="211"/>
      <c r="AC28" s="211"/>
      <c r="AD28" s="211"/>
      <c r="AE28" s="211"/>
      <c r="AF28" s="211"/>
      <c r="AG28" s="211"/>
      <c r="AH28" s="76"/>
      <c r="AI28" s="76"/>
      <c r="AM28" s="237" t="s">
        <v>50</v>
      </c>
      <c r="AN28" s="237"/>
      <c r="AO28" s="237"/>
      <c r="AP28" s="237"/>
      <c r="AQ28" s="237"/>
      <c r="AR28" s="237"/>
      <c r="AS28" s="136"/>
      <c r="AT28" s="136"/>
      <c r="AU28" s="76"/>
    </row>
    <row r="29" spans="1:47" ht="12.75" customHeight="1">
      <c r="A29" s="109"/>
      <c r="B29" s="161"/>
      <c r="C29" s="152"/>
      <c r="D29" s="152"/>
      <c r="E29" s="102"/>
      <c r="F29" s="109"/>
      <c r="G29" s="134"/>
      <c r="H29" s="126"/>
      <c r="I29" s="126"/>
      <c r="J29" s="126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02"/>
      <c r="Z29" s="163"/>
      <c r="AA29" s="211"/>
      <c r="AB29" s="211"/>
      <c r="AC29" s="211"/>
      <c r="AD29" s="211"/>
      <c r="AE29" s="211"/>
      <c r="AF29" s="211"/>
      <c r="AG29" s="211"/>
      <c r="AM29" s="237"/>
      <c r="AN29" s="237"/>
      <c r="AO29" s="237"/>
      <c r="AP29" s="237"/>
      <c r="AQ29" s="237"/>
      <c r="AR29" s="237"/>
      <c r="AS29" s="136"/>
      <c r="AT29" s="136"/>
      <c r="AU29" s="76"/>
    </row>
    <row r="30" spans="1:47" ht="22" customHeight="1">
      <c r="A30" s="109"/>
      <c r="B30" s="197" t="s">
        <v>123</v>
      </c>
      <c r="C30" s="245"/>
      <c r="D30" s="245"/>
      <c r="E30" s="246"/>
      <c r="F30" s="242" t="s">
        <v>109</v>
      </c>
      <c r="G30" s="243"/>
      <c r="H30" s="199"/>
      <c r="I30" s="212"/>
      <c r="J30" s="212"/>
      <c r="K30" s="212"/>
      <c r="L30" s="213"/>
      <c r="M30" s="205" t="s">
        <v>119</v>
      </c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5"/>
      <c r="Y30" s="102"/>
      <c r="Z30" s="163"/>
      <c r="AA30" s="211"/>
      <c r="AB30" s="211"/>
      <c r="AC30" s="211"/>
      <c r="AD30" s="211"/>
      <c r="AE30" s="211"/>
      <c r="AF30" s="211"/>
      <c r="AG30" s="211"/>
      <c r="AM30" s="139" t="str">
        <f>IF(AB5=1,"工事","委託")&amp;"費内訳書とともに添付し、提出してください。"</f>
        <v>委託費内訳書とともに添付し、提出してください。</v>
      </c>
      <c r="AN30" s="157"/>
      <c r="AO30" s="157"/>
      <c r="AP30" s="157"/>
      <c r="AQ30" s="157"/>
      <c r="AR30" s="157"/>
      <c r="AS30" s="136"/>
      <c r="AT30" s="136"/>
      <c r="AU30" s="76"/>
    </row>
    <row r="31" spans="1:47" ht="12.75" customHeight="1">
      <c r="A31" s="109"/>
      <c r="B31" s="245"/>
      <c r="C31" s="245"/>
      <c r="D31" s="245"/>
      <c r="E31" s="246"/>
      <c r="F31" s="244"/>
      <c r="G31" s="243"/>
      <c r="H31" s="214"/>
      <c r="I31" s="215"/>
      <c r="J31" s="215"/>
      <c r="K31" s="215"/>
      <c r="L31" s="216"/>
      <c r="M31" s="205"/>
      <c r="N31" s="176"/>
      <c r="O31" s="176"/>
      <c r="P31" s="176"/>
      <c r="Q31" s="176"/>
      <c r="R31" s="176"/>
      <c r="S31" s="176"/>
      <c r="T31" s="176"/>
      <c r="U31" s="176"/>
      <c r="V31" s="176"/>
      <c r="W31" s="176"/>
      <c r="X31" s="177"/>
      <c r="Y31" s="102"/>
      <c r="Z31" s="163"/>
      <c r="AA31" s="211"/>
      <c r="AB31" s="211"/>
      <c r="AC31" s="211"/>
      <c r="AD31" s="211"/>
      <c r="AE31" s="211"/>
      <c r="AF31" s="211"/>
      <c r="AG31" s="211"/>
      <c r="AM31" s="238" t="s">
        <v>54</v>
      </c>
      <c r="AN31" s="238"/>
      <c r="AO31" s="238"/>
      <c r="AP31" s="238"/>
      <c r="AQ31" s="238"/>
      <c r="AR31" s="238"/>
      <c r="AS31" s="238"/>
      <c r="AT31" s="136"/>
      <c r="AU31" s="76"/>
    </row>
    <row r="32" spans="1:47" ht="12.75" customHeight="1">
      <c r="A32" s="109"/>
      <c r="B32" s="101"/>
      <c r="C32" s="101"/>
      <c r="D32" s="101"/>
      <c r="E32" s="102"/>
      <c r="F32" s="109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2"/>
      <c r="AM32" s="238"/>
      <c r="AN32" s="238"/>
      <c r="AO32" s="238"/>
      <c r="AP32" s="238"/>
      <c r="AQ32" s="238"/>
      <c r="AR32" s="238"/>
      <c r="AS32" s="238"/>
      <c r="AT32" s="136"/>
      <c r="AU32" s="76"/>
    </row>
    <row r="33" spans="1:47" ht="22" customHeight="1">
      <c r="A33" s="109"/>
      <c r="B33" s="239" t="s">
        <v>120</v>
      </c>
      <c r="C33" s="240"/>
      <c r="D33" s="240"/>
      <c r="E33" s="241"/>
      <c r="F33" s="242" t="s">
        <v>109</v>
      </c>
      <c r="G33" s="243"/>
      <c r="H33" s="247"/>
      <c r="I33" s="248"/>
      <c r="J33" s="248"/>
      <c r="K33" s="248"/>
      <c r="L33" s="249"/>
      <c r="M33" s="205" t="s">
        <v>119</v>
      </c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5"/>
      <c r="Y33" s="102"/>
      <c r="AM33" s="140" t="s">
        <v>55</v>
      </c>
      <c r="AN33" s="140"/>
      <c r="AO33" s="140"/>
      <c r="AP33" s="140"/>
      <c r="AQ33" s="140"/>
      <c r="AR33" s="140"/>
      <c r="AS33" s="136"/>
      <c r="AT33" s="136"/>
      <c r="AU33" s="76"/>
    </row>
    <row r="34" spans="1:47" ht="12.75" customHeight="1">
      <c r="A34" s="109"/>
      <c r="B34" s="240"/>
      <c r="C34" s="240"/>
      <c r="D34" s="240"/>
      <c r="E34" s="241"/>
      <c r="F34" s="244"/>
      <c r="G34" s="243"/>
      <c r="H34" s="250"/>
      <c r="I34" s="251"/>
      <c r="J34" s="251"/>
      <c r="K34" s="251"/>
      <c r="L34" s="252"/>
      <c r="M34" s="205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7"/>
      <c r="Y34" s="102"/>
      <c r="AM34" s="238" t="s">
        <v>77</v>
      </c>
      <c r="AN34" s="238"/>
      <c r="AO34" s="238"/>
      <c r="AP34" s="238"/>
      <c r="AQ34" s="238"/>
      <c r="AR34" s="238"/>
      <c r="AS34" s="145"/>
      <c r="AT34" s="145"/>
      <c r="AU34" s="145"/>
    </row>
    <row r="35" spans="1:47" ht="12.75" customHeight="1">
      <c r="A35" s="109"/>
      <c r="B35" s="159"/>
      <c r="C35" s="159"/>
      <c r="D35" s="159"/>
      <c r="E35" s="160"/>
      <c r="F35" s="109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2"/>
      <c r="AM35" s="238"/>
      <c r="AN35" s="238"/>
      <c r="AO35" s="238"/>
      <c r="AP35" s="238"/>
      <c r="AQ35" s="238"/>
      <c r="AR35" s="238"/>
      <c r="AS35" s="145"/>
      <c r="AT35" s="145"/>
      <c r="AU35" s="145"/>
    </row>
    <row r="36" spans="1:47" ht="22" customHeight="1">
      <c r="A36" s="109"/>
      <c r="B36" s="239" t="s">
        <v>121</v>
      </c>
      <c r="C36" s="240"/>
      <c r="D36" s="240"/>
      <c r="E36" s="241"/>
      <c r="F36" s="242" t="s">
        <v>109</v>
      </c>
      <c r="G36" s="243"/>
      <c r="H36" s="247"/>
      <c r="I36" s="248"/>
      <c r="J36" s="248"/>
      <c r="K36" s="248"/>
      <c r="L36" s="249"/>
      <c r="M36" s="205" t="s">
        <v>119</v>
      </c>
      <c r="N36" s="207"/>
      <c r="O36" s="207"/>
      <c r="P36" s="207"/>
      <c r="Q36" s="207"/>
      <c r="R36" s="207"/>
      <c r="S36" s="207"/>
      <c r="T36" s="207"/>
      <c r="U36" s="207"/>
      <c r="V36" s="207"/>
      <c r="W36" s="207"/>
      <c r="X36" s="208"/>
      <c r="Y36" s="102"/>
      <c r="AM36" s="145" t="s">
        <v>104</v>
      </c>
      <c r="AN36" s="76"/>
      <c r="AO36" s="76"/>
      <c r="AP36" s="79"/>
      <c r="AQ36" s="76"/>
      <c r="AR36" s="76"/>
      <c r="AS36" s="136"/>
      <c r="AT36" s="136"/>
      <c r="AU36" s="76"/>
    </row>
    <row r="37" spans="1:47" ht="12.75" customHeight="1">
      <c r="A37" s="109"/>
      <c r="B37" s="240"/>
      <c r="C37" s="240"/>
      <c r="D37" s="240"/>
      <c r="E37" s="241"/>
      <c r="F37" s="244"/>
      <c r="G37" s="243"/>
      <c r="H37" s="250"/>
      <c r="I37" s="251"/>
      <c r="J37" s="251"/>
      <c r="K37" s="251"/>
      <c r="L37" s="252"/>
      <c r="M37" s="205"/>
      <c r="N37" s="209"/>
      <c r="O37" s="209"/>
      <c r="P37" s="209"/>
      <c r="Q37" s="209"/>
      <c r="R37" s="209"/>
      <c r="S37" s="209"/>
      <c r="T37" s="209"/>
      <c r="U37" s="209"/>
      <c r="V37" s="209"/>
      <c r="W37" s="209"/>
      <c r="X37" s="210"/>
      <c r="Y37" s="102"/>
      <c r="AM37" s="238" t="s">
        <v>52</v>
      </c>
      <c r="AN37" s="238"/>
      <c r="AO37" s="238"/>
      <c r="AP37" s="238"/>
      <c r="AQ37" s="238"/>
      <c r="AR37" s="238"/>
      <c r="AS37" s="238"/>
      <c r="AT37" s="238"/>
      <c r="AU37" s="76"/>
    </row>
    <row r="38" spans="1:47" ht="12.75" customHeight="1">
      <c r="A38" s="114"/>
      <c r="B38" s="117"/>
      <c r="C38" s="117"/>
      <c r="D38" s="117"/>
      <c r="E38" s="116"/>
      <c r="F38" s="114"/>
      <c r="G38" s="117"/>
      <c r="H38" s="117"/>
      <c r="I38" s="117"/>
      <c r="J38" s="117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6"/>
      <c r="AM38" s="238"/>
      <c r="AN38" s="238"/>
      <c r="AO38" s="238"/>
      <c r="AP38" s="238"/>
      <c r="AQ38" s="238"/>
      <c r="AR38" s="238"/>
      <c r="AS38" s="238"/>
      <c r="AT38" s="238"/>
    </row>
    <row r="39" spans="1:47" ht="12.75" customHeight="1">
      <c r="A39" s="178" t="s">
        <v>24</v>
      </c>
      <c r="B39" s="179"/>
      <c r="C39" s="90"/>
      <c r="D39" s="93"/>
      <c r="E39" s="92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2"/>
      <c r="AM39" s="76" t="s">
        <v>53</v>
      </c>
    </row>
    <row r="40" spans="1:47" ht="22" customHeight="1">
      <c r="A40" s="180"/>
      <c r="B40" s="181"/>
      <c r="C40" s="184" t="s">
        <v>26</v>
      </c>
      <c r="D40" s="185"/>
      <c r="E40" s="186"/>
      <c r="F40" s="187" t="s">
        <v>27</v>
      </c>
      <c r="G40" s="188"/>
      <c r="H40" s="188"/>
      <c r="I40" s="188"/>
      <c r="J40" s="189"/>
      <c r="K40" s="189"/>
      <c r="L40" s="189"/>
      <c r="M40" s="189"/>
      <c r="N40" s="189"/>
      <c r="O40" s="189"/>
      <c r="P40" s="189"/>
      <c r="Q40" s="189"/>
      <c r="R40" s="189"/>
      <c r="S40" s="189"/>
      <c r="T40" s="189"/>
      <c r="U40" s="189"/>
      <c r="V40" s="189"/>
      <c r="W40" s="189"/>
      <c r="X40" s="189"/>
      <c r="Y40" s="138"/>
    </row>
    <row r="41" spans="1:47" ht="22" customHeight="1">
      <c r="A41" s="180"/>
      <c r="B41" s="181"/>
      <c r="C41" s="184"/>
      <c r="D41" s="185"/>
      <c r="E41" s="186"/>
      <c r="F41" s="187" t="s">
        <v>74</v>
      </c>
      <c r="G41" s="188"/>
      <c r="H41" s="188"/>
      <c r="I41" s="188"/>
      <c r="J41" s="189"/>
      <c r="K41" s="189"/>
      <c r="L41" s="189"/>
      <c r="M41" s="189"/>
      <c r="N41" s="189"/>
      <c r="O41" s="137" t="s">
        <v>75</v>
      </c>
      <c r="P41" s="190"/>
      <c r="Q41" s="190"/>
      <c r="R41" s="190"/>
      <c r="S41" s="190"/>
      <c r="T41" s="190"/>
      <c r="U41" s="190"/>
      <c r="V41" s="190"/>
      <c r="W41" s="190"/>
      <c r="X41" s="190"/>
      <c r="Y41" s="138"/>
    </row>
    <row r="42" spans="1:47" ht="22" customHeight="1">
      <c r="A42" s="180"/>
      <c r="B42" s="181"/>
      <c r="C42" s="184"/>
      <c r="D42" s="185"/>
      <c r="E42" s="186"/>
      <c r="F42" s="187" t="s">
        <v>28</v>
      </c>
      <c r="G42" s="188"/>
      <c r="H42" s="188"/>
      <c r="I42" s="188"/>
      <c r="J42" s="191"/>
      <c r="K42" s="191"/>
      <c r="L42" s="191"/>
      <c r="M42" s="191"/>
      <c r="N42" s="141" t="s">
        <v>25</v>
      </c>
      <c r="O42" s="191"/>
      <c r="P42" s="191"/>
      <c r="Q42" s="191"/>
      <c r="R42" s="191"/>
      <c r="S42" s="72" t="s">
        <v>25</v>
      </c>
      <c r="T42" s="192"/>
      <c r="U42" s="192"/>
      <c r="V42" s="192"/>
      <c r="W42" s="124"/>
      <c r="X42" s="124"/>
      <c r="Y42" s="138"/>
    </row>
    <row r="43" spans="1:47" ht="12.75" customHeight="1">
      <c r="A43" s="182"/>
      <c r="B43" s="183"/>
      <c r="C43" s="142"/>
      <c r="D43" s="143"/>
      <c r="E43" s="144"/>
      <c r="F43" s="117"/>
      <c r="G43" s="117"/>
      <c r="H43" s="117"/>
      <c r="I43" s="117"/>
      <c r="J43" s="117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6"/>
    </row>
    <row r="44" spans="1:47" ht="12.75" customHeight="1">
      <c r="A44" s="146"/>
      <c r="B44" s="146"/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</row>
    <row r="45" spans="1:47" ht="22" customHeight="1">
      <c r="A45" s="68" t="s">
        <v>29</v>
      </c>
      <c r="B45" s="68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</row>
    <row r="46" spans="1:47" ht="22" customHeight="1">
      <c r="A46" s="68"/>
      <c r="B46" s="69" t="s">
        <v>30</v>
      </c>
      <c r="C46" s="148" t="str">
        <f>"この申出書は、入札金額等の送信時に、"&amp;IF(AB5=1,"工事","委託")&amp;"費内訳書と併せて提出してください。"</f>
        <v>この申出書は、入札金額等の送信時に、委託費内訳書と併せて提出してください。</v>
      </c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</row>
    <row r="47" spans="1:47" ht="22" customHeight="1">
      <c r="A47" s="68"/>
      <c r="B47" s="68"/>
      <c r="C47" s="70" t="s">
        <v>32</v>
      </c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</row>
    <row r="48" spans="1:47" ht="22" customHeight="1">
      <c r="A48" s="68"/>
      <c r="B48" s="68"/>
      <c r="C48" s="70" t="s">
        <v>35</v>
      </c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</row>
    <row r="49" spans="1:25" ht="22" customHeight="1">
      <c r="A49" s="68"/>
      <c r="B49" s="69" t="s">
        <v>30</v>
      </c>
      <c r="C49" s="70" t="s">
        <v>107</v>
      </c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</row>
    <row r="50" spans="1:25" ht="22" customHeight="1">
      <c r="A50" s="68"/>
      <c r="B50" s="69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</row>
    <row r="51" spans="1:25" ht="22" customHeight="1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</row>
    <row r="52" spans="1:25" ht="17.25" customHeight="1"/>
    <row r="53" spans="1:25" ht="17.25" customHeight="1"/>
    <row r="54" spans="1:25" ht="17.25" customHeight="1"/>
    <row r="55" spans="1:25" ht="17.25" customHeight="1"/>
    <row r="56" spans="1:25" ht="17.25" customHeight="1"/>
    <row r="57" spans="1:25" ht="17.25" customHeight="1"/>
    <row r="58" spans="1:25" ht="17.25" customHeight="1"/>
    <row r="59" spans="1:25" ht="17.25" customHeight="1"/>
    <row r="60" spans="1:25" ht="17.25" customHeight="1"/>
    <row r="61" spans="1:25" ht="17.25" customHeight="1"/>
    <row r="62" spans="1:25" ht="17.25" customHeight="1"/>
    <row r="63" spans="1:25" ht="17.25" customHeight="1"/>
    <row r="64" spans="1:25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</sheetData>
  <mergeCells count="63">
    <mergeCell ref="AM28:AR29"/>
    <mergeCell ref="AM31:AS32"/>
    <mergeCell ref="AM37:AT38"/>
    <mergeCell ref="B33:E34"/>
    <mergeCell ref="B36:E37"/>
    <mergeCell ref="F27:G28"/>
    <mergeCell ref="F36:G37"/>
    <mergeCell ref="F33:G34"/>
    <mergeCell ref="F30:G31"/>
    <mergeCell ref="AM34:AR35"/>
    <mergeCell ref="B30:E31"/>
    <mergeCell ref="H36:L37"/>
    <mergeCell ref="M36:M37"/>
    <mergeCell ref="N36:X37"/>
    <mergeCell ref="H33:L34"/>
    <mergeCell ref="M33:M34"/>
    <mergeCell ref="AB11:AC12"/>
    <mergeCell ref="H12:M12"/>
    <mergeCell ref="N12:X12"/>
    <mergeCell ref="T15:X15"/>
    <mergeCell ref="H13:M13"/>
    <mergeCell ref="N13:R13"/>
    <mergeCell ref="T13:X13"/>
    <mergeCell ref="H11:M11"/>
    <mergeCell ref="N11:X11"/>
    <mergeCell ref="AC14:AG15"/>
    <mergeCell ref="AA14:AB15"/>
    <mergeCell ref="AJ4:AL4"/>
    <mergeCell ref="AB5:AC6"/>
    <mergeCell ref="AJ5:AL5"/>
    <mergeCell ref="AB8:AC9"/>
    <mergeCell ref="H10:M10"/>
    <mergeCell ref="N10:X10"/>
    <mergeCell ref="A4:Y4"/>
    <mergeCell ref="B17:G17"/>
    <mergeCell ref="H17:Y17"/>
    <mergeCell ref="B20:D20"/>
    <mergeCell ref="G20:I20"/>
    <mergeCell ref="N14:X14"/>
    <mergeCell ref="B21:D21"/>
    <mergeCell ref="G21:X21"/>
    <mergeCell ref="B24:D25"/>
    <mergeCell ref="Z24:AI25"/>
    <mergeCell ref="B27:E28"/>
    <mergeCell ref="H27:L28"/>
    <mergeCell ref="M27:M28"/>
    <mergeCell ref="N27:X28"/>
    <mergeCell ref="AA27:AG31"/>
    <mergeCell ref="H30:L31"/>
    <mergeCell ref="M30:M31"/>
    <mergeCell ref="N30:X31"/>
    <mergeCell ref="N33:X34"/>
    <mergeCell ref="A39:B43"/>
    <mergeCell ref="C40:E42"/>
    <mergeCell ref="F40:I40"/>
    <mergeCell ref="J40:X40"/>
    <mergeCell ref="F41:I41"/>
    <mergeCell ref="J41:N41"/>
    <mergeCell ref="P41:X41"/>
    <mergeCell ref="F42:I42"/>
    <mergeCell ref="J42:M42"/>
    <mergeCell ref="O42:R42"/>
    <mergeCell ref="T42:V42"/>
  </mergeCells>
  <phoneticPr fontId="1"/>
  <conditionalFormatting sqref="N10:X10">
    <cfRule type="expression" dxfId="0" priority="1">
      <formula>$AB$11=2</formula>
    </cfRule>
  </conditionalFormatting>
  <dataValidations count="6">
    <dataValidation type="list" allowBlank="1" showInputMessage="1" showErrorMessage="1" sqref="AD20:AD21 AF20:AI21" xr:uid="{00000000-0002-0000-0100-000000000000}">
      <formula1>#REF!</formula1>
    </dataValidation>
    <dataValidation type="list" allowBlank="1" showInputMessage="1" showErrorMessage="1" sqref="AB11:AC12 AJ17:AO18" xr:uid="{00000000-0002-0000-0100-000001000000}">
      <formula1>$AE$11:$AE$12</formula1>
    </dataValidation>
    <dataValidation type="list" allowBlank="1" showInputMessage="1" showErrorMessage="1" sqref="AB5:AC6" xr:uid="{00000000-0002-0000-0100-000002000000}">
      <formula1>$AE$5:$AE$6</formula1>
    </dataValidation>
    <dataValidation imeMode="off" allowBlank="1" showInputMessage="1" showErrorMessage="1" sqref="S6 U6 W6 G20:I20 T42 AC14:AG15 N42:O42 J42 M33:N33 M36:N36 M30:N30 M27:N27" xr:uid="{00000000-0002-0000-0100-000003000000}"/>
    <dataValidation type="list" allowBlank="1" showInputMessage="1" showErrorMessage="1" sqref="AN8:AO9" xr:uid="{00000000-0002-0000-0100-000004000000}">
      <formula1>$AP$2:$AP$12</formula1>
    </dataValidation>
    <dataValidation type="list" allowBlank="1" showInputMessage="1" showErrorMessage="1" sqref="AB8:AC9" xr:uid="{00000000-0002-0000-0100-000005000000}">
      <formula1>$AP$2:$AP$15</formula1>
    </dataValidation>
  </dataValidations>
  <printOptions horizontalCentered="1"/>
  <pageMargins left="0.6692913385826772" right="0.35433070866141736" top="0.74803149606299213" bottom="0.39" header="0.31496062992125984" footer="0.31496062992125984"/>
  <pageSetup paperSize="9" scale="8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22</xdr:row>
                    <xdr:rowOff>133350</xdr:rowOff>
                  </from>
                  <to>
                    <xdr:col>7</xdr:col>
                    <xdr:colOff>38100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23</xdr:row>
                    <xdr:rowOff>228600</xdr:rowOff>
                  </from>
                  <to>
                    <xdr:col>7</xdr:col>
                    <xdr:colOff>38100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Button 3">
              <controlPr defaultSize="0" print="0" autoFill="0" autoPict="0" macro="[0]!PDF保存">
                <anchor moveWithCells="1" sizeWithCells="1">
                  <from>
                    <xdr:col>26</xdr:col>
                    <xdr:colOff>127000</xdr:colOff>
                    <xdr:row>31</xdr:row>
                    <xdr:rowOff>146050</xdr:rowOff>
                  </from>
                  <to>
                    <xdr:col>32</xdr:col>
                    <xdr:colOff>209550</xdr:colOff>
                    <xdr:row>35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FF0000"/>
  </sheetPr>
  <dimension ref="A2:A14"/>
  <sheetViews>
    <sheetView zoomScale="90" zoomScaleNormal="90" workbookViewId="0"/>
  </sheetViews>
  <sheetFormatPr defaultRowHeight="18"/>
  <cols>
    <col min="8" max="8" width="13.58203125" customWidth="1"/>
  </cols>
  <sheetData>
    <row r="2" spans="1:1" ht="45">
      <c r="A2" s="169" t="s">
        <v>132</v>
      </c>
    </row>
    <row r="4" spans="1:1" ht="45">
      <c r="A4" s="149" t="s">
        <v>133</v>
      </c>
    </row>
    <row r="5" spans="1:1" ht="18.75" customHeight="1"/>
    <row r="6" spans="1:1" ht="45">
      <c r="A6" s="169" t="s">
        <v>134</v>
      </c>
    </row>
    <row r="7" spans="1:1" ht="18.75" customHeight="1">
      <c r="A7" s="150"/>
    </row>
    <row r="8" spans="1:1" ht="45">
      <c r="A8" s="170" t="s">
        <v>135</v>
      </c>
    </row>
    <row r="10" spans="1:1" ht="45">
      <c r="A10" s="170" t="s">
        <v>113</v>
      </c>
    </row>
    <row r="12" spans="1:1" ht="45">
      <c r="A12" s="170" t="s">
        <v>136</v>
      </c>
    </row>
    <row r="14" spans="1:1" ht="45">
      <c r="A14" s="170" t="s">
        <v>114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tabColor rgb="FF92D050"/>
  </sheetPr>
  <dimension ref="A1:AV95"/>
  <sheetViews>
    <sheetView zoomScaleNormal="100" workbookViewId="0">
      <pane ySplit="13" topLeftCell="A14" activePane="bottomLeft" state="frozen"/>
      <selection activeCell="A2" sqref="A2"/>
      <selection pane="bottomLeft" activeCell="AB10" sqref="AB10"/>
    </sheetView>
  </sheetViews>
  <sheetFormatPr defaultColWidth="9" defaultRowHeight="13"/>
  <cols>
    <col min="1" max="1" width="2.08203125" style="2" customWidth="1"/>
    <col min="2" max="4" width="3.58203125" style="2" customWidth="1"/>
    <col min="5" max="6" width="2.58203125" style="2" customWidth="1"/>
    <col min="7" max="7" width="3.58203125" style="2" customWidth="1"/>
    <col min="8" max="8" width="3.5" style="2" customWidth="1"/>
    <col min="9" max="9" width="3.58203125" style="2" customWidth="1"/>
    <col min="10" max="11" width="1.83203125" style="2" customWidth="1"/>
    <col min="12" max="15" width="3.58203125" style="2" customWidth="1"/>
    <col min="16" max="17" width="1.83203125" style="2" customWidth="1"/>
    <col min="18" max="24" width="3.58203125" style="2" customWidth="1"/>
    <col min="25" max="25" width="2.08203125" style="2" customWidth="1"/>
    <col min="26" max="41" width="3.58203125" style="2" customWidth="1"/>
    <col min="42" max="42" width="7.83203125" style="1" customWidth="1"/>
    <col min="43" max="43" width="10.58203125" style="2" customWidth="1"/>
    <col min="44" max="44" width="25.33203125" style="2" customWidth="1"/>
    <col min="45" max="64" width="3.58203125" style="2" customWidth="1"/>
    <col min="65" max="16384" width="9" style="2"/>
  </cols>
  <sheetData>
    <row r="1" spans="1:48" ht="22" customHeight="1" thickBot="1">
      <c r="A1" s="277" t="s">
        <v>116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AD1" s="39" t="s">
        <v>41</v>
      </c>
      <c r="AE1" s="39"/>
      <c r="AF1" s="39"/>
      <c r="AG1" s="39"/>
      <c r="AJ1" s="192" t="s">
        <v>48</v>
      </c>
      <c r="AK1" s="192"/>
      <c r="AL1" s="192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80">
        <f>'別紙１－③ (ＪＶ用)'!AB5</f>
        <v>0</v>
      </c>
      <c r="AC2" s="281"/>
      <c r="AD2" s="48"/>
      <c r="AE2" s="38">
        <v>1</v>
      </c>
      <c r="AF2" s="39" t="s">
        <v>3</v>
      </c>
      <c r="AG2" s="39"/>
      <c r="AJ2" s="225" t="s">
        <v>49</v>
      </c>
      <c r="AK2" s="225"/>
      <c r="AL2" s="225"/>
    </row>
    <row r="3" spans="1:48" ht="22" customHeight="1" thickBot="1">
      <c r="R3" s="7" t="str">
        <f>IF($AB$2="","","令和")</f>
        <v>令和</v>
      </c>
      <c r="S3" s="171"/>
      <c r="T3" s="8" t="s">
        <v>2</v>
      </c>
      <c r="U3" s="172"/>
      <c r="V3" s="8" t="s">
        <v>1</v>
      </c>
      <c r="W3" s="172"/>
      <c r="X3" s="8" t="s">
        <v>0</v>
      </c>
      <c r="Y3" s="8"/>
      <c r="AB3" s="282"/>
      <c r="AC3" s="283"/>
      <c r="AD3" s="48"/>
      <c r="AE3" s="38">
        <v>2</v>
      </c>
      <c r="AF3" s="39" t="s">
        <v>20</v>
      </c>
      <c r="AG3" s="39"/>
    </row>
    <row r="4" spans="1:48" ht="17.25" customHeight="1" thickBot="1">
      <c r="Z4" s="3"/>
      <c r="AD4" s="39" t="s">
        <v>42</v>
      </c>
      <c r="AE4" s="39"/>
      <c r="AF4" s="39"/>
      <c r="AG4" s="39"/>
    </row>
    <row r="5" spans="1:48" ht="22" customHeight="1">
      <c r="B5" s="39" t="str">
        <f>'別紙１－③ (ＪＶ用)'!B8</f>
        <v>（支出負担行為担当者）　様</v>
      </c>
      <c r="AB5" s="280">
        <f>'別紙１－③ (ＪＶ用)'!AB8</f>
        <v>0</v>
      </c>
      <c r="AC5" s="281"/>
      <c r="AD5" s="48"/>
      <c r="AE5" s="48"/>
      <c r="AF5" s="48"/>
      <c r="AG5" s="48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282"/>
      <c r="AC6" s="283"/>
      <c r="AD6" s="48"/>
      <c r="AE6" s="48"/>
      <c r="AF6" s="48"/>
      <c r="AG6" s="48"/>
      <c r="AH6" s="6"/>
      <c r="AI6" s="6"/>
      <c r="AJ6" s="6"/>
      <c r="AK6" s="6"/>
      <c r="AL6" s="6"/>
      <c r="AM6" s="6"/>
      <c r="AN6" s="40" t="s">
        <v>64</v>
      </c>
      <c r="AO6" s="48"/>
      <c r="AP6" s="38"/>
      <c r="AQ6" s="39"/>
      <c r="AR6" s="39"/>
    </row>
    <row r="7" spans="1:48" ht="22" customHeight="1" thickBot="1">
      <c r="H7" s="278" t="str">
        <f>IF(AB8=2,"ＪＶ名","")</f>
        <v/>
      </c>
      <c r="I7" s="278"/>
      <c r="J7" s="278"/>
      <c r="K7" s="278"/>
      <c r="L7" s="278"/>
      <c r="M7" s="278"/>
      <c r="N7" s="284">
        <f>'別紙１－③ (ＪＶ用)'!N10:X10</f>
        <v>0</v>
      </c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4"/>
      <c r="Z7" s="3"/>
      <c r="AD7" s="39" t="s">
        <v>43</v>
      </c>
      <c r="AE7" s="39"/>
      <c r="AF7" s="39"/>
      <c r="AG7" s="39"/>
      <c r="AN7" s="39"/>
      <c r="AO7" s="57"/>
      <c r="AP7" s="41" t="s">
        <v>65</v>
      </c>
      <c r="AQ7" s="67" t="e">
        <f>VLOOKUP(AB5,'別紙１－③ (ＪＶ用)'!AP2:AU12,2)</f>
        <v>#N/A</v>
      </c>
      <c r="AR7" s="42">
        <f>AB5</f>
        <v>0</v>
      </c>
    </row>
    <row r="8" spans="1:48" ht="22" customHeight="1">
      <c r="H8" s="278" t="s">
        <v>17</v>
      </c>
      <c r="I8" s="278"/>
      <c r="J8" s="278"/>
      <c r="K8" s="278"/>
      <c r="L8" s="278"/>
      <c r="M8" s="278"/>
      <c r="N8" s="266">
        <f>'別紙１－③ (ＪＶ用)'!N11:X11</f>
        <v>0</v>
      </c>
      <c r="O8" s="266"/>
      <c r="P8" s="266"/>
      <c r="Q8" s="266"/>
      <c r="R8" s="266"/>
      <c r="S8" s="266"/>
      <c r="T8" s="266"/>
      <c r="U8" s="266"/>
      <c r="V8" s="266"/>
      <c r="W8" s="266"/>
      <c r="X8" s="266"/>
      <c r="Y8" s="4"/>
      <c r="AB8" s="280">
        <f>'別紙１－③ (ＪＶ用)'!AB11</f>
        <v>0</v>
      </c>
      <c r="AC8" s="281"/>
      <c r="AD8" s="39"/>
      <c r="AE8" s="38"/>
      <c r="AF8" s="39"/>
      <c r="AG8" s="39"/>
      <c r="AN8" s="39"/>
      <c r="AO8" s="58"/>
      <c r="AP8" s="43" t="s">
        <v>73</v>
      </c>
      <c r="AQ8" s="66" t="str">
        <f>MONTH(AC11)&amp;"月"&amp;DAY(AC11)&amp;"日"</f>
        <v>1月0日</v>
      </c>
      <c r="AR8" s="45"/>
    </row>
    <row r="9" spans="1:48" ht="22" customHeight="1" thickBot="1">
      <c r="H9" s="278" t="s">
        <v>18</v>
      </c>
      <c r="I9" s="278"/>
      <c r="J9" s="278"/>
      <c r="K9" s="278"/>
      <c r="L9" s="278"/>
      <c r="M9" s="278"/>
      <c r="N9" s="266">
        <f>'別紙１－③ (ＪＶ用)'!N12:X12</f>
        <v>0</v>
      </c>
      <c r="O9" s="266"/>
      <c r="P9" s="266"/>
      <c r="Q9" s="266"/>
      <c r="R9" s="266"/>
      <c r="S9" s="266"/>
      <c r="T9" s="266"/>
      <c r="U9" s="266"/>
      <c r="V9" s="266"/>
      <c r="W9" s="266"/>
      <c r="X9" s="266"/>
      <c r="Y9" s="4"/>
      <c r="AB9" s="282"/>
      <c r="AC9" s="283"/>
      <c r="AD9" s="39"/>
      <c r="AE9" s="38">
        <v>2</v>
      </c>
      <c r="AF9" s="39" t="s">
        <v>19</v>
      </c>
      <c r="AG9" s="39"/>
      <c r="AN9" s="39"/>
      <c r="AO9" s="59"/>
      <c r="AP9" s="43" t="str">
        <f>B15</f>
        <v>業務番号</v>
      </c>
      <c r="AQ9" s="65">
        <f>G15</f>
        <v>0</v>
      </c>
      <c r="AR9" s="45"/>
    </row>
    <row r="10" spans="1:48" ht="22" customHeight="1">
      <c r="H10" s="278" t="s">
        <v>47</v>
      </c>
      <c r="I10" s="278"/>
      <c r="J10" s="278"/>
      <c r="K10" s="278"/>
      <c r="L10" s="278"/>
      <c r="M10" s="278"/>
      <c r="N10" s="266">
        <f>'別紙１－③ (ＪＶ用)'!N13:R13</f>
        <v>0</v>
      </c>
      <c r="O10" s="266"/>
      <c r="P10" s="266"/>
      <c r="Q10" s="266"/>
      <c r="R10" s="266"/>
      <c r="S10" s="9"/>
      <c r="T10" s="279">
        <f>'別紙１－③ (ＪＶ用)'!T13:X13</f>
        <v>0</v>
      </c>
      <c r="U10" s="279"/>
      <c r="V10" s="279"/>
      <c r="W10" s="279"/>
      <c r="X10" s="279"/>
      <c r="Y10" s="4"/>
      <c r="Z10" s="51" t="s">
        <v>112</v>
      </c>
      <c r="AN10" s="39"/>
      <c r="AO10" s="59"/>
      <c r="AP10" s="43" t="str">
        <f>IF(AB2=1,"受注者","受託者")</f>
        <v>受託者</v>
      </c>
      <c r="AQ10" s="44">
        <f>IF(AB8=1,N9,N7)</f>
        <v>0</v>
      </c>
      <c r="AR10" s="45"/>
    </row>
    <row r="11" spans="1:48" ht="17.25" customHeight="1">
      <c r="AA11" s="268" t="s">
        <v>67</v>
      </c>
      <c r="AB11" s="269"/>
      <c r="AC11" s="270"/>
      <c r="AD11" s="270"/>
      <c r="AE11" s="270"/>
      <c r="AF11" s="270"/>
      <c r="AG11" s="270"/>
      <c r="AN11" s="39"/>
      <c r="AO11" s="60"/>
      <c r="AP11" s="47" t="s">
        <v>103</v>
      </c>
      <c r="AQ11" s="46" t="s">
        <v>116</v>
      </c>
      <c r="AR11" s="61"/>
    </row>
    <row r="12" spans="1:48" ht="22" customHeight="1">
      <c r="A12" s="39"/>
      <c r="B12" s="271">
        <f>AC11</f>
        <v>0</v>
      </c>
      <c r="C12" s="271"/>
      <c r="D12" s="271"/>
      <c r="E12" s="271"/>
      <c r="F12" s="271"/>
      <c r="G12" s="271"/>
      <c r="H12" s="272" t="str">
        <f>"に契約締結した次の"&amp;IF(AB2=1,AF2,AF3)&amp;"について、"&amp;"第"&amp;AE13&amp;"回変更契約から"</f>
        <v>に契約締結した次の委託業務について、第１回変更契約から</v>
      </c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AA12" s="269"/>
      <c r="AB12" s="269"/>
      <c r="AC12" s="270"/>
      <c r="AD12" s="270"/>
      <c r="AE12" s="270"/>
      <c r="AF12" s="270"/>
      <c r="AG12" s="270"/>
    </row>
    <row r="13" spans="1:48" ht="22" customHeight="1">
      <c r="A13" s="49" t="s">
        <v>68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AA13" s="39" t="s">
        <v>70</v>
      </c>
      <c r="AE13" s="56" t="s">
        <v>72</v>
      </c>
      <c r="AF13" s="51" t="s">
        <v>71</v>
      </c>
    </row>
    <row r="14" spans="1:48" ht="12.75" customHeight="1">
      <c r="A14" s="10"/>
      <c r="B14" s="11"/>
      <c r="C14" s="11"/>
      <c r="D14" s="11"/>
      <c r="E14" s="12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/>
      <c r="AH14" s="14"/>
      <c r="AI14" s="14"/>
      <c r="AJ14" s="6"/>
      <c r="AK14" s="6"/>
      <c r="AL14" s="6"/>
      <c r="AM14" s="6"/>
      <c r="AN14" s="6"/>
      <c r="AO14" s="6"/>
    </row>
    <row r="15" spans="1:48" ht="22" customHeight="1">
      <c r="A15" s="15" t="s">
        <v>23</v>
      </c>
      <c r="B15" s="261" t="str">
        <f>IF(AB2=1,"工事番号","業務番号")</f>
        <v>業務番号</v>
      </c>
      <c r="C15" s="261"/>
      <c r="D15" s="261"/>
      <c r="E15" s="16" t="s">
        <v>22</v>
      </c>
      <c r="F15" s="17" t="s">
        <v>23</v>
      </c>
      <c r="G15" s="273">
        <f>'別紙１－③ (ＪＶ用)'!G20:I20</f>
        <v>0</v>
      </c>
      <c r="H15" s="274"/>
      <c r="I15" s="274"/>
      <c r="J15" s="17" t="s">
        <v>22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  <c r="AH15" s="14"/>
      <c r="AI15" s="14"/>
      <c r="AJ15" s="6"/>
      <c r="AK15" s="6"/>
      <c r="AL15" s="6"/>
      <c r="AM15" s="6"/>
      <c r="AN15" s="6"/>
      <c r="AO15" s="6"/>
    </row>
    <row r="16" spans="1:48" ht="22" customHeight="1">
      <c r="A16" s="20"/>
      <c r="B16" s="261" t="str">
        <f>IF(AB2=1,"工事名","業務名")</f>
        <v>業務名</v>
      </c>
      <c r="C16" s="261"/>
      <c r="D16" s="261"/>
      <c r="E16" s="19"/>
      <c r="F16" s="18"/>
      <c r="G16" s="267">
        <f>'別紙１－③ (ＪＶ用)'!G21:X21</f>
        <v>0</v>
      </c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19"/>
      <c r="AM16" s="62" t="s">
        <v>51</v>
      </c>
      <c r="AN16" s="39"/>
      <c r="AO16" s="63"/>
      <c r="AP16" s="48"/>
      <c r="AQ16" s="63"/>
      <c r="AR16" s="63"/>
      <c r="AS16" s="39"/>
      <c r="AT16" s="39"/>
      <c r="AU16" s="39"/>
      <c r="AV16" s="39"/>
    </row>
    <row r="17" spans="1:48" ht="12.75" customHeight="1">
      <c r="A17" s="22"/>
      <c r="B17" s="23"/>
      <c r="C17" s="23"/>
      <c r="D17" s="23"/>
      <c r="E17" s="24"/>
      <c r="F17" s="21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4"/>
      <c r="AD17" s="6"/>
      <c r="AE17" s="6"/>
      <c r="AF17" s="6"/>
      <c r="AG17" s="6"/>
      <c r="AH17" s="6"/>
      <c r="AI17" s="6"/>
      <c r="AJ17" s="6"/>
      <c r="AK17" s="6"/>
      <c r="AL17" s="6"/>
      <c r="AM17" s="276" t="s">
        <v>69</v>
      </c>
      <c r="AN17" s="276"/>
      <c r="AO17" s="276"/>
      <c r="AP17" s="276"/>
      <c r="AQ17" s="276"/>
      <c r="AR17" s="276"/>
      <c r="AS17" s="39"/>
      <c r="AT17" s="39"/>
      <c r="AU17" s="39"/>
      <c r="AV17" s="39"/>
    </row>
    <row r="18" spans="1:48" ht="12.75" customHeight="1">
      <c r="A18" s="254" t="s">
        <v>24</v>
      </c>
      <c r="B18" s="255"/>
      <c r="C18" s="10"/>
      <c r="D18" s="13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2"/>
      <c r="AD18" s="6"/>
      <c r="AE18" s="6"/>
      <c r="AF18" s="6"/>
      <c r="AG18" s="6"/>
      <c r="AH18" s="6"/>
      <c r="AI18" s="6"/>
      <c r="AJ18" s="6"/>
      <c r="AK18" s="6"/>
      <c r="AL18" s="6"/>
      <c r="AM18" s="276"/>
      <c r="AN18" s="276"/>
      <c r="AO18" s="276"/>
      <c r="AP18" s="276"/>
      <c r="AQ18" s="276"/>
      <c r="AR18" s="276"/>
      <c r="AS18" s="39"/>
      <c r="AT18" s="39"/>
      <c r="AU18" s="39"/>
      <c r="AV18" s="39"/>
    </row>
    <row r="19" spans="1:48" ht="22" customHeight="1">
      <c r="A19" s="256"/>
      <c r="B19" s="257"/>
      <c r="C19" s="260" t="s">
        <v>26</v>
      </c>
      <c r="D19" s="261"/>
      <c r="E19" s="262"/>
      <c r="F19" s="263" t="s">
        <v>27</v>
      </c>
      <c r="G19" s="264"/>
      <c r="H19" s="264"/>
      <c r="I19" s="264"/>
      <c r="J19" s="189"/>
      <c r="K19" s="189"/>
      <c r="L19" s="189"/>
      <c r="M19" s="189"/>
      <c r="N19" s="189"/>
      <c r="O19" s="189"/>
      <c r="P19" s="189"/>
      <c r="Q19" s="189"/>
      <c r="R19" s="189"/>
      <c r="S19" s="189"/>
      <c r="T19" s="189"/>
      <c r="U19" s="189"/>
      <c r="V19" s="189"/>
      <c r="W19" s="189"/>
      <c r="X19" s="189"/>
      <c r="Y19" s="31"/>
      <c r="Z19" s="50" t="s">
        <v>110</v>
      </c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52" t="s">
        <v>55</v>
      </c>
      <c r="AN19" s="63"/>
      <c r="AO19" s="63"/>
      <c r="AP19" s="48"/>
      <c r="AQ19" s="63"/>
      <c r="AR19" s="63"/>
      <c r="AS19" s="39"/>
      <c r="AT19" s="39"/>
      <c r="AU19" s="39"/>
      <c r="AV19" s="39"/>
    </row>
    <row r="20" spans="1:48" ht="22" customHeight="1">
      <c r="A20" s="256"/>
      <c r="B20" s="257"/>
      <c r="C20" s="260"/>
      <c r="D20" s="261"/>
      <c r="E20" s="262"/>
      <c r="F20" s="263" t="s">
        <v>74</v>
      </c>
      <c r="G20" s="264"/>
      <c r="H20" s="264"/>
      <c r="I20" s="264"/>
      <c r="J20" s="189"/>
      <c r="K20" s="189"/>
      <c r="L20" s="189"/>
      <c r="M20" s="189"/>
      <c r="N20" s="189"/>
      <c r="O20" s="29" t="s">
        <v>75</v>
      </c>
      <c r="P20" s="190"/>
      <c r="Q20" s="190"/>
      <c r="R20" s="190"/>
      <c r="S20" s="190"/>
      <c r="T20" s="190"/>
      <c r="U20" s="190"/>
      <c r="V20" s="190"/>
      <c r="W20" s="190"/>
      <c r="X20" s="190"/>
      <c r="Y20" s="31"/>
      <c r="Z20" s="28" t="s">
        <v>111</v>
      </c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52" t="s">
        <v>77</v>
      </c>
      <c r="AN20" s="63"/>
      <c r="AO20" s="63"/>
      <c r="AP20" s="48"/>
      <c r="AQ20" s="63"/>
      <c r="AR20" s="63"/>
      <c r="AS20" s="39"/>
      <c r="AT20" s="39"/>
      <c r="AU20" s="39"/>
      <c r="AV20" s="39"/>
    </row>
    <row r="21" spans="1:48" ht="22" customHeight="1">
      <c r="A21" s="256"/>
      <c r="B21" s="257"/>
      <c r="C21" s="260"/>
      <c r="D21" s="261"/>
      <c r="E21" s="262"/>
      <c r="F21" s="263" t="s">
        <v>28</v>
      </c>
      <c r="G21" s="264"/>
      <c r="H21" s="264"/>
      <c r="I21" s="264"/>
      <c r="J21" s="191"/>
      <c r="K21" s="191"/>
      <c r="L21" s="191"/>
      <c r="M21" s="191"/>
      <c r="N21" s="32" t="s">
        <v>25</v>
      </c>
      <c r="O21" s="191"/>
      <c r="P21" s="191"/>
      <c r="Q21" s="191"/>
      <c r="R21" s="191"/>
      <c r="S21" s="1" t="s">
        <v>25</v>
      </c>
      <c r="T21" s="192"/>
      <c r="U21" s="192"/>
      <c r="V21" s="192"/>
      <c r="W21" s="26"/>
      <c r="X21" s="26"/>
      <c r="Y21" s="31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158" t="str">
        <f>"「発注機関名_当初契約日_"&amp;B15&amp;"_契約者名_変更契約に係る申出書」"</f>
        <v>「発注機関名_当初契約日_業務番号_契約者名_変更契約に係る申出書」</v>
      </c>
      <c r="AN21" s="158"/>
      <c r="AO21" s="158"/>
      <c r="AP21" s="158"/>
      <c r="AQ21" s="158"/>
      <c r="AR21" s="158"/>
      <c r="AS21" s="158"/>
      <c r="AT21" s="158"/>
      <c r="AU21" s="158"/>
      <c r="AV21" s="158"/>
    </row>
    <row r="22" spans="1:48" ht="12.75" customHeight="1">
      <c r="A22" s="258"/>
      <c r="B22" s="259"/>
      <c r="C22" s="33"/>
      <c r="D22" s="34"/>
      <c r="E22" s="35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4"/>
      <c r="Z22" s="3"/>
      <c r="AM22" s="275" t="s">
        <v>52</v>
      </c>
      <c r="AN22" s="275"/>
      <c r="AO22" s="275"/>
      <c r="AP22" s="275"/>
      <c r="AQ22" s="275"/>
      <c r="AR22" s="275"/>
      <c r="AS22" s="275"/>
      <c r="AT22" s="275"/>
      <c r="AU22" s="158"/>
      <c r="AV22" s="158"/>
    </row>
    <row r="23" spans="1:48" ht="12.65" customHeight="1">
      <c r="A23" s="36"/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AM23" s="275"/>
      <c r="AN23" s="275"/>
      <c r="AO23" s="275"/>
      <c r="AP23" s="275"/>
      <c r="AQ23" s="275"/>
      <c r="AR23" s="275"/>
      <c r="AS23" s="275"/>
      <c r="AT23" s="275"/>
      <c r="AU23" s="39"/>
      <c r="AV23" s="39"/>
    </row>
    <row r="24" spans="1:48" ht="22" customHeight="1">
      <c r="A24" s="39"/>
      <c r="B24" s="54" t="s">
        <v>29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3"/>
      <c r="AM24" s="39" t="s">
        <v>53</v>
      </c>
      <c r="AN24" s="64"/>
      <c r="AO24" s="64"/>
      <c r="AP24" s="64"/>
      <c r="AQ24" s="64"/>
      <c r="AR24" s="64"/>
      <c r="AS24" s="39"/>
      <c r="AT24" s="39"/>
      <c r="AU24" s="39"/>
      <c r="AV24" s="39"/>
    </row>
    <row r="25" spans="1:48" ht="22" customHeight="1">
      <c r="A25" s="53"/>
      <c r="B25" s="39"/>
      <c r="C25" s="48" t="s">
        <v>30</v>
      </c>
      <c r="D25" s="54" t="str">
        <f>"この申出書は、"&amp;IF(AB2=1,"工事監督員","業務担当員")&amp;"に変更契約に係る設計変更上申日を確認した上で、"</f>
        <v>この申出書は、業務担当員に変更契約に係る設計変更上申日を確認した上で、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AN25" s="30"/>
      <c r="AO25" s="30"/>
      <c r="AP25" s="30"/>
      <c r="AQ25" s="30"/>
      <c r="AR25" s="30"/>
    </row>
    <row r="26" spans="1:48" ht="22" customHeight="1">
      <c r="A26" s="53"/>
      <c r="B26" s="39"/>
      <c r="C26" s="54"/>
      <c r="D26" s="54" t="s">
        <v>105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AN26" s="30"/>
      <c r="AO26" s="30"/>
      <c r="AP26" s="30"/>
      <c r="AQ26" s="30"/>
      <c r="AR26" s="30"/>
    </row>
    <row r="27" spans="1:48" ht="12.75" customHeight="1">
      <c r="A27" s="53"/>
      <c r="B27" s="39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AM27" s="30"/>
      <c r="AN27" s="30"/>
      <c r="AO27" s="30"/>
      <c r="AP27" s="30"/>
      <c r="AQ27" s="30"/>
      <c r="AR27" s="30"/>
    </row>
    <row r="28" spans="1:48" ht="22" customHeight="1">
      <c r="A28" s="53"/>
      <c r="B28" s="39"/>
      <c r="C28" s="54"/>
      <c r="D28" s="2" t="s">
        <v>106</v>
      </c>
      <c r="E28" s="55"/>
      <c r="F28" s="55"/>
      <c r="H28" s="265" t="e">
        <f>IF(AB5=20,"建設部建築局計画管理課管理調整係",VLOOKUP(AB5,'別紙１－③ (ＪＶ用)'!AP2:AT12,2)&amp;"入札契約課予算係")</f>
        <v>#N/A</v>
      </c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54"/>
    </row>
    <row r="29" spans="1:48" ht="22" customHeight="1">
      <c r="A29" s="53"/>
      <c r="B29" s="39"/>
      <c r="C29" s="54"/>
      <c r="D29" s="54" t="s">
        <v>102</v>
      </c>
      <c r="E29" s="54"/>
      <c r="F29" s="54"/>
      <c r="H29" s="253" t="e">
        <f>VLOOKUP(AB5,'別紙１－③ (ＪＶ用)'!AP2:AT12,5)</f>
        <v>#N/A</v>
      </c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253"/>
      <c r="V29" s="253"/>
      <c r="W29" s="253"/>
      <c r="X29" s="253"/>
      <c r="Y29" s="54"/>
    </row>
    <row r="30" spans="1:48" ht="22" customHeight="1">
      <c r="A30" s="53"/>
      <c r="B30" s="39"/>
      <c r="C30" s="54"/>
      <c r="D30" s="54" t="s">
        <v>101</v>
      </c>
      <c r="E30" s="54"/>
      <c r="F30" s="54"/>
      <c r="G30" s="54"/>
      <c r="H30" s="54"/>
      <c r="I30" s="253" t="e">
        <f>VLOOKUP(AB5,'別紙１－③ (ＪＶ用)'!AP2:AT12,4)</f>
        <v>#N/A</v>
      </c>
      <c r="J30" s="253"/>
      <c r="K30" s="253"/>
      <c r="L30" s="253"/>
      <c r="M30" s="253"/>
      <c r="N30" s="253"/>
      <c r="O30" s="253"/>
      <c r="P30" s="253"/>
      <c r="Q30" s="253"/>
      <c r="R30" s="253"/>
      <c r="S30" s="253"/>
      <c r="T30" s="253"/>
      <c r="U30" s="253"/>
      <c r="V30" s="253"/>
      <c r="W30" s="253"/>
      <c r="X30" s="253"/>
      <c r="Y30" s="54"/>
    </row>
    <row r="31" spans="1:48" ht="22" customHeight="1">
      <c r="A31" s="53"/>
      <c r="B31" s="39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AN31" s="30"/>
      <c r="AO31" s="30"/>
      <c r="AP31" s="30"/>
      <c r="AQ31" s="30"/>
      <c r="AR31" s="30"/>
    </row>
    <row r="32" spans="1:48" ht="22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AN32" s="30"/>
      <c r="AO32" s="30"/>
      <c r="AP32" s="30"/>
      <c r="AQ32" s="30"/>
      <c r="AR32" s="30"/>
    </row>
    <row r="33" spans="40:44" ht="12.65" customHeight="1">
      <c r="AN33" s="30"/>
      <c r="AO33" s="30"/>
      <c r="AP33" s="30"/>
      <c r="AQ33" s="30"/>
      <c r="AR33" s="30"/>
    </row>
    <row r="34" spans="40:44" ht="22" customHeight="1">
      <c r="AN34" s="30"/>
      <c r="AO34" s="30"/>
      <c r="AP34" s="30"/>
      <c r="AQ34" s="30"/>
      <c r="AR34" s="30"/>
    </row>
    <row r="35" spans="40:44" ht="22" customHeight="1">
      <c r="AN35" s="30"/>
      <c r="AO35" s="30"/>
      <c r="AP35" s="30"/>
      <c r="AQ35" s="30"/>
      <c r="AR35" s="30"/>
    </row>
    <row r="36" spans="40:44" ht="22" customHeight="1">
      <c r="AN36" s="30"/>
      <c r="AO36" s="30"/>
      <c r="AP36" s="30"/>
      <c r="AQ36" s="30"/>
      <c r="AR36" s="30"/>
    </row>
    <row r="37" spans="40:44" ht="22" customHeight="1">
      <c r="AN37" s="30"/>
      <c r="AO37" s="30"/>
      <c r="AP37" s="30"/>
      <c r="AQ37" s="30"/>
      <c r="AR37" s="30"/>
    </row>
    <row r="38" spans="40:44" ht="12.75" customHeight="1"/>
    <row r="39" spans="40:44" ht="22" customHeight="1"/>
    <row r="40" spans="40:44" ht="22" customHeight="1"/>
    <row r="41" spans="40:44" ht="22" customHeight="1"/>
    <row r="42" spans="40:44" ht="22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9">
    <mergeCell ref="AM22:AT23"/>
    <mergeCell ref="AM17:AR18"/>
    <mergeCell ref="A1:Y1"/>
    <mergeCell ref="H10:M10"/>
    <mergeCell ref="N10:R10"/>
    <mergeCell ref="T10:X10"/>
    <mergeCell ref="AJ1:AL1"/>
    <mergeCell ref="AB2:AC3"/>
    <mergeCell ref="AJ2:AL2"/>
    <mergeCell ref="AB5:AC6"/>
    <mergeCell ref="H7:M7"/>
    <mergeCell ref="N7:X7"/>
    <mergeCell ref="H8:M8"/>
    <mergeCell ref="N8:X8"/>
    <mergeCell ref="AB8:AC9"/>
    <mergeCell ref="H9:M9"/>
    <mergeCell ref="N9:X9"/>
    <mergeCell ref="B16:D16"/>
    <mergeCell ref="G16:X16"/>
    <mergeCell ref="AA11:AB12"/>
    <mergeCell ref="AC11:AG12"/>
    <mergeCell ref="B12:G12"/>
    <mergeCell ref="H12:Y12"/>
    <mergeCell ref="B15:D15"/>
    <mergeCell ref="G15:I15"/>
    <mergeCell ref="I30:X30"/>
    <mergeCell ref="O21:R21"/>
    <mergeCell ref="T21:V21"/>
    <mergeCell ref="A18:B22"/>
    <mergeCell ref="C19:E21"/>
    <mergeCell ref="F19:I19"/>
    <mergeCell ref="J19:X19"/>
    <mergeCell ref="F20:I20"/>
    <mergeCell ref="J20:N20"/>
    <mergeCell ref="P20:X20"/>
    <mergeCell ref="F21:I21"/>
    <mergeCell ref="J21:M21"/>
    <mergeCell ref="H28:X28"/>
    <mergeCell ref="H29:X29"/>
  </mergeCells>
  <phoneticPr fontId="1"/>
  <dataValidations count="6">
    <dataValidation type="list" allowBlank="1" showInputMessage="1" showErrorMessage="1" sqref="AD17:AD18 AF17:AG18" xr:uid="{00000000-0002-0000-0300-000000000000}">
      <formula1>#REF!</formula1>
    </dataValidation>
    <dataValidation type="list" allowBlank="1" showInputMessage="1" showErrorMessage="1" sqref="AO14:AO15" xr:uid="{00000000-0002-0000-0300-000001000000}">
      <formula1>$AE$8:$AE$9</formula1>
    </dataValidation>
    <dataValidation type="list" allowBlank="1" showInputMessage="1" showErrorMessage="1" sqref="AD2:AD3" xr:uid="{00000000-0002-0000-0300-000002000000}">
      <formula1>$AE$2:$AE$3</formula1>
    </dataValidation>
    <dataValidation imeMode="off" allowBlank="1" showInputMessage="1" showErrorMessage="1" sqref="S3 U3 W3 G15:I15 N21:O21 J21 T21 AC11:AG12" xr:uid="{00000000-0002-0000-0300-000003000000}"/>
    <dataValidation imeMode="on" allowBlank="1" showInputMessage="1" showErrorMessage="1" sqref="AE13" xr:uid="{00000000-0002-0000-0300-000004000000}"/>
    <dataValidation type="list" allowBlank="1" showInputMessage="1" showErrorMessage="1" sqref="AD5:AD6 AF5:AF6 AN5 AO5:AO6" xr:uid="{00000000-0002-0000-0300-000005000000}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127000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ＪＶで入札参加→</vt:lpstr>
      <vt:lpstr>別紙１－③ (ＪＶ用)</vt:lpstr>
      <vt:lpstr>変更契約から紙契約希望→</vt:lpstr>
      <vt:lpstr>別紙２（変更契約）</vt:lpstr>
      <vt:lpstr>ＪＶで入札参加→!Print_Area</vt:lpstr>
      <vt:lpstr>'別紙１－③ (ＪＶ用)'!Print_Area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蒲池＿僚</cp:lastModifiedBy>
  <cp:lastPrinted>2023-10-23T06:05:16Z</cp:lastPrinted>
  <dcterms:created xsi:type="dcterms:W3CDTF">2023-06-16T02:08:19Z</dcterms:created>
  <dcterms:modified xsi:type="dcterms:W3CDTF">2026-07-08T00:01:37Z</dcterms:modified>
</cp:coreProperties>
</file>