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365DB3B5-7906-4FA1-9BCD-B3D97390BFC6}" xr6:coauthVersionLast="47" xr6:coauthVersionMax="47" xr10:uidLastSave="{00000000-0000-0000-0000-000000000000}"/>
  <bookViews>
    <workbookView xWindow="-28920" yWindow="-55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135" r:id="rId5"/>
    <sheet name="様式３" sheetId="90" r:id="rId6"/>
    <sheet name="様式４（対策なし）" sheetId="130" r:id="rId7"/>
  </sheets>
  <definedNames>
    <definedName name="_xlnm.Print_Area" localSheetId="1">届出書!$A$1:$AA$41</definedName>
    <definedName name="_xlnm.Print_Area" localSheetId="0">'評価項目(標準)'!$B$1:$M$71</definedName>
    <definedName name="_xlnm.Print_Area" localSheetId="2">様式１!$B$1:$M$70</definedName>
    <definedName name="_xlnm.Print_Area" localSheetId="3">様式１【経常ＪＶ用】!$B$1:$P$72</definedName>
    <definedName name="_xlnm.Print_Area" localSheetId="4">様式２!$A$1:$BR$67</definedName>
    <definedName name="_xlnm.Print_Area" localSheetId="5">様式３!$A$1:$AH$28</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9" i="74" l="1"/>
  <c r="B59" i="74"/>
  <c r="C58" i="66"/>
  <c r="B58" i="66"/>
  <c r="K57" i="57" l="1"/>
  <c r="M16" i="74" l="1"/>
  <c r="K16" i="74"/>
  <c r="G19" i="74"/>
  <c r="H19" i="74"/>
  <c r="K15" i="66"/>
  <c r="G18" i="66"/>
  <c r="H18" i="66"/>
  <c r="F30" i="66"/>
  <c r="F32" i="66"/>
  <c r="F28" i="66"/>
  <c r="AD45" i="135"/>
  <c r="D29" i="74"/>
  <c r="K29" i="74"/>
  <c r="E31" i="74"/>
  <c r="E33" i="74"/>
  <c r="E30" i="66"/>
  <c r="E32" i="66"/>
  <c r="N16" i="74" l="1"/>
  <c r="M37" i="74" l="1"/>
  <c r="K37" i="74"/>
  <c r="K62" i="66"/>
  <c r="K36" i="66"/>
  <c r="N37" i="74" l="1"/>
  <c r="AD39" i="135"/>
  <c r="U8" i="90" l="1"/>
  <c r="U9" i="90"/>
  <c r="U10" i="90"/>
  <c r="U11" i="90"/>
  <c r="Y8" i="90" l="1"/>
  <c r="W62" i="135"/>
  <c r="T62" i="135"/>
  <c r="AD60" i="135"/>
  <c r="W59" i="135"/>
  <c r="T59" i="135"/>
  <c r="AD57" i="135"/>
  <c r="W56" i="135"/>
  <c r="T56" i="135"/>
  <c r="AD54" i="135"/>
  <c r="W53" i="135"/>
  <c r="T53" i="135"/>
  <c r="AD51" i="135"/>
  <c r="W50" i="135"/>
  <c r="T50" i="135"/>
  <c r="AD48" i="135"/>
  <c r="W47" i="135"/>
  <c r="T47" i="135"/>
  <c r="W44" i="135"/>
  <c r="T44" i="135"/>
  <c r="AD42" i="135"/>
  <c r="AD63" i="135" s="1"/>
  <c r="AD65" i="135" s="1"/>
  <c r="K31" i="74" l="1"/>
  <c r="D51" i="74"/>
  <c r="E20" i="74"/>
  <c r="D48" i="66" l="1"/>
  <c r="E19" i="66"/>
  <c r="K32" i="66" l="1"/>
  <c r="K30" i="66"/>
  <c r="K28" i="66"/>
  <c r="N63" i="74" l="1"/>
  <c r="M33" i="74"/>
  <c r="M31" i="74"/>
  <c r="M29" i="74"/>
  <c r="K33" i="74"/>
  <c r="N33" i="74" l="1"/>
  <c r="N31" i="74"/>
  <c r="H30" i="74"/>
  <c r="H31" i="74"/>
  <c r="H32" i="74"/>
  <c r="H33" i="74"/>
  <c r="H34" i="74"/>
  <c r="H29" i="74"/>
  <c r="H29" i="66"/>
  <c r="H30" i="66"/>
  <c r="H31" i="66"/>
  <c r="H32" i="66"/>
  <c r="H33" i="66"/>
  <c r="H28" i="66"/>
  <c r="H24" i="66" l="1"/>
  <c r="F33" i="74" l="1"/>
  <c r="F31" i="74"/>
  <c r="F29" i="74"/>
  <c r="E29" i="74"/>
  <c r="C29" i="74"/>
  <c r="K5" i="57" l="1"/>
  <c r="K20" i="74"/>
  <c r="M20" i="74"/>
  <c r="G34" i="74"/>
  <c r="G33" i="74"/>
  <c r="G32" i="74"/>
  <c r="G31" i="74"/>
  <c r="G30" i="74"/>
  <c r="K19" i="66"/>
  <c r="N20" i="74" l="1"/>
  <c r="D28" i="66"/>
  <c r="E28" i="66"/>
  <c r="C28" i="66"/>
  <c r="G29" i="74" l="1"/>
  <c r="G21" i="74"/>
  <c r="H25" i="74"/>
  <c r="G25" i="74"/>
  <c r="G24" i="74"/>
  <c r="G23" i="74"/>
  <c r="G22" i="74"/>
  <c r="H24" i="74"/>
  <c r="H23" i="74"/>
  <c r="H22" i="74"/>
  <c r="H21" i="74"/>
  <c r="K61" i="66"/>
  <c r="G33" i="66"/>
  <c r="G32" i="66"/>
  <c r="G31" i="66"/>
  <c r="G30" i="66"/>
  <c r="G29" i="66"/>
  <c r="G28" i="66"/>
  <c r="H25" i="66"/>
  <c r="H23" i="66"/>
  <c r="H22" i="66"/>
  <c r="H21" i="66"/>
  <c r="H20" i="66"/>
  <c r="E61" i="66" l="1"/>
  <c r="M62" i="74" l="1"/>
  <c r="K62" i="74"/>
  <c r="N62" i="74" l="1"/>
  <c r="K9" i="66"/>
  <c r="H62" i="66"/>
  <c r="H61" i="66"/>
  <c r="E62" i="66"/>
  <c r="B62" i="66"/>
  <c r="B61" i="66"/>
  <c r="F19" i="66" l="1"/>
  <c r="F20" i="74"/>
  <c r="F16" i="74"/>
  <c r="G20" i="66"/>
  <c r="G21" i="66"/>
  <c r="G22" i="66"/>
  <c r="G23" i="66"/>
  <c r="M51" i="74"/>
  <c r="K51" i="74"/>
  <c r="H51" i="74"/>
  <c r="H52" i="74"/>
  <c r="G51" i="74"/>
  <c r="G52" i="74"/>
  <c r="G49" i="74"/>
  <c r="G50" i="74"/>
  <c r="F51" i="74"/>
  <c r="E51" i="74"/>
  <c r="N29" i="74"/>
  <c r="K50" i="66"/>
  <c r="G50" i="66"/>
  <c r="G51" i="66"/>
  <c r="G49" i="66"/>
  <c r="G48" i="66"/>
  <c r="H50" i="66"/>
  <c r="H51" i="66"/>
  <c r="F50" i="66"/>
  <c r="E50" i="66"/>
  <c r="D50" i="66"/>
  <c r="F25" i="66"/>
  <c r="E25" i="66"/>
  <c r="H28" i="74"/>
  <c r="H27" i="74"/>
  <c r="H26" i="74"/>
  <c r="E16" i="74"/>
  <c r="H26" i="66"/>
  <c r="H27" i="66"/>
  <c r="G27" i="74"/>
  <c r="G26" i="66"/>
  <c r="K52" i="66"/>
  <c r="H58" i="74"/>
  <c r="G58" i="74"/>
  <c r="F53" i="74"/>
  <c r="E53" i="74"/>
  <c r="K58" i="66"/>
  <c r="H52" i="66"/>
  <c r="G52" i="66"/>
  <c r="F52" i="66"/>
  <c r="E52" i="66"/>
  <c r="K60" i="57"/>
  <c r="E62" i="74"/>
  <c r="M53" i="74"/>
  <c r="K53" i="74"/>
  <c r="B6" i="74"/>
  <c r="C6" i="74"/>
  <c r="D6" i="74"/>
  <c r="E6" i="74"/>
  <c r="F6" i="74"/>
  <c r="G6" i="74"/>
  <c r="H6" i="74"/>
  <c r="K6" i="74"/>
  <c r="N6" i="74" s="1"/>
  <c r="G7" i="74"/>
  <c r="H7" i="74"/>
  <c r="E8" i="74"/>
  <c r="F8" i="74"/>
  <c r="G8" i="74"/>
  <c r="H8" i="74"/>
  <c r="M8" i="74"/>
  <c r="G9" i="74"/>
  <c r="H9" i="74"/>
  <c r="K8" i="74"/>
  <c r="D10" i="74"/>
  <c r="E10" i="74"/>
  <c r="F10" i="74"/>
  <c r="G10" i="74"/>
  <c r="H10" i="74"/>
  <c r="K10" i="74"/>
  <c r="M10" i="74"/>
  <c r="G11" i="74"/>
  <c r="H11" i="74"/>
  <c r="E12" i="74"/>
  <c r="F12" i="74"/>
  <c r="G12" i="74"/>
  <c r="H12" i="74"/>
  <c r="K12" i="74"/>
  <c r="M12" i="74"/>
  <c r="G13" i="74"/>
  <c r="H13" i="74"/>
  <c r="E14" i="74"/>
  <c r="F14" i="74"/>
  <c r="G14" i="74"/>
  <c r="H14" i="74"/>
  <c r="K14" i="74"/>
  <c r="M14" i="74"/>
  <c r="G15" i="74"/>
  <c r="H15" i="74"/>
  <c r="G16" i="74"/>
  <c r="H16" i="74"/>
  <c r="G17" i="74"/>
  <c r="H17" i="74"/>
  <c r="G18" i="74"/>
  <c r="H18" i="74"/>
  <c r="C20" i="74"/>
  <c r="D20" i="74"/>
  <c r="E26" i="74"/>
  <c r="F26" i="74"/>
  <c r="G26" i="74"/>
  <c r="K26" i="74"/>
  <c r="N26" i="74" s="1"/>
  <c r="G28" i="74"/>
  <c r="C35" i="74"/>
  <c r="D35" i="74"/>
  <c r="E35" i="74"/>
  <c r="F35" i="74"/>
  <c r="G35" i="74"/>
  <c r="H35" i="74"/>
  <c r="K35" i="74"/>
  <c r="M35" i="74"/>
  <c r="G36" i="74"/>
  <c r="H36" i="74"/>
  <c r="D37" i="74"/>
  <c r="E37" i="74"/>
  <c r="F37" i="74"/>
  <c r="G37" i="74"/>
  <c r="H37" i="74"/>
  <c r="G38" i="74"/>
  <c r="H38" i="74"/>
  <c r="G39" i="74"/>
  <c r="N39" i="74"/>
  <c r="G40" i="74"/>
  <c r="G41" i="74"/>
  <c r="H41" i="74"/>
  <c r="N41" i="74"/>
  <c r="D42" i="74"/>
  <c r="E42" i="74"/>
  <c r="G42" i="74"/>
  <c r="H42" i="74"/>
  <c r="G43" i="74"/>
  <c r="H43" i="74"/>
  <c r="N43" i="74"/>
  <c r="G44" i="74"/>
  <c r="G45" i="74"/>
  <c r="N45" i="74"/>
  <c r="G46" i="74"/>
  <c r="H46" i="74"/>
  <c r="D47" i="74"/>
  <c r="E47" i="74"/>
  <c r="F47" i="74"/>
  <c r="G47" i="74"/>
  <c r="H47" i="74"/>
  <c r="K47" i="74"/>
  <c r="M47" i="74"/>
  <c r="G48" i="74"/>
  <c r="H48" i="74"/>
  <c r="D49" i="74"/>
  <c r="E49" i="74"/>
  <c r="F49" i="74"/>
  <c r="H49" i="74"/>
  <c r="K49" i="74"/>
  <c r="M49" i="74"/>
  <c r="H50" i="74"/>
  <c r="D53" i="74"/>
  <c r="G53" i="74"/>
  <c r="H53" i="74"/>
  <c r="G54" i="74"/>
  <c r="H54" i="74"/>
  <c r="G55" i="74"/>
  <c r="G57" i="74"/>
  <c r="D59" i="74"/>
  <c r="E59" i="74"/>
  <c r="F59" i="74"/>
  <c r="G59" i="74"/>
  <c r="H59" i="74"/>
  <c r="K59" i="74"/>
  <c r="G60" i="74"/>
  <c r="H60" i="74"/>
  <c r="M59" i="74"/>
  <c r="G61" i="74"/>
  <c r="H61" i="74"/>
  <c r="B62"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K11" i="66"/>
  <c r="G12" i="66"/>
  <c r="H12" i="66"/>
  <c r="E13" i="66"/>
  <c r="F13" i="66"/>
  <c r="G13" i="66"/>
  <c r="H13" i="66"/>
  <c r="K13" i="66"/>
  <c r="G14" i="66"/>
  <c r="H14" i="66"/>
  <c r="E15" i="66"/>
  <c r="F15" i="66"/>
  <c r="G15" i="66"/>
  <c r="H15" i="66"/>
  <c r="G16" i="66"/>
  <c r="H16" i="66"/>
  <c r="G17" i="66"/>
  <c r="H17" i="66"/>
  <c r="C19" i="66"/>
  <c r="D19" i="66"/>
  <c r="G24" i="66"/>
  <c r="G25" i="66"/>
  <c r="K25" i="66"/>
  <c r="G27" i="66"/>
  <c r="C34" i="66"/>
  <c r="D34" i="66"/>
  <c r="E34" i="66"/>
  <c r="F34" i="66"/>
  <c r="G34" i="66"/>
  <c r="H34" i="66"/>
  <c r="K34" i="66"/>
  <c r="G35" i="66"/>
  <c r="H35" i="66"/>
  <c r="D36" i="66"/>
  <c r="E36" i="66"/>
  <c r="F36" i="66"/>
  <c r="G36" i="66"/>
  <c r="H36" i="66"/>
  <c r="G37" i="66"/>
  <c r="H37" i="66"/>
  <c r="G38" i="66"/>
  <c r="G39" i="66"/>
  <c r="G40" i="66"/>
  <c r="H40" i="66"/>
  <c r="D41" i="66"/>
  <c r="E41" i="66"/>
  <c r="G41" i="66"/>
  <c r="H41" i="66"/>
  <c r="G42" i="66"/>
  <c r="H42" i="66"/>
  <c r="G43" i="66"/>
  <c r="G44" i="66"/>
  <c r="G45" i="66"/>
  <c r="H45" i="66"/>
  <c r="D46" i="66"/>
  <c r="E46" i="66"/>
  <c r="F46" i="66"/>
  <c r="G46" i="66"/>
  <c r="H46" i="66"/>
  <c r="K46" i="66"/>
  <c r="G47" i="66"/>
  <c r="H47" i="66"/>
  <c r="E48" i="66"/>
  <c r="F48" i="66"/>
  <c r="H48" i="66"/>
  <c r="K48" i="66"/>
  <c r="H49" i="66"/>
  <c r="D52" i="66"/>
  <c r="G53" i="66"/>
  <c r="H53" i="66"/>
  <c r="G54" i="66"/>
  <c r="G56" i="66"/>
  <c r="G57" i="66"/>
  <c r="H57" i="66"/>
  <c r="D58" i="66"/>
  <c r="E58" i="66"/>
  <c r="F58" i="66"/>
  <c r="G58" i="66"/>
  <c r="H58" i="66"/>
  <c r="G59" i="66"/>
  <c r="H59" i="66"/>
  <c r="G60" i="66"/>
  <c r="H60" i="66"/>
  <c r="J69" i="57"/>
  <c r="N14" i="74" l="1"/>
  <c r="K63" i="66"/>
  <c r="N59" i="74"/>
  <c r="N53" i="74"/>
  <c r="N51" i="74"/>
  <c r="N49" i="74"/>
  <c r="N47" i="74"/>
  <c r="N35" i="74"/>
  <c r="N12" i="74"/>
  <c r="N10" i="74"/>
  <c r="N8" i="74"/>
  <c r="J68" i="57"/>
  <c r="N64" i="74" l="1"/>
</calcChain>
</file>

<file path=xl/sharedStrings.xml><?xml version="1.0" encoding="utf-8"?>
<sst xmlns="http://schemas.openxmlformats.org/spreadsheetml/2006/main" count="479" uniqueCount="324">
  <si>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</si>
  <si>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</si>
  <si>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</si>
  <si>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</si>
  <si>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</si>
  <si>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</si>
  <si>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</si>
  <si>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</si>
  <si>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</si>
  <si>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</si>
  <si>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</si>
  <si>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</si>
  <si>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</si>
  <si>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</si>
  <si>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</si>
  <si>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</si>
  <si>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</si>
  <si>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</si>
  <si>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</si>
  <si>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</si>
  <si>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</si>
  <si>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</si>
  <si>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</si>
  <si>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</si>
  <si>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</si>
  <si>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</si>
  <si>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</si>
  <si>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</si>
  <si>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</si>
  <si>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</si>
  <si>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</si>
  <si>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</si>
  <si>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</si>
  <si>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</si>
  <si>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</si>
  <si>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</si>
  <si>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</si>
  <si>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</si>
  <si>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</si>
  <si>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</si>
  <si>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</si>
  <si>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</si>
  <si>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</si>
  <si>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</si>
  <si>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</si>
  <si>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</si>
  <si>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</si>
  <si>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58" eb="60">
      <t>バアイ</t>
    </rPh>
    <rPh sb="206" eb="208">
      <t>タイショウ</t>
    </rPh>
    <rPh sb="208" eb="211">
      <t>ネンドナイ</t>
    </rPh>
    <rPh sb="214" eb="217">
      <t>カイイジョウ</t>
    </rPh>
    <rPh sb="217" eb="219">
      <t>コウシン</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</si>
  <si>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</si>
  <si>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</si>
  <si>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</si>
  <si>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</si>
  <si>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</si>
  <si>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</si>
  <si>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</si>
  <si>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</si>
  <si>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</si>
  <si>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</si>
  <si>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</si>
  <si>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</si>
  <si>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</si>
  <si>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</si>
  <si>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</si>
  <si>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</si>
  <si>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</si>
  <si>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</si>
  <si>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</si>
  <si>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</si>
  <si>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</si>
  <si>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</si>
  <si>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</si>
  <si>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</si>
  <si>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</si>
  <si>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</si>
  <si>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</si>
  <si>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</si>
  <si>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</si>
  <si>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</si>
  <si>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</si>
  <si>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</si>
  <si>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</si>
  <si>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</si>
  <si>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</si>
  <si>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</si>
  <si>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</si>
  <si>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</si>
  <si>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</si>
  <si>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</si>
  <si>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</si>
  <si>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</si>
  <si>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</si>
  <si>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</si>
  <si>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</si>
  <si>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</si>
  <si>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</si>
  <si>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</si>
  <si>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</si>
  <si>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</si>
  <si>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</si>
  <si>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</si>
  <si>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</si>
  <si>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</si>
  <si>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</si>
  <si>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</si>
  <si>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</si>
  <si>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</si>
  <si>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</si>
  <si>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</si>
  <si>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</si>
  <si>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</si>
  <si>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</si>
  <si>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</si>
  <si>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</si>
  <si>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</si>
  <si>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</si>
  <si>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</si>
  <si>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</si>
  <si>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</si>
  <si>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</si>
  <si>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</si>
  <si>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</si>
  <si>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</si>
  <si>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</si>
  <si>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</si>
  <si>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</si>
  <si>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</si>
  <si>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</si>
  <si>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</si>
  <si>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</si>
  <si>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</si>
  <si>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</si>
  <si>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</si>
  <si>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</si>
  <si>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</si>
  <si>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</si>
  <si>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</si>
  <si>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</si>
  <si>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</si>
  <si>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</si>
  <si>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</si>
  <si>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</si>
  <si>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</si>
  <si>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</si>
  <si>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</si>
  <si>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</si>
  <si>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</si>
  <si>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</si>
  <si>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</si>
  <si>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7"/>
  </si>
  <si>
    <t>・</t>
    <phoneticPr fontId="7"/>
  </si>
  <si>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7"/>
  </si>
  <si>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7"/>
  </si>
  <si>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</si>
  <si>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</si>
  <si>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</si>
  <si>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</si>
  <si>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</si>
  <si>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</si>
  <si>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</si>
  <si>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</si>
  <si>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</si>
  <si>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</si>
  <si>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</si>
  <si>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</si>
  <si>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</si>
  <si>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</si>
  <si>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</si>
  <si>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</si>
  <si>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</si>
  <si>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</si>
  <si>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</si>
  <si>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</si>
  <si>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</si>
  <si>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</si>
  <si>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</si>
  <si>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</si>
  <si>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</si>
  <si>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</si>
  <si>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</si>
  <si>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</si>
  <si>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</si>
  <si>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</si>
  <si>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</si>
  <si>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</si>
  <si>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</si>
  <si>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</si>
  <si>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</si>
  <si>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</si>
  <si>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</si>
  <si>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</si>
  <si>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</si>
  <si>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</si>
  <si>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</si>
  <si>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</si>
  <si>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</si>
  <si>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</si>
  <si>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</si>
  <si>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</si>
  <si>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</si>
  <si>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</si>
  <si>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</si>
  <si>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</si>
  <si>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</si>
  <si>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</si>
  <si>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</si>
  <si>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</si>
  <si>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</si>
  <si>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</si>
  <si>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</si>
  <si>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</si>
  <si>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</si>
  <si>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</si>
  <si>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</si>
  <si>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</si>
  <si>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</si>
  <si>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</si>
  <si>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</si>
  <si>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</si>
  <si>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</si>
  <si>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</si>
  <si>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</si>
  <si>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</si>
  <si>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</si>
  <si>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</si>
  <si>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</si>
  <si>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</si>
  <si>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</si>
  <si>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</si>
  <si>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</si>
  <si>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</si>
  <si>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</si>
  <si>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</si>
  <si>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</si>
  <si>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</si>
  <si>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</si>
  <si>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</si>
  <si>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</si>
  <si>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</si>
  <si>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</si>
  <si>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</si>
  <si>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</si>
  <si>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</si>
  <si>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</si>
  <si>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</si>
  <si>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</si>
  <si>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</si>
  <si>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</si>
  <si>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</si>
  <si>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</si>
  <si>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</si>
  <si>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</si>
  <si>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</si>
  <si>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</si>
  <si>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</si>
  <si>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</si>
  <si>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</si>
  <si>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</si>
  <si>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</si>
  <si>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</si>
  <si>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</si>
  <si>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</si>
  <si>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</si>
  <si>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</si>
  <si>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</si>
  <si>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</si>
  <si>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</si>
  <si>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</si>
  <si>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</si>
  <si>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</si>
  <si>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</si>
  <si>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</si>
  <si>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</si>
  <si>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</si>
  <si>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配置予定技術者に関する項目のうち、チェック欄は、該当する「□」をプルダウンで「■」に変更してください。</t>
    <rPh sb="0" eb="2">
      <t>ハイチ</t>
    </rPh>
    <rPh sb="2" eb="4">
      <t>ヨテイ</t>
    </rPh>
    <rPh sb="4" eb="7">
      <t>ギジュツシャ</t>
    </rPh>
    <rPh sb="8" eb="9">
      <t>カン</t>
    </rPh>
    <rPh sb="11" eb="13">
      <t>コウモク</t>
    </rPh>
    <rPh sb="21" eb="22">
      <t>ラン</t>
    </rPh>
    <rPh sb="24" eb="26">
      <t>ガイトウ</t>
    </rPh>
    <rPh sb="42" eb="44">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</si>
  <si>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</si>
  <si>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</si>
  <si>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</si>
  <si>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</si>
  <si>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</si>
  <si>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</si>
  <si>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</si>
  <si>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</si>
  <si>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</si>
  <si>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</si>
  <si>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</si>
  <si>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</si>
  <si>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</si>
  <si>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</si>
  <si>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</si>
  <si>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</si>
  <si>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</si>
  <si>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</si>
  <si>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</si>
  <si>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</si>
  <si>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</si>
  <si>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</si>
  <si>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</si>
  <si>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</si>
  <si>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</si>
  <si>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</si>
  <si>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旧飯南郡内</t>
    <rPh sb="0" eb="1">
      <t>キュウ</t>
    </rPh>
    <rPh sb="1" eb="3">
      <t>イイナン</t>
    </rPh>
    <rPh sb="3" eb="4">
      <t>グン</t>
    </rPh>
    <rPh sb="4" eb="5">
      <t>ナイ</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</si>
  <si>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</si>
  <si>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</si>
  <si>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</si>
  <si>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t>工事を行ううえでの留意点</t>
    <rPh sb="0" eb="1">
      <t>オコナ</t>
    </rPh>
    <rPh sb="6" eb="9">
      <t>リュウイテンセコウ</t>
    </rPh>
    <phoneticPr fontId="2"/>
  </si>
  <si>
    <t xml:space="preserve">
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</si>
  <si>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一般国道４２２号（新奥橋）ほか 橋梁修繕工事</t>
    <rPh sb="9" eb="10">
      <t>シン</t>
    </rPh>
    <rPh sb="10" eb="11">
      <t>オク</t>
    </rPh>
    <phoneticPr fontId="2"/>
  </si>
  <si>
    <t>一般国道４２２号（新奥橋）ほか 橋梁修繕工事</t>
    <phoneticPr fontId="2"/>
  </si>
  <si>
    <t>土木一式工事（若手技術者登用促進のための試行工事）　【令和８年６月版】</t>
    <rPh sb="7" eb="9">
      <t>ワカテ</t>
    </rPh>
    <rPh sb="9" eb="12">
      <t>ギジュツシャ</t>
    </rPh>
    <rPh sb="12" eb="14">
      <t>トウヨウ</t>
    </rPh>
    <rPh sb="20" eb="22">
      <t>シコウ</t>
    </rPh>
    <rPh sb="22" eb="24">
      <t>コウジ</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</si>
  <si>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</si>
  <si>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一般国道４２２号（新奥橋）ほか 橋梁修繕工事</t>
    <rPh sb="0" eb="1">
      <t>イチ</t>
    </rPh>
    <rPh sb="1" eb="2">
      <t>ハン</t>
    </rPh>
    <rPh sb="2" eb="4">
      <t>コクドウ</t>
    </rPh>
    <rPh sb="7" eb="8">
      <t>ゴウ</t>
    </rPh>
    <rPh sb="9" eb="10">
      <t>シン</t>
    </rPh>
    <rPh sb="10" eb="11">
      <t>オク</t>
    </rPh>
    <rPh sb="11" eb="12">
      <t>ハシ</t>
    </rPh>
    <rPh sb="16" eb="18">
      <t>キョウリョウ</t>
    </rPh>
    <rPh sb="18" eb="20">
      <t>シュウゼン</t>
    </rPh>
    <rPh sb="20" eb="22">
      <t>コウジ</t>
    </rPh>
    <phoneticPr fontId="2"/>
  </si>
  <si>
    <t>上記以外の松阪建設事務所管内</t>
    <rPh sb="0" eb="2">
      <t>ジョウキ</t>
    </rPh>
    <rPh sb="2" eb="4">
      <t>イガイ</t>
    </rPh>
    <rPh sb="5" eb="7">
      <t>マツサカ</t>
    </rPh>
    <rPh sb="7" eb="9">
      <t>ケンセツ</t>
    </rPh>
    <rPh sb="9" eb="12">
      <t>ジムショ</t>
    </rPh>
    <rPh sb="12" eb="14">
      <t>カンナイ</t>
    </rPh>
    <phoneticPr fontId="2"/>
  </si>
  <si>
    <t>旧飯南郡内における工事実績あり</t>
    <rPh sb="0" eb="1">
      <t>キュウ</t>
    </rPh>
    <rPh sb="1" eb="3">
      <t>イイナン</t>
    </rPh>
    <rPh sb="3" eb="4">
      <t>グン</t>
    </rPh>
    <rPh sb="4" eb="5">
      <t>ナイ</t>
    </rPh>
    <rPh sb="9" eb="11">
      <t>コウジ</t>
    </rPh>
    <rPh sb="11" eb="13">
      <t>ジッセキ</t>
    </rPh>
    <phoneticPr fontId="2"/>
  </si>
  <si>
    <t>旧飯南郡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0" eb="1">
      <t>キュウ</t>
    </rPh>
    <rPh sb="1" eb="3">
      <t>イイナン</t>
    </rPh>
    <rPh sb="3" eb="4">
      <t>グン</t>
    </rPh>
    <rPh sb="14" eb="16">
      <t>キョウドウ</t>
    </rPh>
    <rPh sb="16" eb="19">
      <t>キギョウタイ</t>
    </rPh>
    <rPh sb="46" eb="48">
      <t>レイワ</t>
    </rPh>
    <rPh sb="75" eb="76">
      <t>ヒャク</t>
    </rPh>
    <rPh sb="111" eb="112">
      <t>ケン</t>
    </rPh>
    <phoneticPr fontId="2"/>
  </si>
  <si>
    <t>令和７年度又は令和８年度における松阪建設事務所発注の地域維持型維持修繕業務委託元請契約実績の有無により評価します。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</si>
  <si>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t>令和７年度又は令和８年度における松阪建設事務所発注の地域維持型維持修繕業務委託元請契約実績の有無、もしくは令和７年度上半期～令和８年度下半期における宮川ダム公共土木施設小規模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118" eb="120">
      <t>イジ</t>
    </rPh>
    <rPh sb="198" eb="199">
      <t>モト</t>
    </rPh>
    <rPh sb="202" eb="205">
      <t>ショウキボ</t>
    </rPh>
    <rPh sb="205" eb="207">
      <t>ギョウム</t>
    </rPh>
    <rPh sb="208" eb="210">
      <t>ブンタン</t>
    </rPh>
    <rPh sb="212" eb="214">
      <t>ギョウム</t>
    </rPh>
    <rPh sb="215" eb="216">
      <t>フク</t>
    </rPh>
    <rPh sb="220" eb="222">
      <t>バアイ</t>
    </rPh>
    <rPh sb="224" eb="226">
      <t>ヒョウカ</t>
    </rPh>
    <phoneticPr fontId="2"/>
  </si>
  <si>
    <t>令和７年度又は令和８年度における松阪建設事務所管内の公共施設美化活動の活動実績の有無により評価します。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マツサカ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</si>
  <si>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・「災害協定」とは、松阪建設事務所と締結した「地震・津波・風水害等の緊急時における運用協定」をいいます。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・「災害協定」とは、松阪建設事務所と締結した「地震・津波・風水害等の緊急時における運用協定」をいいます。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マツサカ</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マツサカ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マツサカ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マツサカ</t>
    </rPh>
    <rPh sb="683" eb="685">
      <t>マツサカ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マツサカ</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</si>
  <si>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県内企業による施工の割合 90 ％以上</t>
    <rPh sb="0" eb="2">
      <t>ケンナイ</t>
    </rPh>
    <phoneticPr fontId="2"/>
  </si>
  <si>
    <t>県内企業による施工の割合 70 ％以上</t>
    <rPh sb="0" eb="2">
      <t>ケンナイ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</si>
  <si>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・「評価対象工事」とは、土木一式工事で発注された橋梁修繕工事又は橋梁耐震対策工事（橋梁補強工事を含む）を指します。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65" eb="167">
      <t>ヒョウカ</t>
    </rPh>
    <rPh sb="167" eb="169">
      <t>タイショウ</t>
    </rPh>
    <phoneticPr fontId="2"/>
  </si>
  <si>
    <r>
      <rPr>
        <sz val="14"/>
        <rFont val="BIZ UDゴシック"/>
        <family val="3"/>
        <charset val="128"/>
      </rPr>
      <t>60</t>
    </r>
    <r>
      <rPr>
        <sz val="10"/>
        <rFont val="BIZ UDゴシック"/>
        <family val="3"/>
        <charset val="128"/>
      </rPr>
      <t xml:space="preserve">
(最大20点/項目×３項目)</t>
    </r>
    <rPh sb="4" eb="6">
      <t>サイダイ</t>
    </rPh>
    <rPh sb="8" eb="9">
      <t>テン</t>
    </rPh>
    <rPh sb="10" eb="12">
      <t>コウモク</t>
    </rPh>
    <rPh sb="14" eb="16">
      <t>コウモク</t>
    </rPh>
    <phoneticPr fontId="2"/>
  </si>
  <si>
    <t>当該工事は一般国道４２２号の新奥橋及び一般県道奥津飯高線の新辺床橋において橋梁修繕を行う工事です。
このうち、新奥橋の工事に関し、
「項目１　作業員の安全確保」、「項目２　効率的な工程計画」、「項目３　周辺地域への配慮」の３項目について、それぞれに工事を行ううえで考えられる留意点を３つ以内で、その理由を含めて記述してください。
・これらの提案については、対策を求めていません。そのため履行義務はありません。</t>
    <rPh sb="14" eb="15">
      <t>シン</t>
    </rPh>
    <rPh sb="15" eb="16">
      <t>オク</t>
    </rPh>
    <rPh sb="17" eb="18">
      <t>オヨ</t>
    </rPh>
    <rPh sb="19" eb="21">
      <t>イッパン</t>
    </rPh>
    <rPh sb="21" eb="23">
      <t>ケンドウ</t>
    </rPh>
    <rPh sb="23" eb="25">
      <t>オクツ</t>
    </rPh>
    <rPh sb="25" eb="27">
      <t>イイダカ</t>
    </rPh>
    <rPh sb="27" eb="28">
      <t>セン</t>
    </rPh>
    <rPh sb="29" eb="30">
      <t>シン</t>
    </rPh>
    <rPh sb="30" eb="31">
      <t>ヘン</t>
    </rPh>
    <rPh sb="31" eb="32">
      <t>トコ</t>
    </rPh>
    <rPh sb="32" eb="33">
      <t>ハシ</t>
    </rPh>
    <rPh sb="55" eb="56">
      <t>シン</t>
    </rPh>
    <rPh sb="56" eb="57">
      <t>オク</t>
    </rPh>
    <rPh sb="57" eb="58">
      <t>ハシ</t>
    </rPh>
    <rPh sb="59" eb="61">
      <t>コウジ</t>
    </rPh>
    <rPh sb="62" eb="63">
      <t>カン</t>
    </rPh>
    <rPh sb="71" eb="74">
      <t>サギョウイン</t>
    </rPh>
    <rPh sb="75" eb="77">
      <t>アンゼン</t>
    </rPh>
    <rPh sb="77" eb="79">
      <t>カクホ</t>
    </rPh>
    <rPh sb="86" eb="89">
      <t>コウリツテキ</t>
    </rPh>
    <rPh sb="90" eb="92">
      <t>コウテイ</t>
    </rPh>
    <rPh sb="92" eb="94">
      <t>ケイカク</t>
    </rPh>
    <rPh sb="101" eb="103">
      <t>シュウヘン</t>
    </rPh>
    <rPh sb="103" eb="105">
      <t>チイキ</t>
    </rPh>
    <rPh sb="107" eb="109">
      <t>ハイリョ</t>
    </rPh>
    <rPh sb="143" eb="145">
      <t>イナイ</t>
    </rPh>
    <rPh sb="149" eb="151">
      <t>リユウ</t>
    </rPh>
    <rPh sb="152" eb="153">
      <t>フク</t>
    </rPh>
    <phoneticPr fontId="2"/>
  </si>
  <si>
    <t>令和8年度　道路メンテ　第67-分0001号</t>
    <rPh sb="0" eb="2">
      <t>レイワ</t>
    </rPh>
    <rPh sb="3" eb="5">
      <t>ネンド</t>
    </rPh>
    <rPh sb="6" eb="8">
      <t>ドウロ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</si>
</sst>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8"/>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color theme="3"/>
      <name val="ＭＳ 明朝"/>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0.5"/>
      <name val="BIZ UD明朝 Medium"/>
      <family val="1"/>
      <charset val="128"/>
    </font>
    <font>
      <u/>
      <sz val="10"/>
      <color rgb="FFFF0000"/>
      <name val="BIZ UD明朝 Medium"/>
      <family val="1"/>
      <charset val="128"/>
    </font>
    <font>
      <b/>
      <u/>
      <sz val="10"/>
      <name val="BIZ UD明朝 Medium"/>
      <family val="1"/>
      <charset val="128"/>
    </font>
    <font>
      <sz val="11"/>
      <color rgb="FFFF0000"/>
      <name val="ＭＳ 明朝"/>
      <family val="1"/>
      <charset val="128"/>
    </font>
    <font>
      <sz val="10"/>
      <name val="BIZ UDゴシック"/>
      <family val="3"/>
      <charset val="128"/>
    </font>
    <font>
      <u/>
      <sz val="11"/>
      <name val="BIZ UDゴシック"/>
      <family val="3"/>
      <charset val="128"/>
    </font>
  </fonts>
  <fills count="7">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83">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19" fillId="0" borderId="0" xfId="0" applyFont="1">
      <alignment vertical="center"/>
    </xf>
    <xf numFmtId="0" fontId="3" fillId="0" borderId="0" xfId="0" applyFont="1" applyAlignment="1">
      <alignment horizontal="center" vertical="center"/>
    </xf>
    <xf numFmtId="0" fontId="4" fillId="0" borderId="0" xfId="4" applyFont="1" applyProtection="1">
      <alignment vertical="center"/>
      <protection locked="0"/>
    </xf>
    <xf numFmtId="0" fontId="8" fillId="0" borderId="0" xfId="4" applyFont="1" applyAlignment="1" applyProtection="1">
      <alignment horizontal="left" vertical="center"/>
      <protection locked="0"/>
    </xf>
    <xf numFmtId="0" fontId="8" fillId="0" borderId="39" xfId="4" applyFont="1" applyBorder="1" applyAlignment="1" applyProtection="1">
      <alignment horizontal="left" vertical="center"/>
      <protection locked="0"/>
    </xf>
    <xf numFmtId="0" fontId="8" fillId="0" borderId="0" xfId="4" applyFont="1" applyAlignment="1" applyProtection="1">
      <alignment horizontal="center" vertical="center" textRotation="255"/>
      <protection locked="0"/>
    </xf>
    <xf numFmtId="0" fontId="8" fillId="0" borderId="44" xfId="4" applyFont="1" applyBorder="1" applyAlignment="1" applyProtection="1">
      <alignment horizontal="left" vertical="center"/>
      <protection locked="0"/>
    </xf>
    <xf numFmtId="0" fontId="12" fillId="0" borderId="39" xfId="4" applyFont="1" applyBorder="1" applyAlignment="1" applyProtection="1">
      <alignment horizontal="left" vertical="center"/>
      <protection locked="0"/>
    </xf>
    <xf numFmtId="0" fontId="8" fillId="0" borderId="0" xfId="4" applyFont="1" applyAlignment="1" applyProtection="1">
      <alignment horizontal="right" vertical="top" wrapText="1"/>
      <protection locked="0"/>
    </xf>
    <xf numFmtId="0" fontId="8" fillId="0" borderId="4" xfId="4" applyFont="1" applyBorder="1" applyAlignment="1" applyProtection="1">
      <alignment vertical="center" textRotation="255" wrapText="1"/>
      <protection locked="0"/>
    </xf>
    <xf numFmtId="0" fontId="8" fillId="0" borderId="0" xfId="4" applyFont="1" applyAlignment="1" applyProtection="1">
      <alignment vertical="center" textRotation="255" wrapText="1"/>
      <protection locked="0"/>
    </xf>
    <xf numFmtId="0" fontId="8" fillId="0" borderId="0" xfId="4" applyFont="1" applyAlignment="1" applyProtection="1">
      <alignment vertical="center" textRotation="255"/>
      <protection locked="0"/>
    </xf>
    <xf numFmtId="0" fontId="8" fillId="0" borderId="4" xfId="4" applyFont="1" applyBorder="1" applyAlignment="1" applyProtection="1">
      <alignment vertical="center" textRotation="255"/>
      <protection locked="0"/>
    </xf>
    <xf numFmtId="0" fontId="4" fillId="0" borderId="4" xfId="4" applyFont="1" applyBorder="1" applyProtection="1">
      <alignment vertical="center"/>
      <protection locked="0"/>
    </xf>
    <xf numFmtId="0" fontId="20" fillId="0" borderId="45" xfId="4" applyFont="1" applyBorder="1" applyAlignment="1" applyProtection="1">
      <alignment horizontal="left" vertical="center"/>
      <protection locked="0"/>
    </xf>
    <xf numFmtId="0" fontId="20" fillId="0" borderId="4" xfId="4" applyFont="1" applyBorder="1" applyAlignment="1" applyProtection="1">
      <alignment horizontal="left" vertical="center"/>
      <protection locked="0"/>
    </xf>
    <xf numFmtId="0" fontId="11" fillId="0" borderId="4" xfId="4" applyFont="1" applyBorder="1" applyProtection="1">
      <alignment vertical="center"/>
      <protection locked="0"/>
    </xf>
    <xf numFmtId="0" fontId="11" fillId="0" borderId="39" xfId="4" applyFont="1" applyBorder="1" applyProtection="1">
      <alignment vertical="center"/>
      <protection locked="0"/>
    </xf>
    <xf numFmtId="0" fontId="8" fillId="0" borderId="39" xfId="4" applyFont="1" applyBorder="1" applyAlignment="1" applyProtection="1">
      <alignment horizontal="right" vertical="top" wrapText="1"/>
      <protection locked="0"/>
    </xf>
    <xf numFmtId="0" fontId="9" fillId="0" borderId="0" xfId="4" applyFont="1" applyAlignment="1" applyProtection="1">
      <alignment vertical="top" wrapText="1"/>
      <protection locked="0"/>
    </xf>
    <xf numFmtId="0" fontId="4" fillId="0" borderId="39" xfId="4" applyFont="1" applyBorder="1" applyProtection="1">
      <alignment vertical="center"/>
      <protection locked="0"/>
    </xf>
    <xf numFmtId="0" fontId="4" fillId="0" borderId="31" xfId="4" applyFont="1" applyBorder="1" applyProtection="1">
      <alignment vertical="center"/>
      <protection locked="0"/>
    </xf>
    <xf numFmtId="0" fontId="4" fillId="0" borderId="0" xfId="0" quotePrefix="1" applyFont="1">
      <alignment vertical="center"/>
    </xf>
    <xf numFmtId="0" fontId="13" fillId="0" borderId="0" xfId="4" applyFont="1" applyProtection="1">
      <alignment vertical="center"/>
      <protection locked="0"/>
    </xf>
    <xf numFmtId="0" fontId="14" fillId="0" borderId="0" xfId="4" applyFont="1" applyProtection="1">
      <alignment vertical="center"/>
      <protection locked="0"/>
    </xf>
    <xf numFmtId="0" fontId="15" fillId="0" borderId="0" xfId="4" applyFont="1" applyProtection="1">
      <alignment vertical="center"/>
      <protection locked="0"/>
    </xf>
    <xf numFmtId="0" fontId="15" fillId="0" borderId="0" xfId="4" applyFont="1" applyAlignment="1" applyProtection="1">
      <alignment horizontal="center" vertical="center"/>
      <protection locked="0"/>
    </xf>
    <xf numFmtId="0" fontId="16" fillId="0" borderId="0" xfId="4" applyFont="1" applyAlignment="1" applyProtection="1">
      <alignment horizontal="right" vertical="center"/>
      <protection locked="0"/>
    </xf>
    <xf numFmtId="0" fontId="17" fillId="0" borderId="12"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17" fillId="0" borderId="0" xfId="4" applyFont="1" applyAlignment="1" applyProtection="1">
      <alignment horizontal="left" vertical="center"/>
      <protection locked="0"/>
    </xf>
    <xf numFmtId="0" fontId="17" fillId="0" borderId="40" xfId="4" applyFont="1" applyBorder="1" applyAlignment="1" applyProtection="1">
      <alignment horizontal="left" vertical="center"/>
      <protection locked="0"/>
    </xf>
    <xf numFmtId="0" fontId="17" fillId="0" borderId="4" xfId="4" quotePrefix="1" applyFont="1" applyBorder="1" applyAlignment="1" applyProtection="1">
      <alignment horizontal="left" vertical="center"/>
      <protection locked="0"/>
    </xf>
    <xf numFmtId="0" fontId="17" fillId="0" borderId="42" xfId="4" applyFont="1" applyBorder="1" applyAlignment="1" applyProtection="1">
      <alignment horizontal="left" vertical="center"/>
      <protection locked="0"/>
    </xf>
    <xf numFmtId="0" fontId="17" fillId="0" borderId="20" xfId="4" applyFont="1" applyBorder="1" applyAlignment="1" applyProtection="1">
      <alignment horizontal="left" vertical="center"/>
      <protection locked="0"/>
    </xf>
    <xf numFmtId="0" fontId="22" fillId="0" borderId="0" xfId="4" applyFont="1" applyAlignment="1" applyProtection="1">
      <alignment horizontal="left" vertical="center"/>
      <protection locked="0"/>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4" applyFont="1" applyAlignment="1" applyProtection="1">
      <alignment horizontal="left" vertical="center"/>
      <protection locked="0"/>
    </xf>
    <xf numFmtId="0" fontId="17" fillId="0" borderId="41" xfId="4" applyFont="1" applyBorder="1" applyAlignment="1" applyProtection="1">
      <alignment horizontal="right" vertical="top" wrapText="1"/>
      <protection locked="0"/>
    </xf>
    <xf numFmtId="0" fontId="17" fillId="0" borderId="43" xfId="4" applyFont="1" applyBorder="1" applyAlignment="1" applyProtection="1">
      <alignment horizontal="right" vertical="top" wrapText="1"/>
      <protection locked="0"/>
    </xf>
    <xf numFmtId="0" fontId="15" fillId="0" borderId="0" xfId="0" applyFont="1" applyProtection="1">
      <alignment vertical="center"/>
      <protection locked="0"/>
    </xf>
    <xf numFmtId="0" fontId="15" fillId="0" borderId="29" xfId="0" applyFont="1" applyBorder="1" applyAlignment="1" applyProtection="1">
      <alignment horizontal="right" vertical="center" wrapText="1"/>
      <protection locked="0"/>
    </xf>
    <xf numFmtId="0" fontId="15" fillId="0" borderId="27" xfId="0" applyFont="1" applyBorder="1" applyAlignment="1" applyProtection="1">
      <alignment horizontal="right" vertical="center" wrapText="1"/>
      <protection locked="0"/>
    </xf>
    <xf numFmtId="0" fontId="15" fillId="0" borderId="27" xfId="0" applyFont="1" applyBorder="1" applyAlignment="1" applyProtection="1">
      <alignment horizontal="left" vertical="center" wrapText="1"/>
      <protection locked="0"/>
    </xf>
    <xf numFmtId="0" fontId="15" fillId="0" borderId="28" xfId="0" applyFont="1" applyBorder="1" applyAlignment="1" applyProtection="1">
      <alignment horizontal="left" vertical="center" wrapText="1"/>
      <protection locked="0"/>
    </xf>
    <xf numFmtId="0" fontId="15" fillId="5" borderId="38" xfId="0" quotePrefix="1" applyFont="1" applyFill="1" applyBorder="1" applyProtection="1">
      <alignment vertical="center"/>
      <protection locked="0"/>
    </xf>
    <xf numFmtId="0" fontId="15" fillId="5" borderId="51" xfId="0" quotePrefix="1" applyFont="1" applyFill="1" applyBorder="1" applyProtection="1">
      <alignment vertical="center"/>
      <protection locked="0"/>
    </xf>
    <xf numFmtId="0" fontId="21" fillId="0" borderId="0" xfId="0" applyFont="1" applyProtection="1">
      <alignment vertical="center"/>
      <protection locked="0"/>
    </xf>
    <xf numFmtId="0" fontId="15" fillId="0" borderId="25" xfId="0" applyFont="1" applyBorder="1" applyProtection="1">
      <alignment vertical="center"/>
      <protection locked="0"/>
    </xf>
    <xf numFmtId="0" fontId="15" fillId="0" borderId="25" xfId="0" applyFont="1" applyBorder="1" applyAlignment="1" applyProtection="1">
      <alignment horizontal="left" vertical="center"/>
      <protection locked="0"/>
    </xf>
    <xf numFmtId="0" fontId="15" fillId="0" borderId="25" xfId="0" applyFont="1" applyBorder="1" applyAlignment="1" applyProtection="1">
      <alignment horizontal="left" vertical="center" wrapText="1"/>
      <protection locked="0"/>
    </xf>
    <xf numFmtId="0" fontId="15" fillId="0" borderId="22" xfId="0" applyFont="1" applyBorder="1" applyProtection="1">
      <alignment vertical="center"/>
      <protection locked="0"/>
    </xf>
    <xf numFmtId="0" fontId="15" fillId="0" borderId="15" xfId="0" applyFont="1" applyBorder="1" applyProtection="1">
      <alignment vertical="center"/>
      <protection locked="0"/>
    </xf>
    <xf numFmtId="0" fontId="15" fillId="0" borderId="29" xfId="0" applyFont="1" applyBorder="1" applyProtection="1">
      <alignment vertical="center"/>
      <protection locked="0"/>
    </xf>
    <xf numFmtId="0" fontId="15" fillId="0" borderId="27" xfId="0" applyFont="1" applyBorder="1" applyAlignment="1" applyProtection="1">
      <alignment horizontal="right" vertical="center"/>
      <protection locked="0"/>
    </xf>
    <xf numFmtId="0" fontId="15" fillId="0" borderId="27" xfId="0" applyFont="1" applyBorder="1" applyProtection="1">
      <alignment vertical="center"/>
      <protection locked="0"/>
    </xf>
    <xf numFmtId="0" fontId="15" fillId="0" borderId="28" xfId="0" applyFont="1" applyBorder="1" applyProtection="1">
      <alignment vertical="center"/>
      <protection locked="0"/>
    </xf>
    <xf numFmtId="0" fontId="15" fillId="0" borderId="30" xfId="0" applyFont="1" applyBorder="1" applyAlignment="1" applyProtection="1">
      <alignment horizontal="left" vertical="center"/>
      <protection locked="0"/>
    </xf>
    <xf numFmtId="0" fontId="15" fillId="4" borderId="48" xfId="0" applyFont="1" applyFill="1" applyBorder="1" applyAlignment="1" applyProtection="1">
      <alignment horizontal="right" vertical="center" wrapText="1"/>
      <protection locked="0"/>
    </xf>
    <xf numFmtId="0" fontId="15" fillId="0" borderId="22" xfId="0" applyFont="1" applyBorder="1" applyAlignment="1" applyProtection="1">
      <alignment horizontal="left" vertical="center"/>
      <protection locked="0"/>
    </xf>
    <xf numFmtId="0" fontId="29" fillId="0" borderId="50" xfId="0" applyFont="1" applyBorder="1" applyAlignment="1" applyProtection="1">
      <alignment horizontal="center" vertical="center"/>
      <protection locked="0"/>
    </xf>
    <xf numFmtId="0" fontId="15" fillId="0" borderId="22" xfId="0" applyFont="1" applyBorder="1" applyAlignment="1" applyProtection="1">
      <alignment vertical="top" wrapText="1"/>
      <protection locked="0"/>
    </xf>
    <xf numFmtId="0" fontId="30" fillId="0" borderId="22" xfId="0" applyFont="1" applyBorder="1" applyAlignment="1" applyProtection="1">
      <alignment vertical="center" wrapText="1"/>
      <protection locked="0"/>
    </xf>
    <xf numFmtId="0" fontId="30" fillId="0" borderId="0" xfId="0" applyFont="1" applyProtection="1">
      <alignment vertical="center"/>
      <protection locked="0"/>
    </xf>
    <xf numFmtId="0" fontId="15" fillId="0" borderId="0" xfId="0" quotePrefix="1" applyFont="1" applyAlignment="1" applyProtection="1">
      <alignment horizontal="left" vertical="center"/>
      <protection locked="0"/>
    </xf>
    <xf numFmtId="0" fontId="30" fillId="0" borderId="0" xfId="0" applyFont="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22" xfId="0" applyFont="1" applyBorder="1" applyProtection="1">
      <alignment vertical="center"/>
      <protection locked="0"/>
    </xf>
    <xf numFmtId="181" fontId="17" fillId="0" borderId="26" xfId="3" applyNumberFormat="1" applyFont="1" applyFill="1" applyBorder="1" applyAlignment="1" applyProtection="1">
      <alignment vertical="center" shrinkToFit="1"/>
      <protection locked="0"/>
    </xf>
    <xf numFmtId="0" fontId="30" fillId="0" borderId="22" xfId="0" applyFont="1" applyBorder="1" applyAlignment="1" applyProtection="1">
      <alignment horizontal="right" vertical="center" wrapText="1"/>
      <protection locked="0"/>
    </xf>
    <xf numFmtId="0" fontId="30" fillId="0" borderId="0" xfId="0" applyFont="1" applyAlignment="1" applyProtection="1">
      <alignment horizontal="right" vertical="center" wrapText="1"/>
      <protection locked="0"/>
    </xf>
    <xf numFmtId="0" fontId="15" fillId="0" borderId="22" xfId="0" quotePrefix="1" applyFont="1" applyBorder="1" applyAlignment="1" applyProtection="1">
      <alignment horizontal="left" vertical="center"/>
      <protection locked="0"/>
    </xf>
    <xf numFmtId="0" fontId="15" fillId="0" borderId="0" xfId="0" quotePrefix="1" applyFont="1" applyAlignment="1" applyProtection="1">
      <alignment horizontal="right" vertical="center"/>
      <protection locked="0"/>
    </xf>
    <xf numFmtId="0" fontId="31" fillId="0" borderId="22" xfId="0" applyFont="1" applyBorder="1" applyAlignment="1" applyProtection="1">
      <alignment vertical="top" wrapText="1"/>
      <protection locked="0"/>
    </xf>
    <xf numFmtId="0" fontId="31" fillId="0" borderId="0" xfId="0" applyFont="1" applyAlignment="1" applyProtection="1">
      <alignment vertical="top"/>
      <protection locked="0"/>
    </xf>
    <xf numFmtId="0" fontId="21" fillId="0" borderId="0" xfId="0" quotePrefix="1" applyFont="1" applyAlignment="1" applyProtection="1">
      <alignment vertical="top" wrapText="1"/>
      <protection locked="0"/>
    </xf>
    <xf numFmtId="0" fontId="21" fillId="0" borderId="15" xfId="0" quotePrefix="1" applyFont="1" applyBorder="1" applyAlignment="1" applyProtection="1">
      <alignment vertical="top" wrapText="1"/>
      <protection locked="0"/>
    </xf>
    <xf numFmtId="0" fontId="31" fillId="0" borderId="22" xfId="0" applyFont="1" applyBorder="1" applyAlignment="1" applyProtection="1">
      <alignment vertical="top"/>
      <protection locked="0"/>
    </xf>
    <xf numFmtId="0" fontId="15" fillId="0" borderId="22" xfId="0" applyFont="1" applyBorder="1" applyAlignment="1" applyProtection="1">
      <alignment vertical="center" wrapText="1"/>
      <protection locked="0"/>
    </xf>
    <xf numFmtId="0" fontId="15" fillId="0" borderId="0" xfId="0" quotePrefix="1" applyFont="1" applyAlignment="1" applyProtection="1">
      <alignment vertical="center" wrapText="1"/>
      <protection locked="0"/>
    </xf>
    <xf numFmtId="0" fontId="15" fillId="0" borderId="15" xfId="0" quotePrefix="1" applyFont="1" applyBorder="1" applyAlignment="1" applyProtection="1">
      <alignment vertical="center" wrapText="1"/>
      <protection locked="0"/>
    </xf>
    <xf numFmtId="0" fontId="15" fillId="0" borderId="22" xfId="0" quotePrefix="1" applyFont="1" applyBorder="1" applyAlignment="1" applyProtection="1">
      <alignment horizontal="right" vertical="center" wrapText="1"/>
      <protection locked="0"/>
    </xf>
    <xf numFmtId="0" fontId="15" fillId="0" borderId="24" xfId="0" quotePrefix="1" applyFont="1" applyBorder="1" applyAlignment="1" applyProtection="1">
      <alignment horizontal="right" vertical="center" wrapText="1"/>
      <protection locked="0"/>
    </xf>
    <xf numFmtId="0" fontId="15" fillId="0" borderId="8" xfId="0" applyFont="1" applyBorder="1" applyProtection="1">
      <alignment vertical="center"/>
      <protection locked="0"/>
    </xf>
    <xf numFmtId="0" fontId="15" fillId="0" borderId="8" xfId="0" quotePrefix="1" applyFont="1" applyBorder="1" applyAlignment="1" applyProtection="1">
      <alignment horizontal="left" vertical="center" wrapText="1"/>
      <protection locked="0"/>
    </xf>
    <xf numFmtId="0" fontId="15" fillId="0" borderId="0" xfId="0" quotePrefix="1" applyFont="1" applyAlignment="1" applyProtection="1">
      <alignment horizontal="right" vertical="center" wrapText="1"/>
      <protection locked="0"/>
    </xf>
    <xf numFmtId="0" fontId="15" fillId="0" borderId="0" xfId="0" applyFont="1" applyAlignment="1" applyProtection="1">
      <alignment vertical="center" wrapText="1"/>
      <protection locked="0"/>
    </xf>
    <xf numFmtId="0" fontId="32" fillId="0" borderId="0" xfId="0" applyFont="1" applyProtection="1">
      <alignment vertical="center"/>
      <protection locked="0"/>
    </xf>
    <xf numFmtId="0" fontId="15" fillId="0" borderId="0" xfId="0" applyFont="1" applyAlignment="1" applyProtection="1">
      <alignment horizontal="left" vertical="center"/>
      <protection locked="0"/>
    </xf>
    <xf numFmtId="0" fontId="21" fillId="0" borderId="0" xfId="0" applyFont="1" applyAlignment="1" applyProtection="1">
      <alignment horizontal="right" vertical="center"/>
      <protection locked="0"/>
    </xf>
    <xf numFmtId="0" fontId="15" fillId="0" borderId="0" xfId="0" applyFont="1" applyAlignment="1" applyProtection="1">
      <alignment horizontal="center" vertical="center"/>
      <protection locked="0"/>
    </xf>
    <xf numFmtId="0" fontId="15" fillId="0" borderId="0" xfId="0" applyFont="1" applyAlignment="1" applyProtection="1">
      <alignment horizontal="center" vertical="center" textRotation="255"/>
      <protection locked="0"/>
    </xf>
    <xf numFmtId="2" fontId="15" fillId="0" borderId="0" xfId="0" applyNumberFormat="1" applyFont="1" applyAlignment="1" applyProtection="1">
      <alignment horizontal="center" vertical="center" wrapText="1"/>
      <protection locked="0"/>
    </xf>
    <xf numFmtId="12" fontId="15" fillId="0" borderId="0" xfId="0" applyNumberFormat="1" applyFont="1" applyAlignment="1" applyProtection="1">
      <alignment horizontal="center" vertical="center" wrapText="1"/>
      <protection locked="0"/>
    </xf>
    <xf numFmtId="178" fontId="15" fillId="0" borderId="0" xfId="0" applyNumberFormat="1" applyFont="1" applyAlignment="1">
      <alignment horizontal="center" vertical="center" wrapText="1"/>
    </xf>
    <xf numFmtId="184" fontId="15" fillId="0" borderId="0" xfId="0" applyNumberFormat="1" applyFont="1" applyAlignment="1">
      <alignment horizontal="center" vertical="center" wrapText="1"/>
    </xf>
    <xf numFmtId="178" fontId="15" fillId="0" borderId="0" xfId="0" applyNumberFormat="1" applyFont="1" applyAlignment="1" applyProtection="1">
      <alignment horizontal="center" vertical="center" wrapText="1"/>
      <protection locked="0"/>
    </xf>
    <xf numFmtId="184" fontId="15" fillId="0" borderId="0" xfId="0" applyNumberFormat="1" applyFont="1" applyAlignment="1" applyProtection="1">
      <alignment horizontal="center" vertical="center" wrapText="1"/>
      <protection locked="0"/>
    </xf>
    <xf numFmtId="0" fontId="15" fillId="0" borderId="15" xfId="0" applyFont="1" applyBorder="1" applyAlignment="1" applyProtection="1">
      <alignment vertical="center" wrapText="1"/>
      <protection locked="0"/>
    </xf>
    <xf numFmtId="0" fontId="15" fillId="0" borderId="15" xfId="0" applyFont="1" applyBorder="1" applyAlignment="1" applyProtection="1">
      <alignment horizontal="center" vertical="center" wrapText="1"/>
      <protection locked="0"/>
    </xf>
    <xf numFmtId="0" fontId="15" fillId="0" borderId="10" xfId="0" quotePrefix="1" applyFont="1" applyBorder="1" applyAlignment="1" applyProtection="1">
      <alignment horizontal="right" vertical="center" wrapText="1"/>
      <protection locked="0"/>
    </xf>
    <xf numFmtId="0" fontId="15" fillId="0" borderId="10" xfId="0" applyFont="1" applyBorder="1" applyAlignment="1" applyProtection="1">
      <alignment vertical="center" wrapText="1"/>
      <protection locked="0"/>
    </xf>
    <xf numFmtId="0" fontId="15" fillId="0" borderId="11" xfId="0" applyFont="1" applyBorder="1" applyAlignment="1" applyProtection="1">
      <alignment horizontal="center" vertical="center" wrapText="1"/>
      <protection locked="0"/>
    </xf>
    <xf numFmtId="0" fontId="15" fillId="0" borderId="0" xfId="0" applyFont="1" applyAlignment="1" applyProtection="1">
      <alignment horizontal="center" vertical="center" shrinkToFit="1"/>
      <protection locked="0"/>
    </xf>
    <xf numFmtId="0" fontId="22" fillId="0" borderId="0" xfId="0" applyFont="1" applyAlignment="1" applyProtection="1">
      <alignment vertical="center" wrapText="1"/>
      <protection locked="0"/>
    </xf>
    <xf numFmtId="180" fontId="22" fillId="0" borderId="0" xfId="3" applyNumberFormat="1" applyFont="1" applyBorder="1" applyAlignment="1" applyProtection="1">
      <alignment horizontal="center" vertical="center" shrinkToFit="1"/>
      <protection locked="0"/>
    </xf>
    <xf numFmtId="38" fontId="22" fillId="0" borderId="0" xfId="3" applyFont="1" applyBorder="1" applyAlignment="1" applyProtection="1">
      <alignment horizontal="right" vertical="center"/>
      <protection locked="0"/>
    </xf>
    <xf numFmtId="183" fontId="22" fillId="0" borderId="0" xfId="3" applyNumberFormat="1" applyFont="1" applyBorder="1" applyAlignment="1" applyProtection="1">
      <alignment horizontal="center" vertical="center"/>
      <protection locked="0"/>
    </xf>
    <xf numFmtId="181" fontId="22" fillId="0" borderId="0" xfId="3" applyNumberFormat="1" applyFont="1" applyBorder="1" applyAlignment="1" applyProtection="1">
      <alignment horizontal="center" vertical="center" shrinkToFit="1"/>
      <protection locked="0"/>
    </xf>
    <xf numFmtId="182" fontId="22" fillId="0" borderId="0" xfId="3" applyNumberFormat="1" applyFont="1" applyBorder="1" applyAlignment="1" applyProtection="1">
      <alignment horizontal="center" vertical="center"/>
      <protection locked="0"/>
    </xf>
    <xf numFmtId="0" fontId="33" fillId="0" borderId="0" xfId="0" applyFont="1">
      <alignment vertical="center"/>
    </xf>
    <xf numFmtId="0" fontId="32" fillId="0" borderId="0" xfId="0" applyFont="1">
      <alignment vertical="center"/>
    </xf>
    <xf numFmtId="0" fontId="25" fillId="0" borderId="12" xfId="0" applyFont="1" applyBorder="1">
      <alignment vertical="center"/>
    </xf>
    <xf numFmtId="0" fontId="34" fillId="0" borderId="0" xfId="0" applyFont="1">
      <alignment vertical="center"/>
    </xf>
    <xf numFmtId="0" fontId="23" fillId="0" borderId="16" xfId="0" applyFont="1" applyBorder="1" applyAlignment="1">
      <alignment horizontal="center" vertical="center" wrapText="1"/>
    </xf>
    <xf numFmtId="0" fontId="32" fillId="0" borderId="5" xfId="0" applyFont="1" applyBorder="1" applyAlignment="1">
      <alignment horizontal="center" vertical="center"/>
    </xf>
    <xf numFmtId="0" fontId="32" fillId="0" borderId="1" xfId="0" applyFont="1" applyBorder="1" applyAlignment="1">
      <alignment horizontal="center" vertical="center"/>
    </xf>
    <xf numFmtId="0" fontId="37" fillId="0" borderId="2" xfId="0" applyFont="1" applyBorder="1" applyAlignment="1">
      <alignment horizontal="center" vertical="center"/>
    </xf>
    <xf numFmtId="0" fontId="32" fillId="0" borderId="2" xfId="0" applyFont="1" applyBorder="1" applyAlignment="1">
      <alignment horizontal="center" vertical="center"/>
    </xf>
    <xf numFmtId="0" fontId="32" fillId="0" borderId="1" xfId="0" applyFont="1" applyBorder="1" applyAlignment="1">
      <alignment horizontal="center" vertical="center" wrapText="1"/>
    </xf>
    <xf numFmtId="0" fontId="32" fillId="0" borderId="3" xfId="0" applyFont="1" applyBorder="1" applyAlignment="1">
      <alignment vertical="center" shrinkToFit="1"/>
    </xf>
    <xf numFmtId="0" fontId="32" fillId="0" borderId="3" xfId="0" applyFont="1" applyBorder="1" applyAlignment="1">
      <alignment horizontal="center" vertical="center"/>
    </xf>
    <xf numFmtId="0" fontId="32" fillId="0" borderId="17" xfId="0" applyFont="1" applyBorder="1" applyAlignment="1">
      <alignment horizontal="center" vertical="center" textRotation="180"/>
    </xf>
    <xf numFmtId="0" fontId="32" fillId="0" borderId="17" xfId="0" applyFont="1" applyBorder="1" applyAlignment="1">
      <alignment horizontal="left" vertical="center"/>
    </xf>
    <xf numFmtId="0" fontId="32" fillId="0" borderId="2" xfId="0" applyFont="1" applyBorder="1" applyAlignment="1">
      <alignment horizontal="center" vertical="center" textRotation="255"/>
    </xf>
    <xf numFmtId="0" fontId="32" fillId="0" borderId="16" xfId="0" applyFont="1" applyBorder="1" applyAlignment="1">
      <alignment horizontal="center" vertical="center"/>
    </xf>
    <xf numFmtId="0" fontId="32" fillId="0" borderId="2" xfId="0" applyFont="1" applyBorder="1" applyAlignment="1">
      <alignment horizontal="center" vertical="center" wrapText="1"/>
    </xf>
    <xf numFmtId="0" fontId="32" fillId="0" borderId="13" xfId="0" applyFont="1" applyBorder="1" applyAlignment="1">
      <alignment horizontal="center" vertical="center" wrapText="1"/>
    </xf>
    <xf numFmtId="176" fontId="32" fillId="2" borderId="2" xfId="0" quotePrefix="1" applyNumberFormat="1" applyFont="1" applyFill="1" applyBorder="1" applyAlignment="1" applyProtection="1">
      <alignment horizontal="center" vertical="center" wrapText="1"/>
      <protection locked="0"/>
    </xf>
    <xf numFmtId="0" fontId="36" fillId="0" borderId="2" xfId="1" applyNumberFormat="1" applyFont="1" applyBorder="1" applyAlignment="1">
      <alignment horizontal="center" vertical="center"/>
    </xf>
    <xf numFmtId="0" fontId="32" fillId="0" borderId="0" xfId="0" applyFont="1" applyAlignment="1">
      <alignment horizontal="center" vertical="center"/>
    </xf>
    <xf numFmtId="0" fontId="33" fillId="0" borderId="0" xfId="0" applyFont="1" applyAlignment="1">
      <alignment horizontal="center" vertical="center"/>
    </xf>
    <xf numFmtId="0" fontId="23" fillId="0" borderId="0" xfId="0" applyFont="1" applyAlignment="1">
      <alignment horizontal="center" vertical="center" wrapText="1"/>
    </xf>
    <xf numFmtId="176" fontId="32" fillId="0" borderId="2" xfId="1" applyNumberFormat="1" applyFont="1" applyBorder="1" applyAlignment="1">
      <alignment horizontal="center" vertical="center"/>
    </xf>
    <xf numFmtId="0" fontId="23" fillId="0" borderId="0" xfId="0" applyFont="1" applyAlignment="1">
      <alignment horizontal="center" vertical="center"/>
    </xf>
    <xf numFmtId="0" fontId="37" fillId="0" borderId="21" xfId="0" applyFont="1" applyBorder="1" applyAlignment="1">
      <alignment horizontal="right" vertical="center"/>
    </xf>
    <xf numFmtId="0" fontId="37" fillId="0" borderId="22" xfId="0" applyFont="1" applyBorder="1" applyAlignment="1">
      <alignment horizontal="right" vertical="center"/>
    </xf>
    <xf numFmtId="0" fontId="32" fillId="0" borderId="24" xfId="0" applyFont="1" applyBorder="1" applyAlignment="1">
      <alignment horizontal="right" vertical="center"/>
    </xf>
    <xf numFmtId="0" fontId="37" fillId="0" borderId="8" xfId="0" applyFont="1" applyBorder="1">
      <alignment vertical="center"/>
    </xf>
    <xf numFmtId="0" fontId="32" fillId="0" borderId="8" xfId="0" applyFont="1" applyBorder="1">
      <alignment vertical="center"/>
    </xf>
    <xf numFmtId="0" fontId="36" fillId="0" borderId="7" xfId="0" applyFont="1" applyBorder="1">
      <alignment vertical="center"/>
    </xf>
    <xf numFmtId="0" fontId="36" fillId="0" borderId="8" xfId="0" applyFont="1" applyBorder="1">
      <alignment vertical="center"/>
    </xf>
    <xf numFmtId="0" fontId="25" fillId="0" borderId="8" xfId="0" applyFont="1" applyBorder="1">
      <alignment vertical="center"/>
    </xf>
    <xf numFmtId="0" fontId="25" fillId="0" borderId="9" xfId="0" applyFont="1" applyBorder="1">
      <alignment vertical="center"/>
    </xf>
    <xf numFmtId="0" fontId="37" fillId="2" borderId="1" xfId="0" applyFont="1" applyFill="1" applyBorder="1">
      <alignment vertical="center"/>
    </xf>
    <xf numFmtId="0" fontId="37" fillId="3" borderId="1" xfId="0" applyFont="1" applyFill="1" applyBorder="1">
      <alignment vertical="center"/>
    </xf>
    <xf numFmtId="0" fontId="37" fillId="0" borderId="0" xfId="0" applyFont="1">
      <alignment vertical="center"/>
    </xf>
    <xf numFmtId="0" fontId="37" fillId="0" borderId="0" xfId="0" applyFont="1" applyAlignment="1">
      <alignment vertical="center" wrapText="1"/>
    </xf>
    <xf numFmtId="0" fontId="37" fillId="0" borderId="15" xfId="0" applyFont="1" applyBorder="1" applyAlignment="1">
      <alignment vertical="center" wrapText="1"/>
    </xf>
    <xf numFmtId="0" fontId="32" fillId="0" borderId="10" xfId="0" applyFont="1" applyBorder="1">
      <alignment vertical="center"/>
    </xf>
    <xf numFmtId="0" fontId="37" fillId="0" borderId="10" xfId="0" applyFont="1" applyBorder="1" applyAlignment="1">
      <alignment vertical="center" wrapText="1"/>
    </xf>
    <xf numFmtId="0" fontId="37" fillId="0" borderId="11" xfId="0" applyFont="1" applyBorder="1" applyAlignment="1">
      <alignment vertical="center" wrapText="1"/>
    </xf>
    <xf numFmtId="0" fontId="23" fillId="0" borderId="0" xfId="0" applyFont="1" applyAlignment="1">
      <alignment horizontal="left" vertical="center"/>
    </xf>
    <xf numFmtId="0" fontId="13" fillId="0" borderId="0" xfId="0" applyFont="1" applyAlignment="1">
      <alignment horizontal="right" vertical="top"/>
    </xf>
    <xf numFmtId="0" fontId="34" fillId="0" borderId="0" xfId="0" applyFont="1" applyAlignment="1">
      <alignment horizontal="left" vertical="center"/>
    </xf>
    <xf numFmtId="0" fontId="32" fillId="0" borderId="2" xfId="0" quotePrefix="1" applyFont="1" applyBorder="1" applyAlignment="1">
      <alignment horizontal="center" vertical="center"/>
    </xf>
    <xf numFmtId="0" fontId="25" fillId="0" borderId="5" xfId="0" applyFont="1" applyBorder="1" applyAlignment="1">
      <alignment horizontal="center" vertical="center"/>
    </xf>
    <xf numFmtId="0" fontId="25" fillId="0" borderId="1" xfId="0" applyFont="1" applyBorder="1" applyAlignment="1">
      <alignment horizontal="center" vertical="center"/>
    </xf>
    <xf numFmtId="0" fontId="25" fillId="0" borderId="6" xfId="0" applyFont="1" applyBorder="1" applyAlignment="1">
      <alignment horizontal="center" vertical="center"/>
    </xf>
    <xf numFmtId="176" fontId="23" fillId="0" borderId="5" xfId="0" quotePrefix="1" applyNumberFormat="1" applyFont="1" applyBorder="1" applyAlignment="1">
      <alignment horizontal="center" vertical="center" wrapText="1"/>
    </xf>
    <xf numFmtId="176" fontId="32" fillId="0" borderId="5" xfId="0" quotePrefix="1" applyNumberFormat="1" applyFont="1" applyBorder="1" applyAlignment="1">
      <alignment horizontal="center" vertical="center" wrapText="1"/>
    </xf>
    <xf numFmtId="0" fontId="25" fillId="0" borderId="95" xfId="1" applyNumberFormat="1" applyFont="1" applyFill="1" applyBorder="1" applyAlignment="1" applyProtection="1">
      <alignment horizontal="center" vertical="center"/>
    </xf>
    <xf numFmtId="0" fontId="25" fillId="0" borderId="5" xfId="0" applyFont="1" applyBorder="1" applyAlignment="1">
      <alignment vertical="center" wrapText="1"/>
    </xf>
    <xf numFmtId="176" fontId="23" fillId="0" borderId="2" xfId="0" quotePrefix="1" applyNumberFormat="1" applyFont="1" applyBorder="1" applyAlignment="1">
      <alignment horizontal="center" vertical="center" wrapText="1"/>
    </xf>
    <xf numFmtId="176" fontId="32" fillId="0" borderId="2" xfId="0" quotePrefix="1" applyNumberFormat="1" applyFont="1" applyBorder="1" applyAlignment="1">
      <alignment horizontal="center" vertical="center" wrapText="1"/>
    </xf>
    <xf numFmtId="0" fontId="25" fillId="0" borderId="94" xfId="1" applyNumberFormat="1" applyFont="1" applyFill="1" applyBorder="1" applyAlignment="1" applyProtection="1">
      <alignment horizontal="center" vertical="center"/>
    </xf>
    <xf numFmtId="0" fontId="25" fillId="0" borderId="1" xfId="0" applyFont="1" applyBorder="1" applyAlignment="1">
      <alignment vertical="center" wrapText="1"/>
    </xf>
    <xf numFmtId="0" fontId="42" fillId="0" borderId="0" xfId="0" applyFont="1" applyAlignment="1">
      <alignment horizontal="left" vertical="center"/>
    </xf>
    <xf numFmtId="179" fontId="43" fillId="0" borderId="2" xfId="1" applyNumberFormat="1" applyFont="1" applyFill="1" applyBorder="1" applyAlignment="1" applyProtection="1">
      <alignment horizontal="center" vertical="center" shrinkToFit="1"/>
    </xf>
    <xf numFmtId="0" fontId="23" fillId="0" borderId="13" xfId="0"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23" fillId="0" borderId="19" xfId="1" quotePrefix="1" applyNumberFormat="1" applyFont="1" applyBorder="1" applyAlignment="1">
      <alignment horizontal="center" vertical="center" wrapText="1"/>
    </xf>
    <xf numFmtId="0" fontId="37" fillId="0" borderId="17" xfId="0" applyFont="1" applyBorder="1" applyAlignment="1">
      <alignment horizontal="left" vertical="center"/>
    </xf>
    <xf numFmtId="0" fontId="32" fillId="0" borderId="5" xfId="0" applyFont="1" applyBorder="1" applyAlignment="1">
      <alignment horizontal="center" vertical="center" wrapText="1"/>
    </xf>
    <xf numFmtId="0" fontId="36" fillId="0" borderId="20" xfId="1" applyNumberFormat="1" applyFont="1" applyBorder="1" applyAlignment="1">
      <alignment horizontal="center" vertical="center"/>
    </xf>
    <xf numFmtId="0" fontId="36" fillId="0" borderId="46" xfId="1" applyNumberFormat="1" applyFont="1" applyBorder="1" applyAlignment="1">
      <alignment horizontal="center" vertical="center"/>
    </xf>
    <xf numFmtId="0" fontId="36" fillId="0" borderId="1" xfId="1" applyNumberFormat="1" applyFont="1" applyBorder="1" applyAlignment="1">
      <alignment horizontal="center" vertical="center"/>
    </xf>
    <xf numFmtId="0" fontId="36" fillId="0" borderId="92" xfId="1" applyNumberFormat="1" applyFont="1" applyBorder="1" applyAlignment="1">
      <alignment horizontal="center" vertical="center"/>
    </xf>
    <xf numFmtId="176" fontId="32" fillId="0" borderId="31" xfId="1" applyNumberFormat="1" applyFont="1" applyBorder="1" applyAlignment="1">
      <alignment horizontal="center" vertical="center"/>
    </xf>
    <xf numFmtId="0" fontId="40" fillId="0" borderId="31" xfId="0" applyFont="1" applyBorder="1" applyAlignment="1">
      <alignment horizontal="center" vertical="center"/>
    </xf>
    <xf numFmtId="176" fontId="32" fillId="0" borderId="34" xfId="1" applyNumberFormat="1" applyFont="1" applyBorder="1" applyAlignment="1">
      <alignment horizontal="center" vertical="center"/>
    </xf>
    <xf numFmtId="0" fontId="44" fillId="0" borderId="1" xfId="0" applyFont="1" applyBorder="1" applyAlignment="1">
      <alignment horizontal="center" vertical="center"/>
    </xf>
    <xf numFmtId="0" fontId="40" fillId="0" borderId="18" xfId="0" applyFont="1" applyBorder="1" applyAlignment="1">
      <alignment horizontal="center" vertical="center"/>
    </xf>
    <xf numFmtId="0" fontId="37" fillId="0" borderId="0" xfId="0" applyFont="1" applyAlignment="1">
      <alignment horizontal="left" vertical="top" wrapText="1"/>
    </xf>
    <xf numFmtId="0" fontId="37" fillId="0" borderId="15" xfId="0" applyFont="1" applyBorder="1" applyAlignment="1">
      <alignment horizontal="left" vertical="top" wrapText="1"/>
    </xf>
    <xf numFmtId="0" fontId="37" fillId="0" borderId="0" xfId="0" applyFont="1" applyAlignment="1">
      <alignment vertical="top" wrapText="1"/>
    </xf>
    <xf numFmtId="0" fontId="37" fillId="0" borderId="15" xfId="0" applyFont="1" applyBorder="1" applyAlignment="1">
      <alignment vertical="top" wrapText="1"/>
    </xf>
    <xf numFmtId="0" fontId="37" fillId="0" borderId="10" xfId="0" applyFont="1" applyBorder="1" applyAlignment="1">
      <alignment vertical="top" wrapText="1"/>
    </xf>
    <xf numFmtId="0" fontId="37" fillId="0" borderId="11" xfId="0" applyFont="1" applyBorder="1" applyAlignment="1">
      <alignment vertical="top" wrapText="1"/>
    </xf>
    <xf numFmtId="0" fontId="15" fillId="0" borderId="0" xfId="0" applyFont="1" applyAlignment="1" applyProtection="1">
      <alignment horizontal="center" vertical="center" wrapText="1"/>
      <protection locked="0"/>
    </xf>
    <xf numFmtId="0" fontId="4" fillId="0" borderId="0" xfId="0" applyFont="1" applyProtection="1">
      <alignment vertical="center"/>
      <protection locked="0"/>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27" xfId="0" applyFont="1" applyBorder="1" applyAlignment="1" applyProtection="1">
      <alignment horizontal="left" vertical="center"/>
      <protection locked="0"/>
    </xf>
    <xf numFmtId="0" fontId="15" fillId="0" borderId="22" xfId="0" applyFont="1" applyBorder="1" applyAlignment="1" applyProtection="1">
      <alignment horizontal="right" vertical="center"/>
      <protection locked="0"/>
    </xf>
    <xf numFmtId="0" fontId="15" fillId="0" borderId="0" xfId="0" quotePrefix="1" applyFont="1" applyAlignment="1" applyProtection="1">
      <alignment horizontal="left" vertical="center" wrapText="1"/>
      <protection locked="0"/>
    </xf>
    <xf numFmtId="0" fontId="15" fillId="0" borderId="15" xfId="0" quotePrefix="1" applyFont="1" applyBorder="1" applyAlignment="1" applyProtection="1">
      <alignment horizontal="left" vertical="center" wrapText="1"/>
      <protection locked="0"/>
    </xf>
    <xf numFmtId="0" fontId="15" fillId="0" borderId="0" xfId="0" applyFont="1" applyAlignment="1" applyProtection="1">
      <alignment vertical="top" wrapText="1"/>
      <protection locked="0"/>
    </xf>
    <xf numFmtId="0" fontId="15" fillId="0" borderId="15" xfId="0" applyFont="1" applyBorder="1" applyAlignment="1" applyProtection="1">
      <alignment vertical="top" wrapText="1"/>
      <protection locked="0"/>
    </xf>
    <xf numFmtId="0" fontId="15" fillId="0" borderId="0" xfId="0" applyFont="1" applyAlignment="1" applyProtection="1">
      <alignment horizontal="left" vertical="center" wrapText="1"/>
      <protection locked="0"/>
    </xf>
    <xf numFmtId="0" fontId="15" fillId="0" borderId="0" xfId="0" applyFont="1" applyAlignment="1" applyProtection="1">
      <alignment horizontal="right" vertical="center"/>
      <protection locked="0"/>
    </xf>
    <xf numFmtId="0" fontId="15" fillId="0" borderId="31" xfId="0" applyFont="1" applyBorder="1" applyAlignment="1" applyProtection="1">
      <alignment horizontal="left" vertical="center" wrapText="1"/>
      <protection locked="0"/>
    </xf>
    <xf numFmtId="0" fontId="15" fillId="0" borderId="22" xfId="0" applyFont="1" applyBorder="1" applyAlignment="1" applyProtection="1">
      <alignment horizontal="right" vertical="center" wrapText="1"/>
      <protection locked="0"/>
    </xf>
    <xf numFmtId="0" fontId="15" fillId="0" borderId="15" xfId="0" applyFont="1" applyBorder="1" applyAlignment="1" applyProtection="1">
      <alignment horizontal="lef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23" fillId="5" borderId="65" xfId="0" quotePrefix="1" applyFont="1" applyFill="1" applyBorder="1" applyProtection="1">
      <alignment vertical="center"/>
      <protection locked="0"/>
    </xf>
    <xf numFmtId="0" fontId="23" fillId="5" borderId="38" xfId="0" quotePrefix="1" applyFont="1" applyFill="1" applyBorder="1" applyProtection="1">
      <alignment vertical="center"/>
      <protection locked="0"/>
    </xf>
    <xf numFmtId="0" fontId="23" fillId="5" borderId="60" xfId="0" quotePrefix="1" applyFont="1" applyFill="1" applyBorder="1" applyProtection="1">
      <alignment vertical="center"/>
      <protection locked="0"/>
    </xf>
    <xf numFmtId="0" fontId="23" fillId="5" borderId="12" xfId="0" quotePrefix="1" applyFont="1" applyFill="1" applyBorder="1" applyProtection="1">
      <alignment vertical="center"/>
      <protection locked="0"/>
    </xf>
    <xf numFmtId="0" fontId="15" fillId="0" borderId="36" xfId="0" applyFont="1" applyBorder="1" applyAlignment="1" applyProtection="1">
      <alignment horizontal="left" vertical="center" wrapText="1"/>
      <protection locked="0"/>
    </xf>
    <xf numFmtId="0" fontId="15" fillId="0" borderId="6" xfId="0" quotePrefix="1" applyFont="1" applyBorder="1" applyAlignment="1" applyProtection="1">
      <alignment vertical="center" wrapText="1"/>
      <protection locked="0"/>
    </xf>
    <xf numFmtId="0" fontId="38" fillId="0" borderId="3" xfId="0" applyFont="1" applyBorder="1" applyAlignment="1">
      <alignment horizontal="center" vertical="center"/>
    </xf>
    <xf numFmtId="0" fontId="46" fillId="0" borderId="0" xfId="4" applyFont="1" applyAlignment="1" applyProtection="1">
      <alignment horizontal="left" vertical="center"/>
      <protection locked="0"/>
    </xf>
    <xf numFmtId="0" fontId="47" fillId="0" borderId="0" xfId="4" applyFont="1" applyAlignment="1" applyProtection="1">
      <alignment horizontal="left" vertical="center"/>
      <protection locked="0"/>
    </xf>
    <xf numFmtId="0" fontId="17" fillId="0" borderId="0" xfId="4" applyFont="1" applyAlignment="1" applyProtection="1">
      <alignment vertical="top"/>
      <protection locked="0"/>
    </xf>
    <xf numFmtId="0" fontId="17" fillId="0" borderId="0" xfId="4" applyFont="1" applyAlignment="1" applyProtection="1">
      <alignment vertical="top" wrapText="1"/>
      <protection locked="0"/>
    </xf>
    <xf numFmtId="0" fontId="33" fillId="0" borderId="17" xfId="0" applyFont="1" applyBorder="1" applyAlignment="1">
      <alignment horizontal="center" vertical="center" wrapText="1"/>
    </xf>
    <xf numFmtId="185" fontId="40" fillId="0" borderId="1" xfId="0" applyNumberFormat="1" applyFont="1" applyBorder="1" applyAlignment="1">
      <alignment horizontal="center" vertical="center"/>
    </xf>
    <xf numFmtId="0" fontId="15" fillId="0" borderId="1" xfId="0" applyFont="1" applyBorder="1" applyAlignment="1" applyProtection="1">
      <alignment horizontal="center" vertical="center"/>
      <protection locked="0"/>
    </xf>
    <xf numFmtId="0" fontId="32"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3" fillId="0" borderId="0" xfId="0" applyFont="1" applyAlignment="1">
      <alignment vertical="center" wrapText="1"/>
    </xf>
    <xf numFmtId="0" fontId="34" fillId="0" borderId="0" xfId="0" applyFont="1" applyAlignment="1">
      <alignment horizontal="center" vertical="center"/>
    </xf>
    <xf numFmtId="0" fontId="34" fillId="0" borderId="0" xfId="0" applyFont="1" applyAlignment="1">
      <alignment horizontal="right" vertical="center"/>
    </xf>
    <xf numFmtId="0" fontId="23" fillId="0" borderId="13" xfId="1" quotePrefix="1" applyNumberFormat="1" applyFont="1" applyFill="1" applyBorder="1" applyAlignment="1" applyProtection="1">
      <alignment horizontal="center" vertical="center" wrapText="1"/>
    </xf>
    <xf numFmtId="0" fontId="32" fillId="0" borderId="46" xfId="0" applyFont="1" applyBorder="1" applyAlignment="1">
      <alignment horizontal="center" vertical="center"/>
    </xf>
    <xf numFmtId="37" fontId="32" fillId="0" borderId="1" xfId="0" quotePrefix="1" applyNumberFormat="1" applyFont="1" applyBorder="1" applyAlignment="1">
      <alignment horizontal="center" vertical="center" wrapText="1"/>
    </xf>
    <xf numFmtId="177" fontId="32" fillId="0" borderId="16" xfId="0" applyNumberFormat="1" applyFont="1" applyBorder="1" applyAlignment="1">
      <alignment horizontal="center" vertical="center" wrapText="1"/>
    </xf>
    <xf numFmtId="0" fontId="32" fillId="0" borderId="13" xfId="0" applyFont="1" applyBorder="1" applyAlignment="1">
      <alignment horizontal="center" vertical="center"/>
    </xf>
    <xf numFmtId="176" fontId="32" fillId="0" borderId="2" xfId="1" applyNumberFormat="1" applyFont="1" applyFill="1" applyBorder="1" applyAlignment="1" applyProtection="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50" fillId="0" borderId="0" xfId="2" applyFont="1" applyFill="1" applyAlignment="1" applyProtection="1">
      <alignment horizontal="right" vertical="center"/>
    </xf>
    <xf numFmtId="0" fontId="23" fillId="0" borderId="0" xfId="1" applyNumberFormat="1" applyFont="1" applyFill="1" applyBorder="1" applyAlignment="1" applyProtection="1">
      <alignment vertical="center"/>
    </xf>
    <xf numFmtId="0" fontId="25" fillId="0" borderId="46" xfId="0" quotePrefix="1" applyFont="1" applyBorder="1" applyAlignment="1">
      <alignment horizontal="center" vertical="center" textRotation="255" wrapText="1"/>
    </xf>
    <xf numFmtId="0" fontId="25" fillId="0" borderId="17" xfId="0" quotePrefix="1" applyFont="1" applyBorder="1" applyAlignment="1">
      <alignment horizontal="center" vertical="center" textRotation="255" wrapText="1"/>
    </xf>
    <xf numFmtId="0" fontId="25" fillId="0" borderId="2" xfId="0" quotePrefix="1" applyFont="1" applyBorder="1" applyAlignment="1">
      <alignment horizontal="center" vertical="center" textRotation="255" wrapText="1"/>
    </xf>
    <xf numFmtId="0" fontId="25" fillId="0" borderId="3"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xf>
    <xf numFmtId="0" fontId="25" fillId="0" borderId="25" xfId="0" applyFont="1" applyBorder="1" applyAlignment="1">
      <alignment horizontal="center" vertical="center"/>
    </xf>
    <xf numFmtId="0" fontId="25" fillId="0" borderId="52" xfId="0" applyFont="1" applyBorder="1" applyAlignment="1">
      <alignment horizontal="center" vertical="center"/>
    </xf>
    <xf numFmtId="0" fontId="32" fillId="0" borderId="3" xfId="0" applyFont="1" applyBorder="1" applyAlignment="1">
      <alignment horizontal="center" vertical="center"/>
    </xf>
    <xf numFmtId="0" fontId="32" fillId="0" borderId="17" xfId="0" applyFont="1" applyBorder="1" applyAlignment="1">
      <alignment horizontal="center" vertical="center"/>
    </xf>
    <xf numFmtId="0" fontId="32" fillId="0" borderId="2" xfId="0" applyFont="1" applyBorder="1" applyAlignment="1">
      <alignment horizontal="center" vertical="center"/>
    </xf>
    <xf numFmtId="0" fontId="25" fillId="0" borderId="3" xfId="0" applyFont="1" applyBorder="1" applyAlignment="1">
      <alignment horizontal="left" vertical="center" wrapText="1"/>
    </xf>
    <xf numFmtId="0" fontId="25" fillId="0" borderId="17" xfId="0" applyFont="1" applyBorder="1" applyAlignment="1">
      <alignment horizontal="left" vertical="center" wrapText="1"/>
    </xf>
    <xf numFmtId="0" fontId="25" fillId="0" borderId="2" xfId="0" applyFont="1" applyBorder="1" applyAlignment="1">
      <alignment horizontal="left" vertical="center" wrapText="1"/>
    </xf>
    <xf numFmtId="0" fontId="25" fillId="0" borderId="34" xfId="0" applyFont="1" applyBorder="1" applyAlignment="1">
      <alignment vertical="center" wrapText="1"/>
    </xf>
    <xf numFmtId="0" fontId="25" fillId="0" borderId="39" xfId="0" applyFont="1" applyBorder="1" applyAlignment="1">
      <alignment vertical="center" wrapText="1"/>
    </xf>
    <xf numFmtId="0" fontId="25" fillId="0" borderId="33" xfId="0" applyFont="1" applyBorder="1" applyAlignment="1">
      <alignment vertical="center" wrapText="1"/>
    </xf>
    <xf numFmtId="0" fontId="32" fillId="0" borderId="1" xfId="0" applyFont="1" applyBorder="1" applyAlignment="1">
      <alignment horizontal="center" vertical="center"/>
    </xf>
    <xf numFmtId="0" fontId="25" fillId="0" borderId="3" xfId="0" applyFont="1" applyBorder="1" applyAlignment="1">
      <alignment vertical="center" wrapText="1"/>
    </xf>
    <xf numFmtId="0" fontId="25" fillId="0" borderId="2" xfId="0" applyFont="1" applyBorder="1" applyAlignment="1">
      <alignment vertical="center" wrapText="1"/>
    </xf>
    <xf numFmtId="0" fontId="25" fillId="0" borderId="6"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0" xfId="0" applyFont="1" applyBorder="1" applyAlignment="1">
      <alignment horizontal="center" vertical="center"/>
    </xf>
    <xf numFmtId="0" fontId="25" fillId="0" borderId="12" xfId="0" applyFont="1" applyBorder="1" applyAlignment="1">
      <alignment horizontal="center" vertical="center"/>
    </xf>
    <xf numFmtId="0" fontId="25" fillId="0" borderId="33" xfId="0" applyFont="1" applyBorder="1" applyAlignment="1">
      <alignment horizontal="center" vertical="center"/>
    </xf>
    <xf numFmtId="0" fontId="25" fillId="6" borderId="6" xfId="0" applyFont="1" applyFill="1" applyBorder="1" applyAlignment="1">
      <alignment horizontal="center" vertical="center" wrapText="1"/>
    </xf>
    <xf numFmtId="0" fontId="25" fillId="6" borderId="25" xfId="0" applyFont="1" applyFill="1" applyBorder="1" applyAlignment="1">
      <alignment horizontal="center" vertical="center" wrapText="1"/>
    </xf>
    <xf numFmtId="0" fontId="25" fillId="6" borderId="52" xfId="0" applyFont="1" applyFill="1" applyBorder="1" applyAlignment="1">
      <alignment horizontal="center" vertical="center" wrapText="1"/>
    </xf>
    <xf numFmtId="0" fontId="25" fillId="0" borderId="3" xfId="0" applyFont="1" applyBorder="1" applyAlignment="1">
      <alignment horizontal="center" vertical="center"/>
    </xf>
    <xf numFmtId="0" fontId="25" fillId="0" borderId="16" xfId="0" applyFont="1" applyBorder="1" applyAlignment="1">
      <alignment horizontal="center" vertical="center"/>
    </xf>
    <xf numFmtId="0" fontId="25" fillId="0" borderId="34" xfId="0" applyFont="1" applyBorder="1" applyAlignment="1">
      <alignment horizontal="left" vertical="center" wrapText="1"/>
    </xf>
    <xf numFmtId="0" fontId="25" fillId="0" borderId="39" xfId="0" applyFont="1" applyBorder="1" applyAlignment="1">
      <alignment horizontal="left" vertical="center" wrapText="1"/>
    </xf>
    <xf numFmtId="0" fontId="25" fillId="0" borderId="16" xfId="0" applyFont="1" applyBorder="1" applyAlignment="1">
      <alignment horizontal="center" vertical="center" wrapText="1"/>
    </xf>
    <xf numFmtId="0" fontId="25" fillId="0" borderId="6" xfId="0" quotePrefix="1" applyFont="1" applyBorder="1" applyAlignment="1">
      <alignment horizontal="center" vertical="center" wrapText="1"/>
    </xf>
    <xf numFmtId="0" fontId="25" fillId="0" borderId="46" xfId="0" applyFont="1" applyBorder="1" applyAlignment="1">
      <alignment horizontal="left" vertical="center" wrapText="1"/>
    </xf>
    <xf numFmtId="0" fontId="25" fillId="6" borderId="34" xfId="0" applyFont="1" applyFill="1" applyBorder="1" applyAlignment="1">
      <alignment horizontal="left" vertical="center" wrapText="1"/>
    </xf>
    <xf numFmtId="0" fontId="25" fillId="6" borderId="33" xfId="0" applyFont="1" applyFill="1" applyBorder="1" applyAlignment="1">
      <alignment horizontal="left" vertical="center" wrapText="1"/>
    </xf>
    <xf numFmtId="0" fontId="25" fillId="0" borderId="23" xfId="0" applyFont="1" applyBorder="1" applyAlignment="1">
      <alignment horizontal="center" vertical="center"/>
    </xf>
    <xf numFmtId="0" fontId="25" fillId="0" borderId="31" xfId="0" applyFont="1" applyBorder="1" applyAlignment="1">
      <alignment horizontal="center" vertical="center"/>
    </xf>
    <xf numFmtId="0" fontId="25" fillId="0" borderId="34" xfId="0" applyFont="1" applyBorder="1" applyAlignment="1">
      <alignment horizontal="center" vertical="center"/>
    </xf>
    <xf numFmtId="0" fontId="25" fillId="0" borderId="19" xfId="0" applyFont="1" applyBorder="1" applyAlignment="1">
      <alignment horizontal="center" vertical="center"/>
    </xf>
    <xf numFmtId="0" fontId="25" fillId="0" borderId="27" xfId="0" applyFont="1" applyBorder="1" applyAlignment="1">
      <alignment horizontal="center" vertical="center"/>
    </xf>
    <xf numFmtId="0" fontId="25" fillId="0" borderId="53" xfId="0" applyFont="1" applyBorder="1" applyAlignment="1">
      <alignment horizontal="center" vertical="center"/>
    </xf>
    <xf numFmtId="0" fontId="25" fillId="0" borderId="14"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54" xfId="0" applyFont="1" applyBorder="1" applyAlignment="1">
      <alignment horizontal="center" vertical="center" wrapText="1"/>
    </xf>
    <xf numFmtId="0" fontId="32" fillId="0" borderId="46" xfId="1" quotePrefix="1" applyNumberFormat="1" applyFont="1" applyFill="1" applyBorder="1" applyAlignment="1" applyProtection="1">
      <alignment horizontal="center" vertical="center"/>
    </xf>
    <xf numFmtId="0" fontId="32" fillId="0" borderId="17" xfId="1" quotePrefix="1" applyNumberFormat="1" applyFont="1" applyFill="1" applyBorder="1" applyAlignment="1" applyProtection="1">
      <alignment horizontal="center" vertical="center"/>
    </xf>
    <xf numFmtId="0" fontId="32" fillId="0" borderId="16" xfId="1" quotePrefix="1" applyNumberFormat="1" applyFont="1" applyFill="1" applyBorder="1" applyAlignment="1" applyProtection="1">
      <alignment horizontal="center" vertical="center"/>
    </xf>
    <xf numFmtId="0" fontId="25" fillId="0" borderId="46" xfId="0" applyFont="1" applyBorder="1" applyAlignment="1">
      <alignment horizontal="center" vertical="center" wrapText="1"/>
    </xf>
    <xf numFmtId="0" fontId="32" fillId="0" borderId="46" xfId="0" applyFont="1" applyBorder="1" applyAlignment="1">
      <alignment horizontal="center" vertical="center"/>
    </xf>
    <xf numFmtId="0" fontId="32" fillId="0" borderId="3"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6" xfId="0" applyFont="1" applyBorder="1" applyAlignment="1">
      <alignment horizontal="center" vertical="center"/>
    </xf>
    <xf numFmtId="0" fontId="25" fillId="0" borderId="23"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39"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17" xfId="0" applyFont="1" applyBorder="1" applyAlignment="1">
      <alignment horizontal="center" vertical="center"/>
    </xf>
    <xf numFmtId="0" fontId="25" fillId="0" borderId="33" xfId="0" applyFont="1" applyBorder="1" applyAlignment="1">
      <alignment horizontal="left" vertical="center" wrapText="1"/>
    </xf>
    <xf numFmtId="0" fontId="25" fillId="0" borderId="52" xfId="0" applyFont="1" applyBorder="1" applyAlignment="1">
      <alignment vertical="center" wrapText="1"/>
    </xf>
    <xf numFmtId="0" fontId="25" fillId="0" borderId="1" xfId="0" quotePrefix="1" applyFont="1" applyBorder="1" applyAlignment="1">
      <alignment horizontal="center" vertical="center" wrapText="1"/>
    </xf>
    <xf numFmtId="0" fontId="25" fillId="0" borderId="2" xfId="0" quotePrefix="1" applyFont="1" applyBorder="1" applyAlignment="1">
      <alignment horizontal="center" vertical="center"/>
    </xf>
    <xf numFmtId="0" fontId="25" fillId="0" borderId="2" xfId="0" quotePrefix="1" applyFont="1" applyBorder="1" applyAlignment="1">
      <alignment horizontal="center" vertical="center" wrapText="1"/>
    </xf>
    <xf numFmtId="0" fontId="25" fillId="0" borderId="2" xfId="0" applyFont="1" applyBorder="1" applyAlignment="1">
      <alignment horizontal="center" vertical="center"/>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25" fillId="0" borderId="4" xfId="0" applyFont="1" applyBorder="1" applyAlignment="1">
      <alignment horizontal="center" vertical="center"/>
    </xf>
    <xf numFmtId="0" fontId="25" fillId="0" borderId="39" xfId="0" applyFont="1" applyBorder="1" applyAlignment="1">
      <alignment horizontal="center" vertical="center"/>
    </xf>
    <xf numFmtId="0" fontId="25" fillId="0" borderId="46" xfId="0" applyFont="1" applyBorder="1" applyAlignment="1">
      <alignment horizontal="center" vertical="center"/>
    </xf>
    <xf numFmtId="0" fontId="25" fillId="0" borderId="46" xfId="0" applyFont="1" applyBorder="1" applyAlignment="1">
      <alignment horizontal="center" vertical="center" textRotation="255" wrapText="1"/>
    </xf>
    <xf numFmtId="0" fontId="25" fillId="0" borderId="17" xfId="0" applyFont="1" applyBorder="1" applyAlignment="1">
      <alignment horizontal="center" vertical="center" textRotation="255" wrapText="1"/>
    </xf>
    <xf numFmtId="0" fontId="25" fillId="0" borderId="3" xfId="0" quotePrefix="1" applyFont="1" applyBorder="1" applyAlignment="1">
      <alignment horizontal="center" vertical="center" textRotation="255" wrapText="1"/>
    </xf>
    <xf numFmtId="0" fontId="23" fillId="0" borderId="0" xfId="0" applyFont="1">
      <alignment vertical="center"/>
    </xf>
    <xf numFmtId="0" fontId="25" fillId="0" borderId="14" xfId="0" applyFont="1" applyBorder="1" applyAlignment="1">
      <alignment horizontal="center" vertical="center"/>
    </xf>
    <xf numFmtId="0" fontId="25" fillId="0" borderId="54" xfId="0" applyFont="1" applyBorder="1" applyAlignment="1">
      <alignment horizontal="center" vertical="center"/>
    </xf>
    <xf numFmtId="0" fontId="25" fillId="0" borderId="1" xfId="0" applyFont="1" applyBorder="1" applyAlignment="1">
      <alignment vertical="center" wrapText="1"/>
    </xf>
    <xf numFmtId="0" fontId="25" fillId="0" borderId="1" xfId="0" applyFont="1" applyBorder="1" applyAlignment="1">
      <alignment horizontal="center" vertical="center"/>
    </xf>
    <xf numFmtId="0" fontId="25" fillId="0" borderId="19"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1" xfId="0" applyFont="1" applyBorder="1">
      <alignment vertical="center"/>
    </xf>
    <xf numFmtId="0" fontId="25" fillId="0" borderId="14" xfId="0" applyFont="1" applyBorder="1" applyAlignment="1">
      <alignment vertical="center" wrapText="1"/>
    </xf>
    <xf numFmtId="0" fontId="25" fillId="0" borderId="57" xfId="0" applyFont="1" applyBorder="1" applyAlignment="1">
      <alignment vertical="center" wrapText="1"/>
    </xf>
    <xf numFmtId="0" fontId="25" fillId="0" borderId="54" xfId="0" applyFont="1" applyBorder="1" applyAlignment="1">
      <alignment vertical="center" wrapText="1"/>
    </xf>
    <xf numFmtId="0" fontId="32" fillId="0" borderId="6" xfId="0" applyFont="1" applyBorder="1" applyAlignment="1">
      <alignment horizontal="center" vertical="center" wrapText="1"/>
    </xf>
    <xf numFmtId="0" fontId="32" fillId="0" borderId="52" xfId="0" applyFont="1" applyBorder="1" applyAlignment="1">
      <alignment horizontal="center" vertical="center" wrapText="1"/>
    </xf>
    <xf numFmtId="0" fontId="25" fillId="0" borderId="37" xfId="0" applyFont="1" applyBorder="1" applyAlignment="1">
      <alignment vertical="center" wrapText="1"/>
    </xf>
    <xf numFmtId="0" fontId="25" fillId="0" borderId="3" xfId="0" applyFont="1" applyBorder="1" applyAlignment="1">
      <alignment horizontal="left" vertical="center" wrapText="1" indent="1"/>
    </xf>
    <xf numFmtId="0" fontId="25" fillId="0" borderId="17" xfId="0" applyFont="1" applyBorder="1" applyAlignment="1">
      <alignment horizontal="left" vertical="center" wrapText="1" indent="1"/>
    </xf>
    <xf numFmtId="0" fontId="25" fillId="0" borderId="2" xfId="0" applyFont="1" applyBorder="1" applyAlignment="1">
      <alignment horizontal="left" vertical="center" wrapText="1" indent="1"/>
    </xf>
    <xf numFmtId="0" fontId="25" fillId="0" borderId="35"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5" fillId="6" borderId="39" xfId="0" applyFont="1" applyFill="1" applyBorder="1" applyAlignment="1">
      <alignment horizontal="left" vertical="center" wrapText="1"/>
    </xf>
    <xf numFmtId="0" fontId="25" fillId="6" borderId="33" xfId="0" quotePrefix="1" applyFont="1" applyFill="1" applyBorder="1" applyAlignment="1">
      <alignment horizontal="left" vertical="center" wrapText="1"/>
    </xf>
    <xf numFmtId="0" fontId="25" fillId="0" borderId="16" xfId="0" applyFont="1" applyBorder="1" applyAlignment="1">
      <alignment horizontal="left" vertical="center" wrapText="1"/>
    </xf>
    <xf numFmtId="0" fontId="25" fillId="0" borderId="4" xfId="0" quotePrefix="1" applyFont="1" applyBorder="1" applyAlignment="1">
      <alignment horizontal="center" vertical="center" wrapText="1"/>
    </xf>
    <xf numFmtId="0" fontId="25" fillId="0" borderId="46" xfId="0" applyFont="1" applyBorder="1" applyAlignment="1">
      <alignment vertical="center" wrapText="1"/>
    </xf>
    <xf numFmtId="0" fontId="25" fillId="0" borderId="17" xfId="0" applyFont="1" applyBorder="1" applyAlignment="1">
      <alignment vertical="center" wrapText="1"/>
    </xf>
    <xf numFmtId="0" fontId="49" fillId="0" borderId="46" xfId="0" applyFont="1" applyBorder="1" applyAlignment="1">
      <alignment horizontal="center" vertical="center" wrapText="1"/>
    </xf>
    <xf numFmtId="0" fontId="49" fillId="0" borderId="17" xfId="0" applyFont="1" applyBorder="1" applyAlignment="1">
      <alignment horizontal="center" vertical="center" wrapText="1"/>
    </xf>
    <xf numFmtId="0" fontId="49" fillId="0" borderId="2" xfId="0" applyFont="1" applyBorder="1" applyAlignment="1">
      <alignment horizontal="center" vertical="center" wrapText="1"/>
    </xf>
    <xf numFmtId="0" fontId="25" fillId="0" borderId="46" xfId="0" quotePrefix="1" applyFont="1" applyBorder="1" applyAlignment="1">
      <alignment horizontal="center" vertical="center" wrapText="1"/>
    </xf>
    <xf numFmtId="0" fontId="25" fillId="0" borderId="17" xfId="0" quotePrefix="1" applyFont="1" applyBorder="1" applyAlignment="1">
      <alignment horizontal="center" vertical="center" wrapText="1"/>
    </xf>
    <xf numFmtId="0" fontId="25" fillId="0" borderId="46" xfId="0" applyFont="1" applyBorder="1" applyAlignment="1">
      <alignment horizontal="center" vertical="center" textRotation="255"/>
    </xf>
    <xf numFmtId="0" fontId="25" fillId="0" borderId="17" xfId="0" applyFont="1" applyBorder="1" applyAlignment="1">
      <alignment horizontal="center" vertical="center" textRotation="255"/>
    </xf>
    <xf numFmtId="0" fontId="25" fillId="0" borderId="16" xfId="0" applyFont="1" applyBorder="1" applyAlignment="1">
      <alignment horizontal="center" vertical="center" textRotation="255"/>
    </xf>
    <xf numFmtId="0" fontId="25" fillId="0" borderId="16" xfId="0" applyFont="1" applyBorder="1" applyAlignment="1">
      <alignment horizontal="center" vertical="center" textRotation="255" wrapText="1"/>
    </xf>
    <xf numFmtId="0" fontId="32" fillId="0" borderId="46" xfId="0" applyFont="1" applyBorder="1" applyAlignment="1">
      <alignment horizontal="center" vertical="center" wrapText="1"/>
    </xf>
    <xf numFmtId="0" fontId="4" fillId="0" borderId="0" xfId="0" applyFont="1" applyAlignment="1">
      <alignment horizontal="distributed" vertical="center"/>
    </xf>
    <xf numFmtId="0" fontId="5" fillId="0" borderId="0" xfId="0" applyFont="1" applyAlignment="1">
      <alignment horizontal="center" vertical="center"/>
    </xf>
    <xf numFmtId="0" fontId="23" fillId="0" borderId="6" xfId="0" applyFont="1" applyBorder="1" applyAlignment="1">
      <alignment horizontal="center" vertical="center" shrinkToFit="1"/>
    </xf>
    <xf numFmtId="0" fontId="23" fillId="0" borderId="52" xfId="0" applyFont="1" applyBorder="1" applyAlignment="1">
      <alignment horizontal="center" vertical="center" shrinkToFit="1"/>
    </xf>
    <xf numFmtId="0" fontId="23" fillId="0" borderId="6"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6" xfId="0" applyFont="1" applyBorder="1" applyAlignment="1">
      <alignment horizontal="center" vertical="center" wrapText="1" shrinkToFit="1"/>
    </xf>
    <xf numFmtId="0" fontId="23" fillId="0" borderId="52" xfId="0" applyFont="1" applyBorder="1" applyAlignment="1">
      <alignment horizontal="center" vertical="center" wrapText="1" shrinkToFit="1"/>
    </xf>
    <xf numFmtId="0" fontId="23" fillId="0" borderId="3" xfId="0" applyFont="1" applyBorder="1" applyAlignment="1">
      <alignment horizontal="center" vertical="center"/>
    </xf>
    <xf numFmtId="0" fontId="23" fillId="0" borderId="2" xfId="0" quotePrefix="1" applyFont="1" applyBorder="1" applyAlignment="1">
      <alignment horizontal="center" vertical="center"/>
    </xf>
    <xf numFmtId="0" fontId="23" fillId="0" borderId="2" xfId="0" quotePrefix="1" applyFont="1" applyBorder="1" applyAlignment="1">
      <alignment horizontal="center" vertical="center" wrapText="1"/>
    </xf>
    <xf numFmtId="0" fontId="23" fillId="0" borderId="17" xfId="0" applyFont="1" applyBorder="1" applyAlignment="1">
      <alignment horizontal="center" vertical="center"/>
    </xf>
    <xf numFmtId="0" fontId="23" fillId="0" borderId="2" xfId="0" applyFont="1" applyBorder="1" applyAlignment="1">
      <alignment horizontal="center" vertical="center"/>
    </xf>
    <xf numFmtId="0" fontId="33" fillId="0" borderId="3" xfId="0" applyFont="1" applyBorder="1" applyAlignment="1">
      <alignment horizontal="center" vertical="center" wrapText="1"/>
    </xf>
    <xf numFmtId="0" fontId="33"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6" xfId="0" applyFont="1" applyBorder="1" applyAlignment="1">
      <alignment horizontal="center" vertical="center" wrapText="1"/>
    </xf>
    <xf numFmtId="0" fontId="32" fillId="0" borderId="0" xfId="0" applyFont="1" applyAlignment="1">
      <alignment horizontal="center" vertical="center"/>
    </xf>
    <xf numFmtId="185" fontId="33" fillId="0" borderId="3" xfId="0" applyNumberFormat="1" applyFont="1" applyBorder="1" applyAlignment="1">
      <alignment horizontal="center" vertical="center" wrapText="1"/>
    </xf>
    <xf numFmtId="185" fontId="33" fillId="0" borderId="39" xfId="0" applyNumberFormat="1" applyFont="1" applyBorder="1" applyAlignment="1">
      <alignment horizontal="center" vertical="center" wrapText="1"/>
    </xf>
    <xf numFmtId="185" fontId="33" fillId="0" borderId="17" xfId="0" applyNumberFormat="1" applyFont="1" applyBorder="1" applyAlignment="1">
      <alignment horizontal="center" vertical="center" wrapText="1"/>
    </xf>
    <xf numFmtId="185" fontId="33" fillId="0" borderId="2" xfId="0" applyNumberFormat="1" applyFont="1" applyBorder="1" applyAlignment="1">
      <alignment horizontal="center" vertical="center" wrapText="1"/>
    </xf>
    <xf numFmtId="0" fontId="37" fillId="0" borderId="0" xfId="0" applyFont="1" applyAlignment="1">
      <alignment horizontal="left" vertical="center" wrapText="1"/>
    </xf>
    <xf numFmtId="0" fontId="37" fillId="0" borderId="15" xfId="0" applyFont="1" applyBorder="1" applyAlignment="1">
      <alignment horizontal="left" vertical="center" wrapText="1"/>
    </xf>
    <xf numFmtId="0" fontId="23" fillId="0" borderId="17" xfId="0" applyFont="1" applyBorder="1" applyAlignment="1">
      <alignment horizontal="center" vertical="center" textRotation="255"/>
    </xf>
    <xf numFmtId="0" fontId="23" fillId="0" borderId="16" xfId="0" applyFont="1" applyBorder="1" applyAlignment="1">
      <alignment horizontal="center" vertical="center" textRotation="255"/>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3" fillId="0" borderId="46" xfId="0" applyFont="1" applyBorder="1" applyAlignment="1">
      <alignment horizontal="center" vertical="center" textRotation="255" wrapText="1"/>
    </xf>
    <xf numFmtId="0" fontId="23" fillId="0" borderId="17" xfId="0" applyFont="1" applyBorder="1" applyAlignment="1">
      <alignment horizontal="center" vertical="center" textRotation="255" wrapText="1"/>
    </xf>
    <xf numFmtId="0" fontId="23" fillId="0" borderId="16" xfId="0" applyFont="1" applyBorder="1" applyAlignment="1">
      <alignment horizontal="center" vertical="center" textRotation="255" wrapText="1"/>
    </xf>
    <xf numFmtId="0" fontId="23" fillId="0" borderId="3" xfId="0" applyFont="1" applyBorder="1" applyAlignment="1">
      <alignment horizontal="center" vertical="center" textRotation="255" wrapText="1"/>
    </xf>
    <xf numFmtId="0" fontId="25" fillId="3" borderId="3" xfId="0" applyFont="1" applyFill="1" applyBorder="1" applyAlignment="1" applyProtection="1">
      <alignment horizontal="center" vertical="center" wrapText="1"/>
      <protection locked="0"/>
    </xf>
    <xf numFmtId="0" fontId="25" fillId="3" borderId="17" xfId="0" applyFont="1" applyFill="1" applyBorder="1" applyAlignment="1" applyProtection="1">
      <alignment horizontal="center" vertical="center" wrapText="1"/>
      <protection locked="0"/>
    </xf>
    <xf numFmtId="0" fontId="25" fillId="3" borderId="2" xfId="0" applyFont="1" applyFill="1" applyBorder="1" applyAlignment="1" applyProtection="1">
      <alignment horizontal="center" vertical="center" wrapText="1"/>
      <protection locked="0"/>
    </xf>
    <xf numFmtId="0" fontId="33" fillId="0" borderId="3" xfId="1" quotePrefix="1" applyNumberFormat="1" applyFont="1" applyBorder="1" applyAlignment="1">
      <alignment horizontal="center" vertical="center"/>
    </xf>
    <xf numFmtId="0" fontId="33" fillId="0" borderId="17" xfId="1" quotePrefix="1" applyNumberFormat="1" applyFont="1" applyBorder="1" applyAlignment="1">
      <alignment horizontal="center" vertical="center"/>
    </xf>
    <xf numFmtId="0" fontId="33" fillId="0" borderId="2" xfId="1" quotePrefix="1" applyNumberFormat="1" applyFont="1" applyBorder="1" applyAlignment="1">
      <alignment horizontal="center" vertical="center"/>
    </xf>
    <xf numFmtId="0" fontId="23" fillId="0" borderId="14" xfId="0" applyFont="1" applyBorder="1" applyAlignment="1">
      <alignment vertical="center" wrapText="1"/>
    </xf>
    <xf numFmtId="0" fontId="23" fillId="0" borderId="57" xfId="0" applyFont="1" applyBorder="1" applyAlignment="1">
      <alignment vertical="center" wrapText="1"/>
    </xf>
    <xf numFmtId="0" fontId="23" fillId="0" borderId="54" xfId="0" applyFont="1" applyBorder="1" applyAlignment="1">
      <alignment vertical="center" wrapText="1"/>
    </xf>
    <xf numFmtId="0" fontId="23" fillId="0" borderId="20"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5" xfId="0" applyFont="1" applyBorder="1" applyAlignment="1">
      <alignment horizontal="center" vertical="center" shrinkToFit="1"/>
    </xf>
    <xf numFmtId="0" fontId="23" fillId="0" borderId="37" xfId="0" applyFont="1" applyBorder="1" applyAlignment="1">
      <alignment horizontal="center" vertical="center" shrinkToFit="1"/>
    </xf>
    <xf numFmtId="0" fontId="23" fillId="0" borderId="3"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2" xfId="0" applyFont="1" applyBorder="1" applyAlignment="1">
      <alignment horizontal="left" vertical="center" wrapText="1" indent="1"/>
    </xf>
    <xf numFmtId="0" fontId="23" fillId="0" borderId="46" xfId="0" quotePrefix="1" applyFont="1" applyBorder="1" applyAlignment="1">
      <alignment horizontal="center" vertical="center" wrapText="1"/>
    </xf>
    <xf numFmtId="0" fontId="23" fillId="0" borderId="17" xfId="0" quotePrefix="1" applyFont="1" applyBorder="1" applyAlignment="1">
      <alignment horizontal="center" vertical="center" wrapText="1"/>
    </xf>
    <xf numFmtId="0" fontId="33" fillId="0" borderId="17" xfId="0" applyFont="1" applyBorder="1" applyAlignment="1">
      <alignment horizontal="center" vertical="center"/>
    </xf>
    <xf numFmtId="0" fontId="23" fillId="0" borderId="6" xfId="0" applyFont="1" applyBorder="1" applyAlignment="1">
      <alignment horizontal="center" vertical="center"/>
    </xf>
    <xf numFmtId="0" fontId="23" fillId="0" borderId="52" xfId="0" applyFont="1" applyBorder="1" applyAlignment="1">
      <alignment horizontal="center" vertical="center"/>
    </xf>
    <xf numFmtId="0" fontId="23" fillId="0" borderId="20" xfId="0" applyFont="1" applyBorder="1" applyAlignment="1">
      <alignment horizontal="center" vertical="center"/>
    </xf>
    <xf numFmtId="0" fontId="23" fillId="0" borderId="33" xfId="0" applyFont="1" applyBorder="1" applyAlignment="1">
      <alignment horizontal="center" vertical="center"/>
    </xf>
    <xf numFmtId="0" fontId="23" fillId="0" borderId="0" xfId="0" applyFont="1" applyAlignment="1">
      <alignment horizontal="left" vertical="center"/>
    </xf>
    <xf numFmtId="0" fontId="25" fillId="0" borderId="6" xfId="0" applyFont="1" applyBorder="1" applyAlignment="1" applyProtection="1">
      <alignment horizontal="left" vertical="center"/>
      <protection locked="0"/>
    </xf>
    <xf numFmtId="0" fontId="25" fillId="0" borderId="25" xfId="0" applyFont="1" applyBorder="1" applyAlignment="1" applyProtection="1">
      <alignment horizontal="left" vertical="center"/>
      <protection locked="0"/>
    </xf>
    <xf numFmtId="0" fontId="25" fillId="0" borderId="52" xfId="0" applyFont="1" applyBorder="1" applyAlignment="1" applyProtection="1">
      <alignment horizontal="left" vertical="center"/>
      <protection locked="0"/>
    </xf>
    <xf numFmtId="0" fontId="23" fillId="0" borderId="34" xfId="1" quotePrefix="1" applyNumberFormat="1" applyFont="1" applyBorder="1" applyAlignment="1">
      <alignment horizontal="center" vertical="center" wrapText="1"/>
    </xf>
    <xf numFmtId="0" fontId="23" fillId="0" borderId="53" xfId="1" quotePrefix="1" applyNumberFormat="1" applyFont="1" applyBorder="1" applyAlignment="1">
      <alignment horizontal="center" vertical="center" wrapText="1"/>
    </xf>
    <xf numFmtId="0" fontId="33" fillId="0" borderId="46" xfId="1" quotePrefix="1" applyNumberFormat="1" applyFont="1" applyBorder="1" applyAlignment="1">
      <alignment horizontal="center" vertical="center"/>
    </xf>
    <xf numFmtId="0" fontId="23" fillId="0" borderId="20" xfId="0" applyFont="1" applyBorder="1" applyAlignment="1">
      <alignment horizontal="center" vertical="center" wrapText="1" shrinkToFit="1"/>
    </xf>
    <xf numFmtId="0" fontId="23" fillId="0" borderId="33" xfId="0" applyFont="1" applyBorder="1" applyAlignment="1">
      <alignment horizontal="center" vertical="center" wrapText="1" shrinkToFit="1"/>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23" fillId="0" borderId="16" xfId="0" applyFont="1" applyBorder="1" applyAlignment="1">
      <alignment horizontal="center" vertical="center"/>
    </xf>
    <xf numFmtId="0" fontId="25" fillId="3" borderId="46" xfId="0" applyFont="1" applyFill="1" applyBorder="1" applyAlignment="1" applyProtection="1">
      <alignment horizontal="center" vertical="center" wrapText="1"/>
      <protection locked="0"/>
    </xf>
    <xf numFmtId="0" fontId="23" fillId="0" borderId="6" xfId="0" quotePrefix="1" applyFont="1" applyBorder="1" applyAlignment="1">
      <alignment horizontal="center" vertical="center" wrapText="1"/>
    </xf>
    <xf numFmtId="0" fontId="23" fillId="0" borderId="25" xfId="0" quotePrefix="1" applyFont="1" applyBorder="1" applyAlignment="1">
      <alignment horizontal="center" vertical="center" wrapText="1"/>
    </xf>
    <xf numFmtId="0" fontId="23" fillId="0" borderId="52" xfId="0" quotePrefix="1" applyFont="1" applyBorder="1" applyAlignment="1">
      <alignment horizontal="center" vertical="center" wrapText="1"/>
    </xf>
    <xf numFmtId="0" fontId="23" fillId="0" borderId="19" xfId="0" applyFont="1" applyBorder="1" applyAlignment="1">
      <alignment horizontal="center" vertical="center"/>
    </xf>
    <xf numFmtId="0" fontId="23" fillId="0" borderId="53" xfId="0" applyFont="1" applyBorder="1" applyAlignment="1">
      <alignment horizontal="center" vertical="center"/>
    </xf>
    <xf numFmtId="0" fontId="23" fillId="0" borderId="14" xfId="0" applyFont="1" applyBorder="1" applyAlignment="1">
      <alignment horizontal="center" vertical="center"/>
    </xf>
    <xf numFmtId="0" fontId="23" fillId="0" borderId="54" xfId="0" applyFont="1" applyBorder="1" applyAlignment="1">
      <alignment horizontal="center" vertical="center"/>
    </xf>
    <xf numFmtId="0" fontId="35" fillId="0" borderId="6" xfId="0" applyFont="1" applyBorder="1" applyAlignment="1">
      <alignment horizontal="center" vertical="center"/>
    </xf>
    <xf numFmtId="0" fontId="35" fillId="0" borderId="52" xfId="0" applyFont="1" applyBorder="1" applyAlignment="1">
      <alignment horizontal="center" vertical="center"/>
    </xf>
    <xf numFmtId="0" fontId="23" fillId="0" borderId="23" xfId="0" applyFont="1" applyBorder="1" applyAlignment="1">
      <alignment horizontal="center" vertical="center"/>
    </xf>
    <xf numFmtId="0" fontId="23" fillId="0" borderId="34" xfId="0" applyFont="1" applyBorder="1" applyAlignment="1">
      <alignment horizontal="center" vertical="center"/>
    </xf>
    <xf numFmtId="0" fontId="23" fillId="0" borderId="2" xfId="0" applyFont="1" applyBorder="1" applyAlignment="1">
      <alignment horizontal="center" vertical="center" textRotation="255" wrapText="1"/>
    </xf>
    <xf numFmtId="0" fontId="33" fillId="0" borderId="46" xfId="0" applyFont="1" applyBorder="1" applyAlignment="1">
      <alignment horizontal="center" vertical="center"/>
    </xf>
    <xf numFmtId="0" fontId="23" fillId="0" borderId="46" xfId="0" quotePrefix="1" applyFont="1" applyBorder="1" applyAlignment="1">
      <alignment horizontal="center" vertical="center" textRotation="255" wrapText="1"/>
    </xf>
    <xf numFmtId="0" fontId="23" fillId="0" borderId="17" xfId="0" quotePrefix="1" applyFont="1" applyBorder="1" applyAlignment="1">
      <alignment horizontal="center" vertical="center" textRotation="255" wrapText="1"/>
    </xf>
    <xf numFmtId="0" fontId="23" fillId="0" borderId="2" xfId="0" quotePrefix="1" applyFont="1" applyBorder="1" applyAlignment="1">
      <alignment horizontal="center" vertical="center" textRotation="255" wrapText="1"/>
    </xf>
    <xf numFmtId="0" fontId="23" fillId="0" borderId="3" xfId="0" quotePrefix="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38" fontId="32" fillId="2" borderId="17" xfId="3" applyFont="1" applyFill="1" applyBorder="1" applyAlignment="1" applyProtection="1">
      <alignment horizontal="center" vertical="center"/>
      <protection locked="0"/>
    </xf>
    <xf numFmtId="38" fontId="32" fillId="2" borderId="16" xfId="3" applyFont="1" applyFill="1" applyBorder="1" applyAlignment="1" applyProtection="1">
      <alignment horizontal="center" vertical="center"/>
      <protection locked="0"/>
    </xf>
    <xf numFmtId="0" fontId="23" fillId="0" borderId="14"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54" xfId="0" applyFont="1" applyBorder="1" applyAlignment="1">
      <alignment horizontal="center" vertical="center" wrapText="1"/>
    </xf>
    <xf numFmtId="0" fontId="33" fillId="0" borderId="16" xfId="1" quotePrefix="1" applyNumberFormat="1" applyFont="1" applyBorder="1" applyAlignment="1">
      <alignment horizontal="center" vertical="center"/>
    </xf>
    <xf numFmtId="0" fontId="32" fillId="0" borderId="17" xfId="0" applyFont="1" applyBorder="1" applyAlignment="1">
      <alignment horizontal="center" vertical="center" textRotation="255"/>
    </xf>
    <xf numFmtId="0" fontId="25" fillId="3" borderId="58" xfId="0" applyFont="1" applyFill="1" applyBorder="1" applyAlignment="1" applyProtection="1">
      <alignment horizontal="center" vertical="center" wrapText="1"/>
      <protection locked="0"/>
    </xf>
    <xf numFmtId="0" fontId="25" fillId="3" borderId="59" xfId="0" applyFont="1" applyFill="1" applyBorder="1" applyAlignment="1" applyProtection="1">
      <alignment horizontal="center" vertical="center" wrapText="1"/>
      <protection locked="0"/>
    </xf>
    <xf numFmtId="185" fontId="39" fillId="2" borderId="58" xfId="0" applyNumberFormat="1" applyFont="1" applyFill="1" applyBorder="1" applyAlignment="1" applyProtection="1">
      <alignment horizontal="center" vertical="center"/>
      <protection locked="0"/>
    </xf>
    <xf numFmtId="185" fontId="39" fillId="2" borderId="2" xfId="0" applyNumberFormat="1" applyFont="1" applyFill="1" applyBorder="1" applyAlignment="1" applyProtection="1">
      <alignment horizontal="center" vertical="center"/>
      <protection locked="0"/>
    </xf>
    <xf numFmtId="0" fontId="33" fillId="0" borderId="16" xfId="0" applyFont="1" applyBorder="1" applyAlignment="1">
      <alignment horizontal="center" vertical="center"/>
    </xf>
    <xf numFmtId="0" fontId="23" fillId="0" borderId="35" xfId="0" applyFont="1" applyBorder="1" applyAlignment="1">
      <alignment horizontal="center" vertical="center" wrapText="1"/>
    </xf>
    <xf numFmtId="0" fontId="23" fillId="0" borderId="37" xfId="0" applyFont="1" applyBorder="1" applyAlignment="1">
      <alignment horizontal="center" vertical="center" wrapText="1"/>
    </xf>
    <xf numFmtId="0" fontId="25" fillId="3" borderId="1" xfId="0" applyFont="1" applyFill="1" applyBorder="1" applyAlignment="1" applyProtection="1">
      <alignment horizontal="center" vertical="center" wrapText="1" shrinkToFit="1"/>
      <protection locked="0"/>
    </xf>
    <xf numFmtId="0" fontId="25" fillId="3" borderId="1" xfId="0" applyFont="1" applyFill="1" applyBorder="1" applyAlignment="1" applyProtection="1">
      <alignment horizontal="center" vertical="center" wrapText="1"/>
      <protection locked="0"/>
    </xf>
    <xf numFmtId="0" fontId="25" fillId="3" borderId="13" xfId="0" applyFont="1" applyFill="1" applyBorder="1" applyAlignment="1" applyProtection="1">
      <alignment horizontal="center" vertical="center" wrapText="1"/>
      <protection locked="0"/>
    </xf>
    <xf numFmtId="0" fontId="39" fillId="2" borderId="17" xfId="0" applyFont="1" applyFill="1" applyBorder="1" applyAlignment="1" applyProtection="1">
      <alignment horizontal="center" vertical="center"/>
      <protection locked="0"/>
    </xf>
    <xf numFmtId="0" fontId="39" fillId="2" borderId="2" xfId="0" applyFont="1" applyFill="1" applyBorder="1" applyAlignment="1" applyProtection="1">
      <alignment horizontal="center" vertical="center"/>
      <protection locked="0"/>
    </xf>
    <xf numFmtId="0" fontId="23" fillId="0" borderId="46" xfId="0" applyFont="1" applyBorder="1" applyAlignment="1">
      <alignment horizontal="center" vertical="center"/>
    </xf>
    <xf numFmtId="0" fontId="35" fillId="0" borderId="3" xfId="0" applyFont="1" applyBorder="1" applyAlignment="1">
      <alignment horizontal="center" vertical="center"/>
    </xf>
    <xf numFmtId="0" fontId="35" fillId="0" borderId="2" xfId="0" applyFont="1" applyBorder="1" applyAlignment="1">
      <alignment horizontal="center" vertical="center"/>
    </xf>
    <xf numFmtId="0" fontId="23" fillId="0" borderId="25" xfId="0" applyFont="1" applyBorder="1" applyAlignment="1">
      <alignment horizontal="center" vertical="center" wrapText="1"/>
    </xf>
    <xf numFmtId="0" fontId="23" fillId="0" borderId="20" xfId="0" applyFont="1" applyBorder="1" applyAlignment="1">
      <alignment horizontal="center" vertical="center" shrinkToFit="1"/>
    </xf>
    <xf numFmtId="0" fontId="23" fillId="0" borderId="33" xfId="0" applyFont="1" applyBorder="1" applyAlignment="1">
      <alignment horizontal="center" vertical="center" shrinkToFit="1"/>
    </xf>
    <xf numFmtId="185" fontId="33" fillId="0" borderId="1" xfId="0" applyNumberFormat="1" applyFont="1" applyBorder="1" applyAlignment="1">
      <alignment horizontal="center" vertical="center"/>
    </xf>
    <xf numFmtId="0" fontId="23" fillId="0" borderId="12" xfId="0" applyFont="1" applyBorder="1" applyAlignment="1">
      <alignment horizontal="center" vertical="center" wrapText="1"/>
    </xf>
    <xf numFmtId="0" fontId="33" fillId="0" borderId="45" xfId="1" quotePrefix="1" applyNumberFormat="1" applyFont="1" applyBorder="1" applyAlignment="1" applyProtection="1">
      <alignment horizontal="center" vertical="center"/>
    </xf>
    <xf numFmtId="0" fontId="33" fillId="0" borderId="4" xfId="1" quotePrefix="1" applyNumberFormat="1" applyFont="1" applyBorder="1" applyAlignment="1" applyProtection="1">
      <alignment horizontal="center" vertical="center"/>
    </xf>
    <xf numFmtId="0" fontId="23" fillId="0" borderId="35" xfId="0" applyFont="1" applyBorder="1" applyAlignment="1">
      <alignment horizontal="center" vertical="center"/>
    </xf>
    <xf numFmtId="0" fontId="23" fillId="0" borderId="37" xfId="0" applyFont="1" applyBorder="1" applyAlignment="1">
      <alignment horizontal="center" vertical="center"/>
    </xf>
    <xf numFmtId="0" fontId="25" fillId="3" borderId="5" xfId="0" applyFont="1" applyFill="1" applyBorder="1" applyAlignment="1" applyProtection="1">
      <alignment horizontal="center" vertical="center" wrapText="1"/>
      <protection locked="0"/>
    </xf>
    <xf numFmtId="0" fontId="23" fillId="0" borderId="3" xfId="1" quotePrefix="1" applyNumberFormat="1"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23" fillId="0" borderId="46" xfId="0" applyFont="1" applyBorder="1" applyAlignment="1">
      <alignment horizontal="center" vertical="center" wrapText="1"/>
    </xf>
    <xf numFmtId="0" fontId="33" fillId="0" borderId="46"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14" xfId="0" applyFont="1" applyBorder="1" applyAlignment="1">
      <alignment horizontal="center" vertical="center" shrinkToFit="1"/>
    </xf>
    <xf numFmtId="0" fontId="23" fillId="0" borderId="54" xfId="0" applyFont="1" applyBorder="1" applyAlignment="1">
      <alignment horizontal="center" vertical="center" shrinkToFit="1"/>
    </xf>
    <xf numFmtId="0" fontId="23" fillId="0" borderId="46" xfId="0" applyFont="1" applyBorder="1" applyAlignment="1">
      <alignment horizontal="center" vertical="center" textRotation="255"/>
    </xf>
    <xf numFmtId="0" fontId="33" fillId="0" borderId="23" xfId="0" applyFont="1" applyBorder="1" applyAlignment="1">
      <alignment horizontal="center" vertical="center"/>
    </xf>
    <xf numFmtId="0" fontId="33" fillId="0" borderId="4" xfId="0" applyFont="1" applyBorder="1" applyAlignment="1">
      <alignment horizontal="center" vertical="center"/>
    </xf>
    <xf numFmtId="0" fontId="33" fillId="0" borderId="20" xfId="0" applyFont="1" applyBorder="1" applyAlignment="1">
      <alignment horizontal="center" vertical="center"/>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6" xfId="0" applyFont="1" applyBorder="1" applyAlignment="1" applyProtection="1">
      <alignment horizontal="left" vertical="center"/>
      <protection locked="0"/>
    </xf>
    <xf numFmtId="0" fontId="15" fillId="0" borderId="25" xfId="0" applyFont="1" applyBorder="1" applyAlignment="1" applyProtection="1">
      <alignment horizontal="left" vertical="center"/>
      <protection locked="0"/>
    </xf>
    <xf numFmtId="0" fontId="15" fillId="0" borderId="93" xfId="0" applyFont="1" applyBorder="1" applyAlignment="1" applyProtection="1">
      <alignment horizontal="left" vertical="center"/>
      <protection locked="0"/>
    </xf>
    <xf numFmtId="0" fontId="15" fillId="0" borderId="22" xfId="0" applyFont="1" applyBorder="1" applyAlignment="1" applyProtection="1">
      <alignment horizontal="right" vertical="center" wrapText="1"/>
      <protection locked="0"/>
    </xf>
    <xf numFmtId="0" fontId="15" fillId="0" borderId="0" xfId="0" applyFont="1" applyAlignment="1" applyProtection="1">
      <alignment horizontal="right" vertical="center"/>
      <protection locked="0"/>
    </xf>
    <xf numFmtId="0" fontId="15" fillId="0" borderId="22" xfId="0" applyFont="1" applyBorder="1" applyAlignment="1" applyProtection="1">
      <alignment horizontal="right" vertical="center"/>
      <protection locked="0"/>
    </xf>
    <xf numFmtId="0" fontId="15" fillId="0" borderId="0" xfId="0" applyFont="1" applyAlignment="1" applyProtection="1">
      <alignment horizontal="left" vertical="center" wrapText="1"/>
      <protection locked="0"/>
    </xf>
    <xf numFmtId="0" fontId="15" fillId="0" borderId="15" xfId="0" applyFont="1" applyBorder="1" applyAlignment="1" applyProtection="1">
      <alignment horizontal="left" vertical="center" wrapText="1"/>
      <protection locked="0"/>
    </xf>
    <xf numFmtId="0" fontId="15" fillId="0" borderId="26" xfId="0" applyFont="1" applyBorder="1" applyAlignment="1" applyProtection="1">
      <alignment horizontal="center" vertical="center"/>
      <protection locked="0"/>
    </xf>
    <xf numFmtId="0" fontId="15" fillId="0" borderId="81" xfId="0" applyFont="1" applyBorder="1" applyAlignment="1" applyProtection="1">
      <alignment horizontal="center" vertical="center"/>
      <protection locked="0"/>
    </xf>
    <xf numFmtId="0" fontId="15" fillId="0" borderId="82" xfId="0" applyFont="1" applyBorder="1" applyAlignment="1" applyProtection="1">
      <alignment horizontal="center" vertical="center"/>
      <protection locked="0"/>
    </xf>
    <xf numFmtId="0" fontId="15" fillId="0" borderId="69" xfId="0" applyFont="1" applyBorder="1" applyAlignment="1" applyProtection="1">
      <alignment horizontal="center" vertical="center"/>
      <protection locked="0"/>
    </xf>
    <xf numFmtId="0" fontId="15" fillId="0" borderId="70" xfId="0" applyFont="1" applyBorder="1" applyAlignment="1" applyProtection="1">
      <alignment horizontal="center" vertical="center"/>
      <protection locked="0"/>
    </xf>
    <xf numFmtId="0" fontId="15" fillId="0" borderId="83" xfId="0" applyFont="1" applyBorder="1" applyAlignment="1" applyProtection="1">
      <alignment horizontal="center" vertical="center"/>
      <protection locked="0"/>
    </xf>
    <xf numFmtId="0" fontId="15" fillId="0" borderId="81" xfId="0" applyFont="1" applyBorder="1" applyAlignment="1" applyProtection="1">
      <alignment horizontal="left" vertical="center"/>
      <protection locked="0"/>
    </xf>
    <xf numFmtId="0" fontId="15" fillId="0" borderId="103" xfId="0" applyFont="1" applyBorder="1" applyAlignment="1" applyProtection="1">
      <alignment horizontal="left" vertical="center"/>
      <protection locked="0"/>
    </xf>
    <xf numFmtId="0" fontId="15" fillId="0" borderId="70" xfId="0" applyFont="1" applyBorder="1" applyAlignment="1" applyProtection="1">
      <alignment horizontal="left" vertical="center"/>
      <protection locked="0"/>
    </xf>
    <xf numFmtId="0" fontId="15" fillId="0" borderId="7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15" fillId="0" borderId="75" xfId="0" applyFont="1" applyBorder="1" applyAlignment="1" applyProtection="1">
      <alignment horizontal="center" vertical="center"/>
      <protection locked="0"/>
    </xf>
    <xf numFmtId="0" fontId="15" fillId="0" borderId="76"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75" xfId="0" applyFont="1" applyBorder="1" applyAlignment="1" applyProtection="1">
      <alignment horizontal="left" vertical="center"/>
      <protection locked="0"/>
    </xf>
    <xf numFmtId="0" fontId="15" fillId="0" borderId="76" xfId="0" applyFont="1" applyBorder="1" applyAlignment="1" applyProtection="1">
      <alignment horizontal="left" vertical="center"/>
      <protection locked="0"/>
    </xf>
    <xf numFmtId="0" fontId="15" fillId="0" borderId="77" xfId="0" applyFont="1" applyBorder="1" applyAlignment="1" applyProtection="1">
      <alignment horizontal="left" vertical="center"/>
      <protection locked="0"/>
    </xf>
    <xf numFmtId="0" fontId="23" fillId="5" borderId="7" xfId="0" applyFont="1" applyFill="1" applyBorder="1" applyAlignment="1" applyProtection="1">
      <alignment horizontal="center" vertical="center"/>
      <protection locked="0"/>
    </xf>
    <xf numFmtId="0" fontId="23" fillId="5" borderId="8" xfId="0" applyFont="1" applyFill="1" applyBorder="1" applyAlignment="1" applyProtection="1">
      <alignment horizontal="center" vertical="center"/>
      <protection locked="0"/>
    </xf>
    <xf numFmtId="0" fontId="23" fillId="5" borderId="9" xfId="0" applyFont="1" applyFill="1" applyBorder="1" applyAlignment="1" applyProtection="1">
      <alignment horizontal="center" vertical="center"/>
      <protection locked="0"/>
    </xf>
    <xf numFmtId="0" fontId="23" fillId="5" borderId="60" xfId="0" applyFont="1" applyFill="1" applyBorder="1" applyAlignment="1" applyProtection="1">
      <alignment horizontal="center" vertical="center"/>
      <protection locked="0"/>
    </xf>
    <xf numFmtId="0" fontId="23" fillId="5" borderId="12" xfId="0" applyFont="1" applyFill="1" applyBorder="1" applyAlignment="1" applyProtection="1">
      <alignment horizontal="center" vertical="center"/>
      <protection locked="0"/>
    </xf>
    <xf numFmtId="0" fontId="23" fillId="5" borderId="50" xfId="0" applyFont="1" applyFill="1" applyBorder="1" applyAlignment="1" applyProtection="1">
      <alignment horizontal="center" vertical="center"/>
      <protection locked="0"/>
    </xf>
    <xf numFmtId="0" fontId="15" fillId="0" borderId="30" xfId="0" applyFont="1" applyBorder="1" applyAlignment="1" applyProtection="1">
      <alignment horizontal="center" vertical="center" wrapText="1"/>
      <protection locked="0"/>
    </xf>
    <xf numFmtId="0" fontId="15" fillId="0" borderId="31" xfId="0" applyFont="1" applyBorder="1" applyAlignment="1" applyProtection="1">
      <alignment horizontal="center" vertical="center" wrapText="1"/>
      <protection locked="0"/>
    </xf>
    <xf numFmtId="0" fontId="15" fillId="0" borderId="34" xfId="0" applyFont="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39" xfId="0" applyFont="1" applyBorder="1" applyAlignment="1" applyProtection="1">
      <alignment horizontal="center" vertical="center" wrapText="1"/>
      <protection locked="0"/>
    </xf>
    <xf numFmtId="0" fontId="15" fillId="0" borderId="60"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wrapText="1"/>
      <protection locked="0"/>
    </xf>
    <xf numFmtId="0" fontId="15" fillId="0" borderId="74" xfId="0" applyFont="1" applyBorder="1" applyAlignment="1" applyProtection="1">
      <alignment horizontal="center" vertical="center"/>
      <protection locked="0"/>
    </xf>
    <xf numFmtId="0" fontId="15" fillId="0" borderId="71" xfId="0" applyFont="1" applyBorder="1" applyAlignment="1" applyProtection="1">
      <alignment horizontal="center" vertical="center"/>
      <protection locked="0"/>
    </xf>
    <xf numFmtId="0" fontId="15" fillId="0" borderId="102" xfId="0" applyFont="1" applyBorder="1" applyAlignment="1" applyProtection="1">
      <alignment horizontal="center" vertical="center"/>
      <protection locked="0"/>
    </xf>
    <xf numFmtId="0" fontId="15" fillId="0" borderId="71" xfId="0" applyFont="1" applyBorder="1" applyAlignment="1" applyProtection="1">
      <alignment horizontal="left" vertical="center"/>
      <protection locked="0"/>
    </xf>
    <xf numFmtId="0" fontId="15" fillId="0" borderId="72" xfId="0" applyFont="1" applyBorder="1" applyAlignment="1" applyProtection="1">
      <alignment horizontal="left" vertical="center"/>
      <protection locked="0"/>
    </xf>
    <xf numFmtId="0" fontId="15" fillId="0" borderId="30" xfId="0" applyFont="1" applyBorder="1" applyAlignment="1" applyProtection="1">
      <alignment horizontal="right" vertical="center"/>
      <protection locked="0"/>
    </xf>
    <xf numFmtId="0" fontId="15" fillId="0" borderId="31" xfId="0" applyFont="1" applyBorder="1" applyAlignment="1" applyProtection="1">
      <alignment horizontal="right" vertical="center"/>
      <protection locked="0"/>
    </xf>
    <xf numFmtId="0" fontId="15" fillId="0" borderId="31" xfId="0" applyFont="1" applyBorder="1" applyAlignment="1" applyProtection="1">
      <alignment horizontal="left" vertical="center" wrapText="1"/>
      <protection locked="0"/>
    </xf>
    <xf numFmtId="0" fontId="15" fillId="0" borderId="31" xfId="0" applyFont="1" applyBorder="1" applyAlignment="1" applyProtection="1">
      <alignment horizontal="left" vertical="center"/>
      <protection locked="0"/>
    </xf>
    <xf numFmtId="0" fontId="15" fillId="0" borderId="32"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4"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wrapText="1"/>
      <protection locked="0"/>
    </xf>
    <xf numFmtId="0" fontId="15" fillId="0" borderId="12" xfId="0" applyFont="1" applyBorder="1" applyAlignment="1" applyProtection="1">
      <alignment horizontal="left" vertical="center"/>
      <protection locked="0"/>
    </xf>
    <xf numFmtId="0" fontId="15" fillId="0" borderId="50" xfId="0" applyFont="1" applyBorder="1" applyAlignment="1" applyProtection="1">
      <alignment horizontal="left" vertical="center"/>
      <protection locked="0"/>
    </xf>
    <xf numFmtId="0" fontId="15" fillId="0" borderId="30"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93" xfId="0" applyFont="1" applyBorder="1" applyAlignment="1" applyProtection="1">
      <alignment horizontal="center" vertical="center"/>
      <protection locked="0"/>
    </xf>
    <xf numFmtId="0" fontId="23" fillId="5" borderId="38" xfId="0" quotePrefix="1" applyFont="1" applyFill="1" applyBorder="1" applyAlignment="1" applyProtection="1">
      <alignment horizontal="center" vertical="center" wrapText="1"/>
      <protection locked="0"/>
    </xf>
    <xf numFmtId="0" fontId="23" fillId="5" borderId="38" xfId="0" quotePrefix="1" applyFont="1" applyFill="1" applyBorder="1" applyAlignment="1" applyProtection="1">
      <alignment horizontal="center" vertical="center"/>
      <protection locked="0"/>
    </xf>
    <xf numFmtId="0" fontId="23" fillId="5" borderId="12" xfId="0" quotePrefix="1" applyFont="1" applyFill="1" applyBorder="1" applyAlignment="1" applyProtection="1">
      <alignment horizontal="center" vertical="center"/>
      <protection locked="0"/>
    </xf>
    <xf numFmtId="0" fontId="23" fillId="5" borderId="65" xfId="0" quotePrefix="1" applyFont="1" applyFill="1" applyBorder="1" applyAlignment="1" applyProtection="1">
      <alignment horizontal="center" vertical="center"/>
      <protection locked="0"/>
    </xf>
    <xf numFmtId="0" fontId="23" fillId="5" borderId="51" xfId="0" quotePrefix="1" applyFont="1" applyFill="1" applyBorder="1" applyAlignment="1" applyProtection="1">
      <alignment horizontal="center" vertical="center"/>
      <protection locked="0"/>
    </xf>
    <xf numFmtId="0" fontId="23" fillId="5" borderId="60" xfId="0" quotePrefix="1" applyFont="1" applyFill="1" applyBorder="1" applyAlignment="1" applyProtection="1">
      <alignment horizontal="center" vertical="center"/>
      <protection locked="0"/>
    </xf>
    <xf numFmtId="0" fontId="23" fillId="5" borderId="50" xfId="0" quotePrefix="1" applyFont="1" applyFill="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49" fontId="15" fillId="0" borderId="25" xfId="0" applyNumberFormat="1" applyFont="1" applyBorder="1" applyAlignment="1" applyProtection="1">
      <alignment horizontal="left" vertical="center" indent="2"/>
      <protection locked="0"/>
    </xf>
    <xf numFmtId="49" fontId="15" fillId="0" borderId="93" xfId="0" applyNumberFormat="1" applyFont="1" applyBorder="1" applyAlignment="1" applyProtection="1">
      <alignment horizontal="left" vertical="center" indent="2"/>
      <protection locked="0"/>
    </xf>
    <xf numFmtId="0" fontId="15" fillId="0" borderId="19"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5" fillId="0" borderId="53" xfId="0" applyFont="1" applyBorder="1" applyAlignment="1" applyProtection="1">
      <alignment horizontal="center" vertical="center" wrapText="1"/>
      <protection locked="0"/>
    </xf>
    <xf numFmtId="0" fontId="15" fillId="0" borderId="27" xfId="0" applyFont="1" applyBorder="1" applyAlignment="1" applyProtection="1">
      <alignment horizontal="left" vertical="center"/>
      <protection locked="0"/>
    </xf>
    <xf numFmtId="0" fontId="15" fillId="0" borderId="28" xfId="0" applyFont="1" applyBorder="1" applyAlignment="1" applyProtection="1">
      <alignment horizontal="left" vertical="center"/>
      <protection locked="0"/>
    </xf>
    <xf numFmtId="0" fontId="15" fillId="0" borderId="6"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93"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protection locked="0"/>
    </xf>
    <xf numFmtId="0" fontId="15" fillId="0" borderId="16" xfId="0" applyFont="1" applyBorder="1" applyAlignment="1" applyProtection="1">
      <alignment horizontal="center" vertical="center"/>
      <protection locked="0"/>
    </xf>
    <xf numFmtId="0" fontId="15" fillId="0" borderId="23"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7"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protection locked="0"/>
    </xf>
    <xf numFmtId="182" fontId="17" fillId="4" borderId="69" xfId="3" applyNumberFormat="1" applyFont="1" applyFill="1" applyBorder="1" applyAlignment="1" applyProtection="1">
      <alignment horizontal="center" vertical="center"/>
    </xf>
    <xf numFmtId="182" fontId="17" fillId="4" borderId="70" xfId="3" applyNumberFormat="1" applyFont="1" applyFill="1" applyBorder="1" applyAlignment="1" applyProtection="1">
      <alignment horizontal="center" vertical="center"/>
    </xf>
    <xf numFmtId="182" fontId="17" fillId="4" borderId="83" xfId="3" applyNumberFormat="1" applyFont="1" applyFill="1" applyBorder="1" applyAlignment="1" applyProtection="1">
      <alignment horizontal="center" vertical="center"/>
    </xf>
    <xf numFmtId="0" fontId="23" fillId="5" borderId="97" xfId="0" quotePrefix="1" applyFont="1" applyFill="1" applyBorder="1" applyAlignment="1" applyProtection="1">
      <alignment horizontal="center" vertical="center"/>
      <protection locked="0"/>
    </xf>
    <xf numFmtId="0" fontId="23" fillId="5" borderId="98" xfId="0" applyFont="1" applyFill="1" applyBorder="1" applyAlignment="1" applyProtection="1">
      <alignment horizontal="center" vertical="center"/>
      <protection locked="0"/>
    </xf>
    <xf numFmtId="0" fontId="23" fillId="5" borderId="99" xfId="0" applyFont="1" applyFill="1" applyBorder="1" applyAlignment="1" applyProtection="1">
      <alignment horizontal="center" vertical="center"/>
      <protection locked="0"/>
    </xf>
    <xf numFmtId="0" fontId="23" fillId="5" borderId="79" xfId="0" applyFont="1" applyFill="1" applyBorder="1" applyAlignment="1" applyProtection="1">
      <alignment horizontal="center" vertical="center"/>
      <protection locked="0"/>
    </xf>
    <xf numFmtId="0" fontId="23" fillId="5" borderId="57" xfId="0" applyFont="1" applyFill="1" applyBorder="1" applyAlignment="1" applyProtection="1">
      <alignment horizontal="center" vertical="center"/>
      <protection locked="0"/>
    </xf>
    <xf numFmtId="0" fontId="23" fillId="5" borderId="80" xfId="0" applyFont="1" applyFill="1" applyBorder="1" applyAlignment="1" applyProtection="1">
      <alignment horizontal="center" vertical="center"/>
      <protection locked="0"/>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protection locked="0"/>
    </xf>
    <xf numFmtId="0" fontId="17" fillId="0" borderId="78" xfId="0" applyFont="1" applyBorder="1" applyAlignment="1" applyProtection="1">
      <alignment horizontal="center" vertical="center"/>
      <protection locked="0"/>
    </xf>
    <xf numFmtId="0" fontId="15" fillId="0" borderId="6" xfId="0" quotePrefix="1" applyFont="1" applyBorder="1" applyAlignment="1" applyProtection="1">
      <alignment horizontal="center" vertical="center" wrapText="1"/>
      <protection locked="0"/>
    </xf>
    <xf numFmtId="0" fontId="15" fillId="0" borderId="25" xfId="0" quotePrefix="1" applyFont="1" applyBorder="1" applyAlignment="1" applyProtection="1">
      <alignment horizontal="center" vertical="center" wrapText="1"/>
      <protection locked="0"/>
    </xf>
    <xf numFmtId="0" fontId="15" fillId="0" borderId="52" xfId="0" quotePrefix="1" applyFont="1" applyBorder="1" applyAlignment="1" applyProtection="1">
      <alignment horizontal="center" vertical="center" wrapText="1"/>
      <protection locked="0"/>
    </xf>
    <xf numFmtId="38" fontId="17" fillId="4" borderId="23" xfId="3" applyFont="1" applyFill="1" applyBorder="1" applyAlignment="1" applyProtection="1">
      <alignment horizontal="right" vertical="center"/>
    </xf>
    <xf numFmtId="38" fontId="17" fillId="4" borderId="31" xfId="3" applyFont="1" applyFill="1" applyBorder="1" applyAlignment="1" applyProtection="1">
      <alignment horizontal="right" vertical="center"/>
    </xf>
    <xf numFmtId="38" fontId="17" fillId="4" borderId="34" xfId="3" applyFont="1" applyFill="1" applyBorder="1" applyAlignment="1" applyProtection="1">
      <alignment horizontal="right" vertical="center"/>
    </xf>
    <xf numFmtId="38" fontId="17" fillId="4" borderId="4" xfId="3" applyFont="1" applyFill="1" applyBorder="1" applyAlignment="1" applyProtection="1">
      <alignment horizontal="right" vertical="center"/>
    </xf>
    <xf numFmtId="38" fontId="17" fillId="4" borderId="0" xfId="3" applyFont="1" applyFill="1" applyBorder="1" applyAlignment="1" applyProtection="1">
      <alignment horizontal="right" vertical="center"/>
    </xf>
    <xf numFmtId="38" fontId="17" fillId="4" borderId="39" xfId="3" applyFont="1" applyFill="1" applyBorder="1" applyAlignment="1" applyProtection="1">
      <alignment horizontal="right" vertical="center"/>
    </xf>
    <xf numFmtId="38" fontId="17" fillId="4" borderId="20" xfId="3" applyFont="1" applyFill="1" applyBorder="1" applyAlignment="1" applyProtection="1">
      <alignment horizontal="right" vertical="center"/>
    </xf>
    <xf numFmtId="38" fontId="17" fillId="4" borderId="12" xfId="3" applyFont="1" applyFill="1" applyBorder="1" applyAlignment="1" applyProtection="1">
      <alignment horizontal="right" vertical="center"/>
    </xf>
    <xf numFmtId="38" fontId="17" fillId="4" borderId="33" xfId="3" applyFont="1" applyFill="1" applyBorder="1" applyAlignment="1" applyProtection="1">
      <alignment horizontal="right" vertical="center"/>
    </xf>
    <xf numFmtId="183" fontId="17" fillId="0" borderId="23" xfId="3" applyNumberFormat="1" applyFont="1" applyFill="1" applyBorder="1" applyAlignment="1" applyProtection="1">
      <alignment horizontal="center" vertical="center"/>
      <protection locked="0"/>
    </xf>
    <xf numFmtId="183" fontId="17" fillId="0" borderId="32" xfId="3" applyNumberFormat="1" applyFont="1" applyFill="1" applyBorder="1" applyAlignment="1" applyProtection="1">
      <alignment horizontal="center" vertical="center"/>
      <protection locked="0"/>
    </xf>
    <xf numFmtId="183" fontId="17" fillId="0" borderId="4" xfId="3" applyNumberFormat="1" applyFont="1" applyFill="1" applyBorder="1" applyAlignment="1" applyProtection="1">
      <alignment horizontal="center" vertical="center"/>
      <protection locked="0"/>
    </xf>
    <xf numFmtId="183" fontId="17" fillId="0" borderId="15" xfId="3" applyNumberFormat="1" applyFont="1" applyFill="1" applyBorder="1" applyAlignment="1" applyProtection="1">
      <alignment horizontal="center" vertical="center"/>
      <protection locked="0"/>
    </xf>
    <xf numFmtId="183" fontId="17" fillId="0" borderId="20" xfId="3" applyNumberFormat="1" applyFont="1" applyFill="1" applyBorder="1" applyAlignment="1" applyProtection="1">
      <alignment horizontal="center" vertical="center"/>
      <protection locked="0"/>
    </xf>
    <xf numFmtId="183" fontId="17" fillId="0" borderId="50" xfId="3" applyNumberFormat="1" applyFont="1" applyFill="1" applyBorder="1" applyAlignment="1" applyProtection="1">
      <alignment horizontal="center" vertical="center"/>
      <protection locked="0"/>
    </xf>
    <xf numFmtId="180" fontId="17" fillId="0" borderId="81" xfId="3" applyNumberFormat="1" applyFont="1" applyFill="1" applyBorder="1" applyAlignment="1" applyProtection="1">
      <alignment horizontal="center" vertical="center" shrinkToFit="1"/>
      <protection locked="0"/>
    </xf>
    <xf numFmtId="180" fontId="17" fillId="0" borderId="82" xfId="3" applyNumberFormat="1" applyFont="1" applyFill="1" applyBorder="1" applyAlignment="1" applyProtection="1">
      <alignment horizontal="center" vertical="center" shrinkToFit="1"/>
      <protection locked="0"/>
    </xf>
    <xf numFmtId="38" fontId="17" fillId="0" borderId="23" xfId="3" applyFont="1" applyFill="1" applyBorder="1" applyAlignment="1" applyProtection="1">
      <alignment horizontal="right" vertical="center"/>
      <protection locked="0"/>
    </xf>
    <xf numFmtId="38" fontId="17" fillId="0" borderId="31" xfId="3" applyFont="1" applyFill="1" applyBorder="1" applyAlignment="1" applyProtection="1">
      <alignment horizontal="right" vertical="center"/>
      <protection locked="0"/>
    </xf>
    <xf numFmtId="38" fontId="17" fillId="0" borderId="34" xfId="3" applyFont="1" applyFill="1" applyBorder="1" applyAlignment="1" applyProtection="1">
      <alignment horizontal="right" vertical="center"/>
      <protection locked="0"/>
    </xf>
    <xf numFmtId="38" fontId="17" fillId="0" borderId="4" xfId="3" applyFont="1" applyFill="1" applyBorder="1" applyAlignment="1" applyProtection="1">
      <alignment horizontal="right" vertical="center"/>
      <protection locked="0"/>
    </xf>
    <xf numFmtId="38" fontId="17" fillId="0" borderId="0" xfId="3" applyFont="1" applyFill="1" applyBorder="1" applyAlignment="1" applyProtection="1">
      <alignment horizontal="right" vertical="center"/>
      <protection locked="0"/>
    </xf>
    <xf numFmtId="38" fontId="17" fillId="0" borderId="39" xfId="3" applyFont="1" applyFill="1" applyBorder="1" applyAlignment="1" applyProtection="1">
      <alignment horizontal="right" vertical="center"/>
      <protection locked="0"/>
    </xf>
    <xf numFmtId="38" fontId="17" fillId="0" borderId="20" xfId="3" applyFont="1" applyFill="1" applyBorder="1" applyAlignment="1" applyProtection="1">
      <alignment horizontal="right" vertical="center"/>
      <protection locked="0"/>
    </xf>
    <xf numFmtId="38" fontId="17" fillId="0" borderId="12" xfId="3" applyFont="1" applyFill="1" applyBorder="1" applyAlignment="1" applyProtection="1">
      <alignment horizontal="right" vertical="center"/>
      <protection locked="0"/>
    </xf>
    <xf numFmtId="38" fontId="17" fillId="0" borderId="33" xfId="3" applyFont="1" applyFill="1" applyBorder="1" applyAlignment="1" applyProtection="1">
      <alignment horizontal="right" vertical="center"/>
      <protection locked="0"/>
    </xf>
    <xf numFmtId="0" fontId="23" fillId="5" borderId="22" xfId="0" quotePrefix="1" applyFont="1" applyFill="1" applyBorder="1" applyAlignment="1" applyProtection="1">
      <alignment horizontal="center" vertical="center"/>
      <protection locked="0"/>
    </xf>
    <xf numFmtId="0" fontId="23" fillId="5" borderId="0" xfId="0" applyFont="1" applyFill="1" applyAlignment="1" applyProtection="1">
      <alignment horizontal="center" vertical="center"/>
      <protection locked="0"/>
    </xf>
    <xf numFmtId="0" fontId="23" fillId="5" borderId="15" xfId="0" applyFont="1" applyFill="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left" vertical="center" indent="2"/>
      <protection locked="0"/>
    </xf>
    <xf numFmtId="49" fontId="15" fillId="0" borderId="78" xfId="0" applyNumberFormat="1" applyFont="1" applyBorder="1" applyAlignment="1" applyProtection="1">
      <alignment horizontal="left" vertical="center" indent="2"/>
      <protection locked="0"/>
    </xf>
    <xf numFmtId="0" fontId="15" fillId="0" borderId="1" xfId="0" applyFont="1" applyBorder="1" applyAlignment="1" applyProtection="1">
      <alignment horizontal="left" vertical="center"/>
      <protection locked="0"/>
    </xf>
    <xf numFmtId="0" fontId="15" fillId="0" borderId="78" xfId="0" applyFont="1" applyBorder="1" applyAlignment="1" applyProtection="1">
      <alignment horizontal="left" vertical="center"/>
      <protection locked="0"/>
    </xf>
    <xf numFmtId="0" fontId="15" fillId="0" borderId="0" xfId="0" applyFont="1" applyAlignment="1" applyProtection="1">
      <alignment vertical="top" wrapText="1"/>
      <protection locked="0"/>
    </xf>
    <xf numFmtId="0" fontId="15" fillId="0" borderId="15" xfId="0" applyFont="1" applyBorder="1" applyAlignment="1" applyProtection="1">
      <alignment vertical="top" wrapText="1"/>
      <protection locked="0"/>
    </xf>
    <xf numFmtId="0" fontId="29" fillId="0" borderId="63" xfId="0" applyFont="1" applyBorder="1" applyAlignment="1" applyProtection="1">
      <alignment horizontal="center" vertical="center"/>
      <protection locked="0"/>
    </xf>
    <xf numFmtId="0" fontId="29" fillId="0" borderId="64" xfId="0" applyFont="1" applyBorder="1" applyAlignment="1" applyProtection="1">
      <alignment horizontal="center" vertical="center"/>
      <protection locked="0"/>
    </xf>
    <xf numFmtId="0" fontId="29" fillId="0" borderId="61" xfId="0" applyFont="1" applyBorder="1" applyAlignment="1" applyProtection="1">
      <alignment horizontal="center" vertical="center"/>
      <protection locked="0"/>
    </xf>
    <xf numFmtId="0" fontId="29" fillId="0" borderId="62" xfId="0" applyFont="1" applyBorder="1" applyAlignment="1" applyProtection="1">
      <alignment horizontal="center" vertical="center"/>
      <protection locked="0"/>
    </xf>
    <xf numFmtId="0" fontId="29" fillId="0" borderId="67" xfId="0" applyFont="1" applyBorder="1" applyAlignment="1" applyProtection="1">
      <alignment horizontal="center" vertical="center"/>
      <protection locked="0"/>
    </xf>
    <xf numFmtId="0" fontId="29" fillId="0" borderId="84" xfId="0" applyFont="1" applyBorder="1" applyAlignment="1" applyProtection="1">
      <alignment horizontal="center" vertical="center"/>
      <protection locked="0"/>
    </xf>
    <xf numFmtId="0" fontId="29" fillId="0" borderId="85" xfId="0" applyFont="1" applyBorder="1" applyAlignment="1" applyProtection="1">
      <alignment horizontal="center" vertical="center"/>
      <protection locked="0"/>
    </xf>
    <xf numFmtId="185" fontId="29" fillId="4" borderId="2" xfId="0" applyNumberFormat="1" applyFont="1" applyFill="1" applyBorder="1" applyAlignment="1">
      <alignment horizontal="center" vertical="center" wrapText="1"/>
    </xf>
    <xf numFmtId="185" fontId="29" fillId="4" borderId="20" xfId="0" applyNumberFormat="1" applyFont="1" applyFill="1" applyBorder="1" applyAlignment="1">
      <alignment horizontal="center" vertical="center" wrapText="1"/>
    </xf>
    <xf numFmtId="0" fontId="29" fillId="0" borderId="66"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68" xfId="0" applyFont="1" applyBorder="1" applyAlignment="1" applyProtection="1">
      <alignment horizontal="center" vertical="center"/>
      <protection locked="0"/>
    </xf>
    <xf numFmtId="0" fontId="15" fillId="0" borderId="3"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180" fontId="17" fillId="0" borderId="23" xfId="3" applyNumberFormat="1" applyFont="1" applyFill="1" applyBorder="1" applyAlignment="1" applyProtection="1">
      <alignment horizontal="center" vertical="center" shrinkToFit="1"/>
      <protection locked="0"/>
    </xf>
    <xf numFmtId="180" fontId="17" fillId="0" borderId="31" xfId="3" applyNumberFormat="1" applyFont="1" applyFill="1" applyBorder="1" applyAlignment="1" applyProtection="1">
      <alignment horizontal="center" vertical="center" shrinkToFit="1"/>
      <protection locked="0"/>
    </xf>
    <xf numFmtId="180" fontId="17" fillId="0" borderId="34" xfId="3" applyNumberFormat="1" applyFont="1" applyFill="1" applyBorder="1" applyAlignment="1" applyProtection="1">
      <alignment horizontal="center" vertical="center" shrinkToFit="1"/>
      <protection locked="0"/>
    </xf>
    <xf numFmtId="0" fontId="15" fillId="0" borderId="0" xfId="0" quotePrefix="1" applyFont="1" applyAlignment="1" applyProtection="1">
      <alignment horizontal="left" vertical="center" wrapText="1"/>
      <protection locked="0"/>
    </xf>
    <xf numFmtId="0" fontId="15" fillId="0" borderId="15" xfId="0" quotePrefix="1" applyFont="1" applyBorder="1" applyAlignment="1" applyProtection="1">
      <alignment horizontal="left" vertical="center" wrapText="1"/>
      <protection locked="0"/>
    </xf>
    <xf numFmtId="0" fontId="15" fillId="0" borderId="75" xfId="0" quotePrefix="1" applyFont="1" applyBorder="1" applyAlignment="1" applyProtection="1">
      <alignment horizontal="center" vertical="center" wrapText="1"/>
      <protection locked="0"/>
    </xf>
    <xf numFmtId="0" fontId="15" fillId="0" borderId="76" xfId="0" quotePrefix="1" applyFont="1" applyBorder="1" applyAlignment="1" applyProtection="1">
      <alignment horizontal="center" vertical="center" wrapText="1"/>
      <protection locked="0"/>
    </xf>
    <xf numFmtId="0" fontId="15" fillId="0" borderId="77" xfId="0" quotePrefix="1" applyFont="1" applyBorder="1" applyAlignment="1" applyProtection="1">
      <alignment horizontal="center" vertical="center" wrapText="1"/>
      <protection locked="0"/>
    </xf>
    <xf numFmtId="38" fontId="15" fillId="4" borderId="23" xfId="3" quotePrefix="1" applyFont="1" applyFill="1" applyBorder="1" applyAlignment="1" applyProtection="1">
      <alignment horizontal="center" vertical="center" wrapText="1"/>
    </xf>
    <xf numFmtId="38" fontId="15" fillId="4" borderId="31" xfId="3" quotePrefix="1" applyFont="1" applyFill="1" applyBorder="1" applyAlignment="1" applyProtection="1">
      <alignment horizontal="center" vertical="center" wrapText="1"/>
    </xf>
    <xf numFmtId="38" fontId="15" fillId="4" borderId="32" xfId="3" quotePrefix="1" applyFont="1" applyFill="1" applyBorder="1" applyAlignment="1" applyProtection="1">
      <alignment horizontal="center" vertical="center" wrapText="1"/>
    </xf>
    <xf numFmtId="38" fontId="15" fillId="4" borderId="47" xfId="3" quotePrefix="1" applyFont="1" applyFill="1" applyBorder="1" applyAlignment="1" applyProtection="1">
      <alignment horizontal="center" vertical="center" wrapText="1"/>
    </xf>
    <xf numFmtId="38" fontId="15" fillId="4" borderId="10" xfId="3" quotePrefix="1" applyFont="1" applyFill="1" applyBorder="1" applyAlignment="1" applyProtection="1">
      <alignment horizontal="center" vertical="center" wrapText="1"/>
    </xf>
    <xf numFmtId="38" fontId="15" fillId="4" borderId="11" xfId="3" quotePrefix="1" applyFont="1" applyFill="1" applyBorder="1" applyAlignment="1" applyProtection="1">
      <alignment horizontal="center" vertical="center" wrapText="1"/>
    </xf>
    <xf numFmtId="38" fontId="17" fillId="4" borderId="3" xfId="3" applyFont="1" applyFill="1" applyBorder="1" applyAlignment="1" applyProtection="1">
      <alignment horizontal="right" vertical="center"/>
    </xf>
    <xf numFmtId="38" fontId="17" fillId="4" borderId="2" xfId="3" applyFont="1" applyFill="1" applyBorder="1" applyAlignment="1" applyProtection="1">
      <alignment horizontal="right" vertical="center"/>
    </xf>
    <xf numFmtId="38" fontId="15" fillId="0" borderId="86" xfId="3" applyFont="1" applyFill="1" applyBorder="1" applyAlignment="1" applyProtection="1">
      <alignment horizontal="center" vertical="center"/>
      <protection locked="0"/>
    </xf>
    <xf numFmtId="38" fontId="15" fillId="0" borderId="87" xfId="3" applyFont="1" applyFill="1" applyBorder="1" applyAlignment="1" applyProtection="1">
      <alignment horizontal="center" vertical="center"/>
      <protection locked="0"/>
    </xf>
    <xf numFmtId="38" fontId="15" fillId="0" borderId="88" xfId="3" applyFont="1" applyFill="1" applyBorder="1" applyAlignment="1" applyProtection="1">
      <alignment horizontal="center" vertical="center"/>
      <protection locked="0"/>
    </xf>
    <xf numFmtId="38" fontId="15" fillId="0" borderId="89" xfId="3" applyFont="1" applyFill="1" applyBorder="1" applyAlignment="1" applyProtection="1">
      <alignment horizontal="center" vertical="center"/>
      <protection locked="0"/>
    </xf>
    <xf numFmtId="0" fontId="15" fillId="0" borderId="6" xfId="0" applyFont="1" applyBorder="1" applyProtection="1">
      <alignment vertical="center"/>
      <protection locked="0"/>
    </xf>
    <xf numFmtId="0" fontId="15" fillId="0" borderId="25" xfId="0" applyFont="1" applyBorder="1" applyProtection="1">
      <alignment vertical="center"/>
      <protection locked="0"/>
    </xf>
    <xf numFmtId="0" fontId="15" fillId="0" borderId="30" xfId="0" quotePrefix="1" applyFont="1" applyBorder="1" applyAlignment="1" applyProtection="1">
      <alignment horizontal="center" vertical="center" wrapText="1"/>
      <protection locked="0"/>
    </xf>
    <xf numFmtId="0" fontId="15" fillId="0" borderId="31" xfId="0" quotePrefix="1" applyFont="1" applyBorder="1" applyAlignment="1" applyProtection="1">
      <alignment horizontal="center" vertical="center" wrapText="1"/>
      <protection locked="0"/>
    </xf>
    <xf numFmtId="0" fontId="15" fillId="0" borderId="22" xfId="0" quotePrefix="1" applyFont="1" applyBorder="1" applyAlignment="1" applyProtection="1">
      <alignment horizontal="center" vertical="center" wrapText="1"/>
      <protection locked="0"/>
    </xf>
    <xf numFmtId="0" fontId="15" fillId="0" borderId="0" xfId="0" quotePrefix="1" applyFont="1" applyAlignment="1" applyProtection="1">
      <alignment horizontal="center" vertical="center" wrapText="1"/>
      <protection locked="0"/>
    </xf>
    <xf numFmtId="0" fontId="15" fillId="0" borderId="24" xfId="0" quotePrefix="1" applyFont="1" applyBorder="1" applyAlignment="1" applyProtection="1">
      <alignment horizontal="center" vertical="center" wrapText="1"/>
      <protection locked="0"/>
    </xf>
    <xf numFmtId="0" fontId="15" fillId="0" borderId="10" xfId="0" quotePrefix="1" applyFont="1" applyBorder="1" applyAlignment="1" applyProtection="1">
      <alignment horizontal="center" vertical="center" wrapText="1"/>
      <protection locked="0"/>
    </xf>
    <xf numFmtId="0" fontId="15" fillId="0" borderId="39"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53" xfId="0" applyFont="1" applyBorder="1" applyAlignment="1" applyProtection="1">
      <alignment horizontal="center" vertical="center"/>
      <protection locked="0"/>
    </xf>
    <xf numFmtId="0" fontId="15" fillId="0" borderId="6"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93" xfId="0" applyFont="1" applyBorder="1" applyAlignment="1" applyProtection="1">
      <alignment horizontal="center" vertical="center" wrapText="1"/>
      <protection locked="0"/>
    </xf>
    <xf numFmtId="1" fontId="15" fillId="0" borderId="6" xfId="0" applyNumberFormat="1" applyFont="1" applyBorder="1" applyAlignment="1" applyProtection="1">
      <alignment horizontal="center" vertical="center" wrapText="1"/>
      <protection locked="0"/>
    </xf>
    <xf numFmtId="1" fontId="15" fillId="0" borderId="52" xfId="0" applyNumberFormat="1" applyFont="1" applyBorder="1" applyAlignment="1" applyProtection="1">
      <alignment horizontal="center" vertical="center" wrapText="1"/>
      <protection locked="0"/>
    </xf>
    <xf numFmtId="2" fontId="15" fillId="0" borderId="92" xfId="0" applyNumberFormat="1" applyFont="1" applyBorder="1" applyAlignment="1" applyProtection="1">
      <alignment horizontal="center" vertical="center" wrapText="1"/>
      <protection locked="0"/>
    </xf>
    <xf numFmtId="2" fontId="15" fillId="0" borderId="75" xfId="0" applyNumberFormat="1" applyFont="1" applyBorder="1" applyAlignment="1" applyProtection="1">
      <alignment horizontal="center" vertical="center" wrapText="1"/>
      <protection locked="0"/>
    </xf>
    <xf numFmtId="0" fontId="15" fillId="0" borderId="77" xfId="0" applyFont="1" applyBorder="1" applyAlignment="1" applyProtection="1">
      <alignment horizontal="center" vertical="center" wrapText="1"/>
      <protection locked="0"/>
    </xf>
    <xf numFmtId="0" fontId="15" fillId="0" borderId="92" xfId="0" applyFont="1" applyBorder="1" applyAlignment="1" applyProtection="1">
      <alignment horizontal="center" vertical="center" wrapText="1"/>
      <protection locked="0"/>
    </xf>
    <xf numFmtId="184" fontId="15" fillId="0" borderId="23" xfId="0" quotePrefix="1" applyNumberFormat="1" applyFont="1" applyBorder="1" applyAlignment="1">
      <alignment horizontal="center" vertical="center" wrapText="1"/>
    </xf>
    <xf numFmtId="184" fontId="15" fillId="0" borderId="31" xfId="0" quotePrefix="1" applyNumberFormat="1" applyFont="1" applyBorder="1" applyAlignment="1">
      <alignment horizontal="center" vertical="center" wrapText="1"/>
    </xf>
    <xf numFmtId="184" fontId="15" fillId="0" borderId="4" xfId="0" quotePrefix="1" applyNumberFormat="1" applyFont="1" applyBorder="1" applyAlignment="1">
      <alignment horizontal="center" vertical="center" wrapText="1"/>
    </xf>
    <xf numFmtId="184" fontId="15" fillId="0" borderId="0" xfId="0" quotePrefix="1" applyNumberFormat="1" applyFont="1" applyAlignment="1">
      <alignment horizontal="center" vertical="center" wrapText="1"/>
    </xf>
    <xf numFmtId="184" fontId="15" fillId="0" borderId="47" xfId="0" quotePrefix="1" applyNumberFormat="1" applyFont="1" applyBorder="1" applyAlignment="1">
      <alignment horizontal="center" vertical="center" wrapText="1"/>
    </xf>
    <xf numFmtId="184" fontId="15" fillId="0" borderId="10" xfId="0" quotePrefix="1" applyNumberFormat="1" applyFont="1" applyBorder="1" applyAlignment="1">
      <alignment horizontal="center" vertical="center" wrapText="1"/>
    </xf>
    <xf numFmtId="0" fontId="15" fillId="0" borderId="23" xfId="0" applyFont="1" applyBorder="1" applyAlignment="1" applyProtection="1">
      <alignment horizontal="left" vertical="center"/>
      <protection locked="0"/>
    </xf>
    <xf numFmtId="0" fontId="15" fillId="0" borderId="34" xfId="0" applyFont="1" applyBorder="1" applyAlignment="1" applyProtection="1">
      <alignment horizontal="left" vertical="center"/>
      <protection locked="0"/>
    </xf>
    <xf numFmtId="0" fontId="15" fillId="5" borderId="8" xfId="0"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protection locked="0"/>
    </xf>
    <xf numFmtId="0" fontId="15" fillId="5" borderId="24" xfId="0" applyFont="1" applyFill="1" applyBorder="1" applyAlignment="1" applyProtection="1">
      <alignment horizontal="center" vertical="center"/>
      <protection locked="0"/>
    </xf>
    <xf numFmtId="0" fontId="15" fillId="5" borderId="10"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15" fillId="0" borderId="101" xfId="0" applyFont="1" applyBorder="1" applyAlignment="1" applyProtection="1">
      <alignment horizontal="center" vertical="center"/>
      <protection locked="0"/>
    </xf>
    <xf numFmtId="0" fontId="15" fillId="0" borderId="100" xfId="0" applyFont="1" applyBorder="1" applyAlignment="1" applyProtection="1">
      <alignment horizontal="center" vertical="center"/>
      <protection locked="0"/>
    </xf>
    <xf numFmtId="0" fontId="15" fillId="0" borderId="7" xfId="0" applyFont="1" applyBorder="1" applyAlignment="1" applyProtection="1">
      <alignment horizontal="center" vertical="center" textRotation="255"/>
      <protection locked="0"/>
    </xf>
    <xf numFmtId="0" fontId="15" fillId="0" borderId="96" xfId="0" applyFont="1" applyBorder="1" applyAlignment="1" applyProtection="1">
      <alignment horizontal="center" vertical="center" textRotation="255"/>
      <protection locked="0"/>
    </xf>
    <xf numFmtId="0" fontId="15" fillId="0" borderId="22" xfId="0" applyFont="1" applyBorder="1" applyAlignment="1" applyProtection="1">
      <alignment horizontal="center" vertical="center" textRotation="255"/>
      <protection locked="0"/>
    </xf>
    <xf numFmtId="0" fontId="15" fillId="0" borderId="39" xfId="0" applyFont="1" applyBorder="1" applyAlignment="1" applyProtection="1">
      <alignment horizontal="center" vertical="center" textRotation="255"/>
      <protection locked="0"/>
    </xf>
    <xf numFmtId="0" fontId="15" fillId="0" borderId="24" xfId="0" applyFont="1" applyBorder="1" applyAlignment="1" applyProtection="1">
      <alignment horizontal="center" vertical="center" textRotation="255"/>
      <protection locked="0"/>
    </xf>
    <xf numFmtId="0" fontId="15" fillId="0" borderId="49" xfId="0" applyFont="1" applyBorder="1" applyAlignment="1" applyProtection="1">
      <alignment horizontal="center" vertical="center" textRotation="255"/>
      <protection locked="0"/>
    </xf>
    <xf numFmtId="0" fontId="15" fillId="0" borderId="52" xfId="0" applyFont="1" applyBorder="1" applyAlignment="1" applyProtection="1">
      <alignment horizontal="center" vertical="center" wrapText="1"/>
      <protection locked="0"/>
    </xf>
    <xf numFmtId="178" fontId="15" fillId="0" borderId="76" xfId="0" applyNumberFormat="1" applyFont="1" applyBorder="1" applyAlignment="1">
      <alignment horizontal="center" vertical="center" wrapText="1"/>
    </xf>
    <xf numFmtId="0" fontId="18" fillId="0" borderId="12"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12" fontId="15" fillId="0" borderId="92" xfId="0" applyNumberFormat="1" applyFont="1" applyBorder="1" applyAlignment="1" applyProtection="1">
      <alignment horizontal="center" vertical="center" wrapText="1"/>
      <protection locked="0"/>
    </xf>
    <xf numFmtId="0" fontId="15" fillId="0" borderId="20"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15" fillId="5" borderId="60" xfId="0" applyFont="1" applyFill="1" applyBorder="1" applyAlignment="1" applyProtection="1">
      <alignment horizontal="center" vertical="center"/>
      <protection locked="0"/>
    </xf>
    <xf numFmtId="0" fontId="15" fillId="5" borderId="12" xfId="0" applyFont="1" applyFill="1" applyBorder="1" applyAlignment="1" applyProtection="1">
      <alignment horizontal="center" vertical="center"/>
      <protection locked="0"/>
    </xf>
    <xf numFmtId="0" fontId="15" fillId="5" borderId="50" xfId="0" applyFont="1" applyFill="1" applyBorder="1" applyAlignment="1" applyProtection="1">
      <alignment horizontal="center" vertical="center"/>
      <protection locked="0"/>
    </xf>
    <xf numFmtId="178" fontId="15" fillId="0" borderId="25" xfId="0" applyNumberFormat="1" applyFont="1" applyBorder="1" applyAlignment="1">
      <alignment horizontal="center" vertical="center" wrapText="1"/>
    </xf>
    <xf numFmtId="2" fontId="15" fillId="0" borderId="1" xfId="0" applyNumberFormat="1" applyFont="1" applyBorder="1" applyAlignment="1" applyProtection="1">
      <alignment horizontal="center" vertical="center" wrapText="1"/>
      <protection locked="0"/>
    </xf>
    <xf numFmtId="2" fontId="15" fillId="0" borderId="6" xfId="0" applyNumberFormat="1" applyFont="1" applyBorder="1" applyAlignment="1" applyProtection="1">
      <alignment horizontal="center" vertical="center" wrapText="1"/>
      <protection locked="0"/>
    </xf>
    <xf numFmtId="12" fontId="15" fillId="0" borderId="1" xfId="0" applyNumberFormat="1"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5" fillId="0" borderId="15"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30" xfId="0" applyFont="1" applyBorder="1" applyAlignment="1" applyProtection="1">
      <alignment horizontal="righ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15" fillId="0" borderId="0" xfId="0" applyFont="1" applyProtection="1">
      <alignment vertical="center"/>
      <protection locked="0"/>
    </xf>
    <xf numFmtId="0" fontId="15" fillId="0" borderId="15" xfId="0" applyFont="1" applyBorder="1" applyProtection="1">
      <alignment vertical="center"/>
      <protection locked="0"/>
    </xf>
    <xf numFmtId="0" fontId="15" fillId="0" borderId="23" xfId="0" applyFont="1" applyBorder="1" applyAlignment="1" applyProtection="1">
      <alignment horizontal="center" vertical="center" textRotation="255"/>
      <protection locked="0"/>
    </xf>
    <xf numFmtId="0" fontId="15" fillId="0" borderId="34" xfId="0" applyFont="1" applyBorder="1" applyAlignment="1" applyProtection="1">
      <alignment horizontal="center" vertical="center" textRotation="255"/>
      <protection locked="0"/>
    </xf>
    <xf numFmtId="0" fontId="15" fillId="0" borderId="4" xfId="0" applyFont="1" applyBorder="1" applyAlignment="1" applyProtection="1">
      <alignment horizontal="center" vertical="center" textRotation="255"/>
      <protection locked="0"/>
    </xf>
    <xf numFmtId="0" fontId="15" fillId="0" borderId="47" xfId="0" applyFont="1" applyBorder="1" applyAlignment="1" applyProtection="1">
      <alignment horizontal="center" vertical="center" textRotation="255"/>
      <protection locked="0"/>
    </xf>
    <xf numFmtId="0" fontId="15" fillId="0" borderId="76" xfId="0" applyFont="1" applyBorder="1" applyAlignment="1" applyProtection="1">
      <alignment horizontal="center" vertical="center" wrapText="1"/>
      <protection locked="0"/>
    </xf>
    <xf numFmtId="0" fontId="15" fillId="0" borderId="90" xfId="0" applyFont="1" applyBorder="1" applyAlignment="1" applyProtection="1">
      <alignment horizontal="center" vertical="center" wrapText="1"/>
      <protection locked="0"/>
    </xf>
    <xf numFmtId="0" fontId="15" fillId="0" borderId="91"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52" xfId="0" applyFont="1" applyBorder="1" applyAlignment="1" applyProtection="1">
      <alignment horizontal="center" vertical="center" wrapText="1"/>
      <protection locked="0"/>
    </xf>
    <xf numFmtId="0" fontId="15" fillId="0" borderId="75" xfId="0" applyFont="1" applyBorder="1" applyAlignment="1" applyProtection="1">
      <alignment horizontal="center" vertical="center" wrapText="1"/>
      <protection locked="0"/>
    </xf>
    <xf numFmtId="0" fontId="17" fillId="0" borderId="23" xfId="4" applyFont="1" applyBorder="1" applyAlignment="1" applyProtection="1">
      <alignment horizontal="center" vertical="center" textRotation="255" wrapText="1"/>
      <protection locked="0"/>
    </xf>
    <xf numFmtId="0" fontId="17" fillId="0" borderId="31" xfId="4" applyFont="1" applyBorder="1" applyAlignment="1" applyProtection="1">
      <alignment horizontal="center" vertical="center" textRotation="255" wrapText="1"/>
      <protection locked="0"/>
    </xf>
    <xf numFmtId="0" fontId="17" fillId="0" borderId="34" xfId="4" applyFont="1" applyBorder="1" applyAlignment="1" applyProtection="1">
      <alignment horizontal="center" vertical="center" textRotation="255" wrapText="1"/>
      <protection locked="0"/>
    </xf>
    <xf numFmtId="0" fontId="17" fillId="0" borderId="4" xfId="4" applyFont="1" applyBorder="1" applyAlignment="1" applyProtection="1">
      <alignment horizontal="center" vertical="center" textRotation="255" wrapText="1"/>
      <protection locked="0"/>
    </xf>
    <xf numFmtId="0" fontId="17" fillId="0" borderId="0" xfId="4" applyFont="1" applyAlignment="1" applyProtection="1">
      <alignment horizontal="center" vertical="center" textRotation="255" wrapText="1"/>
      <protection locked="0"/>
    </xf>
    <xf numFmtId="0" fontId="17" fillId="0" borderId="39" xfId="4" applyFont="1" applyBorder="1" applyAlignment="1" applyProtection="1">
      <alignment horizontal="center" vertical="center" textRotation="255" wrapText="1"/>
      <protection locked="0"/>
    </xf>
    <xf numFmtId="0" fontId="17" fillId="0" borderId="20" xfId="4" applyFont="1" applyBorder="1" applyAlignment="1" applyProtection="1">
      <alignment horizontal="center" vertical="center" textRotation="255" wrapText="1"/>
      <protection locked="0"/>
    </xf>
    <xf numFmtId="0" fontId="17" fillId="0" borderId="12" xfId="4" applyFont="1" applyBorder="1" applyAlignment="1" applyProtection="1">
      <alignment horizontal="center" vertical="center" textRotation="255" wrapText="1"/>
      <protection locked="0"/>
    </xf>
    <xf numFmtId="0" fontId="17" fillId="0" borderId="33" xfId="4" applyFont="1" applyBorder="1" applyAlignment="1" applyProtection="1">
      <alignment horizontal="center" vertical="center" textRotation="255" wrapText="1"/>
      <protection locked="0"/>
    </xf>
    <xf numFmtId="0" fontId="17" fillId="0" borderId="0" xfId="4" applyFont="1" applyAlignment="1" applyProtection="1">
      <alignment horizontal="center" vertical="center"/>
      <protection locked="0"/>
    </xf>
    <xf numFmtId="0" fontId="17" fillId="0" borderId="0" xfId="4" applyFont="1" applyAlignment="1" applyProtection="1">
      <alignment horizontal="left" vertical="center"/>
      <protection locked="0"/>
    </xf>
    <xf numFmtId="0" fontId="17" fillId="0" borderId="6" xfId="4" applyFont="1" applyBorder="1" applyAlignment="1" applyProtection="1">
      <alignment horizontal="center" vertical="center"/>
      <protection locked="0"/>
    </xf>
    <xf numFmtId="0" fontId="17" fillId="0" borderId="25" xfId="4" applyFont="1" applyBorder="1" applyAlignment="1" applyProtection="1">
      <alignment horizontal="center" vertical="center"/>
      <protection locked="0"/>
    </xf>
    <xf numFmtId="0" fontId="17" fillId="0" borderId="52" xfId="4" applyFont="1" applyBorder="1" applyAlignment="1" applyProtection="1">
      <alignment horizontal="center" vertical="center"/>
      <protection locked="0"/>
    </xf>
    <xf numFmtId="0" fontId="17" fillId="0" borderId="6" xfId="4" applyFont="1" applyBorder="1" applyAlignment="1" applyProtection="1">
      <alignment horizontal="left" vertical="center"/>
      <protection locked="0"/>
    </xf>
    <xf numFmtId="0" fontId="17" fillId="0" borderId="25" xfId="4" applyFont="1" applyBorder="1" applyAlignment="1" applyProtection="1">
      <alignment horizontal="left" vertical="center"/>
      <protection locked="0"/>
    </xf>
    <xf numFmtId="0" fontId="17" fillId="0" borderId="52" xfId="4" applyFont="1" applyBorder="1" applyAlignment="1" applyProtection="1">
      <alignment horizontal="left" vertical="center"/>
      <protection locked="0"/>
    </xf>
    <xf numFmtId="0" fontId="27" fillId="0" borderId="12" xfId="4" applyFont="1" applyBorder="1" applyAlignment="1" applyProtection="1">
      <alignment horizontal="center" vertical="center" readingOrder="1"/>
      <protection locked="0"/>
    </xf>
    <xf numFmtId="0" fontId="16" fillId="5" borderId="35" xfId="4" applyFont="1" applyFill="1" applyBorder="1" applyAlignment="1" applyProtection="1">
      <alignment horizontal="center" vertical="center"/>
      <protection locked="0"/>
    </xf>
    <xf numFmtId="0" fontId="16" fillId="5" borderId="36" xfId="4" applyFont="1" applyFill="1" applyBorder="1" applyAlignment="1" applyProtection="1">
      <alignment horizontal="center" vertical="center"/>
      <protection locked="0"/>
    </xf>
    <xf numFmtId="0" fontId="16" fillId="5" borderId="37" xfId="4" applyFont="1" applyFill="1" applyBorder="1" applyAlignment="1" applyProtection="1">
      <alignment horizontal="center" vertical="center"/>
      <protection locked="0"/>
    </xf>
    <xf numFmtId="0" fontId="17" fillId="0" borderId="45" xfId="4" applyFont="1" applyBorder="1" applyAlignment="1" applyProtection="1">
      <alignment horizontal="center" vertical="center" textRotation="255" wrapText="1"/>
      <protection locked="0"/>
    </xf>
    <xf numFmtId="0" fontId="17" fillId="0" borderId="38" xfId="4" applyFont="1" applyBorder="1" applyAlignment="1" applyProtection="1">
      <alignment horizontal="center" vertical="center" textRotation="255" wrapText="1"/>
      <protection locked="0"/>
    </xf>
    <xf numFmtId="0" fontId="17" fillId="0" borderId="44" xfId="4" applyFont="1" applyBorder="1" applyAlignment="1" applyProtection="1">
      <alignment horizontal="center" vertical="center" textRotation="255" wrapText="1"/>
      <protection locked="0"/>
    </xf>
    <xf numFmtId="0" fontId="17" fillId="0" borderId="38" xfId="4" applyFont="1" applyBorder="1" applyAlignment="1" applyProtection="1">
      <alignment horizontal="left" vertical="center" wrapText="1"/>
      <protection locked="0"/>
    </xf>
    <xf numFmtId="0" fontId="17" fillId="0" borderId="0" xfId="4" applyFont="1" applyAlignment="1" applyProtection="1">
      <alignment horizontal="left" vertical="center" wrapText="1"/>
      <protection locked="0"/>
    </xf>
    <xf numFmtId="0" fontId="15" fillId="0" borderId="0" xfId="0" applyFont="1" applyFill="1">
      <alignment vertical="center"/>
    </xf>
    <xf numFmtId="0" fontId="48" fillId="0" borderId="0" xfId="0" applyFont="1" applyFill="1">
      <alignment vertical="center"/>
    </xf>
    <xf numFmtId="0" fontId="4" fillId="0" borderId="0" xfId="0" applyFont="1" applyFill="1">
      <alignment vertical="center"/>
    </xf>
    <xf numFmtId="0" fontId="19" fillId="0" borderId="0" xfId="0" applyFont="1" applyFill="1">
      <alignment vertical="center"/>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8">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108585</xdr:colOff>
      <xdr:row>6</xdr:row>
      <xdr:rowOff>161925</xdr:rowOff>
    </xdr:from>
    <xdr:to>
      <xdr:col>26</xdr:col>
      <xdr:colOff>66709</xdr:colOff>
      <xdr:row>8</xdr:row>
      <xdr:rowOff>200025</xdr:rowOff>
    </xdr:to>
    <xdr:sp macro="" textlink="">
      <xdr:nvSpPr>
        <xdr:cNvPr id="21505" name="AutoShape 1">
          <a:extLst>
            <a:ext uri="{FF2B5EF4-FFF2-40B4-BE49-F238E27FC236}">
              <a16:creationId xmlns:a16="http://schemas.microsoft.com/office/drawing/2014/main" id="{00000000-0008-0000-0200-000001540000}"/>
            </a:ext>
          </a:extLst>
        </xdr:cNvPr>
        <xdr:cNvSpPr>
          <a:spLocks noChangeArrowheads="1"/>
        </xdr:cNvSpPr>
      </xdr:nvSpPr>
      <xdr:spPr bwMode="auto">
        <a:xfrm>
          <a:off x="3438525" y="1519238"/>
          <a:ext cx="2800350" cy="490537"/>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49327</xdr:colOff>
      <xdr:row>53</xdr:row>
      <xdr:rowOff>313872</xdr:rowOff>
    </xdr:from>
    <xdr:ext cx="1382144" cy="2512786"/>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13765327" y="18231758"/>
          <a:ext cx="1382144" cy="2512786"/>
        </a:xfrm>
        <a:prstGeom prst="wedgeRectCallout">
          <a:avLst>
            <a:gd name="adj1" fmla="val -156086"/>
            <a:gd name="adj2" fmla="val 7729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35</xdr:row>
      <xdr:rowOff>7257</xdr:rowOff>
    </xdr:from>
    <xdr:to>
      <xdr:col>12</xdr:col>
      <xdr:colOff>689429</xdr:colOff>
      <xdr:row>44</xdr:row>
      <xdr:rowOff>172357</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5064560" y="12752614"/>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50</xdr:row>
      <xdr:rowOff>232684</xdr:rowOff>
    </xdr:from>
    <xdr:to>
      <xdr:col>12</xdr:col>
      <xdr:colOff>671285</xdr:colOff>
      <xdr:row>53</xdr:row>
      <xdr:rowOff>128815</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3781855" y="17170855"/>
          <a:ext cx="1334773"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14</xdr:row>
      <xdr:rowOff>7254</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3853434" y="104320"/>
          <a:ext cx="2260381"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52615</xdr:colOff>
      <xdr:row>60</xdr:row>
      <xdr:rowOff>119743</xdr:rowOff>
    </xdr:from>
    <xdr:ext cx="1369785" cy="3075215"/>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3768615" y="21760543"/>
          <a:ext cx="1369785" cy="3075215"/>
        </a:xfrm>
        <a:prstGeom prst="wedgeRectCallout">
          <a:avLst>
            <a:gd name="adj1" fmla="val -155913"/>
            <a:gd name="adj2" fmla="val -1683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305344</xdr:rowOff>
    </xdr:from>
    <xdr:to>
      <xdr:col>15</xdr:col>
      <xdr:colOff>689428</xdr:colOff>
      <xdr:row>7</xdr:row>
      <xdr:rowOff>2</xdr:rowOff>
    </xdr:to>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8023114" y="1148987"/>
          <a:ext cx="1371600"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38100</xdr:colOff>
      <xdr:row>61</xdr:row>
      <xdr:rowOff>355600</xdr:rowOff>
    </xdr:from>
    <xdr:ext cx="1382144" cy="2512786"/>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7754600" y="22733000"/>
          <a:ext cx="1382144" cy="2512786"/>
        </a:xfrm>
        <a:prstGeom prst="wedgeRectCallout">
          <a:avLst>
            <a:gd name="adj1" fmla="val -298904"/>
            <a:gd name="adj2" fmla="val -2379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54633</xdr:colOff>
      <xdr:row>34</xdr:row>
      <xdr:rowOff>264886</xdr:rowOff>
    </xdr:from>
    <xdr:to>
      <xdr:col>15</xdr:col>
      <xdr:colOff>683645</xdr:colOff>
      <xdr:row>44</xdr:row>
      <xdr:rowOff>103414</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7771133" y="13002986"/>
          <a:ext cx="1365612" cy="3140528"/>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50999</xdr:colOff>
      <xdr:row>51</xdr:row>
      <xdr:rowOff>63955</xdr:rowOff>
    </xdr:from>
    <xdr:to>
      <xdr:col>15</xdr:col>
      <xdr:colOff>689428</xdr:colOff>
      <xdr:row>53</xdr:row>
      <xdr:rowOff>290287</xdr:rowOff>
    </xdr:to>
    <xdr:sp macro="" textlink="">
      <xdr:nvSpPr>
        <xdr:cNvPr id="17" name="四角形吹き出し 16">
          <a:extLst>
            <a:ext uri="{FF2B5EF4-FFF2-40B4-BE49-F238E27FC236}">
              <a16:creationId xmlns:a16="http://schemas.microsoft.com/office/drawing/2014/main" id="{00000000-0008-0000-0400-000011000000}"/>
            </a:ext>
          </a:extLst>
        </xdr:cNvPr>
        <xdr:cNvSpPr/>
      </xdr:nvSpPr>
      <xdr:spPr>
        <a:xfrm>
          <a:off x="17767499" y="18415455"/>
          <a:ext cx="1375029" cy="886732"/>
        </a:xfrm>
        <a:prstGeom prst="wedgeRectCallout">
          <a:avLst>
            <a:gd name="adj1" fmla="val -295499"/>
            <a:gd name="adj2" fmla="val 3239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66787</xdr:colOff>
      <xdr:row>54</xdr:row>
      <xdr:rowOff>76200</xdr:rowOff>
    </xdr:from>
    <xdr:ext cx="1369785" cy="3075215"/>
    <xdr:sp macro="" textlink="">
      <xdr:nvSpPr>
        <xdr:cNvPr id="19" name="四角形吹き出し 18">
          <a:extLst>
            <a:ext uri="{FF2B5EF4-FFF2-40B4-BE49-F238E27FC236}">
              <a16:creationId xmlns:a16="http://schemas.microsoft.com/office/drawing/2014/main" id="{00000000-0008-0000-0400-000013000000}"/>
            </a:ext>
          </a:extLst>
        </xdr:cNvPr>
        <xdr:cNvSpPr/>
      </xdr:nvSpPr>
      <xdr:spPr>
        <a:xfrm>
          <a:off x="17783287" y="19418300"/>
          <a:ext cx="1369785" cy="3075215"/>
        </a:xfrm>
        <a:prstGeom prst="wedgeRectCallout">
          <a:avLst>
            <a:gd name="adj1" fmla="val -302801"/>
            <a:gd name="adj2" fmla="val 5744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72571</xdr:colOff>
      <xdr:row>7</xdr:row>
      <xdr:rowOff>263072</xdr:rowOff>
    </xdr:from>
    <xdr:to>
      <xdr:col>15</xdr:col>
      <xdr:colOff>683439</xdr:colOff>
      <xdr:row>19</xdr:row>
      <xdr:rowOff>460827</xdr:rowOff>
    </xdr:to>
    <xdr:sp macro="" textlink="">
      <xdr:nvSpPr>
        <xdr:cNvPr id="24" name="四角形吹き出し 23">
          <a:extLst>
            <a:ext uri="{FF2B5EF4-FFF2-40B4-BE49-F238E27FC236}">
              <a16:creationId xmlns:a16="http://schemas.microsoft.com/office/drawing/2014/main" id="{00000000-0008-0000-0400-000018000000}"/>
            </a:ext>
          </a:extLst>
        </xdr:cNvPr>
        <xdr:cNvSpPr/>
      </xdr:nvSpPr>
      <xdr:spPr>
        <a:xfrm>
          <a:off x="18034000" y="3383643"/>
          <a:ext cx="1354725"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9072</xdr:colOff>
      <xdr:row>41</xdr:row>
      <xdr:rowOff>27215</xdr:rowOff>
    </xdr:from>
    <xdr:to>
      <xdr:col>68</xdr:col>
      <xdr:colOff>39434</xdr:colOff>
      <xdr:row>43</xdr:row>
      <xdr:rowOff>166541</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4643" y="9370786"/>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83421</xdr:colOff>
      <xdr:row>41</xdr:row>
      <xdr:rowOff>22925</xdr:rowOff>
    </xdr:from>
    <xdr:to>
      <xdr:col>29</xdr:col>
      <xdr:colOff>133688</xdr:colOff>
      <xdr:row>43</xdr:row>
      <xdr:rowOff>80709</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6687421" y="96431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195262</xdr:colOff>
      <xdr:row>44</xdr:row>
      <xdr:rowOff>125413</xdr:rowOff>
    </xdr:from>
    <xdr:to>
      <xdr:col>53</xdr:col>
      <xdr:colOff>223626</xdr:colOff>
      <xdr:row>47</xdr:row>
      <xdr:rowOff>42863</xdr:rowOff>
    </xdr:to>
    <xdr:sp macro="" textlink="">
      <xdr:nvSpPr>
        <xdr:cNvPr id="14" name="AutoShape 3">
          <a:extLst>
            <a:ext uri="{FF2B5EF4-FFF2-40B4-BE49-F238E27FC236}">
              <a16:creationId xmlns:a16="http://schemas.microsoft.com/office/drawing/2014/main" id="{00000000-0008-0000-0500-00000E000000}"/>
            </a:ext>
          </a:extLst>
        </xdr:cNvPr>
        <xdr:cNvSpPr>
          <a:spLocks noChangeArrowheads="1"/>
        </xdr:cNvSpPr>
      </xdr:nvSpPr>
      <xdr:spPr bwMode="auto">
        <a:xfrm>
          <a:off x="11291887" y="8920163"/>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15" name="AutoShape 3">
          <a:extLst>
            <a:ext uri="{FF2B5EF4-FFF2-40B4-BE49-F238E27FC236}">
              <a16:creationId xmlns:a16="http://schemas.microsoft.com/office/drawing/2014/main" id="{00000000-0008-0000-0500-00000F000000}"/>
            </a:ext>
          </a:extLst>
        </xdr:cNvPr>
        <xdr:cNvSpPr>
          <a:spLocks noChangeArrowheads="1"/>
        </xdr:cNvSpPr>
      </xdr:nvSpPr>
      <xdr:spPr bwMode="auto">
        <a:xfrm>
          <a:off x="6993467" y="1605493"/>
          <a:ext cx="2499558" cy="460125"/>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112059</xdr:colOff>
      <xdr:row>11</xdr:row>
      <xdr:rowOff>22412</xdr:rowOff>
    </xdr:from>
    <xdr:to>
      <xdr:col>29</xdr:col>
      <xdr:colOff>95823</xdr:colOff>
      <xdr:row>15</xdr:row>
      <xdr:rowOff>82177</xdr:rowOff>
    </xdr:to>
    <xdr:sp macro="" textlink="">
      <xdr:nvSpPr>
        <xdr:cNvPr id="25" name="AutoShape 3">
          <a:extLst>
            <a:ext uri="{FF2B5EF4-FFF2-40B4-BE49-F238E27FC236}">
              <a16:creationId xmlns:a16="http://schemas.microsoft.com/office/drawing/2014/main" id="{00000000-0008-0000-0500-000019000000}"/>
            </a:ext>
          </a:extLst>
        </xdr:cNvPr>
        <xdr:cNvSpPr>
          <a:spLocks noChangeArrowheads="1"/>
        </xdr:cNvSpPr>
      </xdr:nvSpPr>
      <xdr:spPr bwMode="auto">
        <a:xfrm>
          <a:off x="5300009" y="2397312"/>
          <a:ext cx="2714264" cy="872565"/>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33</xdr:row>
      <xdr:rowOff>135151</xdr:rowOff>
    </xdr:from>
    <xdr:to>
      <xdr:col>33</xdr:col>
      <xdr:colOff>194235</xdr:colOff>
      <xdr:row>36</xdr:row>
      <xdr:rowOff>19299</xdr:rowOff>
    </xdr:to>
    <xdr:sp macro="" textlink="">
      <xdr:nvSpPr>
        <xdr:cNvPr id="26" name="AutoShape 3">
          <a:extLst>
            <a:ext uri="{FF2B5EF4-FFF2-40B4-BE49-F238E27FC236}">
              <a16:creationId xmlns:a16="http://schemas.microsoft.com/office/drawing/2014/main" id="{00000000-0008-0000-0500-00001A000000}"/>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95251</xdr:colOff>
      <xdr:row>44</xdr:row>
      <xdr:rowOff>154473</xdr:rowOff>
    </xdr:from>
    <xdr:to>
      <xdr:col>69</xdr:col>
      <xdr:colOff>188383</xdr:colOff>
      <xdr:row>47</xdr:row>
      <xdr:rowOff>61534</xdr:rowOff>
    </xdr:to>
    <xdr:sp macro="" textlink="">
      <xdr:nvSpPr>
        <xdr:cNvPr id="27" name="AutoShape 3">
          <a:extLst>
            <a:ext uri="{FF2B5EF4-FFF2-40B4-BE49-F238E27FC236}">
              <a16:creationId xmlns:a16="http://schemas.microsoft.com/office/drawing/2014/main" id="{00000000-0008-0000-0500-00001B000000}"/>
            </a:ext>
          </a:extLst>
        </xdr:cNvPr>
        <xdr:cNvSpPr>
          <a:spLocks noChangeArrowheads="1"/>
        </xdr:cNvSpPr>
      </xdr:nvSpPr>
      <xdr:spPr bwMode="auto">
        <a:xfrm>
          <a:off x="14827251" y="10069544"/>
          <a:ext cx="4175275" cy="478561"/>
        </a:xfrm>
        <a:prstGeom prst="wedgeRectCallout">
          <a:avLst>
            <a:gd name="adj1" fmla="val 15115"/>
            <a:gd name="adj2" fmla="val -1020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260848</xdr:colOff>
      <xdr:row>63</xdr:row>
      <xdr:rowOff>164351</xdr:rowOff>
    </xdr:from>
    <xdr:to>
      <xdr:col>28</xdr:col>
      <xdr:colOff>35948</xdr:colOff>
      <xdr:row>66</xdr:row>
      <xdr:rowOff>27899</xdr:rowOff>
    </xdr:to>
    <xdr:sp macro="" textlink="">
      <xdr:nvSpPr>
        <xdr:cNvPr id="29"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6314515" y="13975601"/>
          <a:ext cx="1426100"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256217</xdr:colOff>
      <xdr:row>40</xdr:row>
      <xdr:rowOff>150189</xdr:rowOff>
    </xdr:from>
    <xdr:to>
      <xdr:col>23</xdr:col>
      <xdr:colOff>148773</xdr:colOff>
      <xdr:row>43</xdr:row>
      <xdr:rowOff>76817</xdr:rowOff>
    </xdr:to>
    <xdr:grpSp>
      <xdr:nvGrpSpPr>
        <xdr:cNvPr id="30" name="グループ化 29">
          <a:extLst>
            <a:ext uri="{FF2B5EF4-FFF2-40B4-BE49-F238E27FC236}">
              <a16:creationId xmlns:a16="http://schemas.microsoft.com/office/drawing/2014/main" id="{00000000-0008-0000-0500-00001E000000}"/>
            </a:ext>
          </a:extLst>
        </xdr:cNvPr>
        <xdr:cNvGrpSpPr/>
      </xdr:nvGrpSpPr>
      <xdr:grpSpPr>
        <a:xfrm>
          <a:off x="5697169" y="9280582"/>
          <a:ext cx="710890" cy="606985"/>
          <a:chOff x="4781044" y="7277911"/>
          <a:chExt cx="705356" cy="619686"/>
        </a:xfrm>
      </xdr:grpSpPr>
      <xdr:sp macro="" textlink="">
        <xdr:nvSpPr>
          <xdr:cNvPr id="31"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4781044" y="7277911"/>
            <a:ext cx="705356" cy="433175"/>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00000000-0008-0000-0500-000020000000}"/>
              </a:ext>
            </a:extLst>
          </xdr:cNvPr>
          <xdr:cNvSpPr/>
        </xdr:nvSpPr>
        <xdr:spPr>
          <a:xfrm rot="20995723">
            <a:off x="4831973" y="7699365"/>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50</xdr:row>
      <xdr:rowOff>4759</xdr:rowOff>
    </xdr:from>
    <xdr:to>
      <xdr:col>3</xdr:col>
      <xdr:colOff>222250</xdr:colOff>
      <xdr:row>56</xdr:row>
      <xdr:rowOff>87310</xdr:rowOff>
    </xdr:to>
    <xdr:sp macro="" textlink="">
      <xdr:nvSpPr>
        <xdr:cNvPr id="33" name="大かっこ 32">
          <a:extLst>
            <a:ext uri="{FF2B5EF4-FFF2-40B4-BE49-F238E27FC236}">
              <a16:creationId xmlns:a16="http://schemas.microsoft.com/office/drawing/2014/main" id="{00000000-0008-0000-0500-000021000000}"/>
            </a:ext>
          </a:extLst>
        </xdr:cNvPr>
        <xdr:cNvSpPr/>
      </xdr:nvSpPr>
      <xdr:spPr>
        <a:xfrm>
          <a:off x="39158" y="11043176"/>
          <a:ext cx="100859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0</xdr:colOff>
      <xdr:row>22</xdr:row>
      <xdr:rowOff>42333</xdr:rowOff>
    </xdr:from>
    <xdr:to>
      <xdr:col>28</xdr:col>
      <xdr:colOff>258930</xdr:colOff>
      <xdr:row>25</xdr:row>
      <xdr:rowOff>58208</xdr:rowOff>
    </xdr:to>
    <xdr:sp macro="" textlink="">
      <xdr:nvSpPr>
        <xdr:cNvPr id="36"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5228167" y="501650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63500</xdr:colOff>
      <xdr:row>20</xdr:row>
      <xdr:rowOff>21274</xdr:rowOff>
    </xdr:from>
    <xdr:to>
      <xdr:col>34</xdr:col>
      <xdr:colOff>243298</xdr:colOff>
      <xdr:row>21</xdr:row>
      <xdr:rowOff>191632</xdr:rowOff>
    </xdr:to>
    <xdr:sp macro="" textlink="">
      <xdr:nvSpPr>
        <xdr:cNvPr id="37"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7217833" y="4423941"/>
          <a:ext cx="2381132" cy="456108"/>
        </a:xfrm>
        <a:prstGeom prst="wedgeRectCallout">
          <a:avLst>
            <a:gd name="adj1" fmla="val 23228"/>
            <a:gd name="adj2" fmla="val 3525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116416</xdr:colOff>
      <xdr:row>40</xdr:row>
      <xdr:rowOff>126999</xdr:rowOff>
    </xdr:from>
    <xdr:to>
      <xdr:col>34</xdr:col>
      <xdr:colOff>203008</xdr:colOff>
      <xdr:row>62</xdr:row>
      <xdr:rowOff>30112</xdr:rowOff>
    </xdr:to>
    <xdr:grpSp>
      <xdr:nvGrpSpPr>
        <xdr:cNvPr id="41" name="グループ化 2">
          <a:extLst>
            <a:ext uri="{FF2B5EF4-FFF2-40B4-BE49-F238E27FC236}">
              <a16:creationId xmlns:a16="http://schemas.microsoft.com/office/drawing/2014/main" id="{00000000-0008-0000-0500-000029000000}"/>
            </a:ext>
          </a:extLst>
        </xdr:cNvPr>
        <xdr:cNvGrpSpPr>
          <a:grpSpLocks/>
        </xdr:cNvGrpSpPr>
      </xdr:nvGrpSpPr>
      <xdr:grpSpPr bwMode="auto">
        <a:xfrm>
          <a:off x="1204987" y="9261202"/>
          <a:ext cx="8254688" cy="4197255"/>
          <a:chOff x="4526051" y="10163496"/>
          <a:chExt cx="8397355" cy="4477873"/>
        </a:xfrm>
      </xdr:grpSpPr>
      <xdr:sp macro="" textlink="">
        <xdr:nvSpPr>
          <xdr:cNvPr id="42" name="四角形吹き出し 41">
            <a:extLst>
              <a:ext uri="{FF2B5EF4-FFF2-40B4-BE49-F238E27FC236}">
                <a16:creationId xmlns:a16="http://schemas.microsoft.com/office/drawing/2014/main" id="{00000000-0008-0000-0500-00002A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3" name="AutoShape 3">
            <a:extLst>
              <a:ext uri="{FF2B5EF4-FFF2-40B4-BE49-F238E27FC236}">
                <a16:creationId xmlns:a16="http://schemas.microsoft.com/office/drawing/2014/main" id="{00000000-0008-0000-0500-00002B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4" name="図 46">
            <a:extLst>
              <a:ext uri="{FF2B5EF4-FFF2-40B4-BE49-F238E27FC236}">
                <a16:creationId xmlns:a16="http://schemas.microsoft.com/office/drawing/2014/main" id="{00000000-0008-0000-05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5" name="AutoShape 3">
            <a:extLst>
              <a:ext uri="{FF2B5EF4-FFF2-40B4-BE49-F238E27FC236}">
                <a16:creationId xmlns:a16="http://schemas.microsoft.com/office/drawing/2014/main" id="{00000000-0008-0000-0500-00002D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500-00002E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7" name="AutoShape 3">
            <a:extLst>
              <a:ext uri="{FF2B5EF4-FFF2-40B4-BE49-F238E27FC236}">
                <a16:creationId xmlns:a16="http://schemas.microsoft.com/office/drawing/2014/main" id="{00000000-0008-0000-0500-00002F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8" name="AutoShape 3">
            <a:extLst>
              <a:ext uri="{FF2B5EF4-FFF2-40B4-BE49-F238E27FC236}">
                <a16:creationId xmlns:a16="http://schemas.microsoft.com/office/drawing/2014/main" id="{00000000-0008-0000-0500-000030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9" name="AutoShape 3">
            <a:extLst>
              <a:ext uri="{FF2B5EF4-FFF2-40B4-BE49-F238E27FC236}">
                <a16:creationId xmlns:a16="http://schemas.microsoft.com/office/drawing/2014/main" id="{00000000-0008-0000-0500-000031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250265</xdr:colOff>
      <xdr:row>61</xdr:row>
      <xdr:rowOff>52916</xdr:rowOff>
    </xdr:from>
    <xdr:to>
      <xdr:col>28</xdr:col>
      <xdr:colOff>25365</xdr:colOff>
      <xdr:row>63</xdr:row>
      <xdr:rowOff>110699</xdr:rowOff>
    </xdr:to>
    <xdr:sp macro="" textlink="">
      <xdr:nvSpPr>
        <xdr:cNvPr id="28" name="AutoShape 3">
          <a:extLst>
            <a:ext uri="{FF2B5EF4-FFF2-40B4-BE49-F238E27FC236}">
              <a16:creationId xmlns:a16="http://schemas.microsoft.com/office/drawing/2014/main" id="{00000000-0008-0000-0500-00001C000000}"/>
            </a:ext>
          </a:extLst>
        </xdr:cNvPr>
        <xdr:cNvSpPr>
          <a:spLocks noChangeArrowheads="1"/>
        </xdr:cNvSpPr>
      </xdr:nvSpPr>
      <xdr:spPr bwMode="auto">
        <a:xfrm>
          <a:off x="6303932" y="13483166"/>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146050</xdr:colOff>
      <xdr:row>5</xdr:row>
      <xdr:rowOff>95250</xdr:rowOff>
    </xdr:from>
    <xdr:to>
      <xdr:col>17</xdr:col>
      <xdr:colOff>153988</xdr:colOff>
      <xdr:row>7</xdr:row>
      <xdr:rowOff>249237</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1479550" y="1409700"/>
          <a:ext cx="3208338" cy="8016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150812</xdr:colOff>
      <xdr:row>5</xdr:row>
      <xdr:rowOff>0</xdr:rowOff>
    </xdr:from>
    <xdr:to>
      <xdr:col>29</xdr:col>
      <xdr:colOff>269874</xdr:colOff>
      <xdr:row>6</xdr:row>
      <xdr:rowOff>111125</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4865687" y="1309688"/>
          <a:ext cx="3000375" cy="432593"/>
          <a:chOff x="5008562" y="2968625"/>
          <a:chExt cx="3087687" cy="817563"/>
        </a:xfrm>
      </xdr:grpSpPr>
      <xdr:sp macro="" textlink="">
        <xdr:nvSpPr>
          <xdr:cNvPr id="23" name="AutoShape 3">
            <a:extLst>
              <a:ext uri="{FF2B5EF4-FFF2-40B4-BE49-F238E27FC236}">
                <a16:creationId xmlns:a16="http://schemas.microsoft.com/office/drawing/2014/main" id="{00000000-0008-0000-0600-000017000000}"/>
              </a:ext>
            </a:extLst>
          </xdr:cNvPr>
          <xdr:cNvSpPr>
            <a:spLocks noChangeArrowheads="1"/>
          </xdr:cNvSpPr>
        </xdr:nvSpPr>
        <xdr:spPr bwMode="auto">
          <a:xfrm>
            <a:off x="5008562" y="2968625"/>
            <a:ext cx="3087687" cy="410482"/>
          </a:xfrm>
          <a:prstGeom prst="wedgeRectCallout">
            <a:avLst>
              <a:gd name="adj1" fmla="val -31365"/>
              <a:gd name="adj2" fmla="val 145380"/>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5" name="フリーフォーム 4">
            <a:extLst>
              <a:ext uri="{FF2B5EF4-FFF2-40B4-BE49-F238E27FC236}">
                <a16:creationId xmlns:a16="http://schemas.microsoft.com/office/drawing/2014/main" id="{00000000-0008-0000-0600-000005000000}"/>
              </a:ext>
            </a:extLst>
          </xdr:cNvPr>
          <xdr:cNvSpPr/>
        </xdr:nvSpPr>
        <xdr:spPr>
          <a:xfrm>
            <a:off x="6913563" y="3365501"/>
            <a:ext cx="674687" cy="420687"/>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23</xdr:col>
      <xdr:colOff>214313</xdr:colOff>
      <xdr:row>0</xdr:row>
      <xdr:rowOff>261938</xdr:rowOff>
    </xdr:from>
    <xdr:to>
      <xdr:col>33</xdr:col>
      <xdr:colOff>204109</xdr:colOff>
      <xdr:row>3</xdr:row>
      <xdr:rowOff>26761</xdr:rowOff>
    </xdr:to>
    <xdr:sp macro="" textlink="">
      <xdr:nvSpPr>
        <xdr:cNvPr id="2" name="AutoShape 3">
          <a:extLst>
            <a:ext uri="{FF2B5EF4-FFF2-40B4-BE49-F238E27FC236}">
              <a16:creationId xmlns:a16="http://schemas.microsoft.com/office/drawing/2014/main" id="{00000000-0008-0000-0600-000002000000}"/>
            </a:ext>
          </a:extLst>
        </xdr:cNvPr>
        <xdr:cNvSpPr>
          <a:spLocks noChangeArrowheads="1"/>
        </xdr:cNvSpPr>
      </xdr:nvSpPr>
      <xdr:spPr bwMode="auto">
        <a:xfrm>
          <a:off x="6421438" y="261938"/>
          <a:ext cx="2688546" cy="582386"/>
        </a:xfrm>
        <a:prstGeom prst="wedgeRectCallout">
          <a:avLst>
            <a:gd name="adj1" fmla="val 12108"/>
            <a:gd name="adj2" fmla="val 896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若手技術者かどうかの確認に必要なため、必ず記載してください。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5916083" y="3065921"/>
          <a:ext cx="5647478" cy="5098458"/>
          <a:chOff x="6032500" y="3005666"/>
          <a:chExt cx="5790494" cy="5102268"/>
        </a:xfrm>
      </xdr:grpSpPr>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7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7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7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7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36928</xdr:colOff>
      <xdr:row>5</xdr:row>
      <xdr:rowOff>105833</xdr:rowOff>
    </xdr:from>
    <xdr:to>
      <xdr:col>33</xdr:col>
      <xdr:colOff>58996</xdr:colOff>
      <xdr:row>11</xdr:row>
      <xdr:rowOff>61462</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1069861" y="1265766"/>
          <a:ext cx="3408735"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6"/>
  <sheetViews>
    <sheetView tabSelected="1" view="pageBreakPreview" zoomScale="70" zoomScaleNormal="75" zoomScaleSheetLayoutView="70" workbookViewId="0">
      <selection activeCell="B5" sqref="B5:B56"/>
    </sheetView>
  </sheetViews>
  <sheetFormatPr defaultColWidth="9" defaultRowHeight="12.6" x14ac:dyDescent="0.2"/>
  <cols>
    <col min="1" max="1" width="2.44140625" style="40" customWidth="1"/>
    <col min="2" max="3" width="8.5546875" style="40" customWidth="1"/>
    <col min="4" max="4" width="18.6640625" style="40" customWidth="1"/>
    <col min="5" max="5" width="64.6640625" style="40" customWidth="1"/>
    <col min="6" max="6" width="36.6640625" style="40" customWidth="1"/>
    <col min="7" max="9" width="10.33203125" style="40" customWidth="1"/>
    <col min="10" max="10" width="10.33203125" style="140" customWidth="1"/>
    <col min="11" max="11" width="10.33203125" style="40" customWidth="1"/>
    <col min="12" max="12" width="12.44140625" style="140" customWidth="1"/>
    <col min="13" max="13" width="250.6640625" style="40" customWidth="1"/>
    <col min="14" max="16384" width="9" style="40"/>
  </cols>
  <sheetData>
    <row r="1" spans="2:14" ht="14.4" thickBot="1" x14ac:dyDescent="0.25">
      <c r="E1" s="230"/>
      <c r="M1" s="159" t="s">
        <v>308</v>
      </c>
    </row>
    <row r="2" spans="2:14" ht="41.25" customHeight="1" thickBot="1" x14ac:dyDescent="0.25">
      <c r="B2" s="318" t="s">
        <v>0</v>
      </c>
      <c r="C2" s="319"/>
      <c r="D2" s="119" t="s">
        <v>309</v>
      </c>
      <c r="F2" s="41"/>
      <c r="G2" s="119" t="s">
        <v>1</v>
      </c>
      <c r="H2" s="41"/>
      <c r="I2" s="160" t="s">
        <v>310</v>
      </c>
      <c r="J2" s="231"/>
      <c r="K2" s="231"/>
      <c r="M2" s="232"/>
      <c r="N2" s="119"/>
    </row>
    <row r="3" spans="2:14" s="42" customFormat="1" ht="20.100000000000001" customHeight="1" x14ac:dyDescent="0.2">
      <c r="B3" s="320" t="s">
        <v>2</v>
      </c>
      <c r="C3" s="321"/>
      <c r="D3" s="275" t="s">
        <v>3</v>
      </c>
      <c r="E3" s="275" t="s">
        <v>4</v>
      </c>
      <c r="F3" s="284" t="s">
        <v>5</v>
      </c>
      <c r="G3" s="285"/>
      <c r="H3" s="286"/>
      <c r="I3" s="280" t="s">
        <v>6</v>
      </c>
      <c r="J3" s="266"/>
      <c r="K3" s="267"/>
      <c r="L3" s="247" t="s">
        <v>7</v>
      </c>
      <c r="M3" s="275" t="s">
        <v>8</v>
      </c>
    </row>
    <row r="4" spans="2:14" s="42" customFormat="1" ht="30" customHeight="1" thickBot="1" x14ac:dyDescent="0.25">
      <c r="B4" s="287"/>
      <c r="C4" s="289"/>
      <c r="D4" s="276"/>
      <c r="E4" s="276"/>
      <c r="F4" s="287"/>
      <c r="G4" s="288"/>
      <c r="H4" s="289"/>
      <c r="I4" s="175" t="s">
        <v>9</v>
      </c>
      <c r="J4" s="175" t="s">
        <v>10</v>
      </c>
      <c r="K4" s="233" t="s">
        <v>11</v>
      </c>
      <c r="L4" s="279"/>
      <c r="M4" s="276"/>
    </row>
    <row r="5" spans="2:14" s="42" customFormat="1" ht="35.4" customHeight="1" thickTop="1" x14ac:dyDescent="0.2">
      <c r="B5" s="323" t="s">
        <v>12</v>
      </c>
      <c r="C5" s="244" t="s">
        <v>13</v>
      </c>
      <c r="D5" s="296" t="s">
        <v>14</v>
      </c>
      <c r="E5" s="322" t="s">
        <v>15</v>
      </c>
      <c r="F5" s="290" t="s">
        <v>300</v>
      </c>
      <c r="G5" s="291"/>
      <c r="H5" s="292"/>
      <c r="I5" s="121">
        <v>10</v>
      </c>
      <c r="J5" s="297">
        <v>10</v>
      </c>
      <c r="K5" s="293">
        <f>SUM(J5:J56)</f>
        <v>110</v>
      </c>
      <c r="L5" s="296" t="s">
        <v>16</v>
      </c>
      <c r="M5" s="281" t="s">
        <v>301</v>
      </c>
    </row>
    <row r="6" spans="2:14" s="42" customFormat="1" ht="35.4" customHeight="1" x14ac:dyDescent="0.2">
      <c r="B6" s="324"/>
      <c r="C6" s="245"/>
      <c r="D6" s="248"/>
      <c r="E6" s="311"/>
      <c r="F6" s="265" t="s">
        <v>311</v>
      </c>
      <c r="G6" s="266"/>
      <c r="H6" s="267"/>
      <c r="I6" s="122">
        <v>0</v>
      </c>
      <c r="J6" s="254"/>
      <c r="K6" s="294"/>
      <c r="L6" s="248"/>
      <c r="M6" s="258"/>
    </row>
    <row r="7" spans="2:14" s="42" customFormat="1" ht="35.4" customHeight="1" x14ac:dyDescent="0.2">
      <c r="B7" s="324"/>
      <c r="C7" s="245"/>
      <c r="D7" s="248"/>
      <c r="E7" s="275" t="s">
        <v>17</v>
      </c>
      <c r="F7" s="265" t="s">
        <v>312</v>
      </c>
      <c r="G7" s="266"/>
      <c r="H7" s="267"/>
      <c r="I7" s="122">
        <v>5</v>
      </c>
      <c r="J7" s="253">
        <v>5</v>
      </c>
      <c r="K7" s="294"/>
      <c r="L7" s="248"/>
      <c r="M7" s="282" t="s">
        <v>313</v>
      </c>
    </row>
    <row r="8" spans="2:14" s="42" customFormat="1" ht="35.4" customHeight="1" x14ac:dyDescent="0.2">
      <c r="B8" s="324"/>
      <c r="C8" s="245"/>
      <c r="D8" s="249"/>
      <c r="E8" s="317"/>
      <c r="F8" s="265" t="s">
        <v>18</v>
      </c>
      <c r="G8" s="266"/>
      <c r="H8" s="267"/>
      <c r="I8" s="124">
        <v>0</v>
      </c>
      <c r="J8" s="255"/>
      <c r="K8" s="294"/>
      <c r="L8" s="248"/>
      <c r="M8" s="283"/>
    </row>
    <row r="9" spans="2:14" s="42" customFormat="1" ht="35.4" customHeight="1" x14ac:dyDescent="0.2">
      <c r="B9" s="324"/>
      <c r="C9" s="245"/>
      <c r="D9" s="247" t="s">
        <v>19</v>
      </c>
      <c r="E9" s="311" t="s">
        <v>20</v>
      </c>
      <c r="F9" s="269" t="s">
        <v>21</v>
      </c>
      <c r="G9" s="270"/>
      <c r="H9" s="271"/>
      <c r="I9" s="124">
        <v>5</v>
      </c>
      <c r="J9" s="254">
        <v>5</v>
      </c>
      <c r="K9" s="294"/>
      <c r="L9" s="248"/>
      <c r="M9" s="261" t="s">
        <v>314</v>
      </c>
    </row>
    <row r="10" spans="2:14" s="42" customFormat="1" ht="35.4" customHeight="1" x14ac:dyDescent="0.2">
      <c r="B10" s="324"/>
      <c r="C10" s="245"/>
      <c r="D10" s="248"/>
      <c r="E10" s="311"/>
      <c r="F10" s="250" t="s">
        <v>22</v>
      </c>
      <c r="G10" s="251"/>
      <c r="H10" s="252"/>
      <c r="I10" s="122">
        <v>0</v>
      </c>
      <c r="J10" s="254"/>
      <c r="K10" s="294"/>
      <c r="L10" s="248"/>
      <c r="M10" s="261"/>
    </row>
    <row r="11" spans="2:14" s="42" customFormat="1" ht="35.4" customHeight="1" x14ac:dyDescent="0.2">
      <c r="B11" s="324"/>
      <c r="C11" s="245"/>
      <c r="D11" s="248"/>
      <c r="E11" s="275" t="s">
        <v>23</v>
      </c>
      <c r="F11" s="250" t="s">
        <v>24</v>
      </c>
      <c r="G11" s="251"/>
      <c r="H11" s="252"/>
      <c r="I11" s="122">
        <v>5</v>
      </c>
      <c r="J11" s="253">
        <v>5</v>
      </c>
      <c r="K11" s="294"/>
      <c r="L11" s="248"/>
      <c r="M11" s="261" t="s">
        <v>315</v>
      </c>
    </row>
    <row r="12" spans="2:14" s="42" customFormat="1" ht="35.4" customHeight="1" x14ac:dyDescent="0.2">
      <c r="B12" s="324"/>
      <c r="C12" s="245"/>
      <c r="D12" s="248"/>
      <c r="E12" s="311"/>
      <c r="F12" s="250" t="s">
        <v>22</v>
      </c>
      <c r="G12" s="251"/>
      <c r="H12" s="252"/>
      <c r="I12" s="122">
        <v>0</v>
      </c>
      <c r="J12" s="254"/>
      <c r="K12" s="294"/>
      <c r="L12" s="248"/>
      <c r="M12" s="261"/>
    </row>
    <row r="13" spans="2:14" s="42" customFormat="1" ht="35.4" customHeight="1" x14ac:dyDescent="0.2">
      <c r="B13" s="324"/>
      <c r="C13" s="245"/>
      <c r="D13" s="248"/>
      <c r="E13" s="268" t="s">
        <v>25</v>
      </c>
      <c r="F13" s="250" t="s">
        <v>26</v>
      </c>
      <c r="G13" s="251"/>
      <c r="H13" s="252"/>
      <c r="I13" s="124">
        <v>3</v>
      </c>
      <c r="J13" s="253">
        <v>3</v>
      </c>
      <c r="K13" s="294"/>
      <c r="L13" s="248"/>
      <c r="M13" s="277" t="s">
        <v>316</v>
      </c>
    </row>
    <row r="14" spans="2:14" s="42" customFormat="1" ht="35.4" customHeight="1" x14ac:dyDescent="0.2">
      <c r="B14" s="324"/>
      <c r="C14" s="245"/>
      <c r="D14" s="248"/>
      <c r="E14" s="268"/>
      <c r="F14" s="250" t="s">
        <v>22</v>
      </c>
      <c r="G14" s="251"/>
      <c r="H14" s="252"/>
      <c r="I14" s="122">
        <v>0</v>
      </c>
      <c r="J14" s="254"/>
      <c r="K14" s="294"/>
      <c r="L14" s="248"/>
      <c r="M14" s="278"/>
    </row>
    <row r="15" spans="2:14" s="42" customFormat="1" ht="90" customHeight="1" x14ac:dyDescent="0.2">
      <c r="B15" s="324"/>
      <c r="C15" s="245"/>
      <c r="D15" s="248"/>
      <c r="E15" s="247" t="s">
        <v>27</v>
      </c>
      <c r="F15" s="265" t="s">
        <v>28</v>
      </c>
      <c r="G15" s="266"/>
      <c r="H15" s="267"/>
      <c r="I15" s="124">
        <v>9</v>
      </c>
      <c r="J15" s="253">
        <v>9</v>
      </c>
      <c r="K15" s="294"/>
      <c r="L15" s="248"/>
      <c r="M15" s="256" t="s">
        <v>317</v>
      </c>
    </row>
    <row r="16" spans="2:14" s="42" customFormat="1" ht="90" customHeight="1" x14ac:dyDescent="0.2">
      <c r="B16" s="324"/>
      <c r="C16" s="245"/>
      <c r="D16" s="248"/>
      <c r="E16" s="248"/>
      <c r="F16" s="265" t="s">
        <v>29</v>
      </c>
      <c r="G16" s="266"/>
      <c r="H16" s="267"/>
      <c r="I16" s="124">
        <v>7</v>
      </c>
      <c r="J16" s="254"/>
      <c r="K16" s="294"/>
      <c r="L16" s="248"/>
      <c r="M16" s="257"/>
    </row>
    <row r="17" spans="2:13" s="42" customFormat="1" ht="90" customHeight="1" x14ac:dyDescent="0.2">
      <c r="B17" s="324"/>
      <c r="C17" s="245"/>
      <c r="D17" s="248"/>
      <c r="E17" s="248"/>
      <c r="F17" s="265" t="s">
        <v>30</v>
      </c>
      <c r="G17" s="266"/>
      <c r="H17" s="267"/>
      <c r="I17" s="124">
        <v>3</v>
      </c>
      <c r="J17" s="254"/>
      <c r="K17" s="294"/>
      <c r="L17" s="248"/>
      <c r="M17" s="257"/>
    </row>
    <row r="18" spans="2:13" s="42" customFormat="1" ht="90" customHeight="1" x14ac:dyDescent="0.2">
      <c r="B18" s="324"/>
      <c r="C18" s="246"/>
      <c r="D18" s="249"/>
      <c r="E18" s="249"/>
      <c r="F18" s="250" t="s">
        <v>31</v>
      </c>
      <c r="G18" s="251"/>
      <c r="H18" s="252"/>
      <c r="I18" s="124">
        <v>0</v>
      </c>
      <c r="J18" s="255"/>
      <c r="K18" s="294"/>
      <c r="L18" s="248"/>
      <c r="M18" s="258"/>
    </row>
    <row r="19" spans="2:13" s="42" customFormat="1" ht="90" customHeight="1" x14ac:dyDescent="0.2">
      <c r="B19" s="324"/>
      <c r="C19" s="325" t="s">
        <v>32</v>
      </c>
      <c r="D19" s="275" t="s">
        <v>33</v>
      </c>
      <c r="E19" s="341" t="s">
        <v>34</v>
      </c>
      <c r="F19" s="302" t="s">
        <v>35</v>
      </c>
      <c r="G19" s="303"/>
      <c r="H19" s="303"/>
      <c r="I19" s="304"/>
      <c r="J19" s="298">
        <v>4</v>
      </c>
      <c r="K19" s="294"/>
      <c r="L19" s="248"/>
      <c r="M19" s="256" t="s">
        <v>305</v>
      </c>
    </row>
    <row r="20" spans="2:13" s="42" customFormat="1" ht="90" customHeight="1" x14ac:dyDescent="0.2">
      <c r="B20" s="324"/>
      <c r="C20" s="245"/>
      <c r="D20" s="311"/>
      <c r="E20" s="342"/>
      <c r="F20" s="268" t="s">
        <v>36</v>
      </c>
      <c r="G20" s="268"/>
      <c r="H20" s="268"/>
      <c r="I20" s="125">
        <v>4</v>
      </c>
      <c r="J20" s="299"/>
      <c r="K20" s="294"/>
      <c r="L20" s="248"/>
      <c r="M20" s="257"/>
    </row>
    <row r="21" spans="2:13" s="42" customFormat="1" ht="90" customHeight="1" x14ac:dyDescent="0.2">
      <c r="B21" s="324"/>
      <c r="C21" s="245"/>
      <c r="D21" s="311"/>
      <c r="E21" s="342"/>
      <c r="F21" s="268" t="s">
        <v>37</v>
      </c>
      <c r="G21" s="268"/>
      <c r="H21" s="268"/>
      <c r="I21" s="125">
        <v>3</v>
      </c>
      <c r="J21" s="299"/>
      <c r="K21" s="294"/>
      <c r="L21" s="248"/>
      <c r="M21" s="257"/>
    </row>
    <row r="22" spans="2:13" s="42" customFormat="1" ht="90" customHeight="1" x14ac:dyDescent="0.2">
      <c r="B22" s="324"/>
      <c r="C22" s="245"/>
      <c r="D22" s="311"/>
      <c r="E22" s="342"/>
      <c r="F22" s="268" t="s">
        <v>38</v>
      </c>
      <c r="G22" s="268"/>
      <c r="H22" s="268"/>
      <c r="I22" s="125">
        <v>2</v>
      </c>
      <c r="J22" s="299"/>
      <c r="K22" s="294"/>
      <c r="L22" s="248"/>
      <c r="M22" s="257"/>
    </row>
    <row r="23" spans="2:13" s="42" customFormat="1" ht="90" customHeight="1" x14ac:dyDescent="0.2">
      <c r="B23" s="324"/>
      <c r="C23" s="245"/>
      <c r="D23" s="311"/>
      <c r="E23" s="342"/>
      <c r="F23" s="268" t="s">
        <v>39</v>
      </c>
      <c r="G23" s="268"/>
      <c r="H23" s="268"/>
      <c r="I23" s="125">
        <v>1</v>
      </c>
      <c r="J23" s="299"/>
      <c r="K23" s="294"/>
      <c r="L23" s="248"/>
      <c r="M23" s="257"/>
    </row>
    <row r="24" spans="2:13" s="42" customFormat="1" ht="90" customHeight="1" x14ac:dyDescent="0.2">
      <c r="B24" s="324"/>
      <c r="C24" s="245"/>
      <c r="D24" s="311"/>
      <c r="E24" s="343"/>
      <c r="F24" s="268" t="s">
        <v>40</v>
      </c>
      <c r="G24" s="268"/>
      <c r="H24" s="268"/>
      <c r="I24" s="125">
        <v>0</v>
      </c>
      <c r="J24" s="300"/>
      <c r="K24" s="294"/>
      <c r="L24" s="248"/>
      <c r="M24" s="258"/>
    </row>
    <row r="25" spans="2:13" s="42" customFormat="1" ht="40.200000000000003" customHeight="1" x14ac:dyDescent="0.2">
      <c r="B25" s="324"/>
      <c r="C25" s="245"/>
      <c r="D25" s="311"/>
      <c r="E25" s="247" t="s">
        <v>42</v>
      </c>
      <c r="F25" s="272" t="s">
        <v>318</v>
      </c>
      <c r="G25" s="273"/>
      <c r="H25" s="274"/>
      <c r="I25" s="122">
        <v>5</v>
      </c>
      <c r="J25" s="253">
        <v>5</v>
      </c>
      <c r="K25" s="294"/>
      <c r="L25" s="248"/>
      <c r="M25" s="259" t="s">
        <v>302</v>
      </c>
    </row>
    <row r="26" spans="2:13" s="42" customFormat="1" ht="40.200000000000003" customHeight="1" x14ac:dyDescent="0.2">
      <c r="B26" s="324"/>
      <c r="C26" s="245"/>
      <c r="D26" s="311"/>
      <c r="E26" s="248"/>
      <c r="F26" s="265" t="s">
        <v>319</v>
      </c>
      <c r="G26" s="266"/>
      <c r="H26" s="267"/>
      <c r="I26" s="235">
        <v>3</v>
      </c>
      <c r="J26" s="254"/>
      <c r="K26" s="294"/>
      <c r="L26" s="248"/>
      <c r="M26" s="260"/>
    </row>
    <row r="27" spans="2:13" s="42" customFormat="1" ht="40.200000000000003" customHeight="1" x14ac:dyDescent="0.2">
      <c r="B27" s="324"/>
      <c r="C27" s="246"/>
      <c r="D27" s="317"/>
      <c r="E27" s="249"/>
      <c r="F27" s="250" t="s">
        <v>41</v>
      </c>
      <c r="G27" s="251"/>
      <c r="H27" s="252"/>
      <c r="I27" s="122">
        <v>0</v>
      </c>
      <c r="J27" s="255"/>
      <c r="K27" s="294"/>
      <c r="L27" s="248"/>
      <c r="M27" s="261"/>
    </row>
    <row r="28" spans="2:13" s="42" customFormat="1" ht="90" customHeight="1" x14ac:dyDescent="0.2">
      <c r="B28" s="324"/>
      <c r="C28" s="245" t="s">
        <v>43</v>
      </c>
      <c r="D28" s="247" t="s">
        <v>44</v>
      </c>
      <c r="E28" s="247" t="s">
        <v>45</v>
      </c>
      <c r="F28" s="250" t="s">
        <v>46</v>
      </c>
      <c r="G28" s="251"/>
      <c r="H28" s="252"/>
      <c r="I28" s="122">
        <v>2</v>
      </c>
      <c r="J28" s="262">
        <v>2</v>
      </c>
      <c r="K28" s="294"/>
      <c r="L28" s="248"/>
      <c r="M28" s="263" t="s">
        <v>47</v>
      </c>
    </row>
    <row r="29" spans="2:13" s="42" customFormat="1" ht="90" customHeight="1" x14ac:dyDescent="0.2">
      <c r="B29" s="324"/>
      <c r="C29" s="245"/>
      <c r="D29" s="248"/>
      <c r="E29" s="249"/>
      <c r="F29" s="269" t="s">
        <v>48</v>
      </c>
      <c r="G29" s="270"/>
      <c r="H29" s="271"/>
      <c r="I29" s="122">
        <v>0</v>
      </c>
      <c r="J29" s="262"/>
      <c r="K29" s="294"/>
      <c r="L29" s="248"/>
      <c r="M29" s="264"/>
    </row>
    <row r="30" spans="2:13" s="42" customFormat="1" ht="90" customHeight="1" x14ac:dyDescent="0.2">
      <c r="B30" s="324"/>
      <c r="C30" s="245"/>
      <c r="D30" s="248"/>
      <c r="E30" s="247" t="s">
        <v>49</v>
      </c>
      <c r="F30" s="250" t="s">
        <v>46</v>
      </c>
      <c r="G30" s="251"/>
      <c r="H30" s="252"/>
      <c r="I30" s="122">
        <v>1</v>
      </c>
      <c r="J30" s="262">
        <v>1</v>
      </c>
      <c r="K30" s="294"/>
      <c r="L30" s="248"/>
      <c r="M30" s="263" t="s">
        <v>50</v>
      </c>
    </row>
    <row r="31" spans="2:13" s="42" customFormat="1" ht="90" customHeight="1" x14ac:dyDescent="0.2">
      <c r="B31" s="324"/>
      <c r="C31" s="245"/>
      <c r="D31" s="248"/>
      <c r="E31" s="249"/>
      <c r="F31" s="269" t="s">
        <v>48</v>
      </c>
      <c r="G31" s="270"/>
      <c r="H31" s="271"/>
      <c r="I31" s="122">
        <v>0</v>
      </c>
      <c r="J31" s="262"/>
      <c r="K31" s="294"/>
      <c r="L31" s="248"/>
      <c r="M31" s="264"/>
    </row>
    <row r="32" spans="2:13" s="42" customFormat="1" ht="110.1" customHeight="1" x14ac:dyDescent="0.2">
      <c r="B32" s="324"/>
      <c r="C32" s="245"/>
      <c r="D32" s="248"/>
      <c r="E32" s="247" t="s">
        <v>51</v>
      </c>
      <c r="F32" s="250" t="s">
        <v>46</v>
      </c>
      <c r="G32" s="251"/>
      <c r="H32" s="252"/>
      <c r="I32" s="122">
        <v>1</v>
      </c>
      <c r="J32" s="262">
        <v>1</v>
      </c>
      <c r="K32" s="294"/>
      <c r="L32" s="248"/>
      <c r="M32" s="263" t="s">
        <v>52</v>
      </c>
    </row>
    <row r="33" spans="2:13" s="42" customFormat="1" ht="110.1" customHeight="1" x14ac:dyDescent="0.2">
      <c r="B33" s="324"/>
      <c r="C33" s="246"/>
      <c r="D33" s="249"/>
      <c r="E33" s="249"/>
      <c r="F33" s="269" t="s">
        <v>48</v>
      </c>
      <c r="G33" s="270"/>
      <c r="H33" s="271"/>
      <c r="I33" s="122">
        <v>0</v>
      </c>
      <c r="J33" s="262"/>
      <c r="K33" s="294"/>
      <c r="L33" s="248"/>
      <c r="M33" s="264"/>
    </row>
    <row r="34" spans="2:13" s="42" customFormat="1" ht="42.6" customHeight="1" x14ac:dyDescent="0.2">
      <c r="B34" s="324"/>
      <c r="C34" s="325" t="s">
        <v>53</v>
      </c>
      <c r="D34" s="275" t="s">
        <v>54</v>
      </c>
      <c r="E34" s="247" t="s">
        <v>55</v>
      </c>
      <c r="F34" s="269" t="s">
        <v>303</v>
      </c>
      <c r="G34" s="270"/>
      <c r="H34" s="271"/>
      <c r="I34" s="124">
        <v>20</v>
      </c>
      <c r="J34" s="254">
        <v>20</v>
      </c>
      <c r="K34" s="294"/>
      <c r="L34" s="248"/>
      <c r="M34" s="347" t="s">
        <v>320</v>
      </c>
    </row>
    <row r="35" spans="2:13" s="42" customFormat="1" ht="42.6" customHeight="1" x14ac:dyDescent="0.2">
      <c r="B35" s="324"/>
      <c r="C35" s="245"/>
      <c r="D35" s="317"/>
      <c r="E35" s="316"/>
      <c r="F35" s="250" t="s">
        <v>56</v>
      </c>
      <c r="G35" s="251"/>
      <c r="H35" s="252"/>
      <c r="I35" s="122">
        <v>0</v>
      </c>
      <c r="J35" s="255"/>
      <c r="K35" s="294"/>
      <c r="L35" s="248"/>
      <c r="M35" s="348"/>
    </row>
    <row r="36" spans="2:13" s="42" customFormat="1" ht="43.8" customHeight="1" x14ac:dyDescent="0.2">
      <c r="B36" s="324"/>
      <c r="C36" s="245"/>
      <c r="D36" s="275" t="s">
        <v>57</v>
      </c>
      <c r="E36" s="247" t="s">
        <v>58</v>
      </c>
      <c r="F36" s="302" t="s">
        <v>59</v>
      </c>
      <c r="G36" s="303"/>
      <c r="H36" s="304"/>
      <c r="I36" s="122">
        <v>20</v>
      </c>
      <c r="J36" s="253">
        <v>20</v>
      </c>
      <c r="K36" s="294"/>
      <c r="L36" s="248"/>
      <c r="M36" s="277" t="s">
        <v>60</v>
      </c>
    </row>
    <row r="37" spans="2:13" s="42" customFormat="1" ht="43.8" customHeight="1" x14ac:dyDescent="0.2">
      <c r="B37" s="324"/>
      <c r="C37" s="245"/>
      <c r="D37" s="311"/>
      <c r="E37" s="248"/>
      <c r="F37" s="302" t="s">
        <v>61</v>
      </c>
      <c r="G37" s="303"/>
      <c r="H37" s="304"/>
      <c r="I37" s="127"/>
      <c r="J37" s="254"/>
      <c r="K37" s="294"/>
      <c r="L37" s="248"/>
      <c r="M37" s="278"/>
    </row>
    <row r="38" spans="2:13" s="42" customFormat="1" ht="43.8" customHeight="1" x14ac:dyDescent="0.2">
      <c r="B38" s="324"/>
      <c r="C38" s="245"/>
      <c r="D38" s="311"/>
      <c r="E38" s="248"/>
      <c r="F38" s="305"/>
      <c r="G38" s="306"/>
      <c r="H38" s="307"/>
      <c r="I38" s="128" t="s">
        <v>62</v>
      </c>
      <c r="J38" s="254"/>
      <c r="K38" s="294"/>
      <c r="L38" s="248"/>
      <c r="M38" s="278"/>
    </row>
    <row r="39" spans="2:13" s="42" customFormat="1" ht="43.8" customHeight="1" x14ac:dyDescent="0.2">
      <c r="B39" s="324"/>
      <c r="C39" s="245"/>
      <c r="D39" s="311"/>
      <c r="E39" s="248"/>
      <c r="F39" s="308"/>
      <c r="G39" s="309"/>
      <c r="H39" s="310"/>
      <c r="I39" s="161"/>
      <c r="J39" s="254"/>
      <c r="K39" s="294"/>
      <c r="L39" s="248"/>
      <c r="M39" s="278"/>
    </row>
    <row r="40" spans="2:13" s="42" customFormat="1" ht="43.8" customHeight="1" x14ac:dyDescent="0.2">
      <c r="B40" s="324"/>
      <c r="C40" s="245"/>
      <c r="D40" s="311"/>
      <c r="E40" s="248"/>
      <c r="F40" s="308" t="s">
        <v>63</v>
      </c>
      <c r="G40" s="309"/>
      <c r="H40" s="310"/>
      <c r="I40" s="161">
        <v>10</v>
      </c>
      <c r="J40" s="254"/>
      <c r="K40" s="294"/>
      <c r="L40" s="248"/>
      <c r="M40" s="278"/>
    </row>
    <row r="41" spans="2:13" s="42" customFormat="1" ht="43.8" customHeight="1" x14ac:dyDescent="0.2">
      <c r="B41" s="324"/>
      <c r="C41" s="245"/>
      <c r="D41" s="311"/>
      <c r="E41" s="248"/>
      <c r="F41" s="302" t="s">
        <v>64</v>
      </c>
      <c r="G41" s="303"/>
      <c r="H41" s="304"/>
      <c r="I41" s="122">
        <v>10</v>
      </c>
      <c r="J41" s="254"/>
      <c r="K41" s="294"/>
      <c r="L41" s="248"/>
      <c r="M41" s="278"/>
    </row>
    <row r="42" spans="2:13" s="42" customFormat="1" ht="43.8" customHeight="1" x14ac:dyDescent="0.2">
      <c r="B42" s="324"/>
      <c r="C42" s="245"/>
      <c r="D42" s="311"/>
      <c r="E42" s="248"/>
      <c r="F42" s="302" t="s">
        <v>65</v>
      </c>
      <c r="G42" s="303"/>
      <c r="H42" s="304"/>
      <c r="I42" s="127"/>
      <c r="J42" s="254"/>
      <c r="K42" s="294"/>
      <c r="L42" s="248"/>
      <c r="M42" s="278"/>
    </row>
    <row r="43" spans="2:13" s="42" customFormat="1" ht="43.8" customHeight="1" x14ac:dyDescent="0.2">
      <c r="B43" s="324"/>
      <c r="C43" s="245"/>
      <c r="D43" s="311"/>
      <c r="E43" s="248"/>
      <c r="F43" s="305"/>
      <c r="G43" s="306"/>
      <c r="H43" s="307"/>
      <c r="I43" s="128" t="s">
        <v>62</v>
      </c>
      <c r="J43" s="254"/>
      <c r="K43" s="294"/>
      <c r="L43" s="248"/>
      <c r="M43" s="278"/>
    </row>
    <row r="44" spans="2:13" s="42" customFormat="1" ht="43.8" customHeight="1" x14ac:dyDescent="0.2">
      <c r="B44" s="324"/>
      <c r="C44" s="245"/>
      <c r="D44" s="311"/>
      <c r="E44" s="248"/>
      <c r="F44" s="308"/>
      <c r="G44" s="309"/>
      <c r="H44" s="310"/>
      <c r="I44" s="161"/>
      <c r="J44" s="254"/>
      <c r="K44" s="294"/>
      <c r="L44" s="248"/>
      <c r="M44" s="278"/>
    </row>
    <row r="45" spans="2:13" s="42" customFormat="1" ht="43.8" customHeight="1" x14ac:dyDescent="0.2">
      <c r="B45" s="324"/>
      <c r="C45" s="245"/>
      <c r="D45" s="317"/>
      <c r="E45" s="249"/>
      <c r="F45" s="308" t="s">
        <v>66</v>
      </c>
      <c r="G45" s="309"/>
      <c r="H45" s="310"/>
      <c r="I45" s="161">
        <v>0</v>
      </c>
      <c r="J45" s="255"/>
      <c r="K45" s="294"/>
      <c r="L45" s="248"/>
      <c r="M45" s="312"/>
    </row>
    <row r="46" spans="2:13" s="42" customFormat="1" ht="42.6" customHeight="1" x14ac:dyDescent="0.2">
      <c r="B46" s="324"/>
      <c r="C46" s="245"/>
      <c r="D46" s="247" t="s">
        <v>67</v>
      </c>
      <c r="E46" s="247" t="s">
        <v>68</v>
      </c>
      <c r="F46" s="265" t="s">
        <v>26</v>
      </c>
      <c r="G46" s="266"/>
      <c r="H46" s="267"/>
      <c r="I46" s="122">
        <v>3</v>
      </c>
      <c r="J46" s="253">
        <v>3</v>
      </c>
      <c r="K46" s="294"/>
      <c r="L46" s="248"/>
      <c r="M46" s="313" t="s">
        <v>69</v>
      </c>
    </row>
    <row r="47" spans="2:13" s="42" customFormat="1" ht="42.6" customHeight="1" x14ac:dyDescent="0.2">
      <c r="B47" s="324"/>
      <c r="C47" s="245"/>
      <c r="D47" s="311"/>
      <c r="E47" s="248"/>
      <c r="F47" s="284" t="s">
        <v>70</v>
      </c>
      <c r="G47" s="285"/>
      <c r="H47" s="286"/>
      <c r="I47" s="122">
        <v>0</v>
      </c>
      <c r="J47" s="255"/>
      <c r="K47" s="294"/>
      <c r="L47" s="248"/>
      <c r="M47" s="313"/>
    </row>
    <row r="48" spans="2:13" s="42" customFormat="1" ht="42.6" customHeight="1" x14ac:dyDescent="0.2">
      <c r="B48" s="324"/>
      <c r="C48" s="245"/>
      <c r="D48" s="247" t="s">
        <v>71</v>
      </c>
      <c r="E48" s="268" t="s">
        <v>72</v>
      </c>
      <c r="F48" s="250" t="s">
        <v>24</v>
      </c>
      <c r="G48" s="251"/>
      <c r="H48" s="252"/>
      <c r="I48" s="122">
        <v>5</v>
      </c>
      <c r="J48" s="262">
        <v>5</v>
      </c>
      <c r="K48" s="294"/>
      <c r="L48" s="248"/>
      <c r="M48" s="277" t="s">
        <v>73</v>
      </c>
    </row>
    <row r="49" spans="2:13" s="42" customFormat="1" ht="42.6" customHeight="1" x14ac:dyDescent="0.2">
      <c r="B49" s="324"/>
      <c r="C49" s="245"/>
      <c r="D49" s="315"/>
      <c r="E49" s="330"/>
      <c r="F49" s="250" t="s">
        <v>22</v>
      </c>
      <c r="G49" s="251"/>
      <c r="H49" s="252"/>
      <c r="I49" s="122">
        <v>0</v>
      </c>
      <c r="J49" s="262"/>
      <c r="K49" s="294"/>
      <c r="L49" s="248"/>
      <c r="M49" s="312"/>
    </row>
    <row r="50" spans="2:13" s="42" customFormat="1" ht="42.6" customHeight="1" x14ac:dyDescent="0.2">
      <c r="B50" s="324"/>
      <c r="C50" s="245"/>
      <c r="D50" s="314" t="s">
        <v>74</v>
      </c>
      <c r="E50" s="330" t="s">
        <v>75</v>
      </c>
      <c r="F50" s="250" t="s">
        <v>24</v>
      </c>
      <c r="G50" s="251"/>
      <c r="H50" s="252"/>
      <c r="I50" s="127">
        <v>2</v>
      </c>
      <c r="J50" s="253">
        <v>2</v>
      </c>
      <c r="K50" s="294"/>
      <c r="L50" s="248"/>
      <c r="M50" s="256" t="s">
        <v>76</v>
      </c>
    </row>
    <row r="51" spans="2:13" s="42" customFormat="1" ht="42.6" customHeight="1" x14ac:dyDescent="0.2">
      <c r="B51" s="324"/>
      <c r="C51" s="245"/>
      <c r="D51" s="314"/>
      <c r="E51" s="330"/>
      <c r="F51" s="250" t="s">
        <v>22</v>
      </c>
      <c r="G51" s="251"/>
      <c r="H51" s="252"/>
      <c r="I51" s="127">
        <v>0</v>
      </c>
      <c r="J51" s="255"/>
      <c r="K51" s="294"/>
      <c r="L51" s="248"/>
      <c r="M51" s="258"/>
    </row>
    <row r="52" spans="2:13" s="42" customFormat="1" ht="45" customHeight="1" x14ac:dyDescent="0.2">
      <c r="B52" s="324"/>
      <c r="C52" s="245"/>
      <c r="D52" s="247" t="s">
        <v>77</v>
      </c>
      <c r="E52" s="305" t="s">
        <v>78</v>
      </c>
      <c r="F52" s="265" t="s">
        <v>79</v>
      </c>
      <c r="G52" s="266"/>
      <c r="H52" s="267"/>
      <c r="I52" s="127">
        <v>10</v>
      </c>
      <c r="J52" s="253">
        <v>10</v>
      </c>
      <c r="K52" s="294"/>
      <c r="L52" s="248"/>
      <c r="M52" s="261" t="s">
        <v>80</v>
      </c>
    </row>
    <row r="53" spans="2:13" s="42" customFormat="1" ht="45" customHeight="1" x14ac:dyDescent="0.2">
      <c r="B53" s="324"/>
      <c r="C53" s="245"/>
      <c r="D53" s="248"/>
      <c r="E53" s="305"/>
      <c r="F53" s="302" t="s">
        <v>81</v>
      </c>
      <c r="G53" s="303"/>
      <c r="H53" s="304"/>
      <c r="I53" s="228"/>
      <c r="J53" s="254"/>
      <c r="K53" s="294"/>
      <c r="L53" s="248"/>
      <c r="M53" s="261"/>
    </row>
    <row r="54" spans="2:13" s="42" customFormat="1" ht="45" customHeight="1" x14ac:dyDescent="0.2">
      <c r="B54" s="324"/>
      <c r="C54" s="245"/>
      <c r="D54" s="248"/>
      <c r="E54" s="350"/>
      <c r="F54" s="305"/>
      <c r="G54" s="306"/>
      <c r="H54" s="307"/>
      <c r="I54" s="128" t="s">
        <v>62</v>
      </c>
      <c r="J54" s="254"/>
      <c r="K54" s="294"/>
      <c r="L54" s="248"/>
      <c r="M54" s="313"/>
    </row>
    <row r="55" spans="2:13" s="42" customFormat="1" ht="45" customHeight="1" x14ac:dyDescent="0.2">
      <c r="B55" s="324"/>
      <c r="C55" s="245"/>
      <c r="D55" s="248"/>
      <c r="E55" s="350"/>
      <c r="F55" s="308"/>
      <c r="G55" s="309"/>
      <c r="H55" s="310"/>
      <c r="I55" s="124"/>
      <c r="J55" s="254"/>
      <c r="K55" s="294"/>
      <c r="L55" s="248"/>
      <c r="M55" s="259"/>
    </row>
    <row r="56" spans="2:13" s="42" customFormat="1" ht="45" customHeight="1" thickBot="1" x14ac:dyDescent="0.25">
      <c r="B56" s="324"/>
      <c r="C56" s="245"/>
      <c r="D56" s="248"/>
      <c r="E56" s="350"/>
      <c r="F56" s="331" t="s">
        <v>82</v>
      </c>
      <c r="G56" s="332"/>
      <c r="H56" s="333"/>
      <c r="I56" s="236">
        <v>0</v>
      </c>
      <c r="J56" s="301"/>
      <c r="K56" s="295"/>
      <c r="L56" s="279"/>
      <c r="M56" s="340"/>
    </row>
    <row r="57" spans="2:13" s="42" customFormat="1" ht="42.6" customHeight="1" thickTop="1" x14ac:dyDescent="0.2">
      <c r="B57" s="358" t="s">
        <v>83</v>
      </c>
      <c r="C57" s="323" t="s">
        <v>83</v>
      </c>
      <c r="D57" s="296" t="s">
        <v>85</v>
      </c>
      <c r="E57" s="296" t="s">
        <v>86</v>
      </c>
      <c r="F57" s="290" t="s">
        <v>87</v>
      </c>
      <c r="G57" s="291"/>
      <c r="H57" s="292"/>
      <c r="I57" s="234">
        <v>5</v>
      </c>
      <c r="J57" s="297">
        <v>5</v>
      </c>
      <c r="K57" s="297">
        <f>SUM(J57:J59)</f>
        <v>5</v>
      </c>
      <c r="L57" s="296" t="s">
        <v>84</v>
      </c>
      <c r="M57" s="281" t="s">
        <v>88</v>
      </c>
    </row>
    <row r="58" spans="2:13" s="42" customFormat="1" ht="42.6" customHeight="1" x14ac:dyDescent="0.2">
      <c r="B58" s="359"/>
      <c r="C58" s="324"/>
      <c r="D58" s="248"/>
      <c r="E58" s="248"/>
      <c r="F58" s="265" t="s">
        <v>89</v>
      </c>
      <c r="G58" s="266"/>
      <c r="H58" s="267"/>
      <c r="I58" s="125">
        <v>3</v>
      </c>
      <c r="J58" s="254"/>
      <c r="K58" s="254"/>
      <c r="L58" s="248"/>
      <c r="M58" s="257"/>
    </row>
    <row r="59" spans="2:13" s="42" customFormat="1" ht="42.6" customHeight="1" thickBot="1" x14ac:dyDescent="0.25">
      <c r="B59" s="360"/>
      <c r="C59" s="361"/>
      <c r="D59" s="279"/>
      <c r="E59" s="279"/>
      <c r="F59" s="344" t="s">
        <v>90</v>
      </c>
      <c r="G59" s="345"/>
      <c r="H59" s="346"/>
      <c r="I59" s="237">
        <v>0</v>
      </c>
      <c r="J59" s="301"/>
      <c r="K59" s="301"/>
      <c r="L59" s="279"/>
      <c r="M59" s="349"/>
    </row>
    <row r="60" spans="2:13" s="42" customFormat="1" ht="42.6" customHeight="1" thickTop="1" x14ac:dyDescent="0.2">
      <c r="B60" s="358" t="s">
        <v>91</v>
      </c>
      <c r="C60" s="323" t="s">
        <v>98</v>
      </c>
      <c r="D60" s="356" t="s">
        <v>92</v>
      </c>
      <c r="E60" s="356" t="s">
        <v>304</v>
      </c>
      <c r="F60" s="162" t="s">
        <v>99</v>
      </c>
      <c r="G60" s="327" t="s">
        <v>93</v>
      </c>
      <c r="H60" s="328"/>
      <c r="I60" s="353" t="s">
        <v>321</v>
      </c>
      <c r="J60" s="362">
        <v>60</v>
      </c>
      <c r="K60" s="297">
        <f>SUM(J60:J65)</f>
        <v>60</v>
      </c>
      <c r="L60" s="296" t="s">
        <v>100</v>
      </c>
      <c r="M60" s="351" t="s">
        <v>322</v>
      </c>
    </row>
    <row r="61" spans="2:13" s="42" customFormat="1" ht="42.6" customHeight="1" x14ac:dyDescent="0.2">
      <c r="B61" s="359"/>
      <c r="C61" s="324"/>
      <c r="D61" s="357"/>
      <c r="E61" s="357"/>
      <c r="F61" s="163" t="s">
        <v>94</v>
      </c>
      <c r="G61" s="338">
        <v>20</v>
      </c>
      <c r="H61" s="339"/>
      <c r="I61" s="354"/>
      <c r="J61" s="299"/>
      <c r="K61" s="254"/>
      <c r="L61" s="248"/>
      <c r="M61" s="352"/>
    </row>
    <row r="62" spans="2:13" s="42" customFormat="1" ht="42.6" customHeight="1" x14ac:dyDescent="0.2">
      <c r="B62" s="359"/>
      <c r="C62" s="324"/>
      <c r="D62" s="357"/>
      <c r="E62" s="357"/>
      <c r="F62" s="164" t="s">
        <v>95</v>
      </c>
      <c r="G62" s="338">
        <v>15</v>
      </c>
      <c r="H62" s="339"/>
      <c r="I62" s="354"/>
      <c r="J62" s="299"/>
      <c r="K62" s="254"/>
      <c r="L62" s="248"/>
      <c r="M62" s="352"/>
    </row>
    <row r="63" spans="2:13" s="42" customFormat="1" ht="42.6" customHeight="1" x14ac:dyDescent="0.2">
      <c r="B63" s="359"/>
      <c r="C63" s="324"/>
      <c r="D63" s="357"/>
      <c r="E63" s="357"/>
      <c r="F63" s="164" t="s">
        <v>96</v>
      </c>
      <c r="G63" s="338">
        <v>10</v>
      </c>
      <c r="H63" s="339"/>
      <c r="I63" s="354"/>
      <c r="J63" s="299"/>
      <c r="K63" s="254"/>
      <c r="L63" s="248"/>
      <c r="M63" s="352"/>
    </row>
    <row r="64" spans="2:13" s="42" customFormat="1" ht="42.6" customHeight="1" x14ac:dyDescent="0.2">
      <c r="B64" s="359"/>
      <c r="C64" s="324"/>
      <c r="D64" s="357"/>
      <c r="E64" s="357"/>
      <c r="F64" s="164" t="s">
        <v>97</v>
      </c>
      <c r="G64" s="338">
        <v>5</v>
      </c>
      <c r="H64" s="339"/>
      <c r="I64" s="354"/>
      <c r="J64" s="299"/>
      <c r="K64" s="254"/>
      <c r="L64" s="248"/>
      <c r="M64" s="352"/>
    </row>
    <row r="65" spans="1:14" s="42" customFormat="1" ht="42.6" customHeight="1" thickBot="1" x14ac:dyDescent="0.25">
      <c r="B65" s="359"/>
      <c r="C65" s="324"/>
      <c r="D65" s="316"/>
      <c r="E65" s="357"/>
      <c r="F65" s="163" t="s">
        <v>41</v>
      </c>
      <c r="G65" s="338">
        <v>0</v>
      </c>
      <c r="H65" s="339"/>
      <c r="I65" s="355"/>
      <c r="J65" s="300"/>
      <c r="K65" s="254"/>
      <c r="L65" s="249"/>
      <c r="M65" s="264"/>
    </row>
    <row r="66" spans="1:14" s="42" customFormat="1" ht="157.5" customHeight="1" thickTop="1" x14ac:dyDescent="0.2">
      <c r="B66" s="290" t="s">
        <v>101</v>
      </c>
      <c r="C66" s="291"/>
      <c r="D66" s="292"/>
      <c r="E66" s="335" t="s">
        <v>102</v>
      </c>
      <c r="F66" s="336"/>
      <c r="G66" s="336"/>
      <c r="H66" s="337"/>
      <c r="I66" s="165" t="s">
        <v>103</v>
      </c>
      <c r="J66" s="166"/>
      <c r="K66" s="167"/>
      <c r="L66" s="162" t="s">
        <v>104</v>
      </c>
      <c r="M66" s="168" t="s">
        <v>105</v>
      </c>
    </row>
    <row r="67" spans="1:14" s="42" customFormat="1" ht="157.5" customHeight="1" x14ac:dyDescent="0.2">
      <c r="B67" s="268" t="s">
        <v>106</v>
      </c>
      <c r="C67" s="268"/>
      <c r="D67" s="268"/>
      <c r="E67" s="329" t="s">
        <v>107</v>
      </c>
      <c r="F67" s="329"/>
      <c r="G67" s="329"/>
      <c r="H67" s="329"/>
      <c r="I67" s="169" t="s">
        <v>108</v>
      </c>
      <c r="J67" s="170"/>
      <c r="K67" s="171"/>
      <c r="L67" s="163" t="s">
        <v>109</v>
      </c>
      <c r="M67" s="172" t="s">
        <v>110</v>
      </c>
    </row>
    <row r="68" spans="1:14" s="42" customFormat="1" ht="45" customHeight="1" x14ac:dyDescent="0.2">
      <c r="I68" s="229" t="s">
        <v>111</v>
      </c>
      <c r="J68" s="238">
        <f>SUM(K5:K65)</f>
        <v>175</v>
      </c>
      <c r="K68" s="239"/>
      <c r="L68" s="240"/>
      <c r="M68" s="173" t="s">
        <v>112</v>
      </c>
    </row>
    <row r="69" spans="1:14" s="42" customFormat="1" ht="45" customHeight="1" x14ac:dyDescent="0.2">
      <c r="I69" s="229" t="s">
        <v>113</v>
      </c>
      <c r="J69" s="174">
        <f>IF(B2="簡易型Ａ",10,IF(B2="簡易型Ｂ",20,IF(B2="簡易型Ｃ",25,IF(B2="標準型",35,"型選択"))))</f>
        <v>20</v>
      </c>
      <c r="K69" s="239"/>
      <c r="L69" s="240"/>
    </row>
    <row r="70" spans="1:14" s="42" customFormat="1" ht="13.8" x14ac:dyDescent="0.2">
      <c r="I70" s="241"/>
      <c r="J70" s="240"/>
      <c r="L70" s="240"/>
    </row>
    <row r="71" spans="1:14" s="42" customFormat="1" ht="96.75" customHeight="1" x14ac:dyDescent="0.2">
      <c r="B71" s="329" t="s">
        <v>114</v>
      </c>
      <c r="C71" s="329"/>
      <c r="D71" s="329"/>
      <c r="E71" s="329" t="s">
        <v>115</v>
      </c>
      <c r="F71" s="329"/>
      <c r="G71" s="329"/>
      <c r="H71" s="329"/>
      <c r="I71" s="329"/>
      <c r="J71" s="329"/>
      <c r="K71" s="329"/>
      <c r="L71" s="334"/>
      <c r="M71" s="334"/>
    </row>
    <row r="72" spans="1:14" ht="23.25" customHeight="1" x14ac:dyDescent="0.2">
      <c r="C72" s="42"/>
      <c r="D72" s="42"/>
      <c r="E72" s="42"/>
    </row>
    <row r="73" spans="1:14" x14ac:dyDescent="0.2">
      <c r="E73" s="242"/>
      <c r="K73" s="243"/>
    </row>
    <row r="74" spans="1:14" s="140" customFormat="1" x14ac:dyDescent="0.2">
      <c r="A74" s="40"/>
      <c r="B74" s="40"/>
      <c r="C74" s="40"/>
      <c r="D74" s="40"/>
      <c r="E74" s="326"/>
      <c r="F74" s="326"/>
      <c r="G74" s="40"/>
      <c r="H74" s="40"/>
      <c r="I74" s="40"/>
      <c r="J74" s="40"/>
      <c r="K74" s="40"/>
      <c r="M74" s="40"/>
      <c r="N74" s="40"/>
    </row>
    <row r="75" spans="1:14" s="140" customFormat="1" x14ac:dyDescent="0.2">
      <c r="A75" s="40"/>
      <c r="B75" s="40"/>
      <c r="C75" s="40"/>
      <c r="D75" s="40"/>
      <c r="E75" s="40"/>
      <c r="F75" s="40"/>
      <c r="G75" s="40"/>
      <c r="H75" s="40"/>
      <c r="I75" s="40"/>
      <c r="K75" s="40"/>
      <c r="M75" s="40"/>
      <c r="N75" s="40"/>
    </row>
    <row r="76" spans="1:14" s="140" customFormat="1" x14ac:dyDescent="0.2">
      <c r="A76" s="40"/>
      <c r="B76" s="40"/>
      <c r="C76" s="40"/>
      <c r="D76" s="40"/>
      <c r="E76" s="40"/>
      <c r="F76" s="40"/>
      <c r="G76" s="40"/>
      <c r="H76" s="40"/>
      <c r="I76" s="40"/>
      <c r="K76" s="40"/>
      <c r="M76" s="40"/>
      <c r="N76" s="40"/>
    </row>
  </sheetData>
  <sheetProtection sheet="1" selectLockedCells="1" selectUnlockedCells="1"/>
  <mergeCells count="155">
    <mergeCell ref="L57:L59"/>
    <mergeCell ref="M57:M59"/>
    <mergeCell ref="F36:H36"/>
    <mergeCell ref="F21:H21"/>
    <mergeCell ref="D52:D56"/>
    <mergeCell ref="E52:E56"/>
    <mergeCell ref="B67:D67"/>
    <mergeCell ref="M60:M65"/>
    <mergeCell ref="I60:I65"/>
    <mergeCell ref="G62:H62"/>
    <mergeCell ref="D60:D65"/>
    <mergeCell ref="G65:H65"/>
    <mergeCell ref="B57:B59"/>
    <mergeCell ref="C57:C59"/>
    <mergeCell ref="G61:H61"/>
    <mergeCell ref="J57:J59"/>
    <mergeCell ref="E67:H67"/>
    <mergeCell ref="E57:E59"/>
    <mergeCell ref="E60:E65"/>
    <mergeCell ref="J60:J65"/>
    <mergeCell ref="K60:K65"/>
    <mergeCell ref="F58:H58"/>
    <mergeCell ref="B60:B65"/>
    <mergeCell ref="K57:K59"/>
    <mergeCell ref="E71:M71"/>
    <mergeCell ref="C60:C65"/>
    <mergeCell ref="E66:H66"/>
    <mergeCell ref="B66:D66"/>
    <mergeCell ref="L60:L65"/>
    <mergeCell ref="G63:H63"/>
    <mergeCell ref="G64:H64"/>
    <mergeCell ref="M52:M56"/>
    <mergeCell ref="D19:D27"/>
    <mergeCell ref="E19:E24"/>
    <mergeCell ref="D57:D59"/>
    <mergeCell ref="F22:H22"/>
    <mergeCell ref="F26:H26"/>
    <mergeCell ref="F52:H52"/>
    <mergeCell ref="J25:J27"/>
    <mergeCell ref="F41:H41"/>
    <mergeCell ref="F59:H59"/>
    <mergeCell ref="D28:D33"/>
    <mergeCell ref="E25:E27"/>
    <mergeCell ref="F57:H57"/>
    <mergeCell ref="M34:M35"/>
    <mergeCell ref="M50:M51"/>
    <mergeCell ref="M48:M49"/>
    <mergeCell ref="J50:J51"/>
    <mergeCell ref="F15:H15"/>
    <mergeCell ref="E5:E6"/>
    <mergeCell ref="F16:H16"/>
    <mergeCell ref="E7:E8"/>
    <mergeCell ref="B5:B56"/>
    <mergeCell ref="C19:C27"/>
    <mergeCell ref="C34:C56"/>
    <mergeCell ref="D36:D45"/>
    <mergeCell ref="E74:F74"/>
    <mergeCell ref="G60:H60"/>
    <mergeCell ref="E36:E45"/>
    <mergeCell ref="F40:H40"/>
    <mergeCell ref="F45:H45"/>
    <mergeCell ref="F48:H48"/>
    <mergeCell ref="E32:E33"/>
    <mergeCell ref="B71:D71"/>
    <mergeCell ref="E48:E49"/>
    <mergeCell ref="F49:H49"/>
    <mergeCell ref="F46:H46"/>
    <mergeCell ref="E50:E51"/>
    <mergeCell ref="F35:H35"/>
    <mergeCell ref="F56:H56"/>
    <mergeCell ref="F50:H50"/>
    <mergeCell ref="F51:H51"/>
    <mergeCell ref="D50:D51"/>
    <mergeCell ref="E46:E47"/>
    <mergeCell ref="F47:H47"/>
    <mergeCell ref="D48:D49"/>
    <mergeCell ref="E34:E35"/>
    <mergeCell ref="D34:D35"/>
    <mergeCell ref="E28:E29"/>
    <mergeCell ref="E30:E31"/>
    <mergeCell ref="B2:C2"/>
    <mergeCell ref="F12:H12"/>
    <mergeCell ref="D3:D4"/>
    <mergeCell ref="D5:D8"/>
    <mergeCell ref="B3:C4"/>
    <mergeCell ref="E9:E10"/>
    <mergeCell ref="F9:H9"/>
    <mergeCell ref="F19:I19"/>
    <mergeCell ref="F13:H13"/>
    <mergeCell ref="E13:E14"/>
    <mergeCell ref="E3:E4"/>
    <mergeCell ref="F11:H11"/>
    <mergeCell ref="F7:H7"/>
    <mergeCell ref="F14:H14"/>
    <mergeCell ref="E11:E12"/>
    <mergeCell ref="F17:H17"/>
    <mergeCell ref="F37:H39"/>
    <mergeCell ref="D46:D47"/>
    <mergeCell ref="F28:H28"/>
    <mergeCell ref="F29:H29"/>
    <mergeCell ref="F30:H30"/>
    <mergeCell ref="J36:J45"/>
    <mergeCell ref="J46:J47"/>
    <mergeCell ref="M36:M45"/>
    <mergeCell ref="C28:C33"/>
    <mergeCell ref="F42:H44"/>
    <mergeCell ref="M46:M47"/>
    <mergeCell ref="M3:M4"/>
    <mergeCell ref="M11:M12"/>
    <mergeCell ref="M13:M14"/>
    <mergeCell ref="L3:L4"/>
    <mergeCell ref="I3:K3"/>
    <mergeCell ref="F6:H6"/>
    <mergeCell ref="M9:M10"/>
    <mergeCell ref="M5:M6"/>
    <mergeCell ref="M7:M8"/>
    <mergeCell ref="J13:J14"/>
    <mergeCell ref="F3:H4"/>
    <mergeCell ref="F5:H5"/>
    <mergeCell ref="K5:K56"/>
    <mergeCell ref="L5:L56"/>
    <mergeCell ref="M19:M24"/>
    <mergeCell ref="J5:J6"/>
    <mergeCell ref="J11:J12"/>
    <mergeCell ref="J9:J10"/>
    <mergeCell ref="J19:J24"/>
    <mergeCell ref="F23:H23"/>
    <mergeCell ref="F20:H20"/>
    <mergeCell ref="J52:J56"/>
    <mergeCell ref="F27:H27"/>
    <mergeCell ref="F53:H55"/>
    <mergeCell ref="C5:C18"/>
    <mergeCell ref="E15:E18"/>
    <mergeCell ref="D9:D18"/>
    <mergeCell ref="F18:H18"/>
    <mergeCell ref="J15:J18"/>
    <mergeCell ref="M15:M18"/>
    <mergeCell ref="M25:M27"/>
    <mergeCell ref="J48:J49"/>
    <mergeCell ref="M32:M33"/>
    <mergeCell ref="M30:M31"/>
    <mergeCell ref="M28:M29"/>
    <mergeCell ref="J7:J8"/>
    <mergeCell ref="J32:J33"/>
    <mergeCell ref="F10:H10"/>
    <mergeCell ref="F8:H8"/>
    <mergeCell ref="F24:H24"/>
    <mergeCell ref="F31:H31"/>
    <mergeCell ref="F32:H32"/>
    <mergeCell ref="F33:H33"/>
    <mergeCell ref="F34:H34"/>
    <mergeCell ref="F25:H25"/>
    <mergeCell ref="J30:J31"/>
    <mergeCell ref="J28:J29"/>
    <mergeCell ref="J34:J35"/>
  </mergeCells>
  <phoneticPr fontId="2"/>
  <conditionalFormatting sqref="J69">
    <cfRule type="expression" dxfId="47" priority="1" stopIfTrue="1">
      <formula>$J$69="型選択"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3"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44"/>
  <sheetViews>
    <sheetView view="pageBreakPreview" zoomScaleNormal="100" zoomScaleSheetLayoutView="100" workbookViewId="0">
      <selection activeCell="G18" sqref="G18:V19"/>
    </sheetView>
  </sheetViews>
  <sheetFormatPr defaultColWidth="3.109375" defaultRowHeight="18" customHeight="1" x14ac:dyDescent="0.2"/>
  <cols>
    <col min="1" max="16384" width="3.109375" style="2"/>
  </cols>
  <sheetData>
    <row r="1" spans="1:27" ht="18" customHeight="1" x14ac:dyDescent="0.2">
      <c r="A1" s="1"/>
    </row>
    <row r="3" spans="1:27" ht="18" customHeight="1" x14ac:dyDescent="0.2">
      <c r="AA3" s="3" t="s">
        <v>116</v>
      </c>
    </row>
    <row r="5" spans="1:27" ht="18" customHeight="1" x14ac:dyDescent="0.2">
      <c r="A5" s="364" t="s">
        <v>117</v>
      </c>
      <c r="B5" s="364"/>
      <c r="C5" s="364"/>
      <c r="D5" s="364"/>
      <c r="E5" s="364"/>
      <c r="F5" s="364"/>
      <c r="G5" s="364"/>
      <c r="H5" s="364"/>
      <c r="I5" s="364"/>
      <c r="J5" s="364"/>
      <c r="K5" s="364"/>
      <c r="L5" s="364"/>
      <c r="M5" s="364"/>
      <c r="N5" s="364"/>
      <c r="O5" s="364"/>
      <c r="P5" s="364"/>
      <c r="Q5" s="364"/>
      <c r="R5" s="364"/>
      <c r="S5" s="364"/>
      <c r="T5" s="364"/>
      <c r="U5" s="364"/>
      <c r="V5" s="364"/>
      <c r="W5" s="364"/>
      <c r="X5" s="364"/>
      <c r="Y5" s="364"/>
      <c r="Z5" s="364"/>
      <c r="AA5" s="364"/>
    </row>
    <row r="6" spans="1:27" ht="18" customHeight="1" x14ac:dyDescent="0.2">
      <c r="A6" s="364"/>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row>
    <row r="9" spans="1:27" ht="18" customHeight="1" x14ac:dyDescent="0.2">
      <c r="B9" s="363" t="s">
        <v>118</v>
      </c>
      <c r="C9" s="363"/>
      <c r="D9" s="363"/>
      <c r="E9" s="363"/>
      <c r="F9" s="363"/>
      <c r="H9" s="2" t="s">
        <v>119</v>
      </c>
    </row>
    <row r="11" spans="1:27" ht="18" customHeight="1" x14ac:dyDescent="0.2">
      <c r="O11" s="2" t="s">
        <v>120</v>
      </c>
    </row>
    <row r="13" spans="1:27" ht="18" customHeight="1" x14ac:dyDescent="0.2">
      <c r="O13" s="2" t="s">
        <v>121</v>
      </c>
    </row>
    <row r="15" spans="1:27" ht="18" customHeight="1" x14ac:dyDescent="0.2">
      <c r="O15" s="2" t="s">
        <v>122</v>
      </c>
    </row>
    <row r="18" spans="2:22" ht="18" customHeight="1" x14ac:dyDescent="0.2">
      <c r="E18" s="3" t="s">
        <v>123</v>
      </c>
      <c r="F18" s="2" t="s">
        <v>124</v>
      </c>
      <c r="G18" s="779" t="s">
        <v>323</v>
      </c>
      <c r="H18" s="780"/>
      <c r="I18" s="780"/>
      <c r="J18" s="780"/>
      <c r="K18" s="780"/>
      <c r="L18" s="780"/>
      <c r="M18" s="780"/>
      <c r="N18" s="780"/>
      <c r="O18" s="780"/>
      <c r="P18" s="780"/>
      <c r="Q18" s="780"/>
      <c r="R18" s="780"/>
      <c r="S18" s="780"/>
      <c r="T18" s="780"/>
      <c r="U18" s="780"/>
      <c r="V18" s="781"/>
    </row>
    <row r="19" spans="2:22" ht="18" customHeight="1" x14ac:dyDescent="0.2">
      <c r="G19" s="779" t="s">
        <v>306</v>
      </c>
      <c r="H19" s="782"/>
      <c r="I19" s="782"/>
      <c r="J19" s="782"/>
      <c r="K19" s="782"/>
      <c r="L19" s="782"/>
      <c r="M19" s="782"/>
      <c r="N19" s="782"/>
      <c r="O19" s="782"/>
      <c r="P19" s="782"/>
      <c r="Q19" s="782"/>
      <c r="R19" s="782"/>
      <c r="S19" s="782"/>
      <c r="T19" s="782"/>
      <c r="U19" s="781"/>
      <c r="V19" s="781"/>
    </row>
    <row r="20" spans="2:22" ht="18" customHeight="1" x14ac:dyDescent="0.2">
      <c r="G20" s="4"/>
      <c r="H20" s="4"/>
      <c r="I20" s="4"/>
      <c r="J20" s="4"/>
      <c r="K20" s="4"/>
      <c r="L20" s="4"/>
      <c r="M20" s="4"/>
      <c r="N20" s="4"/>
      <c r="O20" s="4"/>
      <c r="P20" s="4"/>
      <c r="Q20" s="4"/>
      <c r="R20" s="4"/>
      <c r="S20" s="4"/>
      <c r="T20" s="4"/>
    </row>
    <row r="21" spans="2:22" ht="18" customHeight="1" x14ac:dyDescent="0.2">
      <c r="E21" s="3"/>
      <c r="G21" s="4"/>
      <c r="H21" s="4"/>
      <c r="I21" s="4"/>
      <c r="J21" s="4"/>
      <c r="K21" s="4"/>
      <c r="L21" s="4"/>
      <c r="M21" s="4"/>
      <c r="N21" s="4"/>
      <c r="O21" s="4"/>
      <c r="P21" s="4"/>
      <c r="Q21" s="4"/>
      <c r="R21" s="4"/>
      <c r="S21" s="4"/>
      <c r="T21" s="4"/>
    </row>
    <row r="22" spans="2:22" ht="18" customHeight="1" x14ac:dyDescent="0.2">
      <c r="G22" s="4"/>
      <c r="H22" s="4"/>
      <c r="I22" s="4"/>
      <c r="J22" s="4"/>
      <c r="K22" s="4"/>
      <c r="L22" s="4"/>
      <c r="M22" s="4"/>
      <c r="N22" s="4"/>
      <c r="O22" s="4"/>
      <c r="P22" s="4"/>
      <c r="Q22" s="4"/>
      <c r="R22" s="4"/>
      <c r="S22" s="4"/>
      <c r="T22" s="4"/>
    </row>
    <row r="25" spans="2:22" ht="18" customHeight="1" x14ac:dyDescent="0.2">
      <c r="B25" s="2" t="s">
        <v>125</v>
      </c>
    </row>
    <row r="26" spans="2:22" ht="18" customHeight="1" x14ac:dyDescent="0.2">
      <c r="B26" s="2" t="s">
        <v>126</v>
      </c>
    </row>
    <row r="27" spans="2:22" ht="18" customHeight="1" x14ac:dyDescent="0.2">
      <c r="B27" s="2" t="s">
        <v>127</v>
      </c>
    </row>
    <row r="30" spans="2:22" ht="18" customHeight="1" x14ac:dyDescent="0.2">
      <c r="C30" s="2" t="s">
        <v>128</v>
      </c>
    </row>
    <row r="31" spans="2:22" ht="18" customHeight="1" x14ac:dyDescent="0.2">
      <c r="D31" s="2" t="s">
        <v>129</v>
      </c>
      <c r="G31" s="2" t="s">
        <v>124</v>
      </c>
      <c r="H31" s="2" t="s">
        <v>130</v>
      </c>
    </row>
    <row r="32" spans="2:22" ht="18" customHeight="1" x14ac:dyDescent="0.2">
      <c r="D32" s="2" t="s">
        <v>131</v>
      </c>
      <c r="G32" s="2" t="s">
        <v>124</v>
      </c>
      <c r="H32" s="2" t="s">
        <v>132</v>
      </c>
    </row>
    <row r="33" spans="1:27" ht="18" customHeight="1" x14ac:dyDescent="0.2">
      <c r="D33" s="2" t="s">
        <v>120</v>
      </c>
      <c r="G33" s="2" t="s">
        <v>124</v>
      </c>
      <c r="H33" s="2" t="s">
        <v>133</v>
      </c>
    </row>
    <row r="34" spans="1:27" ht="18" customHeight="1" x14ac:dyDescent="0.2">
      <c r="D34" s="2" t="s">
        <v>134</v>
      </c>
      <c r="G34" s="2" t="s">
        <v>124</v>
      </c>
      <c r="H34" s="2" t="s">
        <v>135</v>
      </c>
    </row>
    <row r="35" spans="1:27" ht="18" customHeight="1" x14ac:dyDescent="0.2">
      <c r="D35" s="2" t="s">
        <v>136</v>
      </c>
      <c r="G35" s="2" t="s">
        <v>124</v>
      </c>
      <c r="H35" s="2" t="s">
        <v>135</v>
      </c>
    </row>
    <row r="36" spans="1:27" ht="18" customHeight="1" x14ac:dyDescent="0.2">
      <c r="D36" s="2" t="s">
        <v>137</v>
      </c>
      <c r="G36" s="2" t="s">
        <v>124</v>
      </c>
      <c r="H36" s="26"/>
    </row>
    <row r="44" spans="1:27" ht="18" customHeight="1" x14ac:dyDescent="0.2">
      <c r="A44" s="5"/>
      <c r="B44" s="5"/>
      <c r="C44" s="5"/>
      <c r="D44" s="5"/>
      <c r="E44" s="5"/>
      <c r="F44" s="5"/>
      <c r="G44" s="5"/>
      <c r="H44" s="5"/>
      <c r="I44" s="5"/>
      <c r="J44" s="5"/>
      <c r="K44" s="5"/>
      <c r="L44" s="5"/>
      <c r="M44" s="5"/>
      <c r="N44" s="5"/>
      <c r="O44" s="5"/>
      <c r="P44" s="5"/>
      <c r="Q44" s="5"/>
      <c r="R44" s="5"/>
      <c r="S44" s="5"/>
      <c r="T44" s="5"/>
      <c r="U44" s="5"/>
      <c r="V44" s="5"/>
      <c r="W44" s="5"/>
      <c r="X44" s="5"/>
      <c r="Y44" s="5"/>
      <c r="Z44" s="5"/>
      <c r="AA44" s="5"/>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1"/>
  <sheetViews>
    <sheetView view="pageBreakPreview" topLeftCell="A24" zoomScale="70" zoomScaleNormal="71" zoomScaleSheetLayoutView="70" workbookViewId="0">
      <selection activeCell="J50" sqref="J50:J51"/>
    </sheetView>
  </sheetViews>
  <sheetFormatPr defaultColWidth="8.6640625" defaultRowHeight="12.6" x14ac:dyDescent="0.2"/>
  <cols>
    <col min="1" max="1" width="2.44140625" style="40" customWidth="1"/>
    <col min="2" max="3" width="6.33203125" style="40" customWidth="1"/>
    <col min="4" max="4" width="17.6640625" style="40" customWidth="1"/>
    <col min="5" max="5" width="60.109375" style="40" customWidth="1"/>
    <col min="6" max="7" width="10.6640625" style="40" customWidth="1"/>
    <col min="8" max="8" width="32.88671875" style="40" customWidth="1"/>
    <col min="9" max="9" width="16.6640625" style="40" customWidth="1"/>
    <col min="10" max="10" width="20.6640625" style="140" customWidth="1"/>
    <col min="11" max="11" width="15.6640625" style="40" customWidth="1"/>
    <col min="12" max="13" width="10.6640625" style="40" customWidth="1"/>
    <col min="14" max="16" width="8.6640625" style="40"/>
    <col min="17" max="17" width="10.44140625" style="40" bestFit="1" customWidth="1"/>
    <col min="18" max="16384" width="8.6640625" style="40"/>
  </cols>
  <sheetData>
    <row r="1" spans="2:13" ht="30.75" customHeight="1" x14ac:dyDescent="0.2">
      <c r="B1" s="41" t="s">
        <v>138</v>
      </c>
      <c r="C1" s="116"/>
      <c r="D1" s="116"/>
      <c r="G1" s="117"/>
      <c r="H1" s="422"/>
      <c r="I1" s="422"/>
      <c r="J1" s="422"/>
      <c r="K1" s="422"/>
    </row>
    <row r="2" spans="2:13" ht="22.8" x14ac:dyDescent="0.2">
      <c r="B2" s="118"/>
      <c r="C2" s="118"/>
      <c r="D2" s="118"/>
      <c r="E2" s="118"/>
      <c r="F2" s="431" t="s">
        <v>121</v>
      </c>
      <c r="G2" s="432"/>
      <c r="H2" s="423"/>
      <c r="I2" s="424"/>
      <c r="J2" s="424"/>
      <c r="K2" s="425"/>
      <c r="L2" s="119"/>
      <c r="M2" s="119"/>
    </row>
    <row r="3" spans="2:13" ht="20.100000000000001" customHeight="1" x14ac:dyDescent="0.2">
      <c r="B3" s="446" t="s">
        <v>2</v>
      </c>
      <c r="C3" s="447"/>
      <c r="D3" s="374" t="s">
        <v>3</v>
      </c>
      <c r="E3" s="374" t="s">
        <v>4</v>
      </c>
      <c r="F3" s="374" t="s">
        <v>6</v>
      </c>
      <c r="G3" s="437" t="s">
        <v>139</v>
      </c>
      <c r="H3" s="438"/>
      <c r="I3" s="439"/>
      <c r="J3" s="371" t="s">
        <v>140</v>
      </c>
      <c r="K3" s="426" t="s">
        <v>141</v>
      </c>
    </row>
    <row r="4" spans="2:13" ht="43.5" customHeight="1" thickBot="1" x14ac:dyDescent="0.25">
      <c r="B4" s="440"/>
      <c r="C4" s="441"/>
      <c r="D4" s="435"/>
      <c r="E4" s="435"/>
      <c r="F4" s="435"/>
      <c r="G4" s="120" t="s">
        <v>9</v>
      </c>
      <c r="H4" s="440" t="s">
        <v>142</v>
      </c>
      <c r="I4" s="441"/>
      <c r="J4" s="370"/>
      <c r="K4" s="427"/>
    </row>
    <row r="5" spans="2:13" ht="24.45" customHeight="1" thickTop="1" x14ac:dyDescent="0.2">
      <c r="B5" s="395" t="str">
        <f>IF('評価項目(標準)'!B5="","",+'評価項目(標準)'!B5)</f>
        <v>企　業　の　能　力　等</v>
      </c>
      <c r="C5" s="450" t="str">
        <f>IF(+'評価項目(標準)'!C5="","",+'評価項目(標準)'!C5)</f>
        <v>地域精通度・貢献度</v>
      </c>
      <c r="D5" s="415" t="str">
        <f>IF(+'評価項目(標準)'!D5="","",+'評価項目(標準)'!D5)</f>
        <v>地域精通度</v>
      </c>
      <c r="E5" s="475" t="str">
        <f>IF(+'評価項目(標準)'!E5="","",+'評価項目(標準)'!E5)</f>
        <v>本店等所在地</v>
      </c>
      <c r="F5" s="449">
        <f>+IF(+'評価項目(標準)'!J5="","",+'評価項目(標準)'!J5)</f>
        <v>10</v>
      </c>
      <c r="G5" s="121">
        <f>+IF(+'評価項目(標準)'!I5="","",+'評価項目(標準)'!I5)</f>
        <v>10</v>
      </c>
      <c r="H5" s="442" t="str">
        <f>+IF(+'評価項目(標準)'!F5="","",+'評価項目(標準)'!F5)</f>
        <v>旧飯南郡内</v>
      </c>
      <c r="I5" s="443"/>
      <c r="J5" s="436"/>
      <c r="K5" s="428" t="str">
        <f>IF(J5="","",VLOOKUP(J5,'評価項目(標準)'!F5:I6,4,FALSE))</f>
        <v/>
      </c>
    </row>
    <row r="6" spans="2:13" ht="24.45" customHeight="1" x14ac:dyDescent="0.2">
      <c r="B6" s="396"/>
      <c r="C6" s="451"/>
      <c r="D6" s="416"/>
      <c r="E6" s="377"/>
      <c r="F6" s="417"/>
      <c r="G6" s="122">
        <f>+IF(+'評価項目(標準)'!I6="","",+'評価項目(標準)'!I6)</f>
        <v>0</v>
      </c>
      <c r="H6" s="418" t="str">
        <f>+IF(+'評価項目(標準)'!F6="","",+'評価項目(標準)'!F6)</f>
        <v>上記以外の松阪建設事務所管内</v>
      </c>
      <c r="I6" s="419"/>
      <c r="J6" s="400"/>
      <c r="K6" s="403"/>
    </row>
    <row r="7" spans="2:13" ht="24.45" customHeight="1" x14ac:dyDescent="0.2">
      <c r="B7" s="396"/>
      <c r="C7" s="451"/>
      <c r="D7" s="416"/>
      <c r="E7" s="476" t="str">
        <f>IF(+'評価項目(標準)'!E7="","",+'評価項目(標準)'!E7)</f>
        <v>施工箇所地域における工事実績</v>
      </c>
      <c r="F7" s="433">
        <f>+IF(+'評価項目(標準)'!J7="","",+'評価項目(標準)'!J7)</f>
        <v>5</v>
      </c>
      <c r="G7" s="123">
        <f>+IF(+'評価項目(標準)'!I7="","",+'評価項目(標準)'!I7)</f>
        <v>5</v>
      </c>
      <c r="H7" s="444" t="str">
        <f>+IF(+'評価項目(標準)'!F7="","",+'評価項目(標準)'!F7)</f>
        <v>旧飯南郡内における工事実績あり</v>
      </c>
      <c r="I7" s="445"/>
      <c r="J7" s="399"/>
      <c r="K7" s="393" t="str">
        <f>IF(J7="","",IF(J7=H7,G7,IF(J7=H8,G8)))</f>
        <v/>
      </c>
    </row>
    <row r="8" spans="2:13" ht="24.45" customHeight="1" x14ac:dyDescent="0.2">
      <c r="B8" s="396"/>
      <c r="C8" s="451"/>
      <c r="D8" s="376"/>
      <c r="E8" s="477"/>
      <c r="F8" s="434"/>
      <c r="G8" s="123">
        <f>+IF(+'評価項目(標準)'!I8="","",+'評価項目(標準)'!I8)</f>
        <v>0</v>
      </c>
      <c r="H8" s="444" t="str">
        <f>+IF(+'評価項目(標準)'!F8="","",+'評価項目(標準)'!F8)</f>
        <v>工事実績なし</v>
      </c>
      <c r="I8" s="445"/>
      <c r="J8" s="401"/>
      <c r="K8" s="394"/>
    </row>
    <row r="9" spans="2:13" ht="24.45" customHeight="1" x14ac:dyDescent="0.2">
      <c r="B9" s="396"/>
      <c r="C9" s="451"/>
      <c r="D9" s="453" t="str">
        <f>IF(+'評価項目(標準)'!D9="","",+'評価項目(標準)'!D9)</f>
        <v>地域貢献度</v>
      </c>
      <c r="E9" s="369" t="str">
        <f>IF(+'評価項目(標準)'!E9="","",+'評価項目(標準)'!E9)</f>
        <v>地域維持型維持修繕業務委託（雪氷業務）元請実績</v>
      </c>
      <c r="F9" s="417">
        <f>+IF(+'評価項目(標準)'!J9="","",+'評価項目(標準)'!J9)</f>
        <v>5</v>
      </c>
      <c r="G9" s="124">
        <f>+IF(+'評価項目(標準)'!I9="","",+'評価項目(標準)'!I9)</f>
        <v>5</v>
      </c>
      <c r="H9" s="418" t="str">
        <f>+IF(+'評価項目(標準)'!F9="","",+'評価項目(標準)'!F9)</f>
        <v>有</v>
      </c>
      <c r="I9" s="419"/>
      <c r="J9" s="400"/>
      <c r="K9" s="403" t="str">
        <f>IF(J9="","",IF(J9=H9,G9,IF(J9=H10,G10)))</f>
        <v/>
      </c>
    </row>
    <row r="10" spans="2:13" ht="24.45" customHeight="1" x14ac:dyDescent="0.2">
      <c r="B10" s="396"/>
      <c r="C10" s="451"/>
      <c r="D10" s="416"/>
      <c r="E10" s="369"/>
      <c r="F10" s="417"/>
      <c r="G10" s="122">
        <f>+IF(+'評価項目(標準)'!I10="","",+'評価項目(標準)'!I10)</f>
        <v>0</v>
      </c>
      <c r="H10" s="418" t="str">
        <f>+IF(+'評価項目(標準)'!F10="","",+'評価項目(標準)'!F10)</f>
        <v>無</v>
      </c>
      <c r="I10" s="419"/>
      <c r="J10" s="400"/>
      <c r="K10" s="403"/>
    </row>
    <row r="11" spans="2:13" ht="24.45" customHeight="1" x14ac:dyDescent="0.2">
      <c r="B11" s="396"/>
      <c r="C11" s="451"/>
      <c r="D11" s="416"/>
      <c r="E11" s="371" t="str">
        <f>IF(+'評価項目(標準)'!E11="","",+'評価項目(標準)'!E11)</f>
        <v>地域維持型維持修繕業務委託（小規模業務）元請実績</v>
      </c>
      <c r="F11" s="393">
        <f>+IF(+'評価項目(標準)'!J11="","",+'評価項目(標準)'!J11)</f>
        <v>5</v>
      </c>
      <c r="G11" s="122">
        <f>+IF(+'評価項目(標準)'!I11="","",+'評価項目(標準)'!I11)</f>
        <v>5</v>
      </c>
      <c r="H11" s="418" t="str">
        <f>+IF(+'評価項目(標準)'!F11="","",+'評価項目(標準)'!F11)</f>
        <v>有</v>
      </c>
      <c r="I11" s="419"/>
      <c r="J11" s="399"/>
      <c r="K11" s="402" t="str">
        <f>IF(J11="","",IF(J11=H11,G11,IF(J11=H12,G12)))</f>
        <v/>
      </c>
    </row>
    <row r="12" spans="2:13" ht="24.45" customHeight="1" x14ac:dyDescent="0.2">
      <c r="B12" s="396"/>
      <c r="C12" s="451"/>
      <c r="D12" s="416"/>
      <c r="E12" s="369"/>
      <c r="F12" s="417"/>
      <c r="G12" s="122">
        <f>+IF(+'評価項目(標準)'!I12="","",+'評価項目(標準)'!I12)</f>
        <v>0</v>
      </c>
      <c r="H12" s="418" t="str">
        <f>+IF(+'評価項目(標準)'!F12="","",+'評価項目(標準)'!F12)</f>
        <v>無</v>
      </c>
      <c r="I12" s="419"/>
      <c r="J12" s="400"/>
      <c r="K12" s="403"/>
    </row>
    <row r="13" spans="2:13" ht="24.45" customHeight="1" x14ac:dyDescent="0.2">
      <c r="B13" s="396"/>
      <c r="C13" s="451"/>
      <c r="D13" s="416"/>
      <c r="E13" s="371" t="str">
        <f>IF(+'評価項目(標準)'!E13="","",+'評価項目(標準)'!E13)</f>
        <v>　公共施設美化活動実績</v>
      </c>
      <c r="F13" s="379">
        <f>+IF(+'評価項目(標準)'!J13="","",+'評価項目(標準)'!J13)</f>
        <v>3</v>
      </c>
      <c r="G13" s="122">
        <f>+IF(+'評価項目(標準)'!I13="","",+'評価項目(標準)'!I13)</f>
        <v>3</v>
      </c>
      <c r="H13" s="418" t="str">
        <f>+IF(+'評価項目(標準)'!F13="","",+'評価項目(標準)'!F13)</f>
        <v>有</v>
      </c>
      <c r="I13" s="419"/>
      <c r="J13" s="399"/>
      <c r="K13" s="402" t="str">
        <f>IF(J13="","",IF(J13=H13,G13,IF(J13=H14,G14)))</f>
        <v/>
      </c>
    </row>
    <row r="14" spans="2:13" ht="24.45" customHeight="1" x14ac:dyDescent="0.2">
      <c r="B14" s="396"/>
      <c r="C14" s="451"/>
      <c r="D14" s="416"/>
      <c r="E14" s="369"/>
      <c r="F14" s="382"/>
      <c r="G14" s="122">
        <f>+IF(+'評価項目(標準)'!I14="","",+'評価項目(標準)'!I14)</f>
        <v>0</v>
      </c>
      <c r="H14" s="418" t="str">
        <f>+IF(+'評価項目(標準)'!F14="","",+'評価項目(標準)'!F14)</f>
        <v>無</v>
      </c>
      <c r="I14" s="419"/>
      <c r="J14" s="400"/>
      <c r="K14" s="403"/>
    </row>
    <row r="15" spans="2:13" ht="24.45" customHeight="1" x14ac:dyDescent="0.2">
      <c r="B15" s="396"/>
      <c r="C15" s="451"/>
      <c r="D15" s="416"/>
      <c r="E15" s="371" t="str">
        <f>IF(+'評価項目(標準)'!E15="","",+'評価項目(標準)'!E15)</f>
        <v>災害協定の評価</v>
      </c>
      <c r="F15" s="379">
        <f>+IF(+'評価項目(標準)'!J15="","",+'評価項目(標準)'!J15)</f>
        <v>9</v>
      </c>
      <c r="G15" s="122">
        <f>+IF(+'評価項目(標準)'!I15="","",+'評価項目(標準)'!I15)</f>
        <v>9</v>
      </c>
      <c r="H15" s="367" t="str">
        <f>+IF(+'評価項目(標準)'!F15="","",+'評価項目(標準)'!F15)</f>
        <v>災害協定に基づく訓練１への参加実績あり</v>
      </c>
      <c r="I15" s="368"/>
      <c r="J15" s="399"/>
      <c r="K15" s="402" t="str">
        <f>IF(J15="","",VLOOKUP(J15,'評価項目(標準)'!F15:I18,4,FALSE))</f>
        <v/>
      </c>
    </row>
    <row r="16" spans="2:13" ht="24.45" customHeight="1" x14ac:dyDescent="0.2">
      <c r="B16" s="396"/>
      <c r="C16" s="451"/>
      <c r="D16" s="416"/>
      <c r="E16" s="369"/>
      <c r="F16" s="382"/>
      <c r="G16" s="122">
        <f>+IF(+'評価項目(標準)'!I16="","",+'評価項目(標準)'!I16)</f>
        <v>7</v>
      </c>
      <c r="H16" s="367" t="str">
        <f>+IF(+'評価項目(標準)'!F16="","",+'評価項目(標準)'!F16)</f>
        <v>災害協定に基づく訓練２への参加実績あり</v>
      </c>
      <c r="I16" s="368"/>
      <c r="J16" s="400"/>
      <c r="K16" s="403"/>
    </row>
    <row r="17" spans="2:11" ht="24.45" customHeight="1" x14ac:dyDescent="0.2">
      <c r="B17" s="396"/>
      <c r="C17" s="451"/>
      <c r="D17" s="416"/>
      <c r="E17" s="369"/>
      <c r="F17" s="382"/>
      <c r="G17" s="122">
        <f>+IF(+'評価項目(標準)'!I17="","",+'評価項目(標準)'!I17)</f>
        <v>3</v>
      </c>
      <c r="H17" s="420" t="str">
        <f>+IF(+'評価項目(標準)'!F17="","",+'評価項目(標準)'!F17)</f>
        <v>防災協定の締結実績あり</v>
      </c>
      <c r="I17" s="421"/>
      <c r="J17" s="400"/>
      <c r="K17" s="403"/>
    </row>
    <row r="18" spans="2:11" ht="24.45" customHeight="1" x14ac:dyDescent="0.2">
      <c r="B18" s="396"/>
      <c r="C18" s="452"/>
      <c r="D18" s="376"/>
      <c r="E18" s="381"/>
      <c r="F18" s="380"/>
      <c r="G18" s="122">
        <f>+IF(+'評価項目(標準)'!I18="","",+'評価項目(標準)'!I18)</f>
        <v>0</v>
      </c>
      <c r="H18" s="420" t="str">
        <f>+IF(+'評価項目(標準)'!F18="","",+'評価項目(標準)'!F18)</f>
        <v>実績なし</v>
      </c>
      <c r="I18" s="421"/>
      <c r="J18" s="401"/>
      <c r="K18" s="404"/>
    </row>
    <row r="19" spans="2:11" ht="35.700000000000003" customHeight="1" x14ac:dyDescent="0.2">
      <c r="B19" s="396"/>
      <c r="C19" s="398" t="str">
        <f>IF(+'評価項目(標準)'!C19="","",+'評価項目(標準)'!C19)</f>
        <v>社会貢献度</v>
      </c>
      <c r="D19" s="374" t="str">
        <f>IF(+'評価項目(標準)'!D19="","",+'評価項目(標準)'!D19)</f>
        <v>社会貢献度</v>
      </c>
      <c r="E19" s="412"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379">
        <f>+IF(+'評価項目(標準)'!J19="","",+'評価項目(標準)'!J19)</f>
        <v>4</v>
      </c>
      <c r="G19" s="367" t="s">
        <v>143</v>
      </c>
      <c r="H19" s="478"/>
      <c r="I19" s="368"/>
      <c r="J19" s="399"/>
      <c r="K19" s="393" t="str">
        <f>IF(J19="","",IF(J19=H20,G20,IF(J19=H21,G21,IF(J19=H22,G22,IF(J19=H23,G23,IF(J19=H24,G24))))))</f>
        <v/>
      </c>
    </row>
    <row r="20" spans="2:11" ht="35.700000000000003" customHeight="1" x14ac:dyDescent="0.2">
      <c r="B20" s="396"/>
      <c r="C20" s="396"/>
      <c r="D20" s="377"/>
      <c r="E20" s="413"/>
      <c r="F20" s="382"/>
      <c r="G20" s="124">
        <f>+IF(+'評価項目(標準)'!I20="","",+'評価項目(標準)'!I20)</f>
        <v>4</v>
      </c>
      <c r="H20" s="479" t="str">
        <f>+IF(+'評価項目(標準)'!F20="","",+'評価項目(標準)'!F20)</f>
        <v>４点</v>
      </c>
      <c r="I20" s="480"/>
      <c r="J20" s="400"/>
      <c r="K20" s="417"/>
    </row>
    <row r="21" spans="2:11" ht="35.700000000000003" customHeight="1" x14ac:dyDescent="0.2">
      <c r="B21" s="396"/>
      <c r="C21" s="396"/>
      <c r="D21" s="377"/>
      <c r="E21" s="413"/>
      <c r="F21" s="382"/>
      <c r="G21" s="122">
        <f>+IF(+'評価項目(標準)'!I21="","",+'評価項目(標準)'!I21)</f>
        <v>3</v>
      </c>
      <c r="H21" s="365" t="str">
        <f>+IF(+'評価項目(標準)'!F21="","",+'評価項目(標準)'!F21)</f>
        <v>３点</v>
      </c>
      <c r="I21" s="366"/>
      <c r="J21" s="400"/>
      <c r="K21" s="417"/>
    </row>
    <row r="22" spans="2:11" ht="35.700000000000003" customHeight="1" x14ac:dyDescent="0.2">
      <c r="B22" s="396"/>
      <c r="C22" s="396"/>
      <c r="D22" s="377"/>
      <c r="E22" s="413"/>
      <c r="F22" s="382"/>
      <c r="G22" s="122">
        <f>+IF(+'評価項目(標準)'!I22="","",+'評価項目(標準)'!I22)</f>
        <v>2</v>
      </c>
      <c r="H22" s="365" t="str">
        <f>+IF(+'評価項目(標準)'!F22="","",+'評価項目(標準)'!F22)</f>
        <v>２点</v>
      </c>
      <c r="I22" s="366"/>
      <c r="J22" s="400"/>
      <c r="K22" s="417"/>
    </row>
    <row r="23" spans="2:11" ht="35.700000000000003" customHeight="1" x14ac:dyDescent="0.2">
      <c r="B23" s="396"/>
      <c r="C23" s="396"/>
      <c r="D23" s="377"/>
      <c r="E23" s="413"/>
      <c r="F23" s="382"/>
      <c r="G23" s="122">
        <f>+IF(+'評価項目(標準)'!I23="","",+'評価項目(標準)'!I23)</f>
        <v>1</v>
      </c>
      <c r="H23" s="365" t="str">
        <f>+IF(+'評価項目(標準)'!F23="","",+'評価項目(標準)'!F23)</f>
        <v>１点</v>
      </c>
      <c r="I23" s="366"/>
      <c r="J23" s="400"/>
      <c r="K23" s="417"/>
    </row>
    <row r="24" spans="2:11" ht="35.700000000000003" customHeight="1" x14ac:dyDescent="0.2">
      <c r="B24" s="396"/>
      <c r="C24" s="396"/>
      <c r="D24" s="377"/>
      <c r="E24" s="414"/>
      <c r="F24" s="380"/>
      <c r="G24" s="125">
        <f>+IF(+'評価項目(標準)'!I24="","",+'評価項目(標準)'!I24)</f>
        <v>0</v>
      </c>
      <c r="H24" s="365" t="str">
        <f>+IF(+'評価項目(標準)'!F24="","",+'評価項目(標準)'!F24)</f>
        <v>実績（取得点）なし</v>
      </c>
      <c r="I24" s="366"/>
      <c r="J24" s="401"/>
      <c r="K24" s="394"/>
    </row>
    <row r="25" spans="2:11" ht="24.45" customHeight="1" x14ac:dyDescent="0.2">
      <c r="B25" s="396"/>
      <c r="C25" s="396"/>
      <c r="D25" s="377"/>
      <c r="E25" s="371" t="str">
        <f>IF(+'評価項目(標準)'!E25="","",+'評価項目(標準)'!E25)</f>
        <v>県内企業による施工</v>
      </c>
      <c r="F25" s="379">
        <f>+IF(+'評価項目(標準)'!J25="","",+'評価項目(標準)'!J25)</f>
        <v>5</v>
      </c>
      <c r="G25" s="125">
        <f>+IF(+'評価項目(標準)'!I25="","",+'評価項目(標準)'!I25)</f>
        <v>5</v>
      </c>
      <c r="H25" s="372" t="str">
        <f>+IF(+'評価項目(標準)'!F25="","",+'評価項目(標準)'!F25)</f>
        <v>県内企業による施工の割合 90 ％以上</v>
      </c>
      <c r="I25" s="373"/>
      <c r="J25" s="399"/>
      <c r="K25" s="402" t="str">
        <f>IF(J25="","",VLOOKUP(J25,'評価項目(標準)'!F25:I27,4,FALSE))</f>
        <v/>
      </c>
    </row>
    <row r="26" spans="2:11" ht="24.45" customHeight="1" x14ac:dyDescent="0.2">
      <c r="B26" s="396"/>
      <c r="C26" s="396"/>
      <c r="D26" s="377"/>
      <c r="E26" s="369"/>
      <c r="F26" s="382"/>
      <c r="G26" s="125">
        <f>+IF(+'評価項目(標準)'!I26="","",+'評価項目(標準)'!I26)</f>
        <v>3</v>
      </c>
      <c r="H26" s="372" t="str">
        <f>+IF(+'評価項目(標準)'!F26="","",+'評価項目(標準)'!F26)</f>
        <v>県内企業による施工の割合 70 ％以上</v>
      </c>
      <c r="I26" s="373"/>
      <c r="J26" s="400"/>
      <c r="K26" s="403"/>
    </row>
    <row r="27" spans="2:11" ht="24.45" customHeight="1" x14ac:dyDescent="0.2">
      <c r="B27" s="396"/>
      <c r="C27" s="448"/>
      <c r="D27" s="378"/>
      <c r="E27" s="381"/>
      <c r="F27" s="380"/>
      <c r="G27" s="125">
        <f>+IF(+'評価項目(標準)'!I27="","",+'評価項目(標準)'!I27)</f>
        <v>0</v>
      </c>
      <c r="H27" s="372" t="str">
        <f>+IF(+'評価項目(標準)'!F27="","",+'評価項目(標準)'!F27)</f>
        <v>上記以外</v>
      </c>
      <c r="I27" s="373"/>
      <c r="J27" s="401"/>
      <c r="K27" s="404"/>
    </row>
    <row r="28" spans="2:11" ht="27.45" customHeight="1" x14ac:dyDescent="0.2">
      <c r="B28" s="396"/>
      <c r="C28" s="398" t="str">
        <f>IF(+'評価項目(標準)'!C28="","",+'評価項目(標準)'!C28)</f>
        <v>企業の雇用に関する取組</v>
      </c>
      <c r="D28" s="371" t="str">
        <f>IF(+'評価項目(標準)'!D28="","",+'評価項目(標準)'!D28)</f>
        <v>担い手確保・育成への取組</v>
      </c>
      <c r="E28" s="371" t="str">
        <f>IF(+'評価項目(標準)'!E28="","",+'評価項目(標準)'!E28)</f>
        <v>建設業者団体の取組実績</v>
      </c>
      <c r="F28" s="379">
        <f>+IF(+'評価項目(標準)'!J28="","",+'評価項目(標準)'!J28)</f>
        <v>2</v>
      </c>
      <c r="G28" s="125">
        <f>+IF(+'評価項目(標準)'!I28="","",+'評価項目(標準)'!I28)</f>
        <v>2</v>
      </c>
      <c r="H28" s="372" t="str">
        <f>+IF(+'評価項目(標準)'!F28="","",+'評価項目(標準)'!F28)</f>
        <v>取組の実績あり</v>
      </c>
      <c r="I28" s="373"/>
      <c r="J28" s="399"/>
      <c r="K28" s="393" t="str">
        <f>IF(J28="","",IF(J28=H28,G28,IF(J28=H29,G29)))</f>
        <v/>
      </c>
    </row>
    <row r="29" spans="2:11" ht="27.45" customHeight="1" x14ac:dyDescent="0.2">
      <c r="B29" s="396"/>
      <c r="C29" s="396"/>
      <c r="D29" s="369"/>
      <c r="E29" s="369"/>
      <c r="F29" s="382"/>
      <c r="G29" s="125">
        <f>+IF(+'評価項目(標準)'!I29="","",+'評価項目(標準)'!I29)</f>
        <v>0</v>
      </c>
      <c r="H29" s="429" t="str">
        <f>+IF(+'評価項目(標準)'!F29="","",+'評価項目(標準)'!F29)</f>
        <v>取組の実績なし</v>
      </c>
      <c r="I29" s="430"/>
      <c r="J29" s="400"/>
      <c r="K29" s="394"/>
    </row>
    <row r="30" spans="2:11" ht="27.45" customHeight="1" x14ac:dyDescent="0.2">
      <c r="B30" s="396"/>
      <c r="C30" s="396"/>
      <c r="D30" s="369"/>
      <c r="E30" s="371" t="str">
        <f>IF(+'評価項目(標準)'!E30="","",+'評価項目(標準)'!E30)</f>
        <v>建設業者団体地域組織の取組実績</v>
      </c>
      <c r="F30" s="379">
        <f>+IF(+'評価項目(標準)'!J30="","",+'評価項目(標準)'!J30)</f>
        <v>1</v>
      </c>
      <c r="G30" s="125">
        <f>+IF(+'評価項目(標準)'!I30="","",+'評価項目(標準)'!I30)</f>
        <v>1</v>
      </c>
      <c r="H30" s="372" t="str">
        <f>+IF(+'評価項目(標準)'!F30="","",+'評価項目(標準)'!F30)</f>
        <v>取組の実績あり</v>
      </c>
      <c r="I30" s="373"/>
      <c r="J30" s="399"/>
      <c r="K30" s="393" t="str">
        <f>IF(J30="","",IF(J30=H30,G30,IF(J30=H31,G31)))</f>
        <v/>
      </c>
    </row>
    <row r="31" spans="2:11" ht="27.45" customHeight="1" x14ac:dyDescent="0.2">
      <c r="B31" s="396"/>
      <c r="C31" s="396"/>
      <c r="D31" s="369"/>
      <c r="E31" s="369"/>
      <c r="F31" s="382"/>
      <c r="G31" s="125">
        <f>+IF(+'評価項目(標準)'!I31="","",+'評価項目(標準)'!I31)</f>
        <v>0</v>
      </c>
      <c r="H31" s="429" t="str">
        <f>+IF(+'評価項目(標準)'!F31="","",+'評価項目(標準)'!F31)</f>
        <v>取組の実績なし</v>
      </c>
      <c r="I31" s="430"/>
      <c r="J31" s="400"/>
      <c r="K31" s="394"/>
    </row>
    <row r="32" spans="2:11" ht="27.45" customHeight="1" x14ac:dyDescent="0.2">
      <c r="B32" s="396"/>
      <c r="C32" s="396"/>
      <c r="D32" s="369"/>
      <c r="E32" s="371" t="str">
        <f>IF(+'評価項目(標準)'!E32="","",+'評価項目(標準)'!E32)</f>
        <v>建設企業の取組実績</v>
      </c>
      <c r="F32" s="379">
        <f>+IF(+'評価項目(標準)'!J32="","",+'評価項目(標準)'!J32)</f>
        <v>1</v>
      </c>
      <c r="G32" s="125">
        <f>+IF(+'評価項目(標準)'!I32="","",+'評価項目(標準)'!I32)</f>
        <v>1</v>
      </c>
      <c r="H32" s="372" t="str">
        <f>+IF(+'評価項目(標準)'!F32="","",+'評価項目(標準)'!F32)</f>
        <v>取組の実績あり</v>
      </c>
      <c r="I32" s="373"/>
      <c r="J32" s="399"/>
      <c r="K32" s="393" t="str">
        <f>IF(J32="","",IF(J32=H32,G32,IF(J32=H33,G33)))</f>
        <v/>
      </c>
    </row>
    <row r="33" spans="2:11" ht="27.45" customHeight="1" x14ac:dyDescent="0.2">
      <c r="B33" s="396"/>
      <c r="C33" s="396"/>
      <c r="D33" s="369"/>
      <c r="E33" s="369"/>
      <c r="F33" s="382"/>
      <c r="G33" s="125">
        <f>+IF(+'評価項目(標準)'!I33="","",+'評価項目(標準)'!I33)</f>
        <v>0</v>
      </c>
      <c r="H33" s="429" t="str">
        <f>+IF(+'評価項目(標準)'!F33="","",+'評価項目(標準)'!F33)</f>
        <v>取組の実績なし</v>
      </c>
      <c r="I33" s="430"/>
      <c r="J33" s="400"/>
      <c r="K33" s="394"/>
    </row>
    <row r="34" spans="2:11" ht="24.45" customHeight="1" x14ac:dyDescent="0.2">
      <c r="B34" s="396"/>
      <c r="C34" s="398" t="str">
        <f>IF(+'評価項目(標準)'!C34="","",+'評価項目(標準)'!C34)</f>
        <v>企業の技術力等</v>
      </c>
      <c r="D34" s="374" t="str">
        <f>IF(+'評価項目(標準)'!D34="","",+'評価項目(標準)'!D34)</f>
        <v>工事実績</v>
      </c>
      <c r="E34" s="371" t="str">
        <f>IF(+'評価項目(標準)'!E34="","",+'評価項目(標準)'!E34)</f>
        <v>企業の工事実績</v>
      </c>
      <c r="F34" s="379">
        <f>+IF(+'評価項目(標準)'!J34="","",+'評価項目(標準)'!J34)</f>
        <v>20</v>
      </c>
      <c r="G34" s="125">
        <f>+IF(+'評価項目(標準)'!I34="","",+'評価項目(標準)'!I34)</f>
        <v>20</v>
      </c>
      <c r="H34" s="365" t="str">
        <f>+IF(+'評価項目(標準)'!F34="","",+'評価項目(標準)'!F34)</f>
        <v>評価対象工事の実績あり</v>
      </c>
      <c r="I34" s="366"/>
      <c r="J34" s="399"/>
      <c r="K34" s="402" t="str">
        <f>IF(J34="","",VLOOKUP(J34,'評価項目(標準)'!F34:I35,4,FALSE))</f>
        <v/>
      </c>
    </row>
    <row r="35" spans="2:11" ht="24.45" customHeight="1" x14ac:dyDescent="0.2">
      <c r="B35" s="396"/>
      <c r="C35" s="396"/>
      <c r="D35" s="378"/>
      <c r="E35" s="381"/>
      <c r="F35" s="380"/>
      <c r="G35" s="125">
        <f>+IF(+'評価項目(標準)'!I35="","",+'評価項目(標準)'!I35)</f>
        <v>0</v>
      </c>
      <c r="H35" s="365" t="str">
        <f>+IF(+'評価項目(標準)'!F35="","",+'評価項目(標準)'!F35)</f>
        <v>評価対象工事の実績なし</v>
      </c>
      <c r="I35" s="366"/>
      <c r="J35" s="401"/>
      <c r="K35" s="404"/>
    </row>
    <row r="36" spans="2:11" ht="26.25" customHeight="1" x14ac:dyDescent="0.2">
      <c r="B36" s="396"/>
      <c r="C36" s="396"/>
      <c r="D36" s="374" t="str">
        <f>IF(+'評価項目(標準)'!D36="","",+'評価項目(標準)'!D36)</f>
        <v>工事成績</v>
      </c>
      <c r="E36" s="371" t="str">
        <f>IF(+'評価項目(標準)'!E36="","",+'評価項目(標準)'!E36)</f>
        <v>申告工事成績点又は総合点</v>
      </c>
      <c r="F36" s="379">
        <f>+IF(+'評価項目(標準)'!J36="","",+'評価項目(標準)'!J36)</f>
        <v>20</v>
      </c>
      <c r="G36" s="122">
        <f>IF(+'評価項目(標準)'!I36="","",+'評価項目(標準)'!I36)</f>
        <v>20</v>
      </c>
      <c r="H36" s="365" t="str">
        <f>IF(+'評価項目(標準)'!F36="","",+'評価項目(標準)'!F36)</f>
        <v xml:space="preserve">申告工事成績点が８５点以上の場合 </v>
      </c>
      <c r="I36" s="366"/>
      <c r="J36" s="126" t="s">
        <v>144</v>
      </c>
      <c r="K36" s="385" t="str">
        <f>IF(COUNTA(J39,J42)=0,"",IF(COUNTA(J39,J42)=2,"入力は【申告工事成績点】、【総合点】のいずれかにして下さい",IF(AND(COUNTA(J39)=1,J37=""),"いずれの【申告工事成績点】なのか、「三重県、中部地整、近畿地整」より選択してください",IF(J42&gt;=970,10,IF(AND(J42&lt;970,J42&gt;=840),ROUNDDOWN((J42-840)/(970-840)*10,1),IF(J42&lt;840,0,)))+IF(J39&gt;=85,F36,IF(AND(J39&lt;75,J39&gt;=1),10,IF(AND(J39&lt;85,J39&gt;=75),(J39-75)+10))))))</f>
        <v/>
      </c>
    </row>
    <row r="37" spans="2:11" ht="26.25" customHeight="1" x14ac:dyDescent="0.2">
      <c r="B37" s="396"/>
      <c r="C37" s="396"/>
      <c r="D37" s="377"/>
      <c r="E37" s="369"/>
      <c r="F37" s="382"/>
      <c r="G37" s="220" t="str">
        <f>IF(+'評価項目(標準)'!I37="","",+'評価項目(標準)'!I37)</f>
        <v/>
      </c>
      <c r="H37" s="367" t="str">
        <f>IF(+'評価項目(標準)'!F37="","",+'評価項目(標準)'!F37)</f>
        <v>申告工事成績点が７５点以上８５点未満の場合
計算式１
（申告工事成績点－７５点）＋１０点</v>
      </c>
      <c r="I37" s="368"/>
      <c r="J37" s="463"/>
      <c r="K37" s="386"/>
    </row>
    <row r="38" spans="2:11" ht="26.25" customHeight="1" x14ac:dyDescent="0.2">
      <c r="B38" s="396"/>
      <c r="C38" s="396"/>
      <c r="D38" s="377"/>
      <c r="E38" s="369"/>
      <c r="F38" s="382"/>
      <c r="G38" s="128" t="str">
        <f>IF(+'評価項目(標準)'!I38="","",+'評価項目(標準)'!I38)</f>
        <v>～</v>
      </c>
      <c r="H38" s="367"/>
      <c r="I38" s="368"/>
      <c r="J38" s="464"/>
      <c r="K38" s="386"/>
    </row>
    <row r="39" spans="2:11" ht="26.25" customHeight="1" x14ac:dyDescent="0.2">
      <c r="B39" s="396"/>
      <c r="C39" s="396"/>
      <c r="D39" s="377"/>
      <c r="E39" s="369"/>
      <c r="F39" s="382"/>
      <c r="G39" s="124" t="str">
        <f>IF(+'評価項目(標準)'!I39="","",+'評価項目(標準)'!I39)</f>
        <v/>
      </c>
      <c r="H39" s="367"/>
      <c r="I39" s="368"/>
      <c r="J39" s="465"/>
      <c r="K39" s="387"/>
    </row>
    <row r="40" spans="2:11" ht="26.25" customHeight="1" x14ac:dyDescent="0.2">
      <c r="B40" s="396"/>
      <c r="C40" s="396"/>
      <c r="D40" s="377"/>
      <c r="E40" s="369"/>
      <c r="F40" s="382"/>
      <c r="G40" s="122">
        <f>IF(+'評価項目(標準)'!I40="","",+'評価項目(標準)'!I40)</f>
        <v>10</v>
      </c>
      <c r="H40" s="365" t="str">
        <f>IF(+'評価項目(標準)'!F40="","",+'評価項目(標準)'!F40)</f>
        <v>申告工事成績点が７５点未満の場合</v>
      </c>
      <c r="I40" s="366"/>
      <c r="J40" s="466"/>
      <c r="K40" s="387"/>
    </row>
    <row r="41" spans="2:11" ht="26.25" customHeight="1" x14ac:dyDescent="0.2">
      <c r="B41" s="396"/>
      <c r="C41" s="396"/>
      <c r="D41" s="377" t="str">
        <f>IF(+'評価項目(標準)'!D46="","",+'評価項目(標準)'!D46)</f>
        <v>品質
マネジメント</v>
      </c>
      <c r="E41" s="369" t="str">
        <f>IF(+'評価項目(標準)'!E46="","",+'評価項目(標準)'!E46)</f>
        <v>品質マネジメントシステムの認証</v>
      </c>
      <c r="F41" s="382"/>
      <c r="G41" s="122">
        <f>IF(+'評価項目(標準)'!I41="","",+'評価項目(標準)'!I41)</f>
        <v>10</v>
      </c>
      <c r="H41" s="365" t="str">
        <f>IF(+'評価項目(標準)'!F41="","",+'評価項目(標準)'!F41)</f>
        <v xml:space="preserve">総合点が９７０点以上の場合 </v>
      </c>
      <c r="I41" s="366"/>
      <c r="J41" s="129" t="s">
        <v>145</v>
      </c>
      <c r="K41" s="387"/>
    </row>
    <row r="42" spans="2:11" ht="26.25" customHeight="1" x14ac:dyDescent="0.2">
      <c r="B42" s="396"/>
      <c r="C42" s="396"/>
      <c r="D42" s="377"/>
      <c r="E42" s="369"/>
      <c r="F42" s="382"/>
      <c r="G42" s="127" t="str">
        <f>IF(+'評価項目(標準)'!I42="","",+'評価項目(標準)'!I42)</f>
        <v/>
      </c>
      <c r="H42" s="367" t="str">
        <f>IF(+'評価項目(標準)'!F42="","",+'評価項目(標準)'!F42)</f>
        <v>総合点が８４０点以上９７０点未満の場合
計算式２
（総合点－８４０）／（９７０－８４０）×１０</v>
      </c>
      <c r="I42" s="368"/>
      <c r="J42" s="473"/>
      <c r="K42" s="387"/>
    </row>
    <row r="43" spans="2:11" ht="26.25" customHeight="1" x14ac:dyDescent="0.2">
      <c r="B43" s="396"/>
      <c r="C43" s="396"/>
      <c r="D43" s="377"/>
      <c r="E43" s="369"/>
      <c r="F43" s="382"/>
      <c r="G43" s="128" t="str">
        <f>IF(+'評価項目(標準)'!I43="","",+'評価項目(標準)'!I43)</f>
        <v>～</v>
      </c>
      <c r="H43" s="367"/>
      <c r="I43" s="368"/>
      <c r="J43" s="473"/>
      <c r="K43" s="387"/>
    </row>
    <row r="44" spans="2:11" ht="26.25" customHeight="1" x14ac:dyDescent="0.2">
      <c r="B44" s="396"/>
      <c r="C44" s="396"/>
      <c r="D44" s="377"/>
      <c r="E44" s="369"/>
      <c r="F44" s="382"/>
      <c r="G44" s="124" t="str">
        <f>IF(+'評価項目(標準)'!I44="","",+'評価項目(標準)'!I44)</f>
        <v/>
      </c>
      <c r="H44" s="367"/>
      <c r="I44" s="368"/>
      <c r="J44" s="473"/>
      <c r="K44" s="387"/>
    </row>
    <row r="45" spans="2:11" ht="26.25" customHeight="1" x14ac:dyDescent="0.2">
      <c r="B45" s="396"/>
      <c r="C45" s="396"/>
      <c r="D45" s="378"/>
      <c r="E45" s="381"/>
      <c r="F45" s="380"/>
      <c r="G45" s="122">
        <f>IF(+'評価項目(標準)'!I45="","",+'評価項目(標準)'!I45)</f>
        <v>0</v>
      </c>
      <c r="H45" s="365" t="str">
        <f>IF(+'評価項目(標準)'!F45="","",+'評価項目(標準)'!F45)</f>
        <v>総合点が８４０点未満の場合</v>
      </c>
      <c r="I45" s="366"/>
      <c r="J45" s="474"/>
      <c r="K45" s="388"/>
    </row>
    <row r="46" spans="2:11" ht="25.95" customHeight="1" x14ac:dyDescent="0.2">
      <c r="B46" s="396"/>
      <c r="C46" s="396"/>
      <c r="D46" s="371" t="str">
        <f>IF(+'評価項目(標準)'!D46="","",+'評価項目(標準)'!D46)</f>
        <v>品質
マネジメント</v>
      </c>
      <c r="E46" s="371" t="str">
        <f>IF(+'評価項目(標準)'!E46="","",+'評価項目(標準)'!E46)</f>
        <v>品質マネジメントシステムの認証</v>
      </c>
      <c r="F46" s="379">
        <f>+IF(+'評価項目(標準)'!J46="","",+'評価項目(標準)'!J46)</f>
        <v>3</v>
      </c>
      <c r="G46" s="125">
        <f>+IF(+'評価項目(標準)'!I46="","",+'評価項目(標準)'!I46)</f>
        <v>3</v>
      </c>
      <c r="H46" s="365" t="str">
        <f>+IF(+'評価項目(標準)'!F46="","",+'評価項目(標準)'!F46)</f>
        <v>有</v>
      </c>
      <c r="I46" s="366"/>
      <c r="J46" s="399"/>
      <c r="K46" s="393" t="str">
        <f>IF(J46="","",IF(J46=H46,G46,IF(J46=H47,G47)))</f>
        <v/>
      </c>
    </row>
    <row r="47" spans="2:11" ht="26.25" customHeight="1" x14ac:dyDescent="0.2">
      <c r="B47" s="396"/>
      <c r="C47" s="396"/>
      <c r="D47" s="377"/>
      <c r="E47" s="381"/>
      <c r="F47" s="380"/>
      <c r="G47" s="125">
        <f>+IF(+'評価項目(標準)'!I47="","",+'評価項目(標準)'!I47)</f>
        <v>0</v>
      </c>
      <c r="H47" s="365" t="str">
        <f>+IF(+'評価項目(標準)'!F47="","",+'評価項目(標準)'!F47)</f>
        <v>無</v>
      </c>
      <c r="I47" s="366"/>
      <c r="J47" s="401"/>
      <c r="K47" s="394"/>
    </row>
    <row r="48" spans="2:11" ht="26.25" customHeight="1" x14ac:dyDescent="0.2">
      <c r="B48" s="396"/>
      <c r="C48" s="396"/>
      <c r="D48" s="374" t="str">
        <f>IF(+'評価項目(標準)'!D48="","",+'評価項目(標準)'!D48)</f>
        <v>労働安全
衛生管理</v>
      </c>
      <c r="E48" s="371" t="str">
        <f>IF(+'評価項目(標準)'!E48="","",+'評価項目(標準)'!E48)</f>
        <v>労働安全衛生マネジメントシステムの認証</v>
      </c>
      <c r="F48" s="379">
        <f>+IF(+'評価項目(標準)'!J48="","",+'評価項目(標準)'!J48)</f>
        <v>5</v>
      </c>
      <c r="G48" s="125">
        <f>+IF(+'評価項目(標準)'!I48="","",+'評価項目(標準)'!I48)</f>
        <v>5</v>
      </c>
      <c r="H48" s="367" t="str">
        <f>IF(+'評価項目(標準)'!F48="","",+'評価項目(標準)'!F48)</f>
        <v>有</v>
      </c>
      <c r="I48" s="368"/>
      <c r="J48" s="470"/>
      <c r="K48" s="393" t="str">
        <f>IF(J48="","",IF(J48=H48,G48,IF(J48=H49,G49)))</f>
        <v/>
      </c>
    </row>
    <row r="49" spans="2:11" ht="26.25" customHeight="1" x14ac:dyDescent="0.2">
      <c r="B49" s="396"/>
      <c r="C49" s="396"/>
      <c r="D49" s="375"/>
      <c r="E49" s="381"/>
      <c r="F49" s="380"/>
      <c r="G49" s="125">
        <f>+IF(+'評価項目(標準)'!I49="","",+'評価項目(標準)'!I49)</f>
        <v>0</v>
      </c>
      <c r="H49" s="367" t="str">
        <f>IF(+'評価項目(標準)'!F49="","",+'評価項目(標準)'!F49)</f>
        <v>無</v>
      </c>
      <c r="I49" s="368"/>
      <c r="J49" s="470"/>
      <c r="K49" s="394"/>
    </row>
    <row r="50" spans="2:11" ht="26.25" customHeight="1" x14ac:dyDescent="0.2">
      <c r="B50" s="396"/>
      <c r="C50" s="396"/>
      <c r="D50" s="371" t="str">
        <f>IF(+'評価項目(標準)'!D50="","",+'評価項目(標準)'!D50)</f>
        <v>災害時の
事業継続力</v>
      </c>
      <c r="E50" s="371" t="str">
        <f>IF(+'評価項目(標準)'!E50="","",+'評価項目(標準)'!E50)</f>
        <v>事業継続計画 （ＢＣＰ）策定の有無</v>
      </c>
      <c r="F50" s="379">
        <f>+IF(+'評価項目(標準)'!J50="","",+'評価項目(標準)'!J50)</f>
        <v>2</v>
      </c>
      <c r="G50" s="125">
        <f>+IF(+'評価項目(標準)'!I50="","",+'評価項目(標準)'!I50)</f>
        <v>2</v>
      </c>
      <c r="H50" s="367" t="str">
        <f>IF(+'評価項目(標準)'!F50="","",+'評価項目(標準)'!F50)</f>
        <v>有</v>
      </c>
      <c r="I50" s="368"/>
      <c r="J50" s="470"/>
      <c r="K50" s="393" t="str">
        <f>IF(J50="","",IF(J50=H50,G50,IF(J50=H51,G51)))</f>
        <v/>
      </c>
    </row>
    <row r="51" spans="2:11" ht="26.25" customHeight="1" x14ac:dyDescent="0.2">
      <c r="B51" s="396"/>
      <c r="C51" s="396"/>
      <c r="D51" s="376"/>
      <c r="E51" s="381"/>
      <c r="F51" s="380"/>
      <c r="G51" s="125">
        <f>+IF(+'評価項目(標準)'!I51="","",+'評価項目(標準)'!I51)</f>
        <v>0</v>
      </c>
      <c r="H51" s="367" t="str">
        <f>IF(+'評価項目(標準)'!F51="","",+'評価項目(標準)'!F51)</f>
        <v>無</v>
      </c>
      <c r="I51" s="368"/>
      <c r="J51" s="470"/>
      <c r="K51" s="394"/>
    </row>
    <row r="52" spans="2:11" ht="26.25" customHeight="1" x14ac:dyDescent="0.2">
      <c r="B52" s="396"/>
      <c r="C52" s="396"/>
      <c r="D52" s="371" t="str">
        <f>IF(+'評価項目(標準)'!D52="","",+'評価項目(標準)'!D52)</f>
        <v>受注工事高</v>
      </c>
      <c r="E52" s="371" t="str">
        <f>IF(+'評価項目(標準)'!E52="","",+'評価項目(標準)'!E52)</f>
        <v>１級技術者１人あたりの公共機関等発注の
契約金額２千５百万円以上の土木一式工事の契約金額</v>
      </c>
      <c r="F52" s="379">
        <f>+IF(+'評価項目(標準)'!J52="","",+'評価項目(標準)'!J52)</f>
        <v>10</v>
      </c>
      <c r="G52" s="127">
        <f>IF(+'評価項目(標準)'!I52="","",+'評価項目(標準)'!I52)</f>
        <v>10</v>
      </c>
      <c r="H52" s="367" t="str">
        <f>IF(+'評価項目(標準)'!F52="","",+'評価項目(標準)'!F52)</f>
        <v>５千万円未満の場合</v>
      </c>
      <c r="I52" s="368"/>
      <c r="J52" s="126" t="s">
        <v>146</v>
      </c>
      <c r="K52" s="393" t="str">
        <f>IF(J53="","",IF(J53="－",0,IF(J53&lt;50000000,F52,IF(J53&lt;150000000,ROUNDDOWN(F52-((J53-50000000)*F52/100000000),0),IF(J53&gt;=150000000,0)))))</f>
        <v/>
      </c>
    </row>
    <row r="53" spans="2:11" ht="26.25" customHeight="1" x14ac:dyDescent="0.2">
      <c r="B53" s="396"/>
      <c r="C53" s="396"/>
      <c r="D53" s="369"/>
      <c r="E53" s="369"/>
      <c r="F53" s="382"/>
      <c r="G53" s="127" t="str">
        <f>IF(+'評価項目(標準)'!I53="","",+'評価項目(標準)'!I53)</f>
        <v/>
      </c>
      <c r="H53" s="367" t="str">
        <f>IF(+'評価項目(標準)'!F53="","",+'評価項目(標準)'!F53)</f>
        <v>５千万円以上１億５千万円未満の場合
計算式３
１０－〔受注工事高－５千万円〕×１０/１億円</v>
      </c>
      <c r="I53" s="368"/>
      <c r="J53" s="456"/>
      <c r="K53" s="417"/>
    </row>
    <row r="54" spans="2:11" ht="26.25" customHeight="1" x14ac:dyDescent="0.2">
      <c r="B54" s="396"/>
      <c r="C54" s="396"/>
      <c r="D54" s="369"/>
      <c r="E54" s="369"/>
      <c r="F54" s="382"/>
      <c r="G54" s="462" t="str">
        <f>IF(+'評価項目(標準)'!I54="","",+'評価項目(標準)'!I54)</f>
        <v>～</v>
      </c>
      <c r="H54" s="367"/>
      <c r="I54" s="368"/>
      <c r="J54" s="456"/>
      <c r="K54" s="417"/>
    </row>
    <row r="55" spans="2:11" ht="26.25" customHeight="1" x14ac:dyDescent="0.2">
      <c r="B55" s="396"/>
      <c r="C55" s="396"/>
      <c r="D55" s="369"/>
      <c r="E55" s="369"/>
      <c r="F55" s="382"/>
      <c r="G55" s="462"/>
      <c r="H55" s="367"/>
      <c r="I55" s="368"/>
      <c r="J55" s="456"/>
      <c r="K55" s="417"/>
    </row>
    <row r="56" spans="2:11" ht="26.25" customHeight="1" x14ac:dyDescent="0.2">
      <c r="B56" s="396"/>
      <c r="C56" s="396"/>
      <c r="D56" s="369"/>
      <c r="E56" s="369"/>
      <c r="F56" s="382"/>
      <c r="G56" s="130" t="str">
        <f>IF(+'評価項目(標準)'!I55="","",+'評価項目(標準)'!I55)</f>
        <v/>
      </c>
      <c r="H56" s="367"/>
      <c r="I56" s="368"/>
      <c r="J56" s="456"/>
      <c r="K56" s="417"/>
    </row>
    <row r="57" spans="2:11" ht="26.25" customHeight="1" thickBot="1" x14ac:dyDescent="0.25">
      <c r="B57" s="397"/>
      <c r="C57" s="397"/>
      <c r="D57" s="370"/>
      <c r="E57" s="370"/>
      <c r="F57" s="383"/>
      <c r="G57" s="131">
        <f>IF(+'評価項目(標準)'!I56="","",+'評価項目(標準)'!I56)</f>
        <v>0</v>
      </c>
      <c r="H57" s="468" t="str">
        <f>IF(+'評価項目(標準)'!F56="","",+'評価項目(標準)'!F56)</f>
        <v>１億５千万円以上の場合</v>
      </c>
      <c r="I57" s="469"/>
      <c r="J57" s="457"/>
      <c r="K57" s="467"/>
    </row>
    <row r="58" spans="2:11" ht="46.2" customHeight="1" thickTop="1" x14ac:dyDescent="0.2">
      <c r="B58" s="391" t="str">
        <f>IF('評価項目(標準)'!B57="","",+'評価項目(標準)'!B57)</f>
        <v>技術者の能力</v>
      </c>
      <c r="C58" s="396" t="str">
        <f>IF(+'評価項目(標準)'!C57="","",+'評価項目(標準)'!C57)</f>
        <v>技術者の能力</v>
      </c>
      <c r="D58" s="369" t="str">
        <f>IF(+'評価項目(標準)'!D57="","",+'評価項目(標準)'!D57)</f>
        <v>配置予定技術者
のCPD
（継続学習制度）
取組実績</v>
      </c>
      <c r="E58" s="369" t="str">
        <f>IF(+'評価項目(標準)'!E57="","",+'評価項目(標準)'!E57)</f>
        <v>各団体が発行するCPDの取組実績</v>
      </c>
      <c r="F58" s="382">
        <f>+IF(+'評価項目(標準)'!J57="","",+'評価項目(標準)'!J57)</f>
        <v>5</v>
      </c>
      <c r="G58" s="132">
        <f>+IF(+'評価項目(標準)'!I57="","",+'評価項目(標準)'!I57)</f>
        <v>5</v>
      </c>
      <c r="H58" s="479" t="str">
        <f>+IF(+'評価項目(標準)'!F57="","",+'評価項目(標準)'!F57)</f>
        <v>換算後の単位数の合計が推奨単位以上</v>
      </c>
      <c r="I58" s="480"/>
      <c r="J58" s="401"/>
      <c r="K58" s="403" t="str">
        <f>IF(J58="","",IF(J58=H58,G58,IF(J58=H59,G59,IF(J58=H60,G60))))</f>
        <v/>
      </c>
    </row>
    <row r="59" spans="2:11" ht="46.2" customHeight="1" x14ac:dyDescent="0.2">
      <c r="B59" s="391"/>
      <c r="C59" s="396"/>
      <c r="D59" s="369"/>
      <c r="E59" s="369"/>
      <c r="F59" s="382"/>
      <c r="G59" s="125">
        <f>+IF(+'評価項目(標準)'!I58="","",+'評価項目(標準)'!I58)</f>
        <v>3</v>
      </c>
      <c r="H59" s="365" t="str">
        <f>+IF(+'評価項目(標準)'!F58="","",+'評価項目(標準)'!F58)</f>
        <v>換算後の単位数の合計が推奨単位の1/2以上</v>
      </c>
      <c r="I59" s="366"/>
      <c r="J59" s="471"/>
      <c r="K59" s="403"/>
    </row>
    <row r="60" spans="2:11" ht="46.2" customHeight="1" thickBot="1" x14ac:dyDescent="0.25">
      <c r="B60" s="392"/>
      <c r="C60" s="397"/>
      <c r="D60" s="370"/>
      <c r="E60" s="370"/>
      <c r="F60" s="383"/>
      <c r="G60" s="133">
        <f>+IF(+'評価項目(標準)'!I59="","",+'評価項目(標準)'!I59)</f>
        <v>0</v>
      </c>
      <c r="H60" s="410" t="str">
        <f>+IF(+'評価項目(標準)'!F59="","",+'評価項目(標準)'!F59)</f>
        <v>換算後の単位数の合計が推奨単位の1/2未満</v>
      </c>
      <c r="I60" s="411"/>
      <c r="J60" s="472"/>
      <c r="K60" s="461"/>
    </row>
    <row r="61" spans="2:11" ht="59.25" customHeight="1" thickTop="1" x14ac:dyDescent="0.2">
      <c r="B61" s="458" t="str">
        <f>IF(+'評価項目(標準)'!B66="","",+'評価項目(標準)'!B66)</f>
        <v>総合評価方式の不履行による
加算点の減点</v>
      </c>
      <c r="C61" s="459"/>
      <c r="D61" s="460"/>
      <c r="E61" s="405"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1" s="406"/>
      <c r="G61" s="407"/>
      <c r="H61" s="408" t="str">
        <f>IF('評価項目(標準)'!I66="","",+'評価項目(標準)'!I66)</f>
        <v>△換算前
加算点満点
×1割
×件数</v>
      </c>
      <c r="I61" s="409"/>
      <c r="J61" s="134"/>
      <c r="K61" s="135" t="str">
        <f>IF(+J61="","",-(+'評価項目(標準)'!J68*0.1*J61))</f>
        <v/>
      </c>
    </row>
    <row r="62" spans="2:11" ht="59.25" customHeight="1" x14ac:dyDescent="0.2">
      <c r="B62" s="454" t="str">
        <f>IF(+'評価項目(標準)'!B67="","",+'評価項目(標準)'!B67)</f>
        <v>指名停止措置による
加算点の減点</v>
      </c>
      <c r="C62" s="454"/>
      <c r="D62" s="454"/>
      <c r="E62" s="455" t="str">
        <f>IF(+'評価項目(標準)'!E67="","",+'評価項目(標準)'!E67)</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2" s="455"/>
      <c r="G62" s="455"/>
      <c r="H62" s="367" t="str">
        <f>IF('評価項目(標準)'!I67="","",+'評価項目(標準)'!I67)</f>
        <v>△換算前
加算点満点
×1割</v>
      </c>
      <c r="I62" s="368"/>
      <c r="J62" s="134"/>
      <c r="K62" s="135" t="str">
        <f>IF(+J62="","",-(+'評価項目(標準)'!J68*0.1))</f>
        <v/>
      </c>
    </row>
    <row r="63" spans="2:11" ht="26.25" customHeight="1" x14ac:dyDescent="0.2">
      <c r="E63" s="136"/>
      <c r="F63" s="137"/>
      <c r="G63" s="138"/>
      <c r="J63" s="139" t="s">
        <v>147</v>
      </c>
      <c r="K63" s="226">
        <f>SUM(K5:K62)</f>
        <v>0</v>
      </c>
    </row>
    <row r="64" spans="2:11" ht="13.2" thickBot="1" x14ac:dyDescent="0.25"/>
    <row r="65" spans="1:14" s="140" customFormat="1" ht="21.75" customHeight="1" x14ac:dyDescent="0.2">
      <c r="A65" s="40"/>
      <c r="B65" s="146" t="s">
        <v>148</v>
      </c>
      <c r="C65" s="147"/>
      <c r="D65" s="147"/>
      <c r="E65" s="148"/>
      <c r="F65" s="148"/>
      <c r="G65" s="148"/>
      <c r="H65" s="148"/>
      <c r="I65" s="148"/>
      <c r="J65" s="148"/>
      <c r="K65" s="149"/>
      <c r="L65" s="40"/>
      <c r="M65" s="40"/>
    </row>
    <row r="66" spans="1:14" s="140" customFormat="1" ht="21.75" customHeight="1" x14ac:dyDescent="0.2">
      <c r="A66" s="40"/>
      <c r="B66" s="141" t="s">
        <v>149</v>
      </c>
      <c r="C66" s="150"/>
      <c r="D66" s="389" t="s">
        <v>150</v>
      </c>
      <c r="E66" s="389"/>
      <c r="F66" s="389"/>
      <c r="G66" s="389"/>
      <c r="H66" s="389"/>
      <c r="I66" s="389"/>
      <c r="J66" s="389"/>
      <c r="K66" s="390"/>
      <c r="L66" s="40"/>
      <c r="M66" s="40"/>
    </row>
    <row r="67" spans="1:14" ht="21.75" customHeight="1" x14ac:dyDescent="0.2">
      <c r="B67" s="141" t="s">
        <v>149</v>
      </c>
      <c r="C67" s="151"/>
      <c r="D67" s="389" t="s">
        <v>151</v>
      </c>
      <c r="E67" s="389"/>
      <c r="F67" s="389"/>
      <c r="G67" s="389"/>
      <c r="H67" s="389"/>
      <c r="I67" s="389"/>
      <c r="J67" s="389"/>
      <c r="K67" s="390"/>
    </row>
    <row r="68" spans="1:14" ht="21.75" customHeight="1" x14ac:dyDescent="0.2">
      <c r="B68" s="142" t="s">
        <v>152</v>
      </c>
      <c r="C68" s="152" t="s">
        <v>153</v>
      </c>
      <c r="D68" s="153"/>
      <c r="E68" s="153"/>
      <c r="F68" s="153"/>
      <c r="G68" s="153"/>
      <c r="H68" s="153"/>
      <c r="I68" s="153"/>
      <c r="J68" s="153"/>
      <c r="K68" s="154"/>
    </row>
    <row r="69" spans="1:14" ht="21.75" customHeight="1" thickBot="1" x14ac:dyDescent="0.25">
      <c r="B69" s="143" t="s">
        <v>152</v>
      </c>
      <c r="C69" s="155" t="s">
        <v>154</v>
      </c>
      <c r="D69" s="156"/>
      <c r="E69" s="156"/>
      <c r="F69" s="156"/>
      <c r="G69" s="156"/>
      <c r="H69" s="156"/>
      <c r="I69" s="156"/>
      <c r="J69" s="156"/>
      <c r="K69" s="157"/>
    </row>
    <row r="70" spans="1:14" ht="7.5" customHeight="1" x14ac:dyDescent="0.2">
      <c r="B70" s="144"/>
      <c r="C70" s="144"/>
      <c r="D70" s="144"/>
      <c r="E70" s="145"/>
      <c r="F70" s="145"/>
      <c r="G70" s="145"/>
      <c r="H70" s="145"/>
      <c r="I70" s="145"/>
      <c r="J70" s="145"/>
      <c r="K70" s="145"/>
    </row>
    <row r="71" spans="1:14" ht="24" customHeight="1" x14ac:dyDescent="0.2">
      <c r="A71" s="384"/>
      <c r="B71" s="384"/>
      <c r="C71" s="384"/>
      <c r="D71" s="384"/>
      <c r="E71" s="384"/>
      <c r="F71" s="384"/>
      <c r="G71" s="384"/>
      <c r="H71" s="384"/>
      <c r="I71" s="384"/>
      <c r="J71" s="384"/>
      <c r="K71" s="384"/>
      <c r="L71" s="117"/>
      <c r="M71" s="117"/>
      <c r="N71" s="117"/>
    </row>
  </sheetData>
  <sheetProtection sheet="1" selectLockedCells="1"/>
  <mergeCells count="162">
    <mergeCell ref="J58:J60"/>
    <mergeCell ref="J46:J47"/>
    <mergeCell ref="D34:D35"/>
    <mergeCell ref="J48:J49"/>
    <mergeCell ref="J42:J45"/>
    <mergeCell ref="K9:K10"/>
    <mergeCell ref="E5:E6"/>
    <mergeCell ref="E7:E8"/>
    <mergeCell ref="H11:I11"/>
    <mergeCell ref="H24:I24"/>
    <mergeCell ref="G19:I19"/>
    <mergeCell ref="H20:I20"/>
    <mergeCell ref="J13:J14"/>
    <mergeCell ref="F28:F29"/>
    <mergeCell ref="H31:I31"/>
    <mergeCell ref="J7:J8"/>
    <mergeCell ref="J28:J29"/>
    <mergeCell ref="J30:J31"/>
    <mergeCell ref="J32:J33"/>
    <mergeCell ref="H58:I58"/>
    <mergeCell ref="E34:E35"/>
    <mergeCell ref="F48:F49"/>
    <mergeCell ref="F19:F24"/>
    <mergeCell ref="F25:F27"/>
    <mergeCell ref="B62:D62"/>
    <mergeCell ref="E62:G62"/>
    <mergeCell ref="K48:K49"/>
    <mergeCell ref="K34:K35"/>
    <mergeCell ref="J53:J57"/>
    <mergeCell ref="B61:D61"/>
    <mergeCell ref="K58:K60"/>
    <mergeCell ref="C58:C60"/>
    <mergeCell ref="E52:E57"/>
    <mergeCell ref="G54:G55"/>
    <mergeCell ref="J37:J38"/>
    <mergeCell ref="J39:J40"/>
    <mergeCell ref="H36:I36"/>
    <mergeCell ref="H37:I39"/>
    <mergeCell ref="J34:J35"/>
    <mergeCell ref="K52:K57"/>
    <mergeCell ref="H48:I48"/>
    <mergeCell ref="H57:I57"/>
    <mergeCell ref="H51:I51"/>
    <mergeCell ref="H52:I52"/>
    <mergeCell ref="J50:J51"/>
    <mergeCell ref="H50:I50"/>
    <mergeCell ref="H34:I34"/>
    <mergeCell ref="H41:I41"/>
    <mergeCell ref="B3:C4"/>
    <mergeCell ref="D3:D4"/>
    <mergeCell ref="D19:D27"/>
    <mergeCell ref="C19:C27"/>
    <mergeCell ref="E3:E4"/>
    <mergeCell ref="C28:C33"/>
    <mergeCell ref="D28:D33"/>
    <mergeCell ref="F13:F14"/>
    <mergeCell ref="H15:I15"/>
    <mergeCell ref="H16:I16"/>
    <mergeCell ref="F32:F33"/>
    <mergeCell ref="E25:E27"/>
    <mergeCell ref="E28:E29"/>
    <mergeCell ref="H32:I32"/>
    <mergeCell ref="H33:I33"/>
    <mergeCell ref="H27:I27"/>
    <mergeCell ref="E11:E12"/>
    <mergeCell ref="F5:F6"/>
    <mergeCell ref="E13:E14"/>
    <mergeCell ref="F30:F31"/>
    <mergeCell ref="C5:C18"/>
    <mergeCell ref="D9:D18"/>
    <mergeCell ref="E15:E18"/>
    <mergeCell ref="F15:F18"/>
    <mergeCell ref="F2:G2"/>
    <mergeCell ref="K7:K8"/>
    <mergeCell ref="F11:F12"/>
    <mergeCell ref="F7:F8"/>
    <mergeCell ref="J11:J12"/>
    <mergeCell ref="F3:F4"/>
    <mergeCell ref="J5:J6"/>
    <mergeCell ref="J9:J10"/>
    <mergeCell ref="G3:I3"/>
    <mergeCell ref="F9:F10"/>
    <mergeCell ref="H4:I4"/>
    <mergeCell ref="H5:I5"/>
    <mergeCell ref="H6:I6"/>
    <mergeCell ref="H7:I7"/>
    <mergeCell ref="H8:I8"/>
    <mergeCell ref="H9:I9"/>
    <mergeCell ref="H10:I10"/>
    <mergeCell ref="H12:I12"/>
    <mergeCell ref="H1:K1"/>
    <mergeCell ref="H2:K2"/>
    <mergeCell ref="J3:J4"/>
    <mergeCell ref="K3:K4"/>
    <mergeCell ref="K28:K29"/>
    <mergeCell ref="K30:K31"/>
    <mergeCell ref="K32:K33"/>
    <mergeCell ref="H18:I18"/>
    <mergeCell ref="K5:K6"/>
    <mergeCell ref="K11:K12"/>
    <mergeCell ref="K13:K14"/>
    <mergeCell ref="H28:I28"/>
    <mergeCell ref="H29:I29"/>
    <mergeCell ref="E19:E24"/>
    <mergeCell ref="D5:D8"/>
    <mergeCell ref="K25:K27"/>
    <mergeCell ref="J25:J27"/>
    <mergeCell ref="J19:J24"/>
    <mergeCell ref="E9:E10"/>
    <mergeCell ref="K19:K24"/>
    <mergeCell ref="H13:I13"/>
    <mergeCell ref="H14:I14"/>
    <mergeCell ref="H17:I17"/>
    <mergeCell ref="H22:I22"/>
    <mergeCell ref="H23:I23"/>
    <mergeCell ref="H25:I25"/>
    <mergeCell ref="H26:I26"/>
    <mergeCell ref="A71:K71"/>
    <mergeCell ref="E36:E45"/>
    <mergeCell ref="F36:F45"/>
    <mergeCell ref="K36:K45"/>
    <mergeCell ref="F46:F47"/>
    <mergeCell ref="D66:K66"/>
    <mergeCell ref="F52:F57"/>
    <mergeCell ref="B58:B60"/>
    <mergeCell ref="E48:E49"/>
    <mergeCell ref="D67:K67"/>
    <mergeCell ref="K46:K47"/>
    <mergeCell ref="K50:K51"/>
    <mergeCell ref="D46:D47"/>
    <mergeCell ref="B5:B57"/>
    <mergeCell ref="C34:C57"/>
    <mergeCell ref="D52:D57"/>
    <mergeCell ref="H62:I62"/>
    <mergeCell ref="J15:J18"/>
    <mergeCell ref="K15:K18"/>
    <mergeCell ref="E61:G61"/>
    <mergeCell ref="H61:I61"/>
    <mergeCell ref="H59:I59"/>
    <mergeCell ref="H60:I60"/>
    <mergeCell ref="H21:I21"/>
    <mergeCell ref="H40:I40"/>
    <mergeCell ref="H42:I44"/>
    <mergeCell ref="H45:I45"/>
    <mergeCell ref="H46:I46"/>
    <mergeCell ref="H47:I47"/>
    <mergeCell ref="H35:I35"/>
    <mergeCell ref="D58:D60"/>
    <mergeCell ref="H53:I56"/>
    <mergeCell ref="E30:E31"/>
    <mergeCell ref="E32:E33"/>
    <mergeCell ref="H30:I30"/>
    <mergeCell ref="D48:D49"/>
    <mergeCell ref="D50:D51"/>
    <mergeCell ref="D36:D45"/>
    <mergeCell ref="H49:I49"/>
    <mergeCell ref="F34:F35"/>
    <mergeCell ref="E50:E51"/>
    <mergeCell ref="F50:F51"/>
    <mergeCell ref="E46:E47"/>
    <mergeCell ref="E58:E60"/>
    <mergeCell ref="F58:F60"/>
  </mergeCells>
  <phoneticPr fontId="2"/>
  <conditionalFormatting sqref="J5:J6">
    <cfRule type="cellIs" dxfId="46" priority="5" stopIfTrue="1" operator="equal">
      <formula>$F$5</formula>
    </cfRule>
  </conditionalFormatting>
  <conditionalFormatting sqref="J7:J8">
    <cfRule type="cellIs" dxfId="45" priority="13" stopIfTrue="1" operator="equal">
      <formula>$F$7</formula>
    </cfRule>
  </conditionalFormatting>
  <conditionalFormatting sqref="J9:J10">
    <cfRule type="cellIs" dxfId="44" priority="30" stopIfTrue="1" operator="equal">
      <formula>$F$9</formula>
    </cfRule>
  </conditionalFormatting>
  <conditionalFormatting sqref="J11:J12">
    <cfRule type="cellIs" dxfId="43" priority="29" stopIfTrue="1" operator="equal">
      <formula>$F$11</formula>
    </cfRule>
  </conditionalFormatting>
  <conditionalFormatting sqref="J13:J14">
    <cfRule type="cellIs" dxfId="42" priority="28" stopIfTrue="1" operator="equal">
      <formula>$F$13</formula>
    </cfRule>
  </conditionalFormatting>
  <conditionalFormatting sqref="J15">
    <cfRule type="cellIs" dxfId="41" priority="27" stopIfTrue="1" operator="equal">
      <formula>$F$15</formula>
    </cfRule>
  </conditionalFormatting>
  <conditionalFormatting sqref="J19:J24">
    <cfRule type="cellIs" dxfId="40" priority="22" stopIfTrue="1" operator="equal">
      <formula>$F$19</formula>
    </cfRule>
  </conditionalFormatting>
  <conditionalFormatting sqref="J25:J28">
    <cfRule type="cellIs" dxfId="39" priority="12" stopIfTrue="1" operator="equal">
      <formula>$F$25</formula>
    </cfRule>
  </conditionalFormatting>
  <conditionalFormatting sqref="J30 J32">
    <cfRule type="cellIs" dxfId="38" priority="32" stopIfTrue="1" operator="equal">
      <formula>$F$25</formula>
    </cfRule>
  </conditionalFormatting>
  <conditionalFormatting sqref="J34:J35">
    <cfRule type="cellIs" dxfId="37" priority="19" stopIfTrue="1" operator="equal">
      <formula>$F$34</formula>
    </cfRule>
  </conditionalFormatting>
  <conditionalFormatting sqref="J36:J37 J41:J42">
    <cfRule type="cellIs" dxfId="36" priority="4" stopIfTrue="1" operator="equal">
      <formula>#REF!</formula>
    </cfRule>
  </conditionalFormatting>
  <conditionalFormatting sqref="J46:J47">
    <cfRule type="cellIs" dxfId="35" priority="20" stopIfTrue="1" operator="equal">
      <formula>$F$46</formula>
    </cfRule>
  </conditionalFormatting>
  <conditionalFormatting sqref="J48:J51">
    <cfRule type="cellIs" dxfId="34" priority="23" stopIfTrue="1" operator="equal">
      <formula>$F$48</formula>
    </cfRule>
  </conditionalFormatting>
  <conditionalFormatting sqref="J58:J60">
    <cfRule type="cellIs" dxfId="33" priority="17" stopIfTrue="1" operator="equal">
      <formula>$F$58</formula>
    </cfRule>
  </conditionalFormatting>
  <dataValidations count="17">
    <dataValidation type="list" allowBlank="1" showInputMessage="1" showErrorMessage="1" sqref="J48:J49" xr:uid="{00000000-0002-0000-0300-000000000000}">
      <formula1>$H$48:$H$49</formula1>
    </dataValidation>
    <dataValidation type="list" allowBlank="1" showInputMessage="1" showErrorMessage="1" sqref="J25:J27" xr:uid="{00000000-0002-0000-0300-000002000000}">
      <formula1>$H$25:$H$27</formula1>
    </dataValidation>
    <dataValidation type="list" allowBlank="1" showInputMessage="1" showErrorMessage="1" sqref="J46:J47" xr:uid="{00000000-0002-0000-0300-000003000000}">
      <formula1>$H$46:$H$47</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9000000}">
      <formula1>$H$11:$H$12</formula1>
    </dataValidation>
    <dataValidation type="list" allowBlank="1" showInputMessage="1" showErrorMessage="1" sqref="J13:J14" xr:uid="{00000000-0002-0000-0300-00000A000000}">
      <formula1>$H$13:$H$14</formula1>
    </dataValidation>
    <dataValidation type="list" allowBlank="1" showInputMessage="1" showErrorMessage="1" sqref="J58:J60" xr:uid="{00000000-0002-0000-0300-00000D000000}">
      <formula1>$H$58:$H$60</formula1>
    </dataValidation>
    <dataValidation type="list" allowBlank="1" showInputMessage="1" showErrorMessage="1" sqref="J37"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2:J45" xr:uid="{00000000-0002-0000-0300-00000F000000}">
      <formula1>0</formula1>
    </dataValidation>
    <dataValidation type="list" allowBlank="1" showInputMessage="1" showErrorMessage="1" sqref="J50:J51" xr:uid="{00000000-0002-0000-0300-000010000000}">
      <formula1>$H$50:$H$51</formula1>
    </dataValidation>
    <dataValidation type="list" allowBlank="1" showInputMessage="1" showErrorMessage="1" sqref="J19:J24" xr:uid="{00000000-0002-0000-0300-000011000000}">
      <formula1>$H$20:$H$24</formula1>
    </dataValidation>
    <dataValidation type="decimal" allowBlank="1" showInputMessage="1" showErrorMessage="1" sqref="J39:J40" xr:uid="{00000000-0002-0000-0300-000013000000}">
      <formula1>1</formula1>
      <formula2>100</formula2>
    </dataValidation>
    <dataValidation type="list" allowBlank="1" showInputMessage="1" showErrorMessage="1" sqref="J28:J33" xr:uid="{00000000-0002-0000-0300-000014000000}">
      <formula1>$H$28:$H$29</formula1>
    </dataValidation>
    <dataValidation type="list" allowBlank="1" showInputMessage="1" showErrorMessage="1" sqref="J15:J18" xr:uid="{672B9B41-5B48-413D-8700-1E02063391B0}">
      <formula1>$H$15:$H$18</formula1>
    </dataValidation>
    <dataValidation type="list" allowBlank="1" showInputMessage="1" showErrorMessage="1" sqref="J5:J6" xr:uid="{00000000-0002-0000-0300-000006000000}">
      <formula1>$H$5:$H$6</formula1>
    </dataValidation>
    <dataValidation type="list" allowBlank="1" showInputMessage="1" showErrorMessage="1" sqref="J34:J35" xr:uid="{00000000-0002-0000-0300-000004000000}">
      <formula1>$H$34:$H$35</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2"/>
  <sheetViews>
    <sheetView view="pageBreakPreview" zoomScale="60" zoomScaleNormal="71" workbookViewId="0">
      <selection activeCell="L62" sqref="L62"/>
    </sheetView>
  </sheetViews>
  <sheetFormatPr defaultColWidth="8.6640625" defaultRowHeight="12.6" x14ac:dyDescent="0.2"/>
  <cols>
    <col min="1" max="1" width="2.44140625" style="40" customWidth="1"/>
    <col min="2" max="3" width="6.33203125" style="40" customWidth="1"/>
    <col min="4" max="4" width="17.6640625" style="40" customWidth="1"/>
    <col min="5" max="5" width="56.5546875" style="40" customWidth="1"/>
    <col min="6" max="7" width="10.6640625" style="40" customWidth="1"/>
    <col min="8" max="8" width="32.33203125" style="40" customWidth="1"/>
    <col min="9" max="9" width="16.6640625" style="40" customWidth="1"/>
    <col min="10" max="10" width="20.6640625" style="140" customWidth="1"/>
    <col min="11" max="11" width="15.6640625" style="40" customWidth="1"/>
    <col min="12" max="12" width="20.6640625" style="140" customWidth="1"/>
    <col min="13" max="13" width="15.6640625" style="40" customWidth="1"/>
    <col min="14" max="14" width="25.6640625" style="40" customWidth="1"/>
    <col min="15" max="16" width="10.6640625" style="40" customWidth="1"/>
    <col min="17" max="16384" width="8.6640625" style="40"/>
  </cols>
  <sheetData>
    <row r="1" spans="2:16" ht="36" customHeight="1" x14ac:dyDescent="0.2"/>
    <row r="2" spans="2:16" ht="30.75" customHeight="1" x14ac:dyDescent="0.2">
      <c r="B2" s="41" t="s">
        <v>138</v>
      </c>
      <c r="C2" s="116"/>
      <c r="D2" s="116"/>
      <c r="G2" s="117"/>
      <c r="H2" s="422"/>
      <c r="I2" s="422"/>
      <c r="J2" s="422"/>
      <c r="K2" s="422"/>
      <c r="L2" s="158"/>
      <c r="M2" s="158"/>
      <c r="N2" s="158"/>
    </row>
    <row r="3" spans="2:16" ht="31.5" customHeight="1" x14ac:dyDescent="0.2">
      <c r="B3" s="118"/>
      <c r="C3" s="118"/>
      <c r="D3" s="118"/>
      <c r="E3" s="118"/>
      <c r="F3" s="431" t="s">
        <v>121</v>
      </c>
      <c r="G3" s="432"/>
      <c r="H3" s="423"/>
      <c r="I3" s="424"/>
      <c r="J3" s="424"/>
      <c r="K3" s="424"/>
      <c r="L3" s="424"/>
      <c r="M3" s="424"/>
      <c r="N3" s="425"/>
      <c r="O3" s="119"/>
      <c r="P3" s="119"/>
    </row>
    <row r="4" spans="2:16" ht="27" customHeight="1" x14ac:dyDescent="0.2">
      <c r="B4" s="446" t="s">
        <v>2</v>
      </c>
      <c r="C4" s="447"/>
      <c r="D4" s="374" t="s">
        <v>3</v>
      </c>
      <c r="E4" s="374" t="s">
        <v>4</v>
      </c>
      <c r="F4" s="374" t="s">
        <v>6</v>
      </c>
      <c r="G4" s="437" t="s">
        <v>155</v>
      </c>
      <c r="H4" s="438"/>
      <c r="I4" s="439"/>
      <c r="J4" s="367" t="s">
        <v>156</v>
      </c>
      <c r="K4" s="368"/>
      <c r="L4" s="367" t="s">
        <v>157</v>
      </c>
      <c r="M4" s="478"/>
      <c r="N4" s="488" t="s">
        <v>158</v>
      </c>
    </row>
    <row r="5" spans="2:16" ht="43.5" customHeight="1" thickBot="1" x14ac:dyDescent="0.25">
      <c r="B5" s="440"/>
      <c r="C5" s="441"/>
      <c r="D5" s="435"/>
      <c r="E5" s="435"/>
      <c r="F5" s="435"/>
      <c r="G5" s="175" t="s">
        <v>159</v>
      </c>
      <c r="H5" s="485" t="s">
        <v>160</v>
      </c>
      <c r="I5" s="486"/>
      <c r="J5" s="120" t="s">
        <v>161</v>
      </c>
      <c r="K5" s="176" t="s">
        <v>162</v>
      </c>
      <c r="L5" s="120" t="s">
        <v>161</v>
      </c>
      <c r="M5" s="177" t="s">
        <v>163</v>
      </c>
      <c r="N5" s="489"/>
    </row>
    <row r="6" spans="2:16" ht="26.25" customHeight="1" thickTop="1" x14ac:dyDescent="0.2">
      <c r="B6" s="395" t="str">
        <f>IF('評価項目(標準)'!B5="","",+'評価項目(標準)'!B5)</f>
        <v>企　業　の　能　力　等</v>
      </c>
      <c r="C6" s="450" t="str">
        <f>IF(+'評価項目(標準)'!C5="","",+'評価項目(標準)'!C5)</f>
        <v>地域精通度・貢献度</v>
      </c>
      <c r="D6" s="415" t="str">
        <f>IF(+'評価項目(標準)'!D5="","",+'評価項目(標準)'!D5)</f>
        <v>地域精通度</v>
      </c>
      <c r="E6" s="475" t="str">
        <f>IF(+'評価項目(標準)'!E5="","",+'評価項目(標準)'!E5)</f>
        <v>本店等所在地</v>
      </c>
      <c r="F6" s="449">
        <f>+IF(+'評価項目(標準)'!J5="","",+'評価項目(標準)'!J5)</f>
        <v>10</v>
      </c>
      <c r="G6" s="121">
        <f>+IF(+'評価項目(標準)'!I5="","",+'評価項目(標準)'!I5)</f>
        <v>10</v>
      </c>
      <c r="H6" s="442" t="str">
        <f>+IF(+'評価項目(標準)'!F5="","",+'評価項目(標準)'!F5)</f>
        <v>旧飯南郡内</v>
      </c>
      <c r="I6" s="443"/>
      <c r="J6" s="436"/>
      <c r="K6" s="428" t="str">
        <f>IF(J6="","",VLOOKUP(J6,'評価項目(標準)'!F5:I6,4,FALSE))</f>
        <v/>
      </c>
      <c r="L6" s="296" t="s">
        <v>164</v>
      </c>
      <c r="M6" s="483" t="s">
        <v>165</v>
      </c>
      <c r="N6" s="428" t="str">
        <f>K6</f>
        <v/>
      </c>
    </row>
    <row r="7" spans="2:16" ht="26.25" customHeight="1" x14ac:dyDescent="0.2">
      <c r="B7" s="396"/>
      <c r="C7" s="451"/>
      <c r="D7" s="416"/>
      <c r="E7" s="377"/>
      <c r="F7" s="417"/>
      <c r="G7" s="122">
        <f>+IF(+'評価項目(標準)'!I6="","",+'評価項目(標準)'!I6)</f>
        <v>0</v>
      </c>
      <c r="H7" s="418" t="str">
        <f>+IF(+'評価項目(標準)'!F6="","",+'評価項目(標準)'!F6)</f>
        <v>上記以外の松阪建設事務所管内</v>
      </c>
      <c r="I7" s="419"/>
      <c r="J7" s="400"/>
      <c r="K7" s="403"/>
      <c r="L7" s="248"/>
      <c r="M7" s="484"/>
      <c r="N7" s="403"/>
    </row>
    <row r="8" spans="2:16" ht="26.25" customHeight="1" x14ac:dyDescent="0.2">
      <c r="B8" s="396"/>
      <c r="C8" s="451"/>
      <c r="D8" s="416"/>
      <c r="E8" s="476" t="str">
        <f>IF(+'評価項目(標準)'!E7="","",+'評価項目(標準)'!E7)</f>
        <v>施工箇所地域における工事実績</v>
      </c>
      <c r="F8" s="433">
        <f>+IF(+'評価項目(標準)'!J7="","",+'評価項目(標準)'!J7)</f>
        <v>5</v>
      </c>
      <c r="G8" s="123">
        <f>+IF(+'評価項目(標準)'!I7="","",+'評価項目(標準)'!I7)</f>
        <v>5</v>
      </c>
      <c r="H8" s="444" t="str">
        <f>+IF(+'評価項目(標準)'!F7="","",+'評価項目(標準)'!F7)</f>
        <v>旧飯南郡内における工事実績あり</v>
      </c>
      <c r="I8" s="445"/>
      <c r="J8" s="399"/>
      <c r="K8" s="393" t="str">
        <f>IF(J8="","",IF(J8=H8,G8,IF(J8=H9,G9)))</f>
        <v/>
      </c>
      <c r="L8" s="399"/>
      <c r="M8" s="393" t="str">
        <f>IF(L8="","",IF(L8=H8,G8,IF(L8=H9,G9)))</f>
        <v/>
      </c>
      <c r="N8" s="393" t="str">
        <f>IF(K8="","",IF(M8="","",ROUNDUP(AVERAGE(K8,M8),1)))</f>
        <v/>
      </c>
    </row>
    <row r="9" spans="2:16" ht="26.25" customHeight="1" x14ac:dyDescent="0.2">
      <c r="B9" s="396"/>
      <c r="C9" s="451"/>
      <c r="D9" s="376"/>
      <c r="E9" s="477"/>
      <c r="F9" s="434"/>
      <c r="G9" s="123">
        <f>+IF(+'評価項目(標準)'!I8="","",+'評価項目(標準)'!I8)</f>
        <v>0</v>
      </c>
      <c r="H9" s="444" t="str">
        <f>+IF(+'評価項目(標準)'!F8="","",+'評価項目(標準)'!F8)</f>
        <v>工事実績なし</v>
      </c>
      <c r="I9" s="445"/>
      <c r="J9" s="401"/>
      <c r="K9" s="394"/>
      <c r="L9" s="401"/>
      <c r="M9" s="394"/>
      <c r="N9" s="394"/>
    </row>
    <row r="10" spans="2:16" ht="26.25" customHeight="1" x14ac:dyDescent="0.2">
      <c r="B10" s="396"/>
      <c r="C10" s="451"/>
      <c r="D10" s="453" t="str">
        <f>IF(+'評価項目(標準)'!D9="","",+'評価項目(標準)'!D9)</f>
        <v>地域貢献度</v>
      </c>
      <c r="E10" s="369" t="str">
        <f>IF(+'評価項目(標準)'!E9="","",+'評価項目(標準)'!E9)</f>
        <v>地域維持型維持修繕業務委託（雪氷業務）元請実績</v>
      </c>
      <c r="F10" s="417">
        <f>+IF(+'評価項目(標準)'!J9="","",+'評価項目(標準)'!J9)</f>
        <v>5</v>
      </c>
      <c r="G10" s="124">
        <f>+IF(+'評価項目(標準)'!I9="","",+'評価項目(標準)'!I9)</f>
        <v>5</v>
      </c>
      <c r="H10" s="418" t="str">
        <f>+IF(+'評価項目(標準)'!F9="","",+'評価項目(標準)'!F9)</f>
        <v>有</v>
      </c>
      <c r="I10" s="419"/>
      <c r="J10" s="400"/>
      <c r="K10" s="403" t="str">
        <f>IF(J10="","",IF(J10=H10,G10,IF(J10=H11,G11)))</f>
        <v/>
      </c>
      <c r="L10" s="400"/>
      <c r="M10" s="403" t="str">
        <f>IF(L10="","",IF(L10=H10,G10,IF(L10=H11,G11)))</f>
        <v/>
      </c>
      <c r="N10" s="393" t="str">
        <f>IF(K10="","",IF(M10="","",ROUNDUP(AVERAGE(K10,M10),1)))</f>
        <v/>
      </c>
    </row>
    <row r="11" spans="2:16" ht="26.25" customHeight="1" x14ac:dyDescent="0.2">
      <c r="B11" s="396"/>
      <c r="C11" s="451"/>
      <c r="D11" s="416"/>
      <c r="E11" s="369"/>
      <c r="F11" s="417"/>
      <c r="G11" s="122">
        <f>+IF(+'評価項目(標準)'!I10="","",+'評価項目(標準)'!I10)</f>
        <v>0</v>
      </c>
      <c r="H11" s="418" t="str">
        <f>+IF(+'評価項目(標準)'!F10="","",+'評価項目(標準)'!F10)</f>
        <v>無</v>
      </c>
      <c r="I11" s="419"/>
      <c r="J11" s="400"/>
      <c r="K11" s="403"/>
      <c r="L11" s="400"/>
      <c r="M11" s="403"/>
      <c r="N11" s="417"/>
    </row>
    <row r="12" spans="2:16" ht="26.25" customHeight="1" x14ac:dyDescent="0.2">
      <c r="B12" s="396"/>
      <c r="C12" s="451"/>
      <c r="D12" s="416"/>
      <c r="E12" s="371" t="str">
        <f>IF(+'評価項目(標準)'!E11="","",+'評価項目(標準)'!E11)</f>
        <v>地域維持型維持修繕業務委託（小規模業務）元請実績</v>
      </c>
      <c r="F12" s="393">
        <f>+IF(+'評価項目(標準)'!J11="","",+'評価項目(標準)'!J11)</f>
        <v>5</v>
      </c>
      <c r="G12" s="122">
        <f>+IF(+'評価項目(標準)'!I11="","",+'評価項目(標準)'!I11)</f>
        <v>5</v>
      </c>
      <c r="H12" s="418" t="str">
        <f>+IF(+'評価項目(標準)'!F11="","",+'評価項目(標準)'!F11)</f>
        <v>有</v>
      </c>
      <c r="I12" s="419"/>
      <c r="J12" s="399"/>
      <c r="K12" s="402" t="str">
        <f>IF(J12="","",IF(J12=H12,G12,IF(J12=H13,G13)))</f>
        <v/>
      </c>
      <c r="L12" s="399"/>
      <c r="M12" s="402" t="str">
        <f>IF(L12="","",IF(L12=H12,G12,IF(L12=H13,G13)))</f>
        <v/>
      </c>
      <c r="N12" s="393" t="str">
        <f>IF(K12="","",IF(M12="","",ROUNDUP(AVERAGE(K12,M12),1)))</f>
        <v/>
      </c>
    </row>
    <row r="13" spans="2:16" ht="26.25" customHeight="1" x14ac:dyDescent="0.2">
      <c r="B13" s="396"/>
      <c r="C13" s="451"/>
      <c r="D13" s="416"/>
      <c r="E13" s="369"/>
      <c r="F13" s="417"/>
      <c r="G13" s="122">
        <f>+IF(+'評価項目(標準)'!I12="","",+'評価項目(標準)'!I12)</f>
        <v>0</v>
      </c>
      <c r="H13" s="418" t="str">
        <f>+IF(+'評価項目(標準)'!F12="","",+'評価項目(標準)'!F12)</f>
        <v>無</v>
      </c>
      <c r="I13" s="419"/>
      <c r="J13" s="400"/>
      <c r="K13" s="403"/>
      <c r="L13" s="400"/>
      <c r="M13" s="403"/>
      <c r="N13" s="417"/>
    </row>
    <row r="14" spans="2:16" ht="26.25" customHeight="1" x14ac:dyDescent="0.2">
      <c r="B14" s="396"/>
      <c r="C14" s="451"/>
      <c r="D14" s="416"/>
      <c r="E14" s="371" t="str">
        <f>IF(+'評価項目(標準)'!E13="","",+'評価項目(標準)'!E13)</f>
        <v>　公共施設美化活動実績</v>
      </c>
      <c r="F14" s="379">
        <f>+IF(+'評価項目(標準)'!J13="","",+'評価項目(標準)'!J13)</f>
        <v>3</v>
      </c>
      <c r="G14" s="122">
        <f>+IF(+'評価項目(標準)'!I13="","",+'評価項目(標準)'!I13)</f>
        <v>3</v>
      </c>
      <c r="H14" s="418" t="str">
        <f>+IF(+'評価項目(標準)'!F13="","",+'評価項目(標準)'!F13)</f>
        <v>有</v>
      </c>
      <c r="I14" s="419"/>
      <c r="J14" s="399"/>
      <c r="K14" s="402" t="str">
        <f>IF(J14="","",IF(J14=H14,G14,IF(J14=H15,G15)))</f>
        <v/>
      </c>
      <c r="L14" s="399"/>
      <c r="M14" s="402" t="str">
        <f>IF(L14="","",IF(L14=H14,G14,IF(L14=H15,G15)))</f>
        <v/>
      </c>
      <c r="N14" s="393" t="str">
        <f>IF(K14="","",IF(M14="","",ROUNDUP(AVERAGE(K14,M14),1)))</f>
        <v/>
      </c>
    </row>
    <row r="15" spans="2:16" ht="26.25" customHeight="1" x14ac:dyDescent="0.2">
      <c r="B15" s="396"/>
      <c r="C15" s="451"/>
      <c r="D15" s="416"/>
      <c r="E15" s="369"/>
      <c r="F15" s="382"/>
      <c r="G15" s="122">
        <f>+IF(+'評価項目(標準)'!I14="","",+'評価項目(標準)'!I14)</f>
        <v>0</v>
      </c>
      <c r="H15" s="418" t="str">
        <f>+IF(+'評価項目(標準)'!F14="","",+'評価項目(標準)'!F14)</f>
        <v>無</v>
      </c>
      <c r="I15" s="419"/>
      <c r="J15" s="400"/>
      <c r="K15" s="403"/>
      <c r="L15" s="400"/>
      <c r="M15" s="403"/>
      <c r="N15" s="417"/>
    </row>
    <row r="16" spans="2:16" ht="26.25" customHeight="1" x14ac:dyDescent="0.2">
      <c r="B16" s="396"/>
      <c r="C16" s="451"/>
      <c r="D16" s="416"/>
      <c r="E16" s="371" t="str">
        <f>IF(+'評価項目(標準)'!E15="","",+'評価項目(標準)'!E15)</f>
        <v>災害協定の評価</v>
      </c>
      <c r="F16" s="379">
        <f>+IF(+'評価項目(標準)'!J15="","",+'評価項目(標準)'!J15)</f>
        <v>9</v>
      </c>
      <c r="G16" s="122">
        <f>+IF(+'評価項目(標準)'!I15="","",+'評価項目(標準)'!I15)</f>
        <v>9</v>
      </c>
      <c r="H16" s="367" t="str">
        <f>+IF(+'評価項目(標準)'!F15="","",+'評価項目(標準)'!F15)</f>
        <v>災害協定に基づく訓練１への参加実績あり</v>
      </c>
      <c r="I16" s="368"/>
      <c r="J16" s="399"/>
      <c r="K16" s="402" t="str">
        <f>IF(J16="","",VLOOKUP(J16,'評価項目(標準)'!F15:I18,4,FALSE))</f>
        <v/>
      </c>
      <c r="L16" s="399"/>
      <c r="M16" s="402" t="str">
        <f>IF(L16="","",VLOOKUP(L16,'評価項目(標準)'!F15:I18,4,FALSE))</f>
        <v/>
      </c>
      <c r="N16" s="393" t="str">
        <f>IF(K16="","",IF(M16="","",ROUNDUP(AVERAGE(K16,M16),1)))</f>
        <v/>
      </c>
    </row>
    <row r="17" spans="2:14" ht="26.25" customHeight="1" x14ac:dyDescent="0.2">
      <c r="B17" s="396"/>
      <c r="C17" s="451"/>
      <c r="D17" s="416"/>
      <c r="E17" s="369"/>
      <c r="F17" s="382"/>
      <c r="G17" s="122">
        <f>+IF(+'評価項目(標準)'!I16="","",+'評価項目(標準)'!I16)</f>
        <v>7</v>
      </c>
      <c r="H17" s="367" t="str">
        <f>+IF(+'評価項目(標準)'!F16="","",+'評価項目(標準)'!F16)</f>
        <v>災害協定に基づく訓練２への参加実績あり</v>
      </c>
      <c r="I17" s="368"/>
      <c r="J17" s="400"/>
      <c r="K17" s="403"/>
      <c r="L17" s="400"/>
      <c r="M17" s="403"/>
      <c r="N17" s="417"/>
    </row>
    <row r="18" spans="2:14" ht="26.25" customHeight="1" x14ac:dyDescent="0.2">
      <c r="B18" s="396"/>
      <c r="C18" s="451"/>
      <c r="D18" s="416"/>
      <c r="E18" s="369"/>
      <c r="F18" s="382"/>
      <c r="G18" s="122">
        <f>+IF(+'評価項目(標準)'!I17="","",+'評価項目(標準)'!I17)</f>
        <v>3</v>
      </c>
      <c r="H18" s="418" t="str">
        <f>+IF(+'評価項目(標準)'!F17="","",+'評価項目(標準)'!F17)</f>
        <v>防災協定の締結実績あり</v>
      </c>
      <c r="I18" s="419"/>
      <c r="J18" s="400"/>
      <c r="K18" s="403"/>
      <c r="L18" s="400"/>
      <c r="M18" s="403"/>
      <c r="N18" s="417"/>
    </row>
    <row r="19" spans="2:14" ht="26.25" customHeight="1" x14ac:dyDescent="0.2">
      <c r="B19" s="396"/>
      <c r="C19" s="452"/>
      <c r="D19" s="376"/>
      <c r="E19" s="381"/>
      <c r="F19" s="225"/>
      <c r="G19" s="122">
        <f>+IF(+'評価項目(標準)'!I18="","",+'評価項目(標準)'!I18)</f>
        <v>0</v>
      </c>
      <c r="H19" s="418" t="str">
        <f>+IF(+'評価項目(標準)'!F18="","",+'評価項目(標準)'!F18)</f>
        <v>実績なし</v>
      </c>
      <c r="I19" s="419"/>
      <c r="J19" s="401"/>
      <c r="K19" s="404"/>
      <c r="L19" s="401"/>
      <c r="M19" s="404"/>
      <c r="N19" s="394"/>
    </row>
    <row r="20" spans="2:14" ht="40.200000000000003" customHeight="1" x14ac:dyDescent="0.2">
      <c r="B20" s="396"/>
      <c r="C20" s="398" t="str">
        <f>IF(+'評価項目(標準)'!C19="","",+'評価項目(標準)'!C19)</f>
        <v>社会貢献度</v>
      </c>
      <c r="D20" s="374" t="str">
        <f>IF(+'評価項目(標準)'!D19="","",+'評価項目(標準)'!D19)</f>
        <v>社会貢献度</v>
      </c>
      <c r="E20" s="412"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379">
        <f>+IF(+'評価項目(標準)'!J19="","",+'評価項目(標準)'!J19)</f>
        <v>4</v>
      </c>
      <c r="G20" s="367" t="s">
        <v>143</v>
      </c>
      <c r="H20" s="478"/>
      <c r="I20" s="368"/>
      <c r="J20" s="399"/>
      <c r="K20" s="393" t="str">
        <f>IF(J20="","",IF(J20=H21,G21,IF(J20=H22,G22,IF(J20=H23,G23,IF(J20=H24,G24,IF(J20=H25,G25))))))</f>
        <v/>
      </c>
      <c r="L20" s="399"/>
      <c r="M20" s="393" t="str">
        <f>IF(L20="","",IF(L20=H21,G21,IF(L20=H22,G22,IF(L20=H23,G23,IF(L20=H24,G24,IF(L20=H25,G25))))))</f>
        <v/>
      </c>
      <c r="N20" s="393" t="str">
        <f>IF(K20="","",IF(M20="","",ROUNDUP(AVERAGE(K20,M20),1)))</f>
        <v/>
      </c>
    </row>
    <row r="21" spans="2:14" ht="40.200000000000003" customHeight="1" x14ac:dyDescent="0.2">
      <c r="B21" s="396"/>
      <c r="C21" s="396"/>
      <c r="D21" s="377"/>
      <c r="E21" s="413"/>
      <c r="F21" s="382"/>
      <c r="G21" s="125">
        <f>+IF(+'評価項目(標準)'!I20="","",+'評価項目(標準)'!I20)</f>
        <v>4</v>
      </c>
      <c r="H21" s="365" t="str">
        <f>+IF(+'評価項目(標準)'!F20="","",+'評価項目(標準)'!F20)</f>
        <v>４点</v>
      </c>
      <c r="I21" s="366"/>
      <c r="J21" s="400"/>
      <c r="K21" s="417"/>
      <c r="L21" s="400"/>
      <c r="M21" s="417"/>
      <c r="N21" s="417"/>
    </row>
    <row r="22" spans="2:14" ht="40.200000000000003" customHeight="1" x14ac:dyDescent="0.2">
      <c r="B22" s="396"/>
      <c r="C22" s="396"/>
      <c r="D22" s="377"/>
      <c r="E22" s="413"/>
      <c r="F22" s="382"/>
      <c r="G22" s="125">
        <f>+IF(+'評価項目(標準)'!I21="","",+'評価項目(標準)'!I21)</f>
        <v>3</v>
      </c>
      <c r="H22" s="365" t="str">
        <f>+IF(+'評価項目(標準)'!F21="","",+'評価項目(標準)'!F21)</f>
        <v>３点</v>
      </c>
      <c r="I22" s="366"/>
      <c r="J22" s="400"/>
      <c r="K22" s="417"/>
      <c r="L22" s="400"/>
      <c r="M22" s="417"/>
      <c r="N22" s="417"/>
    </row>
    <row r="23" spans="2:14" ht="40.200000000000003" customHeight="1" x14ac:dyDescent="0.2">
      <c r="B23" s="396"/>
      <c r="C23" s="396"/>
      <c r="D23" s="377"/>
      <c r="E23" s="413"/>
      <c r="F23" s="382"/>
      <c r="G23" s="125">
        <f>+IF(+'評価項目(標準)'!I22="","",+'評価項目(標準)'!I22)</f>
        <v>2</v>
      </c>
      <c r="H23" s="365" t="str">
        <f>+IF(+'評価項目(標準)'!F22="","",+'評価項目(標準)'!F22)</f>
        <v>２点</v>
      </c>
      <c r="I23" s="366"/>
      <c r="J23" s="400"/>
      <c r="K23" s="417"/>
      <c r="L23" s="400"/>
      <c r="M23" s="417"/>
      <c r="N23" s="417"/>
    </row>
    <row r="24" spans="2:14" ht="40.200000000000003" customHeight="1" x14ac:dyDescent="0.2">
      <c r="B24" s="396"/>
      <c r="C24" s="396"/>
      <c r="D24" s="377"/>
      <c r="E24" s="413"/>
      <c r="F24" s="382"/>
      <c r="G24" s="125">
        <f>+IF(+'評価項目(標準)'!I23="","",+'評価項目(標準)'!I23)</f>
        <v>1</v>
      </c>
      <c r="H24" s="365" t="str">
        <f>+IF(+'評価項目(標準)'!F23="","",+'評価項目(標準)'!F23)</f>
        <v>１点</v>
      </c>
      <c r="I24" s="366"/>
      <c r="J24" s="400"/>
      <c r="K24" s="417"/>
      <c r="L24" s="400"/>
      <c r="M24" s="417"/>
      <c r="N24" s="417"/>
    </row>
    <row r="25" spans="2:14" ht="40.200000000000003" customHeight="1" x14ac:dyDescent="0.2">
      <c r="B25" s="396"/>
      <c r="C25" s="396"/>
      <c r="D25" s="377"/>
      <c r="E25" s="414"/>
      <c r="F25" s="380"/>
      <c r="G25" s="125">
        <f>+IF(+'評価項目(標準)'!I24="","",+'評価項目(標準)'!I24)</f>
        <v>0</v>
      </c>
      <c r="H25" s="365" t="str">
        <f>+IF(+'評価項目(標準)'!F24="","",+'評価項目(標準)'!F24)</f>
        <v>実績（取得点）なし</v>
      </c>
      <c r="I25" s="366"/>
      <c r="J25" s="401"/>
      <c r="K25" s="394"/>
      <c r="L25" s="401"/>
      <c r="M25" s="394"/>
      <c r="N25" s="394"/>
    </row>
    <row r="26" spans="2:14" ht="25.5" customHeight="1" x14ac:dyDescent="0.2">
      <c r="B26" s="396"/>
      <c r="C26" s="396"/>
      <c r="D26" s="377"/>
      <c r="E26" s="371" t="str">
        <f>IF(+'評価項目(標準)'!E25="","",+'評価項目(標準)'!E25)</f>
        <v>県内企業による施工</v>
      </c>
      <c r="F26" s="379">
        <f>+IF(+'評価項目(標準)'!J25="","",+'評価項目(標準)'!J25)</f>
        <v>5</v>
      </c>
      <c r="G26" s="125">
        <f>+IF(+'評価項目(標準)'!I25="","",+'評価項目(標準)'!I25)</f>
        <v>5</v>
      </c>
      <c r="H26" s="367" t="str">
        <f>+IF(+'評価項目(標準)'!F25="","",+'評価項目(標準)'!F25)</f>
        <v>県内企業による施工の割合 90 ％以上</v>
      </c>
      <c r="I26" s="368"/>
      <c r="J26" s="399"/>
      <c r="K26" s="393" t="str">
        <f>IF(J26="","",VLOOKUP(J26,'評価項目(標準)'!F25:I27,4,FALSE))</f>
        <v/>
      </c>
      <c r="L26" s="247" t="s">
        <v>164</v>
      </c>
      <c r="M26" s="497" t="s">
        <v>165</v>
      </c>
      <c r="N26" s="393" t="str">
        <f>K26</f>
        <v/>
      </c>
    </row>
    <row r="27" spans="2:14" ht="25.5" customHeight="1" x14ac:dyDescent="0.2">
      <c r="B27" s="396"/>
      <c r="C27" s="396"/>
      <c r="D27" s="377"/>
      <c r="E27" s="369"/>
      <c r="F27" s="382"/>
      <c r="G27" s="125">
        <f>+IF(+'評価項目(標準)'!I26="","",+'評価項目(標準)'!I26)</f>
        <v>3</v>
      </c>
      <c r="H27" s="372" t="str">
        <f>+IF(+'評価項目(標準)'!F26="","",+'評価項目(標準)'!F26)</f>
        <v>県内企業による施工の割合 70 ％以上</v>
      </c>
      <c r="I27" s="373"/>
      <c r="J27" s="400"/>
      <c r="K27" s="417"/>
      <c r="L27" s="248"/>
      <c r="M27" s="498"/>
      <c r="N27" s="417"/>
    </row>
    <row r="28" spans="2:14" ht="25.5" customHeight="1" x14ac:dyDescent="0.2">
      <c r="B28" s="396"/>
      <c r="C28" s="448"/>
      <c r="D28" s="378"/>
      <c r="E28" s="381"/>
      <c r="F28" s="380"/>
      <c r="G28" s="125">
        <f>+IF(+'評価項目(標準)'!I27="","",+'評価項目(標準)'!I27)</f>
        <v>0</v>
      </c>
      <c r="H28" s="365" t="str">
        <f>+IF(+'評価項目(標準)'!F27="","",+'評価項目(標準)'!F27)</f>
        <v>上記以外</v>
      </c>
      <c r="I28" s="366"/>
      <c r="J28" s="401"/>
      <c r="K28" s="394"/>
      <c r="L28" s="249"/>
      <c r="M28" s="499"/>
      <c r="N28" s="394"/>
    </row>
    <row r="29" spans="2:14" ht="26.25" customHeight="1" x14ac:dyDescent="0.2">
      <c r="B29" s="396"/>
      <c r="C29" s="398" t="str">
        <f>IF(+'評価項目(標準)'!C28="","",+'評価項目(標準)'!C28)</f>
        <v>企業の雇用に関する取組</v>
      </c>
      <c r="D29" s="371" t="str">
        <f>IF(+'評価項目(標準)'!D28="","",+'評価項目(標準)'!D28)</f>
        <v>担い手確保・育成への取組</v>
      </c>
      <c r="E29" s="371" t="str">
        <f>IF(+'評価項目(標準)'!E28="","",+'評価項目(標準)'!E28)</f>
        <v>建設業者団体の取組実績</v>
      </c>
      <c r="F29" s="379">
        <f>+IF(+'評価項目(標準)'!J28="","",+'評価項目(標準)'!J28)</f>
        <v>2</v>
      </c>
      <c r="G29" s="125">
        <f>+IF(+'評価項目(標準)'!I28="","",+'評価項目(標準)'!I28)</f>
        <v>2</v>
      </c>
      <c r="H29" s="372" t="str">
        <f>+IF(+'評価項目(標準)'!F28="","",+'評価項目(標準)'!F28)</f>
        <v>取組の実績あり</v>
      </c>
      <c r="I29" s="373"/>
      <c r="J29" s="399"/>
      <c r="K29" s="393" t="str">
        <f>IF(J29="","",IF(J29=H29,G29,IF(J29=H30,G30)))</f>
        <v/>
      </c>
      <c r="L29" s="399"/>
      <c r="M29" s="393" t="str">
        <f>IF(L29="","",IF(L29=H29,G29,IF(L29=H30,G30)))</f>
        <v/>
      </c>
      <c r="N29" s="393" t="str">
        <f>IF(K29="","",IF(M29="","",ROUNDUP(AVERAGE(K29,M29),1)))</f>
        <v/>
      </c>
    </row>
    <row r="30" spans="2:14" ht="26.25" customHeight="1" x14ac:dyDescent="0.2">
      <c r="B30" s="396"/>
      <c r="C30" s="396"/>
      <c r="D30" s="369"/>
      <c r="E30" s="369"/>
      <c r="F30" s="382"/>
      <c r="G30" s="125">
        <f>+IF(+'評価項目(標準)'!I29="","",+'評価項目(標準)'!I29)</f>
        <v>0</v>
      </c>
      <c r="H30" s="372" t="str">
        <f>+IF(+'評価項目(標準)'!F29="","",+'評価項目(標準)'!F29)</f>
        <v>取組の実績なし</v>
      </c>
      <c r="I30" s="373"/>
      <c r="J30" s="401"/>
      <c r="K30" s="417"/>
      <c r="L30" s="401"/>
      <c r="M30" s="417"/>
      <c r="N30" s="417"/>
    </row>
    <row r="31" spans="2:14" ht="26.25" customHeight="1" x14ac:dyDescent="0.2">
      <c r="B31" s="396"/>
      <c r="C31" s="396"/>
      <c r="D31" s="369"/>
      <c r="E31" s="371" t="str">
        <f>IF(+'評価項目(標準)'!E30="","",+'評価項目(標準)'!E30)</f>
        <v>建設業者団体地域組織の取組実績</v>
      </c>
      <c r="F31" s="379">
        <f>+IF(+'評価項目(標準)'!J30="","",+'評価項目(標準)'!J30)</f>
        <v>1</v>
      </c>
      <c r="G31" s="125">
        <f>+IF(+'評価項目(標準)'!I30="","",+'評価項目(標準)'!I30)</f>
        <v>1</v>
      </c>
      <c r="H31" s="372" t="str">
        <f>+IF(+'評価項目(標準)'!F30="","",+'評価項目(標準)'!F30)</f>
        <v>取組の実績あり</v>
      </c>
      <c r="I31" s="373"/>
      <c r="J31" s="399"/>
      <c r="K31" s="393" t="str">
        <f>IF(J31="","",IF(J31=H31,G31,IF(J31=H32,G32)))</f>
        <v/>
      </c>
      <c r="L31" s="399"/>
      <c r="M31" s="393" t="str">
        <f>IF(L31="","",IF(L31=H31,G31,IF(L31=H32,G32)))</f>
        <v/>
      </c>
      <c r="N31" s="393" t="str">
        <f>IF(K31="","",IF(M31="","",ROUNDUP(AVERAGE(K31,M31),1)))</f>
        <v/>
      </c>
    </row>
    <row r="32" spans="2:14" ht="26.25" customHeight="1" x14ac:dyDescent="0.2">
      <c r="B32" s="396"/>
      <c r="C32" s="396"/>
      <c r="D32" s="369"/>
      <c r="E32" s="369"/>
      <c r="F32" s="382"/>
      <c r="G32" s="125">
        <f>+IF(+'評価項目(標準)'!I31="","",+'評価項目(標準)'!I31)</f>
        <v>0</v>
      </c>
      <c r="H32" s="372" t="str">
        <f>+IF(+'評価項目(標準)'!F31="","",+'評価項目(標準)'!F31)</f>
        <v>取組の実績なし</v>
      </c>
      <c r="I32" s="373"/>
      <c r="J32" s="401"/>
      <c r="K32" s="417"/>
      <c r="L32" s="401"/>
      <c r="M32" s="417"/>
      <c r="N32" s="417"/>
    </row>
    <row r="33" spans="2:14" ht="26.25" customHeight="1" x14ac:dyDescent="0.2">
      <c r="B33" s="396"/>
      <c r="C33" s="396"/>
      <c r="D33" s="369"/>
      <c r="E33" s="371" t="str">
        <f>IF(+'評価項目(標準)'!E32="","",+'評価項目(標準)'!E32)</f>
        <v>建設企業の取組実績</v>
      </c>
      <c r="F33" s="379">
        <f>+IF(+'評価項目(標準)'!J32="","",+'評価項目(標準)'!J32)</f>
        <v>1</v>
      </c>
      <c r="G33" s="125">
        <f>+IF(+'評価項目(標準)'!I32="","",+'評価項目(標準)'!I32)</f>
        <v>1</v>
      </c>
      <c r="H33" s="372" t="str">
        <f>+IF(+'評価項目(標準)'!F32="","",+'評価項目(標準)'!F32)</f>
        <v>取組の実績あり</v>
      </c>
      <c r="I33" s="373"/>
      <c r="J33" s="399"/>
      <c r="K33" s="393" t="str">
        <f>IF(J33="","",IF(J33=H33,G33,IF(J33=H34,G34)))</f>
        <v/>
      </c>
      <c r="L33" s="399"/>
      <c r="M33" s="393" t="str">
        <f>IF(L33="","",IF(L33=H33,G33,IF(L33=H34,G34)))</f>
        <v/>
      </c>
      <c r="N33" s="393" t="str">
        <f>IF(K33="","",IF(M33="","",ROUNDUP(AVERAGE(K33,M33),1)))</f>
        <v/>
      </c>
    </row>
    <row r="34" spans="2:14" ht="26.25" customHeight="1" x14ac:dyDescent="0.2">
      <c r="B34" s="396"/>
      <c r="C34" s="396"/>
      <c r="D34" s="369"/>
      <c r="E34" s="369"/>
      <c r="F34" s="382"/>
      <c r="G34" s="125">
        <f>+IF(+'評価項目(標準)'!I33="","",+'評価項目(標準)'!I33)</f>
        <v>0</v>
      </c>
      <c r="H34" s="372" t="str">
        <f>+IF(+'評価項目(標準)'!F33="","",+'評価項目(標準)'!F33)</f>
        <v>取組の実績なし</v>
      </c>
      <c r="I34" s="373"/>
      <c r="J34" s="401"/>
      <c r="K34" s="417"/>
      <c r="L34" s="401"/>
      <c r="M34" s="417"/>
      <c r="N34" s="417"/>
    </row>
    <row r="35" spans="2:14" ht="26.25" customHeight="1" x14ac:dyDescent="0.2">
      <c r="B35" s="396"/>
      <c r="C35" s="398" t="str">
        <f>IF(+'評価項目(標準)'!C34="","",+'評価項目(標準)'!C34)</f>
        <v>企業の技術力等</v>
      </c>
      <c r="D35" s="374" t="str">
        <f>IF(+'評価項目(標準)'!D34="","",+'評価項目(標準)'!D34)</f>
        <v>工事実績</v>
      </c>
      <c r="E35" s="371" t="str">
        <f>IF(+'評価項目(標準)'!E34="","",+'評価項目(標準)'!E34)</f>
        <v>企業の工事実績</v>
      </c>
      <c r="F35" s="379">
        <f>+IF(+'評価項目(標準)'!J34="","",+'評価項目(標準)'!J34)</f>
        <v>20</v>
      </c>
      <c r="G35" s="125">
        <f>+IF(+'評価項目(標準)'!I34="","",+'評価項目(標準)'!I34)</f>
        <v>20</v>
      </c>
      <c r="H35" s="365" t="str">
        <f>+IF(+'評価項目(標準)'!F34="","",+'評価項目(標準)'!F34)</f>
        <v>評価対象工事の実績あり</v>
      </c>
      <c r="I35" s="366"/>
      <c r="J35" s="399"/>
      <c r="K35" s="402" t="str">
        <f>IF(J35="","",VLOOKUP(J35,'評価項目(標準)'!F34:I35,4,FALSE))</f>
        <v/>
      </c>
      <c r="L35" s="399"/>
      <c r="M35" s="402" t="str">
        <f>IF(L35="","",VLOOKUP(L35,'評価項目(標準)'!F34:I35,4,FALSE))</f>
        <v/>
      </c>
      <c r="N35" s="393" t="str">
        <f>IF(K35="","",IF(M35="","",ROUNDUP(AVERAGE(K35,M35),1)))</f>
        <v/>
      </c>
    </row>
    <row r="36" spans="2:14" ht="26.25" customHeight="1" x14ac:dyDescent="0.2">
      <c r="B36" s="396"/>
      <c r="C36" s="396"/>
      <c r="D36" s="378"/>
      <c r="E36" s="381"/>
      <c r="F36" s="380"/>
      <c r="G36" s="125">
        <f>+IF(+'評価項目(標準)'!I35="","",+'評価項目(標準)'!I35)</f>
        <v>0</v>
      </c>
      <c r="H36" s="365" t="str">
        <f>+IF(+'評価項目(標準)'!F35="","",+'評価項目(標準)'!F35)</f>
        <v>評価対象工事の実績なし</v>
      </c>
      <c r="I36" s="366"/>
      <c r="J36" s="401"/>
      <c r="K36" s="404"/>
      <c r="L36" s="401"/>
      <c r="M36" s="404"/>
      <c r="N36" s="394"/>
    </row>
    <row r="37" spans="2:14" ht="26.25" customHeight="1" x14ac:dyDescent="0.2">
      <c r="B37" s="396"/>
      <c r="C37" s="396"/>
      <c r="D37" s="374" t="str">
        <f>IF(+'評価項目(標準)'!D36="","",+'評価項目(標準)'!D36)</f>
        <v>工事成績</v>
      </c>
      <c r="E37" s="371" t="str">
        <f>IF(+'評価項目(標準)'!E36="","",+'評価項目(標準)'!E36)</f>
        <v>申告工事成績点又は総合点</v>
      </c>
      <c r="F37" s="379">
        <f>+IF(+'評価項目(標準)'!J36="","",+'評価項目(標準)'!J36)</f>
        <v>20</v>
      </c>
      <c r="G37" s="122">
        <f>IF(+'評価項目(標準)'!I36="","",+'評価項目(標準)'!I36)</f>
        <v>20</v>
      </c>
      <c r="H37" s="365" t="str">
        <f>IF(+'評価項目(標準)'!F36="","",+'評価項目(標準)'!F36)</f>
        <v xml:space="preserve">申告工事成績点が８５点以上の場合 </v>
      </c>
      <c r="I37" s="366"/>
      <c r="J37" s="126" t="s">
        <v>144</v>
      </c>
      <c r="K37" s="385" t="str">
        <f>IF(COUNTA(J40,J43)=0,"",IF(COUNTA(J40,J43)=2,"入力は【申告工事成績点】、【総合点】のいずれかにして下さい",IF(AND(COUNTA(J40)=1,J38=""),"いずれの【申告工事成績点】なのか、「三重県、中部地整、近畿地整」より選択してください",IF(J43&gt;=970,10,IF(AND(J43&lt;970,J43&gt;=840),ROUNDDOWN((J43-840)/(970-840)*10,1),IF(J43&lt;840,0,)))+IF(J40&gt;=85,F37,IF(AND(J40&lt;75,J40&gt;=1),10,IF(AND(J40&lt;85,J40&gt;=75),(J40-75)+10))))))</f>
        <v/>
      </c>
      <c r="L37" s="126" t="s">
        <v>144</v>
      </c>
      <c r="M37" s="385" t="str">
        <f>IF(COUNTA(L40,L43)=0,"",IF(COUNTA(L40,L43)=2,"入力は【申告工事成績点】、【総合点】のいずれかにして下さい",IF(AND(COUNTA(L40)=1,L38=""),"いずれの【申告工事成績点】なのか、「三重県、中部地整、近畿地整」より選択してください",IF(L43&gt;=970,10,IF(AND(L43&lt;970,L43&gt;=840),ROUNDDOWN((L43-840)/(970-840)*10,1),IF(L43&lt;840,0,)))+IF(L40&gt;=85,F37,IF(AND(L40&lt;75,L40&gt;=1),10,IF(AND(L40&lt;85,L40&gt;=75),(L40-75)+10))))))</f>
        <v/>
      </c>
      <c r="N37" s="481" t="str">
        <f>IF(K37="","",IF(M37="","",ROUNDUP(AVERAGE(K37,M37),1)))</f>
        <v/>
      </c>
    </row>
    <row r="38" spans="2:14" ht="26.25" customHeight="1" x14ac:dyDescent="0.2">
      <c r="B38" s="396"/>
      <c r="C38" s="396"/>
      <c r="D38" s="377"/>
      <c r="E38" s="369"/>
      <c r="F38" s="382"/>
      <c r="G38" s="220" t="str">
        <f>IF(+'評価項目(標準)'!I37="","",+'評価項目(標準)'!I37)</f>
        <v/>
      </c>
      <c r="H38" s="367" t="str">
        <f>IF(+'評価項目(標準)'!F37="","",+'評価項目(標準)'!F37)</f>
        <v>申告工事成績点が７５点以上８５点未満の場合
計算式１
（申告工事成績点－７５点）＋１０点</v>
      </c>
      <c r="I38" s="368"/>
      <c r="J38" s="463"/>
      <c r="K38" s="387"/>
      <c r="L38" s="463"/>
      <c r="M38" s="387"/>
      <c r="N38" s="481"/>
    </row>
    <row r="39" spans="2:14" ht="26.25" customHeight="1" x14ac:dyDescent="0.2">
      <c r="B39" s="396"/>
      <c r="C39" s="396"/>
      <c r="D39" s="377"/>
      <c r="E39" s="369"/>
      <c r="F39" s="382"/>
      <c r="G39" s="128" t="str">
        <f>IF(+'評価項目(標準)'!I38="","",+'評価項目(標準)'!I38)</f>
        <v>～</v>
      </c>
      <c r="H39" s="367"/>
      <c r="I39" s="368"/>
      <c r="J39" s="464"/>
      <c r="K39" s="387"/>
      <c r="L39" s="464"/>
      <c r="M39" s="387"/>
      <c r="N39" s="481">
        <f>K39</f>
        <v>0</v>
      </c>
    </row>
    <row r="40" spans="2:14" ht="26.25" customHeight="1" x14ac:dyDescent="0.2">
      <c r="B40" s="396"/>
      <c r="C40" s="396"/>
      <c r="D40" s="377"/>
      <c r="E40" s="369"/>
      <c r="F40" s="382"/>
      <c r="G40" s="124" t="str">
        <f>IF(+'評価項目(標準)'!I39="","",+'評価項目(標準)'!I39)</f>
        <v/>
      </c>
      <c r="H40" s="367"/>
      <c r="I40" s="368"/>
      <c r="J40" s="465"/>
      <c r="K40" s="387"/>
      <c r="L40" s="465"/>
      <c r="M40" s="387"/>
      <c r="N40" s="481"/>
    </row>
    <row r="41" spans="2:14" ht="26.25" customHeight="1" x14ac:dyDescent="0.2">
      <c r="B41" s="396"/>
      <c r="C41" s="396"/>
      <c r="D41" s="377"/>
      <c r="E41" s="369"/>
      <c r="F41" s="382"/>
      <c r="G41" s="122">
        <f>IF(+'評価項目(標準)'!I40="","",+'評価項目(標準)'!I40)</f>
        <v>10</v>
      </c>
      <c r="H41" s="365" t="str">
        <f>IF(+'評価項目(標準)'!F40="","",+'評価項目(標準)'!F40)</f>
        <v>申告工事成績点が７５点未満の場合</v>
      </c>
      <c r="I41" s="366"/>
      <c r="J41" s="466"/>
      <c r="K41" s="387"/>
      <c r="L41" s="466"/>
      <c r="M41" s="387"/>
      <c r="N41" s="481">
        <f>K41</f>
        <v>0</v>
      </c>
    </row>
    <row r="42" spans="2:14" ht="26.25" customHeight="1" x14ac:dyDescent="0.2">
      <c r="B42" s="396"/>
      <c r="C42" s="396"/>
      <c r="D42" s="377" t="str">
        <f>IF(+'評価項目(標準)'!D53="","",+'評価項目(標準)'!D53)</f>
        <v/>
      </c>
      <c r="E42" s="369" t="str">
        <f>IF(+'評価項目(標準)'!E53="","",+'評価項目(標準)'!E53)</f>
        <v/>
      </c>
      <c r="F42" s="382"/>
      <c r="G42" s="122">
        <f>IF(+'評価項目(標準)'!I41="","",+'評価項目(標準)'!I41)</f>
        <v>10</v>
      </c>
      <c r="H42" s="365" t="str">
        <f>IF(+'評価項目(標準)'!F41="","",+'評価項目(標準)'!F41)</f>
        <v xml:space="preserve">総合点が９７０点以上の場合 </v>
      </c>
      <c r="I42" s="366"/>
      <c r="J42" s="129" t="s">
        <v>145</v>
      </c>
      <c r="K42" s="387"/>
      <c r="L42" s="178" t="s">
        <v>145</v>
      </c>
      <c r="M42" s="387"/>
      <c r="N42" s="481"/>
    </row>
    <row r="43" spans="2:14" ht="26.25" customHeight="1" x14ac:dyDescent="0.2">
      <c r="B43" s="396"/>
      <c r="C43" s="396"/>
      <c r="D43" s="377"/>
      <c r="E43" s="369"/>
      <c r="F43" s="382"/>
      <c r="G43" s="127" t="str">
        <f>IF(+'評価項目(標準)'!I42="","",+'評価項目(標準)'!I42)</f>
        <v/>
      </c>
      <c r="H43" s="367" t="str">
        <f>IF(+'評価項目(標準)'!F42="","",+'評価項目(標準)'!F42)</f>
        <v>総合点が８４０点以上９７０点未満の場合
計算式２
（総合点－８４０）／（９７０－８４０）×１０</v>
      </c>
      <c r="I43" s="368"/>
      <c r="J43" s="473"/>
      <c r="K43" s="387"/>
      <c r="L43" s="473"/>
      <c r="M43" s="387"/>
      <c r="N43" s="481">
        <f>K43</f>
        <v>0</v>
      </c>
    </row>
    <row r="44" spans="2:14" ht="26.25" customHeight="1" x14ac:dyDescent="0.2">
      <c r="B44" s="396"/>
      <c r="C44" s="396"/>
      <c r="D44" s="377"/>
      <c r="E44" s="369"/>
      <c r="F44" s="382"/>
      <c r="G44" s="128" t="str">
        <f>IF(+'評価項目(標準)'!I43="","",+'評価項目(標準)'!I43)</f>
        <v>～</v>
      </c>
      <c r="H44" s="367"/>
      <c r="I44" s="368"/>
      <c r="J44" s="473"/>
      <c r="K44" s="387"/>
      <c r="L44" s="473"/>
      <c r="M44" s="387"/>
      <c r="N44" s="481"/>
    </row>
    <row r="45" spans="2:14" ht="26.25" customHeight="1" x14ac:dyDescent="0.2">
      <c r="B45" s="396"/>
      <c r="C45" s="396"/>
      <c r="D45" s="377"/>
      <c r="E45" s="369"/>
      <c r="F45" s="382"/>
      <c r="G45" s="124" t="str">
        <f>IF(+'評価項目(標準)'!I44="","",+'評価項目(標準)'!I44)</f>
        <v/>
      </c>
      <c r="H45" s="367"/>
      <c r="I45" s="368"/>
      <c r="J45" s="473"/>
      <c r="K45" s="387"/>
      <c r="L45" s="473"/>
      <c r="M45" s="387"/>
      <c r="N45" s="481">
        <f>K45</f>
        <v>0</v>
      </c>
    </row>
    <row r="46" spans="2:14" ht="26.25" customHeight="1" x14ac:dyDescent="0.2">
      <c r="B46" s="396"/>
      <c r="C46" s="396"/>
      <c r="D46" s="378"/>
      <c r="E46" s="381"/>
      <c r="F46" s="380"/>
      <c r="G46" s="122">
        <f>IF(+'評価項目(標準)'!I45="","",+'評価項目(標準)'!I45)</f>
        <v>0</v>
      </c>
      <c r="H46" s="365" t="str">
        <f>IF(+'評価項目(標準)'!F45="","",+'評価項目(標準)'!F45)</f>
        <v>総合点が８４０点未満の場合</v>
      </c>
      <c r="I46" s="366"/>
      <c r="J46" s="474"/>
      <c r="K46" s="388"/>
      <c r="L46" s="474"/>
      <c r="M46" s="388"/>
      <c r="N46" s="481"/>
    </row>
    <row r="47" spans="2:14" ht="26.25" customHeight="1" x14ac:dyDescent="0.2">
      <c r="B47" s="396"/>
      <c r="C47" s="396"/>
      <c r="D47" s="371" t="str">
        <f>IF(+'評価項目(標準)'!D46="","",+'評価項目(標準)'!D46)</f>
        <v>品質
マネジメント</v>
      </c>
      <c r="E47" s="371" t="str">
        <f>IF(+'評価項目(標準)'!E46="","",+'評価項目(標準)'!E46)</f>
        <v>品質マネジメントシステムの認証</v>
      </c>
      <c r="F47" s="379">
        <f>+IF(+'評価項目(標準)'!J46="","",+'評価項目(標準)'!J46)</f>
        <v>3</v>
      </c>
      <c r="G47" s="125">
        <f>+IF(+'評価項目(標準)'!I46="","",+'評価項目(標準)'!I46)</f>
        <v>3</v>
      </c>
      <c r="H47" s="365" t="str">
        <f>+IF(+'評価項目(標準)'!F46="","",+'評価項目(標準)'!F46)</f>
        <v>有</v>
      </c>
      <c r="I47" s="366"/>
      <c r="J47" s="399"/>
      <c r="K47" s="393" t="str">
        <f>IF(J47="","",IF(J47=H47,G47,IF(J47=H48,G48)))</f>
        <v/>
      </c>
      <c r="L47" s="399"/>
      <c r="M47" s="393" t="str">
        <f>IF(L47="","",IF(L47=H47,G47,IF(L47=H48,G48)))</f>
        <v/>
      </c>
      <c r="N47" s="393" t="str">
        <f>IF(K47="","",IF(M47="","",ROUNDUP(AVERAGE(K47,M47),1)))</f>
        <v/>
      </c>
    </row>
    <row r="48" spans="2:14" ht="26.25" customHeight="1" x14ac:dyDescent="0.2">
      <c r="B48" s="396"/>
      <c r="C48" s="396"/>
      <c r="D48" s="369"/>
      <c r="E48" s="381"/>
      <c r="F48" s="380"/>
      <c r="G48" s="125">
        <f>+IF(+'評価項目(標準)'!I47="","",+'評価項目(標準)'!I47)</f>
        <v>0</v>
      </c>
      <c r="H48" s="365" t="str">
        <f>+IF(+'評価項目(標準)'!F47="","",+'評価項目(標準)'!F47)</f>
        <v>無</v>
      </c>
      <c r="I48" s="366"/>
      <c r="J48" s="401"/>
      <c r="K48" s="394"/>
      <c r="L48" s="401"/>
      <c r="M48" s="394"/>
      <c r="N48" s="394"/>
    </row>
    <row r="49" spans="2:14" ht="26.25" customHeight="1" x14ac:dyDescent="0.2">
      <c r="B49" s="396"/>
      <c r="C49" s="396"/>
      <c r="D49" s="371" t="str">
        <f>IF(+'評価項目(標準)'!D48="","",+'評価項目(標準)'!D48)</f>
        <v>労働安全
衛生管理</v>
      </c>
      <c r="E49" s="371" t="str">
        <f>IF(+'評価項目(標準)'!E48="","",+'評価項目(標準)'!E48)</f>
        <v>労働安全衛生マネジメントシステムの認証</v>
      </c>
      <c r="F49" s="379">
        <f>+IF(+'評価項目(標準)'!J48="","",+'評価項目(標準)'!J48)</f>
        <v>5</v>
      </c>
      <c r="G49" s="125">
        <f>+IF(+'評価項目(標準)'!I48="","",+'評価項目(標準)'!I48)</f>
        <v>5</v>
      </c>
      <c r="H49" s="367" t="str">
        <f>IF(+'評価項目(標準)'!F48="","",+'評価項目(標準)'!F48)</f>
        <v>有</v>
      </c>
      <c r="I49" s="368"/>
      <c r="J49" s="470"/>
      <c r="K49" s="393" t="str">
        <f>IF(J49="","",IF(J49=H49,G49,IF(J49=H50,G50)))</f>
        <v/>
      </c>
      <c r="L49" s="470"/>
      <c r="M49" s="393" t="str">
        <f>IF(L49="","",IF(L49=H49,G49,IF(L49=H50,G50)))</f>
        <v/>
      </c>
      <c r="N49" s="393" t="str">
        <f>IF(K49="","",IF(M49="","",ROUNDUP(AVERAGE(K49,M49),1)))</f>
        <v/>
      </c>
    </row>
    <row r="50" spans="2:14" ht="26.25" customHeight="1" x14ac:dyDescent="0.2">
      <c r="B50" s="396"/>
      <c r="C50" s="396"/>
      <c r="D50" s="376"/>
      <c r="E50" s="381"/>
      <c r="F50" s="380"/>
      <c r="G50" s="125">
        <f>+IF(+'評価項目(標準)'!I49="","",+'評価項目(標準)'!I49)</f>
        <v>0</v>
      </c>
      <c r="H50" s="367" t="str">
        <f>IF(+'評価項目(標準)'!F49="","",+'評価項目(標準)'!F49)</f>
        <v>無</v>
      </c>
      <c r="I50" s="368"/>
      <c r="J50" s="470"/>
      <c r="K50" s="394"/>
      <c r="L50" s="470"/>
      <c r="M50" s="394"/>
      <c r="N50" s="394"/>
    </row>
    <row r="51" spans="2:14" ht="26.25" customHeight="1" x14ac:dyDescent="0.2">
      <c r="B51" s="396"/>
      <c r="C51" s="396"/>
      <c r="D51" s="371" t="str">
        <f>IF(+'評価項目(標準)'!D50="","",+'評価項目(標準)'!D50)</f>
        <v>災害時の
事業継続力</v>
      </c>
      <c r="E51" s="371" t="str">
        <f>IF(+'評価項目(標準)'!E50="","",+'評価項目(標準)'!E50)</f>
        <v>事業継続計画 （ＢＣＰ）策定の有無</v>
      </c>
      <c r="F51" s="379">
        <f>+IF(+'評価項目(標準)'!J50="","",+'評価項目(標準)'!J50)</f>
        <v>2</v>
      </c>
      <c r="G51" s="125">
        <f>+IF(+'評価項目(標準)'!I50="","",+'評価項目(標準)'!I50)</f>
        <v>2</v>
      </c>
      <c r="H51" s="367" t="str">
        <f>IF(+'評価項目(標準)'!F50="","",+'評価項目(標準)'!F50)</f>
        <v>有</v>
      </c>
      <c r="I51" s="368"/>
      <c r="J51" s="470"/>
      <c r="K51" s="393" t="str">
        <f>IF(J51="","",IF(J51=H51,G51,IF(J51=H52,G52)))</f>
        <v/>
      </c>
      <c r="L51" s="470"/>
      <c r="M51" s="393" t="str">
        <f>IF(L51="","",IF(L51=H51,G51,IF(L51=H52,G52)))</f>
        <v/>
      </c>
      <c r="N51" s="393" t="str">
        <f>IF(K51="","",IF(M51="","",ROUNDUP(AVERAGE(K51,M51),1)))</f>
        <v/>
      </c>
    </row>
    <row r="52" spans="2:14" ht="26.25" customHeight="1" x14ac:dyDescent="0.2">
      <c r="B52" s="396"/>
      <c r="C52" s="396"/>
      <c r="D52" s="376"/>
      <c r="E52" s="381"/>
      <c r="F52" s="380"/>
      <c r="G52" s="125">
        <f>+IF(+'評価項目(標準)'!I51="","",+'評価項目(標準)'!I51)</f>
        <v>0</v>
      </c>
      <c r="H52" s="367" t="str">
        <f>IF(+'評価項目(標準)'!F51="","",+'評価項目(標準)'!F51)</f>
        <v>無</v>
      </c>
      <c r="I52" s="368"/>
      <c r="J52" s="470"/>
      <c r="K52" s="394"/>
      <c r="L52" s="470"/>
      <c r="M52" s="394"/>
      <c r="N52" s="394"/>
    </row>
    <row r="53" spans="2:14" ht="26.25" customHeight="1" x14ac:dyDescent="0.2">
      <c r="B53" s="396"/>
      <c r="C53" s="396"/>
      <c r="D53" s="371" t="str">
        <f>IF(+'評価項目(標準)'!D52="","",+'評価項目(標準)'!D52)</f>
        <v>受注工事高</v>
      </c>
      <c r="E53" s="371" t="str">
        <f>IF(+'評価項目(標準)'!E52="","",+'評価項目(標準)'!E52)</f>
        <v>１級技術者１人あたりの公共機関等発注の
契約金額２千５百万円以上の土木一式工事の契約金額</v>
      </c>
      <c r="F53" s="379">
        <f>+IF(+'評価項目(標準)'!J52="","",+'評価項目(標準)'!J52)</f>
        <v>10</v>
      </c>
      <c r="G53" s="122">
        <f>IF(+'評価項目(標準)'!I52="","",+'評価項目(標準)'!I52)</f>
        <v>10</v>
      </c>
      <c r="H53" s="367" t="str">
        <f>IF(+'評価項目(標準)'!F52="","",+'評価項目(標準)'!F52)</f>
        <v>５千万円未満の場合</v>
      </c>
      <c r="I53" s="368"/>
      <c r="J53" s="126" t="s">
        <v>146</v>
      </c>
      <c r="K53" s="393" t="str">
        <f>IF(J54="","",IF(J54="－",0,IF(J54&lt;50000000,F53,IF(J54&lt;150000000,ROUNDDOWN(F53-((J54-50000000)*F53/100000000),0),IF(J54&gt;=150000000,0)))))</f>
        <v/>
      </c>
      <c r="L53" s="126" t="s">
        <v>146</v>
      </c>
      <c r="M53" s="393" t="str">
        <f>IF(L54="","",IF(L54="－",0,IF(L54&lt;50000000,F53,IF(L54&lt;150000000,ROUNDDOWN(F53-((L54-50000000)*F53/100000000),0),IF(L54&gt;=150000000,0)))))</f>
        <v/>
      </c>
      <c r="N53" s="393" t="str">
        <f>IF(K53="","",IF(M53="","",ROUNDUP(AVERAGE(K53,M53),1)))</f>
        <v/>
      </c>
    </row>
    <row r="54" spans="2:14" ht="25.95" customHeight="1" x14ac:dyDescent="0.2">
      <c r="B54" s="396"/>
      <c r="C54" s="396"/>
      <c r="D54" s="369"/>
      <c r="E54" s="369"/>
      <c r="F54" s="382"/>
      <c r="G54" s="127" t="str">
        <f>IF(+'評価項目(標準)'!I53="","",+'評価項目(標準)'!I53)</f>
        <v/>
      </c>
      <c r="H54" s="367" t="str">
        <f>IF(+'評価項目(標準)'!F53="","",+'評価項目(標準)'!F53)</f>
        <v>５千万円以上１億５千万円未満の場合
計算式３
１０－〔受注工事高－５千万円〕×１０/１億円</v>
      </c>
      <c r="I54" s="368"/>
      <c r="J54" s="456"/>
      <c r="K54" s="417"/>
      <c r="L54" s="456"/>
      <c r="M54" s="417"/>
      <c r="N54" s="417"/>
    </row>
    <row r="55" spans="2:14" ht="26.25" customHeight="1" x14ac:dyDescent="0.2">
      <c r="B55" s="396"/>
      <c r="C55" s="396"/>
      <c r="D55" s="369"/>
      <c r="E55" s="369"/>
      <c r="F55" s="382"/>
      <c r="G55" s="462" t="str">
        <f>IF(+'評価項目(標準)'!I54="","",+'評価項目(標準)'!I54)</f>
        <v>～</v>
      </c>
      <c r="H55" s="367"/>
      <c r="I55" s="368"/>
      <c r="J55" s="456"/>
      <c r="K55" s="417"/>
      <c r="L55" s="456"/>
      <c r="M55" s="417"/>
      <c r="N55" s="417"/>
    </row>
    <row r="56" spans="2:14" ht="26.25" customHeight="1" x14ac:dyDescent="0.2">
      <c r="B56" s="396"/>
      <c r="C56" s="396"/>
      <c r="D56" s="369"/>
      <c r="E56" s="369"/>
      <c r="F56" s="382"/>
      <c r="G56" s="462"/>
      <c r="H56" s="367"/>
      <c r="I56" s="368"/>
      <c r="J56" s="456"/>
      <c r="K56" s="417"/>
      <c r="L56" s="456"/>
      <c r="M56" s="417"/>
      <c r="N56" s="417"/>
    </row>
    <row r="57" spans="2:14" ht="26.25" customHeight="1" x14ac:dyDescent="0.2">
      <c r="B57" s="396"/>
      <c r="C57" s="396"/>
      <c r="D57" s="369"/>
      <c r="E57" s="369"/>
      <c r="F57" s="382"/>
      <c r="G57" s="130" t="str">
        <f>IF(+'評価項目(標準)'!I55="","",+'評価項目(標準)'!I55)</f>
        <v/>
      </c>
      <c r="H57" s="367"/>
      <c r="I57" s="368"/>
      <c r="J57" s="456"/>
      <c r="K57" s="417"/>
      <c r="L57" s="456"/>
      <c r="M57" s="417"/>
      <c r="N57" s="417"/>
    </row>
    <row r="58" spans="2:14" ht="26.25" customHeight="1" thickBot="1" x14ac:dyDescent="0.25">
      <c r="B58" s="396"/>
      <c r="C58" s="396"/>
      <c r="D58" s="369"/>
      <c r="E58" s="369"/>
      <c r="F58" s="382"/>
      <c r="G58" s="127">
        <f>IF(+'評価項目(標準)'!I56="","",+'評価項目(標準)'!I56)</f>
        <v>0</v>
      </c>
      <c r="H58" s="492" t="str">
        <f>IF(+'評価項目(標準)'!F56="","",+'評価項目(標準)'!F56)</f>
        <v>１億５千万円以上の場合</v>
      </c>
      <c r="I58" s="493"/>
      <c r="J58" s="456"/>
      <c r="K58" s="417"/>
      <c r="L58" s="456"/>
      <c r="M58" s="417"/>
      <c r="N58" s="417"/>
    </row>
    <row r="59" spans="2:14" ht="45" customHeight="1" thickTop="1" x14ac:dyDescent="0.2">
      <c r="B59" s="496" t="str">
        <f>IF('評価項目(標準)'!B57="","",+'評価項目(標準)'!B57)</f>
        <v>技術者の能力</v>
      </c>
      <c r="C59" s="395" t="str">
        <f>IF(+'評価項目(標準)'!C57="","",+'評価項目(標準)'!C57)</f>
        <v>技術者の能力</v>
      </c>
      <c r="D59" s="490" t="str">
        <f>IF(+'評価項目(標準)'!D57="","",+'評価項目(標準)'!D57)</f>
        <v>配置予定技術者
のCPD
（継続学習制度）
取組実績</v>
      </c>
      <c r="E59" s="490" t="str">
        <f>IF(+'評価項目(標準)'!E57="","",+'評価項目(標準)'!E57)</f>
        <v>各団体が発行するCPDの取組実績</v>
      </c>
      <c r="F59" s="491">
        <f>+IF(+'評価項目(標準)'!J57="","",+'評価項目(標準)'!J57)</f>
        <v>5</v>
      </c>
      <c r="G59" s="179">
        <f>+IF(+'評価項目(標準)'!I57="","",+'評価項目(標準)'!I57)</f>
        <v>5</v>
      </c>
      <c r="H59" s="494" t="str">
        <f>+IF(+'評価項目(標準)'!F57="","",+'評価項目(標準)'!F57)</f>
        <v>換算後の単位数の合計が推奨単位以上</v>
      </c>
      <c r="I59" s="495"/>
      <c r="J59" s="487"/>
      <c r="K59" s="428" t="str">
        <f>IF(J59="","",IF(J59=H59,G59,IF(J59=H60,G60,IF(J59=H61,G61))))</f>
        <v/>
      </c>
      <c r="L59" s="487"/>
      <c r="M59" s="428" t="str">
        <f>IF(L59="","",IF(L59=H59,G59,IF(L59=H60,G60,IF(L59=H61,G61))))</f>
        <v/>
      </c>
      <c r="N59" s="449" t="str">
        <f>IF(K59="","",IF(M59="","",ROUNDUP(AVERAGE(K59,M59),1)))</f>
        <v/>
      </c>
    </row>
    <row r="60" spans="2:14" ht="45" customHeight="1" x14ac:dyDescent="0.2">
      <c r="B60" s="391"/>
      <c r="C60" s="396"/>
      <c r="D60" s="369"/>
      <c r="E60" s="369"/>
      <c r="F60" s="382"/>
      <c r="G60" s="125">
        <f>+IF(+'評価項目(標準)'!I58="","",+'評価項目(標準)'!I58)</f>
        <v>3</v>
      </c>
      <c r="H60" s="365" t="str">
        <f>+IF(+'評価項目(標準)'!F58="","",+'評価項目(標準)'!F58)</f>
        <v>換算後の単位数の合計が推奨単位の1/2以上</v>
      </c>
      <c r="I60" s="366"/>
      <c r="J60" s="471"/>
      <c r="K60" s="403"/>
      <c r="L60" s="471"/>
      <c r="M60" s="403"/>
      <c r="N60" s="417"/>
    </row>
    <row r="61" spans="2:14" ht="45" customHeight="1" thickBot="1" x14ac:dyDescent="0.25">
      <c r="B61" s="392"/>
      <c r="C61" s="397"/>
      <c r="D61" s="370"/>
      <c r="E61" s="370"/>
      <c r="F61" s="383"/>
      <c r="G61" s="133">
        <f>+IF(+'評価項目(標準)'!I59="","",+'評価項目(標準)'!I59)</f>
        <v>0</v>
      </c>
      <c r="H61" s="410" t="str">
        <f>+IF(+'評価項目(標準)'!F59="","",+'評価項目(標準)'!F59)</f>
        <v>換算後の単位数の合計が推奨単位の1/2未満</v>
      </c>
      <c r="I61" s="411"/>
      <c r="J61" s="472"/>
      <c r="K61" s="461"/>
      <c r="L61" s="472"/>
      <c r="M61" s="461"/>
      <c r="N61" s="467"/>
    </row>
    <row r="62" spans="2:14" ht="61.5" customHeight="1" thickTop="1" x14ac:dyDescent="0.2">
      <c r="B62" s="408" t="str">
        <f>IF(+'評価項目(標準)'!B66="","",+'評価項目(標準)'!B66)</f>
        <v>総合評価方式の不履行による
加算点の減点</v>
      </c>
      <c r="C62" s="482"/>
      <c r="D62" s="409"/>
      <c r="E62" s="405"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2" s="406"/>
      <c r="G62" s="407"/>
      <c r="H62" s="458"/>
      <c r="I62" s="460"/>
      <c r="J62" s="134"/>
      <c r="K62" s="135">
        <f>IF(+J62="",0,-(+'評価項目(標準)'!J68*0.1*J62))</f>
        <v>0</v>
      </c>
      <c r="L62" s="134"/>
      <c r="M62" s="180">
        <f>IF(+L62="",0,-(+'評価項目(標準)'!J68*0.1*L62))</f>
        <v>0</v>
      </c>
      <c r="N62" s="181" t="str">
        <f>IF(K62+M62=0,"",K62+M62)</f>
        <v/>
      </c>
    </row>
    <row r="63" spans="2:14" ht="61.5" customHeight="1" thickBot="1" x14ac:dyDescent="0.25">
      <c r="B63" s="454" t="s">
        <v>166</v>
      </c>
      <c r="C63" s="454"/>
      <c r="D63" s="454"/>
      <c r="E63" s="455" t="s">
        <v>167</v>
      </c>
      <c r="F63" s="455"/>
      <c r="G63" s="455"/>
      <c r="H63" s="367" t="s">
        <v>168</v>
      </c>
      <c r="I63" s="368"/>
      <c r="J63" s="134"/>
      <c r="K63" s="135"/>
      <c r="L63" s="134"/>
      <c r="M63" s="182"/>
      <c r="N63" s="183" t="str">
        <f>IF(J63+L63&gt;0,-('評価項目(標準)'!J68*0.1),"")</f>
        <v/>
      </c>
    </row>
    <row r="64" spans="2:14" ht="26.25" customHeight="1" thickBot="1" x14ac:dyDescent="0.25">
      <c r="E64" s="136"/>
      <c r="F64" s="137"/>
      <c r="G64" s="138"/>
      <c r="J64" s="184"/>
      <c r="K64" s="185"/>
      <c r="L64" s="186"/>
      <c r="M64" s="187" t="s">
        <v>147</v>
      </c>
      <c r="N64" s="188">
        <f>ROUNDDOWN(SUM(N6:N61),1)+SUM(N62:N63)</f>
        <v>0</v>
      </c>
    </row>
    <row r="65" spans="1:16" ht="13.2" thickBot="1" x14ac:dyDescent="0.25"/>
    <row r="66" spans="1:16" s="140" customFormat="1" ht="21.75" customHeight="1" x14ac:dyDescent="0.2">
      <c r="A66" s="40"/>
      <c r="B66" s="146" t="s">
        <v>148</v>
      </c>
      <c r="C66" s="147"/>
      <c r="D66" s="147"/>
      <c r="E66" s="148"/>
      <c r="F66" s="148"/>
      <c r="G66" s="148"/>
      <c r="H66" s="148"/>
      <c r="I66" s="148"/>
      <c r="J66" s="148"/>
      <c r="K66" s="148"/>
      <c r="L66" s="148"/>
      <c r="M66" s="149"/>
      <c r="N66" s="40"/>
      <c r="O66" s="40"/>
      <c r="P66" s="40"/>
    </row>
    <row r="67" spans="1:16" s="140" customFormat="1" ht="21.75" customHeight="1" x14ac:dyDescent="0.2">
      <c r="A67" s="40"/>
      <c r="B67" s="141" t="s">
        <v>149</v>
      </c>
      <c r="C67" s="150"/>
      <c r="D67" s="389" t="s">
        <v>150</v>
      </c>
      <c r="E67" s="389"/>
      <c r="F67" s="389"/>
      <c r="G67" s="389"/>
      <c r="H67" s="389"/>
      <c r="I67" s="389"/>
      <c r="J67" s="389"/>
      <c r="K67" s="389"/>
      <c r="L67" s="189"/>
      <c r="M67" s="190"/>
      <c r="N67" s="40"/>
      <c r="O67" s="40"/>
      <c r="P67" s="40"/>
    </row>
    <row r="68" spans="1:16" ht="21.75" customHeight="1" x14ac:dyDescent="0.2">
      <c r="B68" s="141" t="s">
        <v>149</v>
      </c>
      <c r="C68" s="151"/>
      <c r="D68" s="389" t="s">
        <v>151</v>
      </c>
      <c r="E68" s="389"/>
      <c r="F68" s="389"/>
      <c r="G68" s="389"/>
      <c r="H68" s="389"/>
      <c r="I68" s="389"/>
      <c r="J68" s="389"/>
      <c r="K68" s="389"/>
      <c r="L68" s="189"/>
      <c r="M68" s="190"/>
    </row>
    <row r="69" spans="1:16" ht="21.75" customHeight="1" x14ac:dyDescent="0.2">
      <c r="B69" s="142" t="s">
        <v>152</v>
      </c>
      <c r="C69" s="152" t="s">
        <v>153</v>
      </c>
      <c r="D69" s="153"/>
      <c r="E69" s="153"/>
      <c r="F69" s="153"/>
      <c r="G69" s="153"/>
      <c r="H69" s="153"/>
      <c r="I69" s="153"/>
      <c r="J69" s="153"/>
      <c r="K69" s="153"/>
      <c r="L69" s="191"/>
      <c r="M69" s="192"/>
    </row>
    <row r="70" spans="1:16" ht="21.75" customHeight="1" thickBot="1" x14ac:dyDescent="0.25">
      <c r="B70" s="143" t="s">
        <v>152</v>
      </c>
      <c r="C70" s="155" t="s">
        <v>169</v>
      </c>
      <c r="D70" s="156"/>
      <c r="E70" s="156"/>
      <c r="F70" s="156"/>
      <c r="G70" s="156"/>
      <c r="H70" s="156"/>
      <c r="I70" s="156"/>
      <c r="J70" s="156"/>
      <c r="K70" s="156"/>
      <c r="L70" s="193"/>
      <c r="M70" s="194"/>
    </row>
    <row r="71" spans="1:16" ht="7.5" customHeight="1" x14ac:dyDescent="0.2">
      <c r="B71" s="144"/>
      <c r="C71" s="144"/>
      <c r="D71" s="144"/>
      <c r="E71" s="145"/>
      <c r="F71" s="145"/>
      <c r="G71" s="145"/>
      <c r="H71" s="145"/>
      <c r="I71" s="145"/>
      <c r="J71" s="145"/>
      <c r="K71" s="145"/>
      <c r="L71" s="145"/>
      <c r="M71" s="145"/>
    </row>
    <row r="72" spans="1:16" ht="23.25" customHeight="1" x14ac:dyDescent="0.2">
      <c r="A72" s="384"/>
      <c r="B72" s="384"/>
      <c r="C72" s="384"/>
      <c r="D72" s="384"/>
      <c r="E72" s="384"/>
      <c r="F72" s="384"/>
      <c r="G72" s="384"/>
      <c r="H72" s="384"/>
      <c r="I72" s="384"/>
      <c r="J72" s="384"/>
      <c r="K72" s="384"/>
      <c r="L72" s="384"/>
      <c r="M72" s="384"/>
      <c r="N72" s="384"/>
    </row>
  </sheetData>
  <sheetProtection sheet="1" selectLockedCells="1"/>
  <mergeCells count="219">
    <mergeCell ref="E51:E52"/>
    <mergeCell ref="E47:E48"/>
    <mergeCell ref="H35:I35"/>
    <mergeCell ref="H36:I36"/>
    <mergeCell ref="H37:I37"/>
    <mergeCell ref="H38:I40"/>
    <mergeCell ref="H41:I41"/>
    <mergeCell ref="H42:I42"/>
    <mergeCell ref="N31:N32"/>
    <mergeCell ref="N33:N34"/>
    <mergeCell ref="E35:E36"/>
    <mergeCell ref="F35:F36"/>
    <mergeCell ref="N49:N50"/>
    <mergeCell ref="N51:N52"/>
    <mergeCell ref="H50:I50"/>
    <mergeCell ref="H51:I51"/>
    <mergeCell ref="M29:M30"/>
    <mergeCell ref="M31:M32"/>
    <mergeCell ref="M33:M34"/>
    <mergeCell ref="M35:M36"/>
    <mergeCell ref="H22:I22"/>
    <mergeCell ref="H23:I23"/>
    <mergeCell ref="J51:J52"/>
    <mergeCell ref="K51:K52"/>
    <mergeCell ref="L29:L30"/>
    <mergeCell ref="J35:J36"/>
    <mergeCell ref="L31:L32"/>
    <mergeCell ref="L33:L34"/>
    <mergeCell ref="L51:L52"/>
    <mergeCell ref="K47:K48"/>
    <mergeCell ref="J49:J50"/>
    <mergeCell ref="K49:K50"/>
    <mergeCell ref="K29:K30"/>
    <mergeCell ref="K31:K32"/>
    <mergeCell ref="K33:K34"/>
    <mergeCell ref="J29:J30"/>
    <mergeCell ref="M51:M52"/>
    <mergeCell ref="M37:M46"/>
    <mergeCell ref="M20:M25"/>
    <mergeCell ref="M26:M28"/>
    <mergeCell ref="E16:E19"/>
    <mergeCell ref="D10:D19"/>
    <mergeCell ref="C20:C28"/>
    <mergeCell ref="E14:E15"/>
    <mergeCell ref="N14:N15"/>
    <mergeCell ref="N20:N25"/>
    <mergeCell ref="N26:N28"/>
    <mergeCell ref="F26:F28"/>
    <mergeCell ref="J20:J25"/>
    <mergeCell ref="K20:K25"/>
    <mergeCell ref="J26:J28"/>
    <mergeCell ref="K26:K28"/>
    <mergeCell ref="F14:F15"/>
    <mergeCell ref="J14:J15"/>
    <mergeCell ref="K14:K15"/>
    <mergeCell ref="G20:I20"/>
    <mergeCell ref="H21:I21"/>
    <mergeCell ref="H19:I19"/>
    <mergeCell ref="H14:I14"/>
    <mergeCell ref="H15:I15"/>
    <mergeCell ref="H16:I16"/>
    <mergeCell ref="H17:I17"/>
    <mergeCell ref="H18:I18"/>
    <mergeCell ref="L20:L25"/>
    <mergeCell ref="L54:L58"/>
    <mergeCell ref="M47:M48"/>
    <mergeCell ref="N29:N30"/>
    <mergeCell ref="B63:D63"/>
    <mergeCell ref="E63:G63"/>
    <mergeCell ref="L38:L39"/>
    <mergeCell ref="L40:L41"/>
    <mergeCell ref="L49:L50"/>
    <mergeCell ref="M49:M50"/>
    <mergeCell ref="M53:M58"/>
    <mergeCell ref="L47:L48"/>
    <mergeCell ref="D59:D61"/>
    <mergeCell ref="F53:F58"/>
    <mergeCell ref="B6:B58"/>
    <mergeCell ref="C35:C58"/>
    <mergeCell ref="B59:B61"/>
    <mergeCell ref="C59:C61"/>
    <mergeCell ref="C29:C34"/>
    <mergeCell ref="D29:D34"/>
    <mergeCell ref="F33:F34"/>
    <mergeCell ref="D51:D52"/>
    <mergeCell ref="L10:L11"/>
    <mergeCell ref="M10:M11"/>
    <mergeCell ref="L12:L13"/>
    <mergeCell ref="L14:L15"/>
    <mergeCell ref="D67:K67"/>
    <mergeCell ref="E59:E61"/>
    <mergeCell ref="F59:F61"/>
    <mergeCell ref="J59:J61"/>
    <mergeCell ref="K59:K61"/>
    <mergeCell ref="D20:D28"/>
    <mergeCell ref="E20:E25"/>
    <mergeCell ref="F20:F25"/>
    <mergeCell ref="E26:E28"/>
    <mergeCell ref="E37:E46"/>
    <mergeCell ref="L26:L28"/>
    <mergeCell ref="L35:L36"/>
    <mergeCell ref="H62:I62"/>
    <mergeCell ref="H63:I63"/>
    <mergeCell ref="H54:I57"/>
    <mergeCell ref="H58:I58"/>
    <mergeCell ref="H59:I59"/>
    <mergeCell ref="H60:I60"/>
    <mergeCell ref="H61:I61"/>
    <mergeCell ref="H24:I24"/>
    <mergeCell ref="H25:I25"/>
    <mergeCell ref="H26:I26"/>
    <mergeCell ref="H27:I27"/>
    <mergeCell ref="M59:M61"/>
    <mergeCell ref="L59:L61"/>
    <mergeCell ref="H53:I53"/>
    <mergeCell ref="H52:I52"/>
    <mergeCell ref="H2:K2"/>
    <mergeCell ref="H3:N3"/>
    <mergeCell ref="N4:N5"/>
    <mergeCell ref="L4:M4"/>
    <mergeCell ref="F12:F13"/>
    <mergeCell ref="K35:K36"/>
    <mergeCell ref="J6:J7"/>
    <mergeCell ref="N6:N7"/>
    <mergeCell ref="N8:N9"/>
    <mergeCell ref="N10:N11"/>
    <mergeCell ref="N12:N13"/>
    <mergeCell ref="M12:M13"/>
    <mergeCell ref="M14:M15"/>
    <mergeCell ref="N35:N36"/>
    <mergeCell ref="F3:G3"/>
    <mergeCell ref="F29:F30"/>
    <mergeCell ref="F31:F32"/>
    <mergeCell ref="F16:F18"/>
    <mergeCell ref="J31:J32"/>
    <mergeCell ref="J33:J34"/>
    <mergeCell ref="L6:L7"/>
    <mergeCell ref="M6:M7"/>
    <mergeCell ref="L8:L9"/>
    <mergeCell ref="M8:M9"/>
    <mergeCell ref="B4:C5"/>
    <mergeCell ref="D4:D5"/>
    <mergeCell ref="E4:E5"/>
    <mergeCell ref="F4:F5"/>
    <mergeCell ref="J4:K4"/>
    <mergeCell ref="D6:D9"/>
    <mergeCell ref="G4:I4"/>
    <mergeCell ref="H5:I5"/>
    <mergeCell ref="J12:J13"/>
    <mergeCell ref="F10:F11"/>
    <mergeCell ref="J10:J11"/>
    <mergeCell ref="K10:K11"/>
    <mergeCell ref="K6:K7"/>
    <mergeCell ref="E8:E9"/>
    <mergeCell ref="F8:F9"/>
    <mergeCell ref="J8:J9"/>
    <mergeCell ref="K8:K9"/>
    <mergeCell ref="E10:E11"/>
    <mergeCell ref="K12:K13"/>
    <mergeCell ref="E12:E13"/>
    <mergeCell ref="E6:E7"/>
    <mergeCell ref="F6:F7"/>
    <mergeCell ref="A72:N72"/>
    <mergeCell ref="N37:N46"/>
    <mergeCell ref="K37:K46"/>
    <mergeCell ref="J43:J46"/>
    <mergeCell ref="L43:L46"/>
    <mergeCell ref="J38:J39"/>
    <mergeCell ref="J40:J41"/>
    <mergeCell ref="F47:F48"/>
    <mergeCell ref="J47:J48"/>
    <mergeCell ref="F49:F50"/>
    <mergeCell ref="G55:G56"/>
    <mergeCell ref="F37:F46"/>
    <mergeCell ref="D49:D50"/>
    <mergeCell ref="B62:D62"/>
    <mergeCell ref="J54:J58"/>
    <mergeCell ref="K53:K58"/>
    <mergeCell ref="E49:E50"/>
    <mergeCell ref="D53:D58"/>
    <mergeCell ref="D37:D46"/>
    <mergeCell ref="D68:K68"/>
    <mergeCell ref="E62:G62"/>
    <mergeCell ref="N59:N61"/>
    <mergeCell ref="N47:N48"/>
    <mergeCell ref="N53:N58"/>
    <mergeCell ref="H28:I28"/>
    <mergeCell ref="H29:I29"/>
    <mergeCell ref="H30:I30"/>
    <mergeCell ref="H31:I31"/>
    <mergeCell ref="H32:I32"/>
    <mergeCell ref="H33:I33"/>
    <mergeCell ref="H34:I34"/>
    <mergeCell ref="H48:I48"/>
    <mergeCell ref="H49:I49"/>
    <mergeCell ref="E53:E58"/>
    <mergeCell ref="F51:F52"/>
    <mergeCell ref="C6:C19"/>
    <mergeCell ref="J16:J19"/>
    <mergeCell ref="L16:L19"/>
    <mergeCell ref="K16:K19"/>
    <mergeCell ref="M16:M19"/>
    <mergeCell ref="N16:N19"/>
    <mergeCell ref="H43:I45"/>
    <mergeCell ref="H46:I46"/>
    <mergeCell ref="H47:I47"/>
    <mergeCell ref="D47:D48"/>
    <mergeCell ref="H6:I6"/>
    <mergeCell ref="H7:I7"/>
    <mergeCell ref="H10:I10"/>
    <mergeCell ref="H11:I11"/>
    <mergeCell ref="H12:I12"/>
    <mergeCell ref="H13:I13"/>
    <mergeCell ref="H8:I8"/>
    <mergeCell ref="H9:I9"/>
    <mergeCell ref="E29:E30"/>
    <mergeCell ref="E31:E32"/>
    <mergeCell ref="E33:E34"/>
    <mergeCell ref="D35:D36"/>
  </mergeCells>
  <phoneticPr fontId="2"/>
  <conditionalFormatting sqref="J6:J7">
    <cfRule type="cellIs" dxfId="32" priority="20" stopIfTrue="1" operator="equal">
      <formula>$F$6</formula>
    </cfRule>
  </conditionalFormatting>
  <conditionalFormatting sqref="J8:J9">
    <cfRule type="cellIs" dxfId="31" priority="35" stopIfTrue="1" operator="equal">
      <formula>$F$8</formula>
    </cfRule>
  </conditionalFormatting>
  <conditionalFormatting sqref="J10:J11">
    <cfRule type="cellIs" dxfId="30" priority="62" stopIfTrue="1" operator="equal">
      <formula>$F$10</formula>
    </cfRule>
  </conditionalFormatting>
  <conditionalFormatting sqref="J12:J13">
    <cfRule type="cellIs" dxfId="29" priority="61" stopIfTrue="1" operator="equal">
      <formula>$F$12</formula>
    </cfRule>
  </conditionalFormatting>
  <conditionalFormatting sqref="J14:J15">
    <cfRule type="cellIs" dxfId="28" priority="60" stopIfTrue="1" operator="equal">
      <formula>$F$14</formula>
    </cfRule>
  </conditionalFormatting>
  <conditionalFormatting sqref="J16">
    <cfRule type="cellIs" dxfId="27" priority="59" stopIfTrue="1" operator="equal">
      <formula>$F$16</formula>
    </cfRule>
  </conditionalFormatting>
  <conditionalFormatting sqref="J20:J25 L20:L25">
    <cfRule type="cellIs" dxfId="26" priority="57" stopIfTrue="1" operator="equal">
      <formula>$F$20</formula>
    </cfRule>
  </conditionalFormatting>
  <conditionalFormatting sqref="J26:J29">
    <cfRule type="cellIs" dxfId="25" priority="34" stopIfTrue="1" operator="equal">
      <formula>$F$26</formula>
    </cfRule>
  </conditionalFormatting>
  <conditionalFormatting sqref="J31 L31 J33 L33">
    <cfRule type="cellIs" dxfId="24" priority="64" stopIfTrue="1" operator="equal">
      <formula>$F$26</formula>
    </cfRule>
  </conditionalFormatting>
  <conditionalFormatting sqref="J35:J36 L35:L36">
    <cfRule type="cellIs" dxfId="23" priority="54" stopIfTrue="1" operator="equal">
      <formula>$F$35</formula>
    </cfRule>
  </conditionalFormatting>
  <conditionalFormatting sqref="J37:J38">
    <cfRule type="cellIs" dxfId="22" priority="14" stopIfTrue="1" operator="equal">
      <formula>#REF!</formula>
    </cfRule>
  </conditionalFormatting>
  <conditionalFormatting sqref="J43">
    <cfRule type="cellIs" dxfId="21" priority="16" stopIfTrue="1" operator="equal">
      <formula>#REF!</formula>
    </cfRule>
  </conditionalFormatting>
  <conditionalFormatting sqref="J47:J48">
    <cfRule type="cellIs" dxfId="20" priority="55" stopIfTrue="1" operator="equal">
      <formula>$F$47</formula>
    </cfRule>
  </conditionalFormatting>
  <conditionalFormatting sqref="J49:J52">
    <cfRule type="cellIs" dxfId="19" priority="58" stopIfTrue="1" operator="equal">
      <formula>$F$49</formula>
    </cfRule>
  </conditionalFormatting>
  <conditionalFormatting sqref="J59:J61">
    <cfRule type="cellIs" dxfId="18" priority="53" stopIfTrue="1" operator="equal">
      <formula>$F$59</formula>
    </cfRule>
  </conditionalFormatting>
  <conditionalFormatting sqref="L6">
    <cfRule type="cellIs" dxfId="17" priority="40" stopIfTrue="1" operator="equal">
      <formula>$F$6</formula>
    </cfRule>
  </conditionalFormatting>
  <conditionalFormatting sqref="L8:L9">
    <cfRule type="cellIs" dxfId="16" priority="26" stopIfTrue="1" operator="equal">
      <formula>$F$8</formula>
    </cfRule>
  </conditionalFormatting>
  <conditionalFormatting sqref="L10:L11">
    <cfRule type="cellIs" dxfId="15" priority="50" stopIfTrue="1" operator="equal">
      <formula>$F$10</formula>
    </cfRule>
  </conditionalFormatting>
  <conditionalFormatting sqref="L12:L13">
    <cfRule type="cellIs" dxfId="14" priority="49" stopIfTrue="1" operator="equal">
      <formula>$F$12</formula>
    </cfRule>
  </conditionalFormatting>
  <conditionalFormatting sqref="L14:L15">
    <cfRule type="cellIs" dxfId="13" priority="48" stopIfTrue="1" operator="equal">
      <formula>$F$14</formula>
    </cfRule>
  </conditionalFormatting>
  <conditionalFormatting sqref="L16">
    <cfRule type="cellIs" dxfId="12" priority="1" stopIfTrue="1" operator="equal">
      <formula>$F$16</formula>
    </cfRule>
  </conditionalFormatting>
  <conditionalFormatting sqref="L26:L28">
    <cfRule type="cellIs" dxfId="11" priority="69" stopIfTrue="1" operator="equal">
      <formula>#REF!</formula>
    </cfRule>
  </conditionalFormatting>
  <conditionalFormatting sqref="L29">
    <cfRule type="cellIs" dxfId="10" priority="2" stopIfTrue="1" operator="equal">
      <formula>$F$26</formula>
    </cfRule>
  </conditionalFormatting>
  <conditionalFormatting sqref="L37:L38">
    <cfRule type="cellIs" dxfId="9" priority="13" stopIfTrue="1" operator="equal">
      <formula>#REF!</formula>
    </cfRule>
  </conditionalFormatting>
  <conditionalFormatting sqref="L43">
    <cfRule type="cellIs" dxfId="8" priority="15" stopIfTrue="1" operator="equal">
      <formula>#REF!</formula>
    </cfRule>
  </conditionalFormatting>
  <conditionalFormatting sqref="L47:L48">
    <cfRule type="cellIs" dxfId="7" priority="43" stopIfTrue="1" operator="equal">
      <formula>$F$47</formula>
    </cfRule>
  </conditionalFormatting>
  <conditionalFormatting sqref="L49:L52">
    <cfRule type="cellIs" dxfId="6" priority="7" stopIfTrue="1" operator="equal">
      <formula>$F$49</formula>
    </cfRule>
  </conditionalFormatting>
  <conditionalFormatting sqref="L59:L61">
    <cfRule type="cellIs" dxfId="5" priority="41" stopIfTrue="1" operator="equal">
      <formula>$F$59</formula>
    </cfRule>
  </conditionalFormatting>
  <dataValidations count="17">
    <dataValidation type="list" allowBlank="1" showInputMessage="1" showErrorMessage="1" sqref="J8:J9 L8:L9" xr:uid="{00000000-0002-0000-0400-000000000000}">
      <formula1>$H$8:$H$9</formula1>
    </dataValidation>
    <dataValidation type="list" allowBlank="1" showInputMessage="1" showErrorMessage="1" sqref="J47:J48 L47:L48" xr:uid="{00000000-0002-0000-0400-000004000000}">
      <formula1>$H$47:$H$48</formula1>
    </dataValidation>
    <dataValidation type="list" allowBlank="1" showInputMessage="1" showErrorMessage="1" sqref="J26:J28" xr:uid="{00000000-0002-0000-0400-000005000000}">
      <formula1>$H$26:$H$28</formula1>
    </dataValidation>
    <dataValidation type="list" allowBlank="1" showInputMessage="1" showErrorMessage="1" sqref="J49:J50 L49:L50" xr:uid="{00000000-0002-0000-0400-000007000000}">
      <formula1>$H$49:$H$50</formula1>
    </dataValidation>
    <dataValidation type="list" allowBlank="1" showInputMessage="1" showErrorMessage="1" sqref="J14:J15 L14:L15" xr:uid="{00000000-0002-0000-0400-000008000000}">
      <formula1>$H$14:$H$15</formula1>
    </dataValidation>
    <dataValidation type="list" allowBlank="1" showInputMessage="1" showErrorMessage="1" sqref="J12:J13 L12:L13" xr:uid="{00000000-0002-0000-0400-000009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59:J61 L59:L61" xr:uid="{00000000-0002-0000-0400-00000C000000}">
      <formula1>$H$59:$H$61</formula1>
    </dataValidation>
    <dataValidation type="list" allowBlank="1" showInputMessage="1" showErrorMessage="1" sqref="J38 L38"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3:J46 L43:L46" xr:uid="{00000000-0002-0000-0400-00000F000000}">
      <formula1>0</formula1>
    </dataValidation>
    <dataValidation type="list" allowBlank="1" showInputMessage="1" showErrorMessage="1" sqref="J51:J52 L51:L52" xr:uid="{00000000-0002-0000-0400-000010000000}">
      <formula1>$H$51:$H$52</formula1>
    </dataValidation>
    <dataValidation type="list" allowBlank="1" showInputMessage="1" showErrorMessage="1" sqref="J20:J25 L20:L25" xr:uid="{00000000-0002-0000-0400-000011000000}">
      <formula1>$H$21:$H$25</formula1>
    </dataValidation>
    <dataValidation type="decimal" allowBlank="1" showInputMessage="1" showErrorMessage="1" sqref="J40:J41 L40:L41" xr:uid="{00000000-0002-0000-0400-000013000000}">
      <formula1>1</formula1>
      <formula2>100</formula2>
    </dataValidation>
    <dataValidation type="list" allowBlank="1" showInputMessage="1" showErrorMessage="1" sqref="J29:J34 L29:L34" xr:uid="{00000000-0002-0000-0400-000014000000}">
      <formula1>$H$29:$H$30</formula1>
    </dataValidation>
    <dataValidation type="list" allowBlank="1" showInputMessage="1" showErrorMessage="1" sqref="J16:J19 L16:L19" xr:uid="{DC8F8D73-BCAA-441C-8BC9-935B3FE29E80}">
      <formula1>$H$16:$H$19</formula1>
    </dataValidation>
    <dataValidation type="list" allowBlank="1" showInputMessage="1" showErrorMessage="1" sqref="J6:J7" xr:uid="{00000000-0002-0000-0400-000001000000}">
      <formula1>$H$6:$H$7</formula1>
    </dataValidation>
    <dataValidation type="list" allowBlank="1" showInputMessage="1" showErrorMessage="1" sqref="L35:L36 J35:J36" xr:uid="{00000000-0002-0000-0400-000003000000}">
      <formula1>$H$35:$H$36</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68"/>
  <sheetViews>
    <sheetView view="pageBreakPreview" topLeftCell="A20" zoomScale="70" zoomScaleNormal="60" zoomScaleSheetLayoutView="70" workbookViewId="0">
      <selection activeCell="AO72" sqref="AO72"/>
    </sheetView>
  </sheetViews>
  <sheetFormatPr defaultColWidth="3.109375" defaultRowHeight="18" customHeight="1" x14ac:dyDescent="0.2"/>
  <cols>
    <col min="1" max="34" width="3.88671875" style="46" customWidth="1"/>
    <col min="35" max="35" width="4.33203125" style="46" customWidth="1"/>
    <col min="36" max="86" width="3.88671875" style="46" customWidth="1"/>
    <col min="87" max="16384" width="3.109375" style="46"/>
  </cols>
  <sheetData>
    <row r="1" spans="1:71" ht="22.5" customHeight="1" x14ac:dyDescent="0.2">
      <c r="A1" s="93" t="s">
        <v>170</v>
      </c>
      <c r="O1" s="96"/>
      <c r="P1" s="96"/>
      <c r="Q1" s="96"/>
      <c r="R1" s="94"/>
      <c r="S1" s="94"/>
      <c r="T1" s="94"/>
      <c r="U1" s="94"/>
      <c r="V1" s="94"/>
      <c r="W1" s="94"/>
      <c r="X1" s="94"/>
      <c r="Y1" s="94"/>
      <c r="Z1" s="94"/>
      <c r="AA1" s="94"/>
      <c r="AB1" s="94"/>
      <c r="AC1" s="94"/>
      <c r="AD1" s="94"/>
      <c r="AE1" s="94"/>
      <c r="AF1" s="94"/>
      <c r="AG1" s="94"/>
      <c r="AH1" s="94"/>
      <c r="AI1" s="94"/>
      <c r="AJ1" s="521" t="s">
        <v>171</v>
      </c>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row>
    <row r="2" spans="1:71" ht="22.5" customHeight="1" thickBot="1" x14ac:dyDescent="0.25">
      <c r="O2" s="524" t="s">
        <v>172</v>
      </c>
      <c r="P2" s="525"/>
      <c r="Q2" s="526"/>
      <c r="R2" s="527"/>
      <c r="S2" s="528"/>
      <c r="T2" s="528"/>
      <c r="U2" s="528"/>
      <c r="V2" s="528"/>
      <c r="W2" s="528"/>
      <c r="X2" s="528"/>
      <c r="Y2" s="528"/>
      <c r="Z2" s="528"/>
      <c r="AA2" s="528"/>
      <c r="AB2" s="528"/>
      <c r="AC2" s="528"/>
      <c r="AD2" s="528"/>
      <c r="AE2" s="528"/>
      <c r="AF2" s="528"/>
      <c r="AG2" s="528"/>
      <c r="AH2" s="528"/>
      <c r="AI2" s="529"/>
      <c r="AJ2" s="523"/>
      <c r="AK2" s="523"/>
      <c r="AL2" s="523"/>
      <c r="AM2" s="523"/>
      <c r="AN2" s="523"/>
      <c r="AO2" s="523"/>
      <c r="AP2" s="523"/>
      <c r="AQ2" s="523"/>
      <c r="AR2" s="523"/>
      <c r="AS2" s="523"/>
      <c r="AT2" s="523"/>
      <c r="AU2" s="523"/>
      <c r="AV2" s="523"/>
      <c r="AW2" s="523"/>
      <c r="AX2" s="523"/>
      <c r="AY2" s="523"/>
      <c r="AZ2" s="523"/>
      <c r="BA2" s="523"/>
      <c r="BB2" s="523"/>
      <c r="BC2" s="523"/>
      <c r="BD2" s="523"/>
      <c r="BE2" s="523"/>
      <c r="BF2" s="523"/>
      <c r="BG2" s="523"/>
      <c r="BH2" s="523"/>
      <c r="BI2" s="523"/>
      <c r="BJ2" s="523"/>
      <c r="BK2" s="523"/>
      <c r="BL2" s="523"/>
      <c r="BM2" s="523"/>
      <c r="BN2" s="523"/>
      <c r="BO2" s="523"/>
      <c r="BP2" s="523"/>
      <c r="BQ2" s="523"/>
      <c r="BR2" s="523"/>
    </row>
    <row r="3" spans="1:71" ht="15" customHeight="1" x14ac:dyDescent="0.2">
      <c r="A3" s="530" t="s">
        <v>173</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2"/>
      <c r="AJ3" s="530" t="s">
        <v>174</v>
      </c>
      <c r="AK3" s="531"/>
      <c r="AL3" s="531"/>
      <c r="AM3" s="531"/>
      <c r="AN3" s="531"/>
      <c r="AO3" s="531"/>
      <c r="AP3" s="531"/>
      <c r="AQ3" s="531"/>
      <c r="AR3" s="531"/>
      <c r="AS3" s="531"/>
      <c r="AT3" s="531"/>
      <c r="AU3" s="531"/>
      <c r="AV3" s="531"/>
      <c r="AW3" s="531"/>
      <c r="AX3" s="531"/>
      <c r="AY3" s="531"/>
      <c r="AZ3" s="531"/>
      <c r="BA3" s="531"/>
      <c r="BB3" s="531"/>
      <c r="BC3" s="531"/>
      <c r="BD3" s="531"/>
      <c r="BE3" s="531"/>
      <c r="BF3" s="531"/>
      <c r="BG3" s="531"/>
      <c r="BH3" s="531"/>
      <c r="BI3" s="531"/>
      <c r="BJ3" s="531"/>
      <c r="BK3" s="531"/>
      <c r="BL3" s="531"/>
      <c r="BM3" s="531"/>
      <c r="BN3" s="531"/>
      <c r="BO3" s="531"/>
      <c r="BP3" s="531"/>
      <c r="BQ3" s="531"/>
      <c r="BR3" s="532"/>
    </row>
    <row r="4" spans="1:71" ht="15" customHeight="1" x14ac:dyDescent="0.2">
      <c r="A4" s="533"/>
      <c r="B4" s="534"/>
      <c r="C4" s="534"/>
      <c r="D4" s="534"/>
      <c r="E4" s="534"/>
      <c r="F4" s="534"/>
      <c r="G4" s="534"/>
      <c r="H4" s="534"/>
      <c r="I4" s="534"/>
      <c r="J4" s="534"/>
      <c r="K4" s="534"/>
      <c r="L4" s="534"/>
      <c r="M4" s="534"/>
      <c r="N4" s="534"/>
      <c r="O4" s="534"/>
      <c r="P4" s="534"/>
      <c r="Q4" s="534"/>
      <c r="R4" s="534"/>
      <c r="S4" s="534"/>
      <c r="T4" s="534"/>
      <c r="U4" s="534"/>
      <c r="V4" s="534"/>
      <c r="W4" s="534"/>
      <c r="X4" s="534"/>
      <c r="Y4" s="534"/>
      <c r="Z4" s="534"/>
      <c r="AA4" s="534"/>
      <c r="AB4" s="534"/>
      <c r="AC4" s="534"/>
      <c r="AD4" s="534"/>
      <c r="AE4" s="534"/>
      <c r="AF4" s="534"/>
      <c r="AG4" s="534"/>
      <c r="AH4" s="534"/>
      <c r="AI4" s="535"/>
      <c r="AJ4" s="533"/>
      <c r="AK4" s="534"/>
      <c r="AL4" s="534"/>
      <c r="AM4" s="534"/>
      <c r="AN4" s="534"/>
      <c r="AO4" s="534"/>
      <c r="AP4" s="534"/>
      <c r="AQ4" s="534"/>
      <c r="AR4" s="534"/>
      <c r="AS4" s="534"/>
      <c r="AT4" s="534"/>
      <c r="AU4" s="534"/>
      <c r="AV4" s="534"/>
      <c r="AW4" s="534"/>
      <c r="AX4" s="534"/>
      <c r="AY4" s="534"/>
      <c r="AZ4" s="534"/>
      <c r="BA4" s="534"/>
      <c r="BB4" s="534"/>
      <c r="BC4" s="534"/>
      <c r="BD4" s="534"/>
      <c r="BE4" s="534"/>
      <c r="BF4" s="534"/>
      <c r="BG4" s="534"/>
      <c r="BH4" s="534"/>
      <c r="BI4" s="534"/>
      <c r="BJ4" s="534"/>
      <c r="BK4" s="534"/>
      <c r="BL4" s="534"/>
      <c r="BM4" s="534"/>
      <c r="BN4" s="534"/>
      <c r="BO4" s="534"/>
      <c r="BP4" s="534"/>
      <c r="BQ4" s="534"/>
      <c r="BR4" s="535"/>
    </row>
    <row r="5" spans="1:71" ht="16.2" customHeight="1" x14ac:dyDescent="0.2">
      <c r="A5" s="536" t="s">
        <v>15</v>
      </c>
      <c r="B5" s="537"/>
      <c r="C5" s="537"/>
      <c r="D5" s="538"/>
      <c r="E5" s="545" t="s">
        <v>175</v>
      </c>
      <c r="F5" s="546"/>
      <c r="G5" s="546"/>
      <c r="H5" s="546"/>
      <c r="I5" s="547"/>
      <c r="J5" s="548"/>
      <c r="K5" s="548"/>
      <c r="L5" s="548"/>
      <c r="M5" s="548"/>
      <c r="N5" s="548"/>
      <c r="O5" s="548"/>
      <c r="P5" s="548"/>
      <c r="Q5" s="548"/>
      <c r="R5" s="548"/>
      <c r="S5" s="548"/>
      <c r="T5" s="548"/>
      <c r="U5" s="548"/>
      <c r="V5" s="548"/>
      <c r="W5" s="548"/>
      <c r="X5" s="548"/>
      <c r="Y5" s="548"/>
      <c r="Z5" s="548"/>
      <c r="AA5" s="548"/>
      <c r="AB5" s="548"/>
      <c r="AC5" s="548"/>
      <c r="AD5" s="548"/>
      <c r="AE5" s="548"/>
      <c r="AF5" s="548"/>
      <c r="AG5" s="548"/>
      <c r="AH5" s="548"/>
      <c r="AI5" s="549"/>
      <c r="AJ5" s="550" t="s">
        <v>176</v>
      </c>
      <c r="AK5" s="551"/>
      <c r="AL5" s="552" t="s">
        <v>177</v>
      </c>
      <c r="AM5" s="553"/>
      <c r="AN5" s="553"/>
      <c r="AO5" s="553"/>
      <c r="AP5" s="553"/>
      <c r="AQ5" s="553"/>
      <c r="AR5" s="553"/>
      <c r="AS5" s="553"/>
      <c r="AT5" s="553"/>
      <c r="AU5" s="553"/>
      <c r="AV5" s="553"/>
      <c r="AW5" s="553"/>
      <c r="AX5" s="553"/>
      <c r="AY5" s="553"/>
      <c r="AZ5" s="553"/>
      <c r="BA5" s="553"/>
      <c r="BB5" s="553"/>
      <c r="BC5" s="553"/>
      <c r="BD5" s="553"/>
      <c r="BE5" s="553"/>
      <c r="BF5" s="553"/>
      <c r="BG5" s="553"/>
      <c r="BH5" s="553"/>
      <c r="BI5" s="553"/>
      <c r="BJ5" s="553"/>
      <c r="BK5" s="553"/>
      <c r="BL5" s="553"/>
      <c r="BM5" s="553"/>
      <c r="BN5" s="553"/>
      <c r="BO5" s="553"/>
      <c r="BP5" s="553"/>
      <c r="BQ5" s="553"/>
      <c r="BR5" s="554"/>
    </row>
    <row r="6" spans="1:71" ht="16.2" customHeight="1" x14ac:dyDescent="0.2">
      <c r="A6" s="539"/>
      <c r="B6" s="540"/>
      <c r="C6" s="540"/>
      <c r="D6" s="541"/>
      <c r="E6" s="514"/>
      <c r="F6" s="515"/>
      <c r="G6" s="515"/>
      <c r="H6" s="515"/>
      <c r="I6" s="516"/>
      <c r="J6" s="519"/>
      <c r="K6" s="519"/>
      <c r="L6" s="519"/>
      <c r="M6" s="519"/>
      <c r="N6" s="519"/>
      <c r="O6" s="519"/>
      <c r="P6" s="519"/>
      <c r="Q6" s="519"/>
      <c r="R6" s="519"/>
      <c r="S6" s="519"/>
      <c r="T6" s="519"/>
      <c r="U6" s="519"/>
      <c r="V6" s="519"/>
      <c r="W6" s="519"/>
      <c r="X6" s="519"/>
      <c r="Y6" s="519"/>
      <c r="Z6" s="519"/>
      <c r="AA6" s="519"/>
      <c r="AB6" s="519"/>
      <c r="AC6" s="519"/>
      <c r="AD6" s="519"/>
      <c r="AE6" s="519"/>
      <c r="AF6" s="519"/>
      <c r="AG6" s="519"/>
      <c r="AH6" s="519"/>
      <c r="AI6" s="520"/>
      <c r="AJ6" s="508"/>
      <c r="AK6" s="507"/>
      <c r="AL6" s="555"/>
      <c r="AM6" s="555"/>
      <c r="AN6" s="555"/>
      <c r="AO6" s="555"/>
      <c r="AP6" s="555"/>
      <c r="AQ6" s="555"/>
      <c r="AR6" s="555"/>
      <c r="AS6" s="555"/>
      <c r="AT6" s="555"/>
      <c r="AU6" s="555"/>
      <c r="AV6" s="555"/>
      <c r="AW6" s="555"/>
      <c r="AX6" s="555"/>
      <c r="AY6" s="555"/>
      <c r="AZ6" s="555"/>
      <c r="BA6" s="555"/>
      <c r="BB6" s="555"/>
      <c r="BC6" s="555"/>
      <c r="BD6" s="555"/>
      <c r="BE6" s="555"/>
      <c r="BF6" s="555"/>
      <c r="BG6" s="555"/>
      <c r="BH6" s="555"/>
      <c r="BI6" s="555"/>
      <c r="BJ6" s="555"/>
      <c r="BK6" s="555"/>
      <c r="BL6" s="555"/>
      <c r="BM6" s="555"/>
      <c r="BN6" s="555"/>
      <c r="BO6" s="555"/>
      <c r="BP6" s="555"/>
      <c r="BQ6" s="555"/>
      <c r="BR6" s="556"/>
    </row>
    <row r="7" spans="1:71" ht="16.2" customHeight="1" x14ac:dyDescent="0.2">
      <c r="A7" s="539"/>
      <c r="B7" s="540"/>
      <c r="C7" s="540"/>
      <c r="D7" s="541"/>
      <c r="E7" s="500" t="s">
        <v>178</v>
      </c>
      <c r="F7" s="501"/>
      <c r="G7" s="501"/>
      <c r="H7" s="501"/>
      <c r="I7" s="502"/>
      <c r="J7" s="503" t="s">
        <v>179</v>
      </c>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5"/>
      <c r="AJ7" s="506" t="s">
        <v>180</v>
      </c>
      <c r="AK7" s="507"/>
      <c r="AL7" s="509" t="s">
        <v>181</v>
      </c>
      <c r="AM7" s="509"/>
      <c r="AN7" s="509"/>
      <c r="AO7" s="509"/>
      <c r="AP7" s="509"/>
      <c r="AQ7" s="509"/>
      <c r="AR7" s="509"/>
      <c r="AS7" s="509"/>
      <c r="AT7" s="509"/>
      <c r="AU7" s="509"/>
      <c r="AV7" s="509"/>
      <c r="AW7" s="509"/>
      <c r="AX7" s="509"/>
      <c r="AY7" s="509"/>
      <c r="AZ7" s="509"/>
      <c r="BA7" s="509"/>
      <c r="BB7" s="509"/>
      <c r="BC7" s="509"/>
      <c r="BD7" s="509"/>
      <c r="BE7" s="509"/>
      <c r="BF7" s="509"/>
      <c r="BG7" s="509"/>
      <c r="BH7" s="509"/>
      <c r="BI7" s="509"/>
      <c r="BJ7" s="509"/>
      <c r="BK7" s="509"/>
      <c r="BL7" s="509"/>
      <c r="BM7" s="509"/>
      <c r="BN7" s="509"/>
      <c r="BO7" s="509"/>
      <c r="BP7" s="509"/>
      <c r="BQ7" s="509"/>
      <c r="BR7" s="510"/>
    </row>
    <row r="8" spans="1:71" ht="16.2" customHeight="1" x14ac:dyDescent="0.2">
      <c r="A8" s="539"/>
      <c r="B8" s="540"/>
      <c r="C8" s="540"/>
      <c r="D8" s="541"/>
      <c r="E8" s="511" t="s">
        <v>182</v>
      </c>
      <c r="F8" s="512"/>
      <c r="G8" s="512"/>
      <c r="H8" s="512"/>
      <c r="I8" s="513"/>
      <c r="J8" s="517"/>
      <c r="K8" s="517"/>
      <c r="L8" s="517"/>
      <c r="M8" s="517"/>
      <c r="N8" s="517"/>
      <c r="O8" s="517"/>
      <c r="P8" s="517"/>
      <c r="Q8" s="517"/>
      <c r="R8" s="517"/>
      <c r="S8" s="517"/>
      <c r="T8" s="517"/>
      <c r="U8" s="517"/>
      <c r="V8" s="517"/>
      <c r="W8" s="517"/>
      <c r="X8" s="517"/>
      <c r="Y8" s="517"/>
      <c r="Z8" s="517"/>
      <c r="AA8" s="517"/>
      <c r="AB8" s="517"/>
      <c r="AC8" s="517"/>
      <c r="AD8" s="517"/>
      <c r="AE8" s="517"/>
      <c r="AF8" s="517"/>
      <c r="AG8" s="517"/>
      <c r="AH8" s="517"/>
      <c r="AI8" s="518"/>
      <c r="AJ8" s="508"/>
      <c r="AK8" s="507"/>
      <c r="AL8" s="509"/>
      <c r="AM8" s="509"/>
      <c r="AN8" s="509"/>
      <c r="AO8" s="509"/>
      <c r="AP8" s="509"/>
      <c r="AQ8" s="509"/>
      <c r="AR8" s="509"/>
      <c r="AS8" s="509"/>
      <c r="AT8" s="509"/>
      <c r="AU8" s="509"/>
      <c r="AV8" s="509"/>
      <c r="AW8" s="509"/>
      <c r="AX8" s="509"/>
      <c r="AY8" s="509"/>
      <c r="AZ8" s="509"/>
      <c r="BA8" s="509"/>
      <c r="BB8" s="509"/>
      <c r="BC8" s="509"/>
      <c r="BD8" s="509"/>
      <c r="BE8" s="509"/>
      <c r="BF8" s="509"/>
      <c r="BG8" s="509"/>
      <c r="BH8" s="509"/>
      <c r="BI8" s="509"/>
      <c r="BJ8" s="509"/>
      <c r="BK8" s="509"/>
      <c r="BL8" s="509"/>
      <c r="BM8" s="509"/>
      <c r="BN8" s="509"/>
      <c r="BO8" s="509"/>
      <c r="BP8" s="509"/>
      <c r="BQ8" s="509"/>
      <c r="BR8" s="510"/>
    </row>
    <row r="9" spans="1:71" ht="16.2" customHeight="1" x14ac:dyDescent="0.2">
      <c r="A9" s="539"/>
      <c r="B9" s="540"/>
      <c r="C9" s="540"/>
      <c r="D9" s="541"/>
      <c r="E9" s="514"/>
      <c r="F9" s="515"/>
      <c r="G9" s="515"/>
      <c r="H9" s="515"/>
      <c r="I9" s="516"/>
      <c r="J9" s="519"/>
      <c r="K9" s="519"/>
      <c r="L9" s="519"/>
      <c r="M9" s="519"/>
      <c r="N9" s="519"/>
      <c r="O9" s="519"/>
      <c r="P9" s="519"/>
      <c r="Q9" s="519"/>
      <c r="R9" s="519"/>
      <c r="S9" s="519"/>
      <c r="T9" s="519"/>
      <c r="U9" s="519"/>
      <c r="V9" s="519"/>
      <c r="W9" s="519"/>
      <c r="X9" s="519"/>
      <c r="Y9" s="519"/>
      <c r="Z9" s="519"/>
      <c r="AA9" s="519"/>
      <c r="AB9" s="519"/>
      <c r="AC9" s="519"/>
      <c r="AD9" s="519"/>
      <c r="AE9" s="519"/>
      <c r="AF9" s="519"/>
      <c r="AG9" s="519"/>
      <c r="AH9" s="519"/>
      <c r="AI9" s="520"/>
      <c r="AJ9" s="508"/>
      <c r="AK9" s="507"/>
      <c r="AL9" s="509"/>
      <c r="AM9" s="509"/>
      <c r="AN9" s="509"/>
      <c r="AO9" s="509"/>
      <c r="AP9" s="509"/>
      <c r="AQ9" s="509"/>
      <c r="AR9" s="509"/>
      <c r="AS9" s="509"/>
      <c r="AT9" s="509"/>
      <c r="AU9" s="509"/>
      <c r="AV9" s="509"/>
      <c r="AW9" s="509"/>
      <c r="AX9" s="509"/>
      <c r="AY9" s="509"/>
      <c r="AZ9" s="509"/>
      <c r="BA9" s="509"/>
      <c r="BB9" s="509"/>
      <c r="BC9" s="509"/>
      <c r="BD9" s="509"/>
      <c r="BE9" s="509"/>
      <c r="BF9" s="509"/>
      <c r="BG9" s="509"/>
      <c r="BH9" s="509"/>
      <c r="BI9" s="509"/>
      <c r="BJ9" s="509"/>
      <c r="BK9" s="509"/>
      <c r="BL9" s="509"/>
      <c r="BM9" s="509"/>
      <c r="BN9" s="509"/>
      <c r="BO9" s="509"/>
      <c r="BP9" s="509"/>
      <c r="BQ9" s="509"/>
      <c r="BR9" s="510"/>
    </row>
    <row r="10" spans="1:71" ht="16.2" customHeight="1" x14ac:dyDescent="0.2">
      <c r="A10" s="539"/>
      <c r="B10" s="540"/>
      <c r="C10" s="540"/>
      <c r="D10" s="541"/>
      <c r="E10" s="557" t="s">
        <v>183</v>
      </c>
      <c r="F10" s="540"/>
      <c r="G10" s="540"/>
      <c r="H10" s="540"/>
      <c r="I10" s="541"/>
      <c r="J10" s="555"/>
      <c r="K10" s="555"/>
      <c r="L10" s="555"/>
      <c r="M10" s="555"/>
      <c r="N10" s="555"/>
      <c r="O10" s="555"/>
      <c r="P10" s="555"/>
      <c r="Q10" s="555"/>
      <c r="R10" s="555"/>
      <c r="S10" s="555"/>
      <c r="T10" s="555"/>
      <c r="U10" s="555"/>
      <c r="V10" s="555"/>
      <c r="W10" s="555"/>
      <c r="X10" s="555"/>
      <c r="Y10" s="555"/>
      <c r="Z10" s="555"/>
      <c r="AA10" s="555"/>
      <c r="AB10" s="555"/>
      <c r="AC10" s="555"/>
      <c r="AD10" s="555"/>
      <c r="AE10" s="555"/>
      <c r="AF10" s="555"/>
      <c r="AG10" s="555"/>
      <c r="AH10" s="555"/>
      <c r="AI10" s="556"/>
      <c r="AJ10" s="508" t="s">
        <v>184</v>
      </c>
      <c r="AK10" s="507"/>
      <c r="AL10" s="509" t="s">
        <v>185</v>
      </c>
      <c r="AM10" s="555"/>
      <c r="AN10" s="555"/>
      <c r="AO10" s="555"/>
      <c r="AP10" s="555"/>
      <c r="AQ10" s="555"/>
      <c r="AR10" s="555"/>
      <c r="AS10" s="555"/>
      <c r="AT10" s="555"/>
      <c r="AU10" s="555"/>
      <c r="AV10" s="555"/>
      <c r="AW10" s="555"/>
      <c r="AX10" s="555"/>
      <c r="AY10" s="555"/>
      <c r="AZ10" s="555"/>
      <c r="BA10" s="555"/>
      <c r="BB10" s="555"/>
      <c r="BC10" s="555"/>
      <c r="BD10" s="555"/>
      <c r="BE10" s="555"/>
      <c r="BF10" s="555"/>
      <c r="BG10" s="555"/>
      <c r="BH10" s="555"/>
      <c r="BI10" s="555"/>
      <c r="BJ10" s="555"/>
      <c r="BK10" s="555"/>
      <c r="BL10" s="555"/>
      <c r="BM10" s="555"/>
      <c r="BN10" s="555"/>
      <c r="BO10" s="555"/>
      <c r="BP10" s="555"/>
      <c r="BQ10" s="555"/>
      <c r="BR10" s="556"/>
    </row>
    <row r="11" spans="1:71" ht="16.2" customHeight="1" x14ac:dyDescent="0.2">
      <c r="A11" s="542"/>
      <c r="B11" s="543"/>
      <c r="C11" s="543"/>
      <c r="D11" s="544"/>
      <c r="E11" s="558"/>
      <c r="F11" s="543"/>
      <c r="G11" s="543"/>
      <c r="H11" s="543"/>
      <c r="I11" s="544"/>
      <c r="J11" s="559"/>
      <c r="K11" s="559"/>
      <c r="L11" s="559"/>
      <c r="M11" s="559"/>
      <c r="N11" s="559"/>
      <c r="O11" s="559"/>
      <c r="P11" s="559"/>
      <c r="Q11" s="559"/>
      <c r="R11" s="559"/>
      <c r="S11" s="559"/>
      <c r="T11" s="559"/>
      <c r="U11" s="559"/>
      <c r="V11" s="559"/>
      <c r="W11" s="559"/>
      <c r="X11" s="559"/>
      <c r="Y11" s="559"/>
      <c r="Z11" s="559"/>
      <c r="AA11" s="559"/>
      <c r="AB11" s="559"/>
      <c r="AC11" s="559"/>
      <c r="AD11" s="559"/>
      <c r="AE11" s="559"/>
      <c r="AF11" s="559"/>
      <c r="AG11" s="559"/>
      <c r="AH11" s="559"/>
      <c r="AI11" s="560"/>
      <c r="AJ11" s="508"/>
      <c r="AK11" s="507"/>
      <c r="AL11" s="555"/>
      <c r="AM11" s="555"/>
      <c r="AN11" s="555"/>
      <c r="AO11" s="555"/>
      <c r="AP11" s="555"/>
      <c r="AQ11" s="555"/>
      <c r="AR11" s="555"/>
      <c r="AS11" s="555"/>
      <c r="AT11" s="555"/>
      <c r="AU11" s="555"/>
      <c r="AV11" s="555"/>
      <c r="AW11" s="555"/>
      <c r="AX11" s="555"/>
      <c r="AY11" s="555"/>
      <c r="AZ11" s="555"/>
      <c r="BA11" s="555"/>
      <c r="BB11" s="555"/>
      <c r="BC11" s="555"/>
      <c r="BD11" s="555"/>
      <c r="BE11" s="555"/>
      <c r="BF11" s="555"/>
      <c r="BG11" s="555"/>
      <c r="BH11" s="555"/>
      <c r="BI11" s="555"/>
      <c r="BJ11" s="555"/>
      <c r="BK11" s="555"/>
      <c r="BL11" s="555"/>
      <c r="BM11" s="555"/>
      <c r="BN11" s="555"/>
      <c r="BO11" s="555"/>
      <c r="BP11" s="555"/>
      <c r="BQ11" s="555"/>
      <c r="BR11" s="556"/>
    </row>
    <row r="12" spans="1:71" ht="16.2" customHeight="1" x14ac:dyDescent="0.2">
      <c r="A12" s="536" t="s">
        <v>186</v>
      </c>
      <c r="B12" s="537"/>
      <c r="C12" s="537"/>
      <c r="D12" s="538"/>
      <c r="E12" s="500" t="s">
        <v>187</v>
      </c>
      <c r="F12" s="501"/>
      <c r="G12" s="501"/>
      <c r="H12" s="501"/>
      <c r="I12" s="502"/>
      <c r="J12" s="574"/>
      <c r="K12" s="574"/>
      <c r="L12" s="574"/>
      <c r="M12" s="574"/>
      <c r="N12" s="574"/>
      <c r="O12" s="574"/>
      <c r="P12" s="574"/>
      <c r="Q12" s="574"/>
      <c r="R12" s="574"/>
      <c r="S12" s="574"/>
      <c r="T12" s="574"/>
      <c r="U12" s="574"/>
      <c r="V12" s="574"/>
      <c r="W12" s="574"/>
      <c r="X12" s="574"/>
      <c r="Y12" s="574"/>
      <c r="Z12" s="574"/>
      <c r="AA12" s="574"/>
      <c r="AB12" s="574"/>
      <c r="AC12" s="574"/>
      <c r="AD12" s="574"/>
      <c r="AE12" s="574"/>
      <c r="AF12" s="574"/>
      <c r="AG12" s="574"/>
      <c r="AH12" s="574"/>
      <c r="AI12" s="575"/>
      <c r="AJ12" s="209"/>
      <c r="AK12" s="212"/>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6"/>
      <c r="BP12" s="206"/>
      <c r="BQ12" s="206"/>
      <c r="BR12" s="210"/>
    </row>
    <row r="13" spans="1:71" ht="16.2" customHeight="1" x14ac:dyDescent="0.2">
      <c r="A13" s="539"/>
      <c r="B13" s="540"/>
      <c r="C13" s="540"/>
      <c r="D13" s="541"/>
      <c r="E13" s="557" t="s">
        <v>188</v>
      </c>
      <c r="F13" s="540"/>
      <c r="G13" s="540"/>
      <c r="H13" s="540"/>
      <c r="I13" s="541"/>
      <c r="J13" s="555"/>
      <c r="K13" s="555"/>
      <c r="L13" s="555"/>
      <c r="M13" s="555"/>
      <c r="N13" s="555"/>
      <c r="O13" s="555"/>
      <c r="P13" s="555"/>
      <c r="Q13" s="555"/>
      <c r="R13" s="555"/>
      <c r="S13" s="555"/>
      <c r="T13" s="555"/>
      <c r="U13" s="555"/>
      <c r="V13" s="555"/>
      <c r="W13" s="555"/>
      <c r="X13" s="555"/>
      <c r="Y13" s="555"/>
      <c r="Z13" s="555"/>
      <c r="AA13" s="555"/>
      <c r="AB13" s="555"/>
      <c r="AC13" s="555"/>
      <c r="AD13" s="555"/>
      <c r="AE13" s="555"/>
      <c r="AF13" s="555"/>
      <c r="AG13" s="555"/>
      <c r="AH13" s="555"/>
      <c r="AI13" s="556"/>
      <c r="AJ13" s="201"/>
      <c r="AK13" s="207"/>
      <c r="AL13" s="94"/>
      <c r="AM13" s="206"/>
      <c r="AN13" s="206"/>
      <c r="AO13" s="206"/>
      <c r="AP13" s="206"/>
      <c r="AQ13" s="206"/>
      <c r="AR13" s="206"/>
      <c r="AS13" s="206"/>
      <c r="AT13" s="206"/>
      <c r="AU13" s="206"/>
      <c r="AV13" s="206"/>
      <c r="AW13" s="206"/>
      <c r="AX13" s="206"/>
      <c r="AY13" s="206"/>
      <c r="AZ13" s="206"/>
      <c r="BA13" s="206"/>
      <c r="BB13" s="206"/>
      <c r="BC13" s="206"/>
      <c r="BD13" s="206"/>
      <c r="BE13" s="206"/>
      <c r="BF13" s="206"/>
      <c r="BG13" s="206"/>
      <c r="BH13" s="206"/>
      <c r="BI13" s="206"/>
      <c r="BJ13" s="206"/>
      <c r="BK13" s="206"/>
      <c r="BL13" s="206"/>
      <c r="BM13" s="206"/>
      <c r="BN13" s="206"/>
      <c r="BO13" s="206"/>
      <c r="BP13" s="206"/>
      <c r="BQ13" s="206"/>
      <c r="BR13" s="210"/>
    </row>
    <row r="14" spans="1:71" ht="16.2" customHeight="1" x14ac:dyDescent="0.2">
      <c r="A14" s="539"/>
      <c r="B14" s="540"/>
      <c r="C14" s="540"/>
      <c r="D14" s="541"/>
      <c r="E14" s="557"/>
      <c r="F14" s="540"/>
      <c r="G14" s="540"/>
      <c r="H14" s="540"/>
      <c r="I14" s="541"/>
      <c r="J14" s="555"/>
      <c r="K14" s="555"/>
      <c r="L14" s="555"/>
      <c r="M14" s="555"/>
      <c r="N14" s="555"/>
      <c r="O14" s="555"/>
      <c r="P14" s="555"/>
      <c r="Q14" s="555"/>
      <c r="R14" s="555"/>
      <c r="S14" s="555"/>
      <c r="T14" s="555"/>
      <c r="U14" s="555"/>
      <c r="V14" s="555"/>
      <c r="W14" s="555"/>
      <c r="X14" s="555"/>
      <c r="Y14" s="555"/>
      <c r="Z14" s="555"/>
      <c r="AA14" s="555"/>
      <c r="AB14" s="555"/>
      <c r="AC14" s="555"/>
      <c r="AD14" s="555"/>
      <c r="AE14" s="555"/>
      <c r="AF14" s="555"/>
      <c r="AG14" s="555"/>
      <c r="AH14" s="555"/>
      <c r="AI14" s="556"/>
      <c r="AJ14" s="209"/>
      <c r="AK14" s="212"/>
      <c r="AL14" s="206"/>
      <c r="AM14" s="206"/>
      <c r="AN14" s="206"/>
      <c r="AO14" s="206"/>
      <c r="AP14" s="206"/>
      <c r="AQ14" s="206"/>
      <c r="AR14" s="206"/>
      <c r="AS14" s="206"/>
      <c r="AT14" s="206"/>
      <c r="AU14" s="206"/>
      <c r="AV14" s="206"/>
      <c r="AW14" s="206"/>
      <c r="AX14" s="206"/>
      <c r="AY14" s="206"/>
      <c r="AZ14" s="206"/>
      <c r="BA14" s="206"/>
      <c r="BB14" s="206"/>
      <c r="BC14" s="206"/>
      <c r="BD14" s="206"/>
      <c r="BE14" s="206"/>
      <c r="BF14" s="206"/>
      <c r="BG14" s="206"/>
      <c r="BH14" s="206"/>
      <c r="BI14" s="206"/>
      <c r="BJ14" s="206"/>
      <c r="BK14" s="206"/>
      <c r="BL14" s="206"/>
      <c r="BM14" s="206"/>
      <c r="BN14" s="206"/>
      <c r="BO14" s="206"/>
      <c r="BP14" s="206"/>
      <c r="BQ14" s="206"/>
      <c r="BR14" s="210"/>
    </row>
    <row r="15" spans="1:71" ht="16.2" customHeight="1" thickBot="1" x14ac:dyDescent="0.25">
      <c r="A15" s="539"/>
      <c r="B15" s="540"/>
      <c r="C15" s="540"/>
      <c r="D15" s="541"/>
      <c r="E15" s="576"/>
      <c r="F15" s="577"/>
      <c r="G15" s="577"/>
      <c r="H15" s="577"/>
      <c r="I15" s="578"/>
      <c r="J15" s="579"/>
      <c r="K15" s="579"/>
      <c r="L15" s="579"/>
      <c r="M15" s="579"/>
      <c r="N15" s="579"/>
      <c r="O15" s="579"/>
      <c r="P15" s="579"/>
      <c r="Q15" s="579"/>
      <c r="R15" s="579"/>
      <c r="S15" s="579"/>
      <c r="T15" s="579"/>
      <c r="U15" s="579"/>
      <c r="V15" s="579"/>
      <c r="W15" s="579"/>
      <c r="X15" s="579"/>
      <c r="Y15" s="579"/>
      <c r="Z15" s="579"/>
      <c r="AA15" s="579"/>
      <c r="AB15" s="579"/>
      <c r="AC15" s="579"/>
      <c r="AD15" s="579"/>
      <c r="AE15" s="579"/>
      <c r="AF15" s="579"/>
      <c r="AG15" s="579"/>
      <c r="AH15" s="579"/>
      <c r="AI15" s="580"/>
      <c r="AJ15" s="47"/>
      <c r="AK15" s="48"/>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50"/>
    </row>
    <row r="16" spans="1:71" ht="15" customHeight="1" thickTop="1" x14ac:dyDescent="0.2">
      <c r="A16" s="214"/>
      <c r="B16" s="215"/>
      <c r="C16" s="215"/>
      <c r="D16" s="215"/>
      <c r="E16" s="215"/>
      <c r="F16" s="215"/>
      <c r="G16" s="567" t="s">
        <v>189</v>
      </c>
      <c r="H16" s="567"/>
      <c r="I16" s="567"/>
      <c r="J16" s="567"/>
      <c r="K16" s="567"/>
      <c r="L16" s="567"/>
      <c r="M16" s="567"/>
      <c r="N16" s="567"/>
      <c r="O16" s="567"/>
      <c r="P16" s="567"/>
      <c r="Q16" s="567"/>
      <c r="R16" s="567"/>
      <c r="S16" s="567"/>
      <c r="T16" s="567"/>
      <c r="U16" s="567"/>
      <c r="V16" s="567"/>
      <c r="W16" s="567"/>
      <c r="X16" s="567"/>
      <c r="Y16" s="567"/>
      <c r="Z16" s="567"/>
      <c r="AA16" s="567"/>
      <c r="AB16" s="567"/>
      <c r="AC16" s="567"/>
      <c r="AD16" s="51"/>
      <c r="AE16" s="51"/>
      <c r="AF16" s="51"/>
      <c r="AG16" s="51"/>
      <c r="AH16" s="51"/>
      <c r="AI16" s="52"/>
      <c r="AJ16" s="569" t="s">
        <v>190</v>
      </c>
      <c r="AK16" s="567"/>
      <c r="AL16" s="567"/>
      <c r="AM16" s="567"/>
      <c r="AN16" s="567"/>
      <c r="AO16" s="567"/>
      <c r="AP16" s="567"/>
      <c r="AQ16" s="567"/>
      <c r="AR16" s="567"/>
      <c r="AS16" s="567"/>
      <c r="AT16" s="567"/>
      <c r="AU16" s="567"/>
      <c r="AV16" s="567"/>
      <c r="AW16" s="567"/>
      <c r="AX16" s="567"/>
      <c r="AY16" s="567"/>
      <c r="AZ16" s="567"/>
      <c r="BA16" s="567"/>
      <c r="BB16" s="567"/>
      <c r="BC16" s="567"/>
      <c r="BD16" s="567"/>
      <c r="BE16" s="567"/>
      <c r="BF16" s="567"/>
      <c r="BG16" s="567"/>
      <c r="BH16" s="567"/>
      <c r="BI16" s="567"/>
      <c r="BJ16" s="567"/>
      <c r="BK16" s="567"/>
      <c r="BL16" s="567"/>
      <c r="BM16" s="567"/>
      <c r="BN16" s="567"/>
      <c r="BO16" s="567"/>
      <c r="BP16" s="567"/>
      <c r="BQ16" s="567"/>
      <c r="BR16" s="570"/>
      <c r="BS16" s="94"/>
    </row>
    <row r="17" spans="1:77" ht="15" customHeight="1" x14ac:dyDescent="0.2">
      <c r="A17" s="216"/>
      <c r="B17" s="217"/>
      <c r="C17" s="217"/>
      <c r="D17" s="217"/>
      <c r="E17" s="217"/>
      <c r="F17" s="217"/>
      <c r="G17" s="568"/>
      <c r="H17" s="568"/>
      <c r="I17" s="568"/>
      <c r="J17" s="568"/>
      <c r="K17" s="568"/>
      <c r="L17" s="568"/>
      <c r="M17" s="568"/>
      <c r="N17" s="568"/>
      <c r="O17" s="568"/>
      <c r="P17" s="568"/>
      <c r="Q17" s="568"/>
      <c r="R17" s="568"/>
      <c r="S17" s="568"/>
      <c r="T17" s="568"/>
      <c r="U17" s="568"/>
      <c r="V17" s="568"/>
      <c r="W17" s="568"/>
      <c r="X17" s="568"/>
      <c r="Y17" s="568"/>
      <c r="Z17" s="568"/>
      <c r="AA17" s="568"/>
      <c r="AB17" s="568"/>
      <c r="AC17" s="568"/>
      <c r="AD17" s="573" t="s">
        <v>191</v>
      </c>
      <c r="AE17" s="573"/>
      <c r="AF17" s="573"/>
      <c r="AG17" s="500" t="s">
        <v>192</v>
      </c>
      <c r="AH17" s="501"/>
      <c r="AI17" s="565"/>
      <c r="AJ17" s="571"/>
      <c r="AK17" s="568"/>
      <c r="AL17" s="568"/>
      <c r="AM17" s="568"/>
      <c r="AN17" s="568"/>
      <c r="AO17" s="568"/>
      <c r="AP17" s="568"/>
      <c r="AQ17" s="568"/>
      <c r="AR17" s="568"/>
      <c r="AS17" s="568"/>
      <c r="AT17" s="568"/>
      <c r="AU17" s="568"/>
      <c r="AV17" s="568"/>
      <c r="AW17" s="568"/>
      <c r="AX17" s="568"/>
      <c r="AY17" s="568"/>
      <c r="AZ17" s="568"/>
      <c r="BA17" s="568"/>
      <c r="BB17" s="568"/>
      <c r="BC17" s="568"/>
      <c r="BD17" s="568"/>
      <c r="BE17" s="568"/>
      <c r="BF17" s="568"/>
      <c r="BG17" s="568"/>
      <c r="BH17" s="568"/>
      <c r="BI17" s="568"/>
      <c r="BJ17" s="568"/>
      <c r="BK17" s="568"/>
      <c r="BL17" s="568"/>
      <c r="BM17" s="568"/>
      <c r="BN17" s="568"/>
      <c r="BO17" s="568"/>
      <c r="BP17" s="568"/>
      <c r="BQ17" s="568"/>
      <c r="BR17" s="572"/>
      <c r="BS17" s="94"/>
      <c r="BU17" s="53"/>
      <c r="BV17" s="53"/>
      <c r="BW17" s="53"/>
      <c r="BX17" s="53"/>
      <c r="BY17" s="53"/>
    </row>
    <row r="18" spans="1:77" ht="22.5" customHeight="1" x14ac:dyDescent="0.2">
      <c r="A18" s="561" t="s">
        <v>33</v>
      </c>
      <c r="B18" s="562"/>
      <c r="C18" s="562"/>
      <c r="D18" s="562"/>
      <c r="E18" s="227" t="s">
        <v>193</v>
      </c>
      <c r="F18" s="55" t="s">
        <v>194</v>
      </c>
      <c r="G18" s="55"/>
      <c r="H18" s="54"/>
      <c r="I18" s="54"/>
      <c r="J18" s="54"/>
      <c r="K18" s="54"/>
      <c r="L18" s="54"/>
      <c r="M18" s="54"/>
      <c r="N18" s="54"/>
      <c r="O18" s="54"/>
      <c r="P18" s="54"/>
      <c r="Q18" s="54"/>
      <c r="R18" s="54"/>
      <c r="S18" s="54"/>
      <c r="T18" s="54"/>
      <c r="U18" s="54"/>
      <c r="V18" s="54"/>
      <c r="W18" s="54"/>
      <c r="X18" s="54"/>
      <c r="Y18" s="54"/>
      <c r="Z18" s="54"/>
      <c r="AA18" s="54"/>
      <c r="AB18" s="54"/>
      <c r="AC18" s="54"/>
      <c r="AD18" s="500"/>
      <c r="AE18" s="501"/>
      <c r="AF18" s="502"/>
      <c r="AG18" s="500"/>
      <c r="AH18" s="501"/>
      <c r="AI18" s="565"/>
      <c r="AJ18" s="550" t="s">
        <v>176</v>
      </c>
      <c r="AK18" s="551"/>
      <c r="AL18" s="553" t="s">
        <v>195</v>
      </c>
      <c r="AM18" s="553"/>
      <c r="AN18" s="553"/>
      <c r="AO18" s="553"/>
      <c r="AP18" s="553"/>
      <c r="AQ18" s="553"/>
      <c r="AR18" s="553"/>
      <c r="AS18" s="553"/>
      <c r="AT18" s="553"/>
      <c r="AU18" s="553"/>
      <c r="AV18" s="553"/>
      <c r="AW18" s="553"/>
      <c r="AX18" s="553"/>
      <c r="AY18" s="553"/>
      <c r="AZ18" s="553"/>
      <c r="BA18" s="553"/>
      <c r="BB18" s="553"/>
      <c r="BC18" s="553"/>
      <c r="BD18" s="553"/>
      <c r="BE18" s="553"/>
      <c r="BF18" s="553"/>
      <c r="BG18" s="553"/>
      <c r="BH18" s="553"/>
      <c r="BI18" s="553"/>
      <c r="BJ18" s="553"/>
      <c r="BK18" s="553"/>
      <c r="BL18" s="553"/>
      <c r="BM18" s="553"/>
      <c r="BN18" s="553"/>
      <c r="BO18" s="553"/>
      <c r="BP18" s="553"/>
      <c r="BQ18" s="553"/>
      <c r="BR18" s="554"/>
      <c r="BS18" s="96"/>
      <c r="BW18" s="53"/>
      <c r="BX18" s="53"/>
      <c r="BY18" s="53"/>
    </row>
    <row r="19" spans="1:77" ht="22.5" customHeight="1" x14ac:dyDescent="0.2">
      <c r="A19" s="563"/>
      <c r="B19" s="564"/>
      <c r="C19" s="564"/>
      <c r="D19" s="564"/>
      <c r="E19" s="227" t="s">
        <v>196</v>
      </c>
      <c r="F19" s="55" t="s">
        <v>197</v>
      </c>
      <c r="G19" s="55"/>
      <c r="H19" s="54"/>
      <c r="I19" s="54"/>
      <c r="J19" s="54"/>
      <c r="K19" s="54"/>
      <c r="L19" s="54"/>
      <c r="M19" s="54"/>
      <c r="N19" s="54"/>
      <c r="O19" s="54"/>
      <c r="P19" s="54"/>
      <c r="Q19" s="54"/>
      <c r="R19" s="54"/>
      <c r="S19" s="54"/>
      <c r="T19" s="54"/>
      <c r="U19" s="54"/>
      <c r="V19" s="54"/>
      <c r="W19" s="54"/>
      <c r="X19" s="54"/>
      <c r="Y19" s="54"/>
      <c r="Z19" s="54"/>
      <c r="AA19" s="54"/>
      <c r="AB19" s="54"/>
      <c r="AC19" s="54"/>
      <c r="AD19" s="500"/>
      <c r="AE19" s="501"/>
      <c r="AF19" s="502"/>
      <c r="AG19" s="500"/>
      <c r="AH19" s="501"/>
      <c r="AI19" s="565"/>
      <c r="AJ19" s="508"/>
      <c r="AK19" s="507"/>
      <c r="AL19" s="555"/>
      <c r="AM19" s="555"/>
      <c r="AN19" s="555"/>
      <c r="AO19" s="555"/>
      <c r="AP19" s="555"/>
      <c r="AQ19" s="555"/>
      <c r="AR19" s="555"/>
      <c r="AS19" s="555"/>
      <c r="AT19" s="555"/>
      <c r="AU19" s="555"/>
      <c r="AV19" s="555"/>
      <c r="AW19" s="555"/>
      <c r="AX19" s="555"/>
      <c r="AY19" s="555"/>
      <c r="AZ19" s="555"/>
      <c r="BA19" s="555"/>
      <c r="BB19" s="555"/>
      <c r="BC19" s="555"/>
      <c r="BD19" s="555"/>
      <c r="BE19" s="555"/>
      <c r="BF19" s="555"/>
      <c r="BG19" s="555"/>
      <c r="BH19" s="555"/>
      <c r="BI19" s="555"/>
      <c r="BJ19" s="555"/>
      <c r="BK19" s="555"/>
      <c r="BL19" s="555"/>
      <c r="BM19" s="555"/>
      <c r="BN19" s="555"/>
      <c r="BO19" s="555"/>
      <c r="BP19" s="555"/>
      <c r="BQ19" s="555"/>
      <c r="BR19" s="556"/>
      <c r="BS19" s="96"/>
      <c r="BW19" s="53"/>
      <c r="BX19" s="53"/>
      <c r="BY19" s="53"/>
    </row>
    <row r="20" spans="1:77" ht="22.5" customHeight="1" x14ac:dyDescent="0.2">
      <c r="A20" s="563"/>
      <c r="B20" s="564"/>
      <c r="C20" s="564"/>
      <c r="D20" s="564"/>
      <c r="E20" s="227" t="s">
        <v>198</v>
      </c>
      <c r="F20" s="55" t="s">
        <v>199</v>
      </c>
      <c r="G20" s="55"/>
      <c r="H20" s="54"/>
      <c r="I20" s="54"/>
      <c r="J20" s="54"/>
      <c r="K20" s="54"/>
      <c r="L20" s="54"/>
      <c r="M20" s="54"/>
      <c r="N20" s="54"/>
      <c r="O20" s="54"/>
      <c r="P20" s="54"/>
      <c r="Q20" s="54"/>
      <c r="R20" s="54"/>
      <c r="S20" s="54"/>
      <c r="T20" s="54"/>
      <c r="U20" s="54"/>
      <c r="V20" s="54"/>
      <c r="W20" s="54"/>
      <c r="X20" s="54"/>
      <c r="Y20" s="54"/>
      <c r="Z20" s="54"/>
      <c r="AA20" s="54"/>
      <c r="AB20" s="54"/>
      <c r="AC20" s="54"/>
      <c r="AD20" s="500"/>
      <c r="AE20" s="501"/>
      <c r="AF20" s="502"/>
      <c r="AG20" s="581"/>
      <c r="AH20" s="582"/>
      <c r="AI20" s="583"/>
      <c r="AJ20" s="508" t="s">
        <v>200</v>
      </c>
      <c r="AK20" s="507"/>
      <c r="AL20" s="509" t="s">
        <v>201</v>
      </c>
      <c r="AM20" s="555"/>
      <c r="AN20" s="555"/>
      <c r="AO20" s="555"/>
      <c r="AP20" s="555"/>
      <c r="AQ20" s="555"/>
      <c r="AR20" s="555"/>
      <c r="AS20" s="555"/>
      <c r="AT20" s="555"/>
      <c r="AU20" s="555"/>
      <c r="AV20" s="555"/>
      <c r="AW20" s="555"/>
      <c r="AX20" s="555"/>
      <c r="AY20" s="555"/>
      <c r="AZ20" s="555"/>
      <c r="BA20" s="555"/>
      <c r="BB20" s="555"/>
      <c r="BC20" s="555"/>
      <c r="BD20" s="555"/>
      <c r="BE20" s="555"/>
      <c r="BF20" s="555"/>
      <c r="BG20" s="555"/>
      <c r="BH20" s="555"/>
      <c r="BI20" s="555"/>
      <c r="BJ20" s="555"/>
      <c r="BK20" s="555"/>
      <c r="BL20" s="555"/>
      <c r="BM20" s="555"/>
      <c r="BN20" s="555"/>
      <c r="BO20" s="555"/>
      <c r="BP20" s="555"/>
      <c r="BQ20" s="555"/>
      <c r="BR20" s="556"/>
      <c r="BW20" s="53"/>
      <c r="BX20" s="53"/>
      <c r="BY20" s="53"/>
    </row>
    <row r="21" spans="1:77" ht="22.5" customHeight="1" x14ac:dyDescent="0.2">
      <c r="A21" s="563"/>
      <c r="B21" s="564"/>
      <c r="C21" s="564"/>
      <c r="D21" s="564"/>
      <c r="E21" s="227" t="s">
        <v>202</v>
      </c>
      <c r="F21" s="55" t="s">
        <v>203</v>
      </c>
      <c r="G21" s="55"/>
      <c r="H21" s="56"/>
      <c r="I21" s="56"/>
      <c r="J21" s="56"/>
      <c r="K21" s="56"/>
      <c r="L21" s="56"/>
      <c r="M21" s="198"/>
      <c r="N21" s="198"/>
      <c r="O21" s="198"/>
      <c r="P21" s="198"/>
      <c r="Q21" s="198"/>
      <c r="R21" s="198"/>
      <c r="S21" s="198"/>
      <c r="T21" s="198"/>
      <c r="U21" s="198"/>
      <c r="V21" s="198"/>
      <c r="W21" s="198"/>
      <c r="X21" s="198"/>
      <c r="Y21" s="198"/>
      <c r="Z21" s="198"/>
      <c r="AA21" s="198"/>
      <c r="AB21" s="198"/>
      <c r="AC21" s="198"/>
      <c r="AD21" s="500"/>
      <c r="AE21" s="501"/>
      <c r="AF21" s="502"/>
      <c r="AG21" s="500"/>
      <c r="AH21" s="501"/>
      <c r="AI21" s="565"/>
      <c r="AJ21" s="508"/>
      <c r="AK21" s="507"/>
      <c r="AL21" s="555"/>
      <c r="AM21" s="555"/>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c r="BP21" s="555"/>
      <c r="BQ21" s="555"/>
      <c r="BR21" s="556"/>
      <c r="BW21" s="53"/>
      <c r="BX21" s="53"/>
      <c r="BY21" s="53"/>
    </row>
    <row r="22" spans="1:77" ht="22.5" customHeight="1" x14ac:dyDescent="0.2">
      <c r="A22" s="563"/>
      <c r="B22" s="564"/>
      <c r="C22" s="564"/>
      <c r="D22" s="564"/>
      <c r="E22" s="227" t="s">
        <v>204</v>
      </c>
      <c r="F22" s="55" t="s">
        <v>205</v>
      </c>
      <c r="G22" s="55"/>
      <c r="H22" s="56"/>
      <c r="I22" s="56"/>
      <c r="J22" s="56"/>
      <c r="K22" s="56"/>
      <c r="L22" s="56"/>
      <c r="M22" s="198"/>
      <c r="N22" s="198"/>
      <c r="O22" s="198"/>
      <c r="P22" s="198"/>
      <c r="Q22" s="198"/>
      <c r="R22" s="198"/>
      <c r="S22" s="198"/>
      <c r="T22" s="198"/>
      <c r="U22" s="198"/>
      <c r="V22" s="198"/>
      <c r="W22" s="198"/>
      <c r="X22" s="198"/>
      <c r="Y22" s="198"/>
      <c r="Z22" s="198"/>
      <c r="AA22" s="198"/>
      <c r="AB22" s="198"/>
      <c r="AC22" s="198"/>
      <c r="AD22" s="500"/>
      <c r="AE22" s="501"/>
      <c r="AF22" s="502"/>
      <c r="AG22" s="500"/>
      <c r="AH22" s="501"/>
      <c r="AI22" s="565"/>
      <c r="AJ22" s="57"/>
      <c r="AK22" s="207"/>
      <c r="AL22" s="94"/>
      <c r="BR22" s="58"/>
      <c r="BW22" s="53"/>
      <c r="BX22" s="53"/>
      <c r="BY22" s="53"/>
    </row>
    <row r="23" spans="1:77" ht="22.5" customHeight="1" x14ac:dyDescent="0.2">
      <c r="A23" s="563"/>
      <c r="B23" s="564"/>
      <c r="C23" s="564"/>
      <c r="D23" s="564"/>
      <c r="E23" s="227" t="s">
        <v>206</v>
      </c>
      <c r="F23" s="55" t="s">
        <v>207</v>
      </c>
      <c r="G23" s="55"/>
      <c r="H23" s="56"/>
      <c r="I23" s="56"/>
      <c r="J23" s="56"/>
      <c r="K23" s="56"/>
      <c r="L23" s="56"/>
      <c r="M23" s="198"/>
      <c r="N23" s="198"/>
      <c r="O23" s="198"/>
      <c r="P23" s="198"/>
      <c r="Q23" s="198"/>
      <c r="R23" s="198"/>
      <c r="S23" s="198"/>
      <c r="T23" s="198"/>
      <c r="U23" s="198"/>
      <c r="V23" s="198"/>
      <c r="W23" s="198"/>
      <c r="X23" s="198"/>
      <c r="Y23" s="198"/>
      <c r="Z23" s="198"/>
      <c r="AA23" s="198"/>
      <c r="AB23" s="198"/>
      <c r="AC23" s="198"/>
      <c r="AD23" s="500"/>
      <c r="AE23" s="501"/>
      <c r="AF23" s="502"/>
      <c r="AG23" s="500"/>
      <c r="AH23" s="501"/>
      <c r="AI23" s="565"/>
      <c r="AJ23" s="57"/>
      <c r="AK23" s="207"/>
      <c r="AL23" s="94"/>
      <c r="BR23" s="58"/>
      <c r="BW23" s="53"/>
      <c r="BX23" s="53"/>
      <c r="BY23" s="53"/>
    </row>
    <row r="24" spans="1:77" ht="22.5" customHeight="1" x14ac:dyDescent="0.2">
      <c r="A24" s="563"/>
      <c r="B24" s="564"/>
      <c r="C24" s="564"/>
      <c r="D24" s="564"/>
      <c r="E24" s="584" t="s">
        <v>208</v>
      </c>
      <c r="F24" s="54" t="s">
        <v>209</v>
      </c>
      <c r="G24" s="54"/>
      <c r="H24" s="56"/>
      <c r="I24" s="56"/>
      <c r="J24" s="56"/>
      <c r="K24" s="56"/>
      <c r="L24" s="56"/>
      <c r="M24" s="198"/>
      <c r="N24" s="198"/>
      <c r="O24" s="198"/>
      <c r="P24" s="198"/>
      <c r="Q24" s="198"/>
      <c r="R24" s="198"/>
      <c r="S24" s="198"/>
      <c r="T24" s="198"/>
      <c r="U24" s="198"/>
      <c r="V24" s="198"/>
      <c r="W24" s="198"/>
      <c r="X24" s="198"/>
      <c r="Y24" s="198"/>
      <c r="Z24" s="198"/>
      <c r="AA24" s="198"/>
      <c r="AB24" s="198"/>
      <c r="AC24" s="198"/>
      <c r="AD24" s="500"/>
      <c r="AE24" s="501"/>
      <c r="AF24" s="502"/>
      <c r="AG24" s="500"/>
      <c r="AH24" s="501"/>
      <c r="AI24" s="565"/>
      <c r="AJ24" s="57"/>
      <c r="AK24" s="207"/>
      <c r="AL24" s="94"/>
      <c r="BR24" s="58"/>
      <c r="BW24" s="53"/>
      <c r="BX24" s="53"/>
      <c r="BY24" s="53"/>
    </row>
    <row r="25" spans="1:77" ht="22.5" customHeight="1" thickBot="1" x14ac:dyDescent="0.25">
      <c r="A25" s="563"/>
      <c r="B25" s="564"/>
      <c r="C25" s="564"/>
      <c r="D25" s="564"/>
      <c r="E25" s="585"/>
      <c r="F25" s="61" t="s">
        <v>210</v>
      </c>
      <c r="G25" s="61"/>
      <c r="H25" s="218"/>
      <c r="I25" s="56"/>
      <c r="J25" s="56"/>
      <c r="K25" s="56"/>
      <c r="L25" s="56"/>
      <c r="M25" s="198"/>
      <c r="N25" s="198"/>
      <c r="O25" s="198"/>
      <c r="P25" s="198"/>
      <c r="Q25" s="198"/>
      <c r="R25" s="198"/>
      <c r="S25" s="198"/>
      <c r="T25" s="198"/>
      <c r="U25" s="198"/>
      <c r="V25" s="198"/>
      <c r="W25" s="198"/>
      <c r="X25" s="198"/>
      <c r="Y25" s="198"/>
      <c r="Z25" s="198"/>
      <c r="AA25" s="198"/>
      <c r="AB25" s="198"/>
      <c r="AC25" s="198"/>
      <c r="AD25" s="586"/>
      <c r="AE25" s="562"/>
      <c r="AF25" s="587"/>
      <c r="AG25" s="500"/>
      <c r="AH25" s="501"/>
      <c r="AI25" s="565"/>
      <c r="AJ25" s="59"/>
      <c r="AK25" s="60"/>
      <c r="AL25" s="200"/>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2"/>
      <c r="BW25" s="53"/>
      <c r="BX25" s="53"/>
      <c r="BY25" s="53"/>
    </row>
    <row r="26" spans="1:77" ht="15" customHeight="1" thickTop="1" x14ac:dyDescent="0.2">
      <c r="A26" s="214"/>
      <c r="B26" s="215"/>
      <c r="C26" s="215"/>
      <c r="D26" s="215"/>
      <c r="E26" s="215"/>
      <c r="F26" s="215"/>
      <c r="G26" s="566" t="s">
        <v>211</v>
      </c>
      <c r="H26" s="567"/>
      <c r="I26" s="567"/>
      <c r="J26" s="567"/>
      <c r="K26" s="567"/>
      <c r="L26" s="567"/>
      <c r="M26" s="567"/>
      <c r="N26" s="567"/>
      <c r="O26" s="567"/>
      <c r="P26" s="567"/>
      <c r="Q26" s="567"/>
      <c r="R26" s="567"/>
      <c r="S26" s="567"/>
      <c r="T26" s="567"/>
      <c r="U26" s="567"/>
      <c r="V26" s="567"/>
      <c r="W26" s="567"/>
      <c r="X26" s="567"/>
      <c r="Y26" s="567"/>
      <c r="Z26" s="567"/>
      <c r="AA26" s="567"/>
      <c r="AB26" s="567"/>
      <c r="AC26" s="567"/>
      <c r="AD26" s="51"/>
      <c r="AE26" s="51"/>
      <c r="AF26" s="51"/>
      <c r="AG26" s="51"/>
      <c r="AH26" s="51"/>
      <c r="AI26" s="52"/>
      <c r="AJ26" s="569" t="s">
        <v>211</v>
      </c>
      <c r="AK26" s="567"/>
      <c r="AL26" s="567"/>
      <c r="AM26" s="567"/>
      <c r="AN26" s="567"/>
      <c r="AO26" s="567"/>
      <c r="AP26" s="567"/>
      <c r="AQ26" s="567"/>
      <c r="AR26" s="567"/>
      <c r="AS26" s="567"/>
      <c r="AT26" s="567"/>
      <c r="AU26" s="567"/>
      <c r="AV26" s="567"/>
      <c r="AW26" s="567"/>
      <c r="AX26" s="567"/>
      <c r="AY26" s="567"/>
      <c r="AZ26" s="567"/>
      <c r="BA26" s="567"/>
      <c r="BB26" s="567"/>
      <c r="BC26" s="567"/>
      <c r="BD26" s="567"/>
      <c r="BE26" s="567"/>
      <c r="BF26" s="567"/>
      <c r="BG26" s="567"/>
      <c r="BH26" s="567"/>
      <c r="BI26" s="567"/>
      <c r="BJ26" s="567"/>
      <c r="BK26" s="567"/>
      <c r="BL26" s="567"/>
      <c r="BM26" s="567"/>
      <c r="BN26" s="567"/>
      <c r="BO26" s="567"/>
      <c r="BP26" s="567"/>
      <c r="BQ26" s="567"/>
      <c r="BR26" s="570"/>
    </row>
    <row r="27" spans="1:77" ht="15" customHeight="1" x14ac:dyDescent="0.2">
      <c r="A27" s="216"/>
      <c r="B27" s="217"/>
      <c r="C27" s="217"/>
      <c r="D27" s="217"/>
      <c r="E27" s="217"/>
      <c r="F27" s="217"/>
      <c r="G27" s="568"/>
      <c r="H27" s="568"/>
      <c r="I27" s="568"/>
      <c r="J27" s="568"/>
      <c r="K27" s="568"/>
      <c r="L27" s="568"/>
      <c r="M27" s="568"/>
      <c r="N27" s="568"/>
      <c r="O27" s="568"/>
      <c r="P27" s="568"/>
      <c r="Q27" s="568"/>
      <c r="R27" s="568"/>
      <c r="S27" s="568"/>
      <c r="T27" s="568"/>
      <c r="U27" s="568"/>
      <c r="V27" s="568"/>
      <c r="W27" s="568"/>
      <c r="X27" s="568"/>
      <c r="Y27" s="568"/>
      <c r="Z27" s="568"/>
      <c r="AA27" s="568"/>
      <c r="AB27" s="568"/>
      <c r="AC27" s="568"/>
      <c r="AD27" s="573" t="s">
        <v>191</v>
      </c>
      <c r="AE27" s="573"/>
      <c r="AF27" s="573"/>
      <c r="AG27" s="500" t="s">
        <v>192</v>
      </c>
      <c r="AH27" s="501"/>
      <c r="AI27" s="565"/>
      <c r="AJ27" s="571"/>
      <c r="AK27" s="568"/>
      <c r="AL27" s="568"/>
      <c r="AM27" s="568"/>
      <c r="AN27" s="568"/>
      <c r="AO27" s="568"/>
      <c r="AP27" s="568"/>
      <c r="AQ27" s="568"/>
      <c r="AR27" s="568"/>
      <c r="AS27" s="568"/>
      <c r="AT27" s="568"/>
      <c r="AU27" s="568"/>
      <c r="AV27" s="568"/>
      <c r="AW27" s="568"/>
      <c r="AX27" s="568"/>
      <c r="AY27" s="568"/>
      <c r="AZ27" s="568"/>
      <c r="BA27" s="568"/>
      <c r="BB27" s="568"/>
      <c r="BC27" s="568"/>
      <c r="BD27" s="568"/>
      <c r="BE27" s="568"/>
      <c r="BF27" s="568"/>
      <c r="BG27" s="568"/>
      <c r="BH27" s="568"/>
      <c r="BI27" s="568"/>
      <c r="BJ27" s="568"/>
      <c r="BK27" s="568"/>
      <c r="BL27" s="568"/>
      <c r="BM27" s="568"/>
      <c r="BN27" s="568"/>
      <c r="BO27" s="568"/>
      <c r="BP27" s="568"/>
      <c r="BQ27" s="568"/>
      <c r="BR27" s="572"/>
    </row>
    <row r="28" spans="1:77" ht="20.7" customHeight="1" x14ac:dyDescent="0.2">
      <c r="A28" s="536" t="s">
        <v>212</v>
      </c>
      <c r="B28" s="562"/>
      <c r="C28" s="562"/>
      <c r="D28" s="587"/>
      <c r="E28" s="197" t="s">
        <v>193</v>
      </c>
      <c r="F28" s="55" t="s">
        <v>213</v>
      </c>
      <c r="G28" s="55"/>
      <c r="H28" s="54"/>
      <c r="I28" s="54"/>
      <c r="J28" s="54"/>
      <c r="K28" s="54"/>
      <c r="L28" s="54"/>
      <c r="M28" s="54"/>
      <c r="N28" s="54"/>
      <c r="O28" s="54"/>
      <c r="P28" s="54"/>
      <c r="Q28" s="54"/>
      <c r="R28" s="54"/>
      <c r="S28" s="54"/>
      <c r="T28" s="54"/>
      <c r="U28" s="54"/>
      <c r="V28" s="54"/>
      <c r="W28" s="54"/>
      <c r="X28" s="54"/>
      <c r="Y28" s="54"/>
      <c r="Z28" s="54"/>
      <c r="AA28" s="54"/>
      <c r="AB28" s="54"/>
      <c r="AC28" s="54"/>
      <c r="AD28" s="500"/>
      <c r="AE28" s="501"/>
      <c r="AF28" s="502"/>
      <c r="AG28" s="500"/>
      <c r="AH28" s="501"/>
      <c r="AI28" s="565"/>
      <c r="AJ28" s="550" t="s">
        <v>176</v>
      </c>
      <c r="AK28" s="551"/>
      <c r="AL28" s="553" t="s">
        <v>214</v>
      </c>
      <c r="AM28" s="553"/>
      <c r="AN28" s="553"/>
      <c r="AO28" s="553"/>
      <c r="AP28" s="553"/>
      <c r="AQ28" s="553"/>
      <c r="AR28" s="553"/>
      <c r="AS28" s="553"/>
      <c r="AT28" s="553"/>
      <c r="AU28" s="553"/>
      <c r="AV28" s="553"/>
      <c r="AW28" s="553"/>
      <c r="AX28" s="553"/>
      <c r="AY28" s="553"/>
      <c r="AZ28" s="553"/>
      <c r="BA28" s="553"/>
      <c r="BB28" s="553"/>
      <c r="BC28" s="553"/>
      <c r="BD28" s="553"/>
      <c r="BE28" s="553"/>
      <c r="BF28" s="553"/>
      <c r="BG28" s="553"/>
      <c r="BH28" s="553"/>
      <c r="BI28" s="553"/>
      <c r="BJ28" s="553"/>
      <c r="BK28" s="553"/>
      <c r="BL28" s="553"/>
      <c r="BM28" s="553"/>
      <c r="BN28" s="553"/>
      <c r="BO28" s="553"/>
      <c r="BP28" s="553"/>
      <c r="BQ28" s="553"/>
      <c r="BR28" s="554"/>
    </row>
    <row r="29" spans="1:77" ht="20.7" customHeight="1" x14ac:dyDescent="0.2">
      <c r="A29" s="563"/>
      <c r="B29" s="564"/>
      <c r="C29" s="564"/>
      <c r="D29" s="685"/>
      <c r="E29" s="197" t="s">
        <v>196</v>
      </c>
      <c r="F29" s="55" t="s">
        <v>215</v>
      </c>
      <c r="G29" s="55"/>
      <c r="H29" s="54"/>
      <c r="I29" s="54"/>
      <c r="J29" s="54"/>
      <c r="K29" s="54"/>
      <c r="L29" s="54"/>
      <c r="M29" s="54"/>
      <c r="N29" s="54"/>
      <c r="O29" s="54"/>
      <c r="P29" s="54"/>
      <c r="Q29" s="54"/>
      <c r="R29" s="54"/>
      <c r="S29" s="54"/>
      <c r="T29" s="54"/>
      <c r="U29" s="54"/>
      <c r="V29" s="54"/>
      <c r="W29" s="54"/>
      <c r="X29" s="54"/>
      <c r="Y29" s="54"/>
      <c r="Z29" s="54"/>
      <c r="AA29" s="54"/>
      <c r="AB29" s="54"/>
      <c r="AC29" s="54"/>
      <c r="AD29" s="500"/>
      <c r="AE29" s="501"/>
      <c r="AF29" s="502"/>
      <c r="AG29" s="500"/>
      <c r="AH29" s="501"/>
      <c r="AI29" s="565"/>
      <c r="AJ29" s="508"/>
      <c r="AK29" s="507"/>
      <c r="AL29" s="555"/>
      <c r="AM29" s="555"/>
      <c r="AN29" s="555"/>
      <c r="AO29" s="555"/>
      <c r="AP29" s="555"/>
      <c r="AQ29" s="555"/>
      <c r="AR29" s="555"/>
      <c r="AS29" s="555"/>
      <c r="AT29" s="555"/>
      <c r="AU29" s="555"/>
      <c r="AV29" s="555"/>
      <c r="AW29" s="555"/>
      <c r="AX29" s="555"/>
      <c r="AY29" s="555"/>
      <c r="AZ29" s="555"/>
      <c r="BA29" s="555"/>
      <c r="BB29" s="555"/>
      <c r="BC29" s="555"/>
      <c r="BD29" s="555"/>
      <c r="BE29" s="555"/>
      <c r="BF29" s="555"/>
      <c r="BG29" s="555"/>
      <c r="BH29" s="555"/>
      <c r="BI29" s="555"/>
      <c r="BJ29" s="555"/>
      <c r="BK29" s="555"/>
      <c r="BL29" s="555"/>
      <c r="BM29" s="555"/>
      <c r="BN29" s="555"/>
      <c r="BO29" s="555"/>
      <c r="BP29" s="555"/>
      <c r="BQ29" s="555"/>
      <c r="BR29" s="556"/>
    </row>
    <row r="30" spans="1:77" ht="20.7" customHeight="1" x14ac:dyDescent="0.2">
      <c r="A30" s="563"/>
      <c r="B30" s="564"/>
      <c r="C30" s="564"/>
      <c r="D30" s="685"/>
      <c r="E30" s="197" t="s">
        <v>198</v>
      </c>
      <c r="F30" s="55" t="s">
        <v>216</v>
      </c>
      <c r="G30" s="55"/>
      <c r="H30" s="54"/>
      <c r="I30" s="54"/>
      <c r="J30" s="54"/>
      <c r="K30" s="54"/>
      <c r="L30" s="54"/>
      <c r="M30" s="54"/>
      <c r="N30" s="54"/>
      <c r="O30" s="54"/>
      <c r="P30" s="54"/>
      <c r="Q30" s="54"/>
      <c r="R30" s="54"/>
      <c r="S30" s="54"/>
      <c r="T30" s="54"/>
      <c r="U30" s="54"/>
      <c r="V30" s="54"/>
      <c r="W30" s="54"/>
      <c r="X30" s="54"/>
      <c r="Y30" s="54"/>
      <c r="Z30" s="54"/>
      <c r="AA30" s="54"/>
      <c r="AB30" s="54"/>
      <c r="AC30" s="54"/>
      <c r="AD30" s="500"/>
      <c r="AE30" s="501"/>
      <c r="AF30" s="502"/>
      <c r="AG30" s="500"/>
      <c r="AH30" s="501"/>
      <c r="AI30" s="565"/>
      <c r="AJ30" s="508" t="s">
        <v>200</v>
      </c>
      <c r="AK30" s="507"/>
      <c r="AL30" s="509" t="s">
        <v>201</v>
      </c>
      <c r="AM30" s="555"/>
      <c r="AN30" s="555"/>
      <c r="AO30" s="555"/>
      <c r="AP30" s="555"/>
      <c r="AQ30" s="555"/>
      <c r="AR30" s="555"/>
      <c r="AS30" s="555"/>
      <c r="AT30" s="555"/>
      <c r="AU30" s="555"/>
      <c r="AV30" s="555"/>
      <c r="AW30" s="555"/>
      <c r="AX30" s="555"/>
      <c r="AY30" s="555"/>
      <c r="AZ30" s="555"/>
      <c r="BA30" s="555"/>
      <c r="BB30" s="555"/>
      <c r="BC30" s="555"/>
      <c r="BD30" s="555"/>
      <c r="BE30" s="555"/>
      <c r="BF30" s="555"/>
      <c r="BG30" s="555"/>
      <c r="BH30" s="555"/>
      <c r="BI30" s="555"/>
      <c r="BJ30" s="555"/>
      <c r="BK30" s="555"/>
      <c r="BL30" s="555"/>
      <c r="BM30" s="555"/>
      <c r="BN30" s="555"/>
      <c r="BO30" s="555"/>
      <c r="BP30" s="555"/>
      <c r="BQ30" s="555"/>
      <c r="BR30" s="556"/>
    </row>
    <row r="31" spans="1:77" ht="20.7" customHeight="1" thickBot="1" x14ac:dyDescent="0.25">
      <c r="A31" s="686"/>
      <c r="B31" s="687"/>
      <c r="C31" s="687"/>
      <c r="D31" s="688"/>
      <c r="E31" s="197" t="s">
        <v>202</v>
      </c>
      <c r="F31" s="55" t="s">
        <v>217</v>
      </c>
      <c r="G31" s="55"/>
      <c r="H31" s="56"/>
      <c r="I31" s="56"/>
      <c r="J31" s="56"/>
      <c r="K31" s="56"/>
      <c r="L31" s="56"/>
      <c r="M31" s="198"/>
      <c r="N31" s="198"/>
      <c r="O31" s="198"/>
      <c r="P31" s="198"/>
      <c r="Q31" s="198"/>
      <c r="R31" s="198"/>
      <c r="S31" s="198"/>
      <c r="T31" s="198"/>
      <c r="U31" s="198"/>
      <c r="V31" s="198"/>
      <c r="W31" s="198"/>
      <c r="X31" s="198"/>
      <c r="Y31" s="198"/>
      <c r="Z31" s="198"/>
      <c r="AA31" s="198"/>
      <c r="AB31" s="198"/>
      <c r="AC31" s="198"/>
      <c r="AD31" s="500"/>
      <c r="AE31" s="501"/>
      <c r="AF31" s="502"/>
      <c r="AG31" s="500"/>
      <c r="AH31" s="501"/>
      <c r="AI31" s="565"/>
      <c r="AJ31" s="508"/>
      <c r="AK31" s="507"/>
      <c r="AL31" s="555"/>
      <c r="AM31" s="555"/>
      <c r="AN31" s="555"/>
      <c r="AO31" s="555"/>
      <c r="AP31" s="555"/>
      <c r="AQ31" s="555"/>
      <c r="AR31" s="555"/>
      <c r="AS31" s="555"/>
      <c r="AT31" s="555"/>
      <c r="AU31" s="555"/>
      <c r="AV31" s="555"/>
      <c r="AW31" s="555"/>
      <c r="AX31" s="555"/>
      <c r="AY31" s="555"/>
      <c r="AZ31" s="555"/>
      <c r="BA31" s="555"/>
      <c r="BB31" s="555"/>
      <c r="BC31" s="555"/>
      <c r="BD31" s="555"/>
      <c r="BE31" s="555"/>
      <c r="BF31" s="555"/>
      <c r="BG31" s="555"/>
      <c r="BH31" s="555"/>
      <c r="BI31" s="555"/>
      <c r="BJ31" s="555"/>
      <c r="BK31" s="555"/>
      <c r="BL31" s="555"/>
      <c r="BM31" s="555"/>
      <c r="BN31" s="555"/>
      <c r="BO31" s="555"/>
      <c r="BP31" s="555"/>
      <c r="BQ31" s="555"/>
      <c r="BR31" s="556"/>
    </row>
    <row r="32" spans="1:77" ht="15" customHeight="1" thickTop="1" thickBot="1" x14ac:dyDescent="0.25">
      <c r="A32" s="593" t="s">
        <v>218</v>
      </c>
      <c r="B32" s="594"/>
      <c r="C32" s="594"/>
      <c r="D32" s="594"/>
      <c r="E32" s="594"/>
      <c r="F32" s="594"/>
      <c r="G32" s="594"/>
      <c r="H32" s="594"/>
      <c r="I32" s="594"/>
      <c r="J32" s="594"/>
      <c r="K32" s="594"/>
      <c r="L32" s="594"/>
      <c r="M32" s="594"/>
      <c r="N32" s="594"/>
      <c r="O32" s="594"/>
      <c r="P32" s="594"/>
      <c r="Q32" s="594"/>
      <c r="R32" s="594"/>
      <c r="S32" s="594"/>
      <c r="T32" s="594"/>
      <c r="U32" s="594"/>
      <c r="V32" s="594"/>
      <c r="W32" s="594"/>
      <c r="X32" s="594"/>
      <c r="Y32" s="594"/>
      <c r="Z32" s="594"/>
      <c r="AA32" s="594"/>
      <c r="AB32" s="594"/>
      <c r="AC32" s="594"/>
      <c r="AD32" s="594"/>
      <c r="AE32" s="594"/>
      <c r="AF32" s="594"/>
      <c r="AG32" s="594"/>
      <c r="AH32" s="594"/>
      <c r="AI32" s="595"/>
      <c r="AJ32" s="631" t="s">
        <v>219</v>
      </c>
      <c r="AK32" s="632"/>
      <c r="AL32" s="632"/>
      <c r="AM32" s="632"/>
      <c r="AN32" s="632"/>
      <c r="AO32" s="632"/>
      <c r="AP32" s="632"/>
      <c r="AQ32" s="632"/>
      <c r="AR32" s="632"/>
      <c r="AS32" s="632"/>
      <c r="AT32" s="632"/>
      <c r="AU32" s="632"/>
      <c r="AV32" s="632"/>
      <c r="AW32" s="632"/>
      <c r="AX32" s="632"/>
      <c r="AY32" s="632"/>
      <c r="AZ32" s="632"/>
      <c r="BA32" s="632"/>
      <c r="BB32" s="632"/>
      <c r="BC32" s="632"/>
      <c r="BD32" s="632"/>
      <c r="BE32" s="632"/>
      <c r="BF32" s="632"/>
      <c r="BG32" s="632"/>
      <c r="BH32" s="632"/>
      <c r="BI32" s="632"/>
      <c r="BJ32" s="632"/>
      <c r="BK32" s="632"/>
      <c r="BL32" s="632"/>
      <c r="BM32" s="632"/>
      <c r="BN32" s="632"/>
      <c r="BO32" s="632"/>
      <c r="BP32" s="632"/>
      <c r="BQ32" s="632"/>
      <c r="BR32" s="633"/>
    </row>
    <row r="33" spans="1:70" ht="15" customHeight="1" thickTop="1" x14ac:dyDescent="0.2">
      <c r="A33" s="596"/>
      <c r="B33" s="597"/>
      <c r="C33" s="597"/>
      <c r="D33" s="597"/>
      <c r="E33" s="597"/>
      <c r="F33" s="597"/>
      <c r="G33" s="597"/>
      <c r="H33" s="597"/>
      <c r="I33" s="597"/>
      <c r="J33" s="597"/>
      <c r="K33" s="597"/>
      <c r="L33" s="597"/>
      <c r="M33" s="597"/>
      <c r="N33" s="597"/>
      <c r="O33" s="597"/>
      <c r="P33" s="597"/>
      <c r="Q33" s="597"/>
      <c r="R33" s="597"/>
      <c r="S33" s="597"/>
      <c r="T33" s="597"/>
      <c r="U33" s="597"/>
      <c r="V33" s="597"/>
      <c r="W33" s="597"/>
      <c r="X33" s="597"/>
      <c r="Y33" s="597"/>
      <c r="Z33" s="597"/>
      <c r="AA33" s="597"/>
      <c r="AB33" s="597"/>
      <c r="AC33" s="597"/>
      <c r="AD33" s="597"/>
      <c r="AE33" s="597"/>
      <c r="AF33" s="597"/>
      <c r="AG33" s="597"/>
      <c r="AH33" s="597"/>
      <c r="AI33" s="598"/>
      <c r="AJ33" s="533"/>
      <c r="AK33" s="534"/>
      <c r="AL33" s="534"/>
      <c r="AM33" s="534"/>
      <c r="AN33" s="534"/>
      <c r="AO33" s="534"/>
      <c r="AP33" s="534"/>
      <c r="AQ33" s="534"/>
      <c r="AR33" s="534"/>
      <c r="AS33" s="534"/>
      <c r="AT33" s="534"/>
      <c r="AU33" s="534"/>
      <c r="AV33" s="534"/>
      <c r="AW33" s="534"/>
      <c r="AX33" s="534"/>
      <c r="AY33" s="534"/>
      <c r="AZ33" s="534"/>
      <c r="BA33" s="534"/>
      <c r="BB33" s="534"/>
      <c r="BC33" s="534"/>
      <c r="BD33" s="534"/>
      <c r="BE33" s="534"/>
      <c r="BF33" s="534"/>
      <c r="BG33" s="534"/>
      <c r="BH33" s="534"/>
      <c r="BI33" s="534"/>
      <c r="BJ33" s="534"/>
      <c r="BK33" s="534"/>
      <c r="BL33" s="534"/>
      <c r="BM33" s="534"/>
      <c r="BN33" s="534"/>
      <c r="BO33" s="534"/>
      <c r="BP33" s="534"/>
      <c r="BQ33" s="534"/>
      <c r="BR33" s="535"/>
    </row>
    <row r="34" spans="1:70" ht="15" customHeight="1" x14ac:dyDescent="0.2">
      <c r="A34" s="536" t="s">
        <v>54</v>
      </c>
      <c r="B34" s="537"/>
      <c r="C34" s="537"/>
      <c r="D34" s="537"/>
      <c r="E34" s="634" t="s">
        <v>187</v>
      </c>
      <c r="F34" s="634"/>
      <c r="G34" s="634"/>
      <c r="H34" s="634"/>
      <c r="I34" s="634"/>
      <c r="J34" s="635"/>
      <c r="K34" s="635"/>
      <c r="L34" s="635"/>
      <c r="M34" s="635"/>
      <c r="N34" s="635"/>
      <c r="O34" s="635"/>
      <c r="P34" s="635"/>
      <c r="Q34" s="635"/>
      <c r="R34" s="635"/>
      <c r="S34" s="635"/>
      <c r="T34" s="635"/>
      <c r="U34" s="635"/>
      <c r="V34" s="635"/>
      <c r="W34" s="635"/>
      <c r="X34" s="635"/>
      <c r="Y34" s="635"/>
      <c r="Z34" s="635"/>
      <c r="AA34" s="635"/>
      <c r="AB34" s="635"/>
      <c r="AC34" s="635"/>
      <c r="AD34" s="635"/>
      <c r="AE34" s="635"/>
      <c r="AF34" s="635"/>
      <c r="AG34" s="635"/>
      <c r="AH34" s="635"/>
      <c r="AI34" s="636"/>
      <c r="AJ34" s="63"/>
      <c r="AK34" s="211"/>
      <c r="AL34" s="208"/>
      <c r="AM34" s="208"/>
      <c r="AN34" s="208"/>
      <c r="AO34" s="208"/>
      <c r="AP34" s="208"/>
      <c r="AQ34" s="208"/>
      <c r="AR34" s="208"/>
      <c r="AS34" s="208"/>
      <c r="AT34" s="208"/>
      <c r="AU34" s="208"/>
      <c r="AV34" s="208"/>
      <c r="AW34" s="208"/>
      <c r="AX34" s="208"/>
      <c r="AY34" s="208"/>
      <c r="AZ34" s="208"/>
      <c r="BA34" s="208"/>
      <c r="BB34" s="208"/>
      <c r="BC34" s="208"/>
      <c r="BD34" s="208"/>
      <c r="BE34" s="208"/>
      <c r="BF34" s="208"/>
      <c r="BG34" s="208"/>
      <c r="BH34" s="208"/>
      <c r="BI34" s="208"/>
      <c r="BJ34" s="208"/>
      <c r="BK34" s="208"/>
      <c r="BL34" s="208"/>
      <c r="BM34" s="208"/>
      <c r="BN34" s="208"/>
      <c r="BO34" s="208"/>
      <c r="BP34" s="208"/>
      <c r="BQ34" s="208"/>
      <c r="BR34" s="213"/>
    </row>
    <row r="35" spans="1:70" ht="15" customHeight="1" x14ac:dyDescent="0.2">
      <c r="A35" s="539"/>
      <c r="B35" s="540"/>
      <c r="C35" s="540"/>
      <c r="D35" s="540"/>
      <c r="E35" s="634" t="s">
        <v>188</v>
      </c>
      <c r="F35" s="634"/>
      <c r="G35" s="634"/>
      <c r="H35" s="634"/>
      <c r="I35" s="634"/>
      <c r="J35" s="637"/>
      <c r="K35" s="637"/>
      <c r="L35" s="637"/>
      <c r="M35" s="637"/>
      <c r="N35" s="637"/>
      <c r="O35" s="637"/>
      <c r="P35" s="637"/>
      <c r="Q35" s="637"/>
      <c r="R35" s="637"/>
      <c r="S35" s="637"/>
      <c r="T35" s="637"/>
      <c r="U35" s="637"/>
      <c r="V35" s="637"/>
      <c r="W35" s="637"/>
      <c r="X35" s="637"/>
      <c r="Y35" s="637"/>
      <c r="Z35" s="637"/>
      <c r="AA35" s="637"/>
      <c r="AB35" s="637"/>
      <c r="AC35" s="637"/>
      <c r="AD35" s="637"/>
      <c r="AE35" s="637"/>
      <c r="AF35" s="637"/>
      <c r="AG35" s="637"/>
      <c r="AH35" s="637"/>
      <c r="AI35" s="638"/>
      <c r="AJ35" s="209"/>
      <c r="AK35" s="64"/>
      <c r="AL35" s="639" t="s">
        <v>220</v>
      </c>
      <c r="AM35" s="639"/>
      <c r="AN35" s="639"/>
      <c r="AO35" s="639"/>
      <c r="AP35" s="639"/>
      <c r="AQ35" s="639"/>
      <c r="AR35" s="639"/>
      <c r="AS35" s="639"/>
      <c r="AT35" s="639"/>
      <c r="AU35" s="639"/>
      <c r="AV35" s="639"/>
      <c r="AW35" s="639"/>
      <c r="AX35" s="639"/>
      <c r="AY35" s="639"/>
      <c r="AZ35" s="639"/>
      <c r="BA35" s="639"/>
      <c r="BB35" s="639"/>
      <c r="BC35" s="639"/>
      <c r="BD35" s="639"/>
      <c r="BE35" s="639"/>
      <c r="BF35" s="639"/>
      <c r="BG35" s="639"/>
      <c r="BH35" s="639"/>
      <c r="BI35" s="639"/>
      <c r="BJ35" s="639"/>
      <c r="BK35" s="639"/>
      <c r="BL35" s="639"/>
      <c r="BM35" s="639"/>
      <c r="BN35" s="639"/>
      <c r="BO35" s="639"/>
      <c r="BP35" s="639"/>
      <c r="BQ35" s="639"/>
      <c r="BR35" s="640"/>
    </row>
    <row r="36" spans="1:70" ht="15" customHeight="1" x14ac:dyDescent="0.2">
      <c r="A36" s="539"/>
      <c r="B36" s="540"/>
      <c r="C36" s="540"/>
      <c r="D36" s="540"/>
      <c r="E36" s="634"/>
      <c r="F36" s="634"/>
      <c r="G36" s="634"/>
      <c r="H36" s="634"/>
      <c r="I36" s="634"/>
      <c r="J36" s="637"/>
      <c r="K36" s="637"/>
      <c r="L36" s="637"/>
      <c r="M36" s="637"/>
      <c r="N36" s="637"/>
      <c r="O36" s="637"/>
      <c r="P36" s="637"/>
      <c r="Q36" s="637"/>
      <c r="R36" s="637"/>
      <c r="S36" s="637"/>
      <c r="T36" s="637"/>
      <c r="U36" s="637"/>
      <c r="V36" s="637"/>
      <c r="W36" s="637"/>
      <c r="X36" s="637"/>
      <c r="Y36" s="637"/>
      <c r="Z36" s="637"/>
      <c r="AA36" s="637"/>
      <c r="AB36" s="637"/>
      <c r="AC36" s="637"/>
      <c r="AD36" s="637"/>
      <c r="AE36" s="637"/>
      <c r="AF36" s="637"/>
      <c r="AG36" s="637"/>
      <c r="AH36" s="637"/>
      <c r="AI36" s="638"/>
      <c r="AJ36" s="209"/>
      <c r="AK36" s="212"/>
      <c r="AL36" s="206"/>
      <c r="AM36" s="206"/>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c r="BK36" s="206"/>
      <c r="BL36" s="206"/>
      <c r="BM36" s="206"/>
      <c r="BN36" s="206"/>
      <c r="BO36" s="206"/>
      <c r="BP36" s="206"/>
      <c r="BQ36" s="206"/>
      <c r="BR36" s="210"/>
    </row>
    <row r="37" spans="1:70" ht="15" customHeight="1" x14ac:dyDescent="0.2">
      <c r="A37" s="542"/>
      <c r="B37" s="543"/>
      <c r="C37" s="543"/>
      <c r="D37" s="543"/>
      <c r="E37" s="634"/>
      <c r="F37" s="634"/>
      <c r="G37" s="634"/>
      <c r="H37" s="634"/>
      <c r="I37" s="634"/>
      <c r="J37" s="637"/>
      <c r="K37" s="637"/>
      <c r="L37" s="637"/>
      <c r="M37" s="637"/>
      <c r="N37" s="637"/>
      <c r="O37" s="637"/>
      <c r="P37" s="637"/>
      <c r="Q37" s="637"/>
      <c r="R37" s="637"/>
      <c r="S37" s="637"/>
      <c r="T37" s="637"/>
      <c r="U37" s="637"/>
      <c r="V37" s="637"/>
      <c r="W37" s="637"/>
      <c r="X37" s="637"/>
      <c r="Y37" s="637"/>
      <c r="Z37" s="637"/>
      <c r="AA37" s="637"/>
      <c r="AB37" s="637"/>
      <c r="AC37" s="637"/>
      <c r="AD37" s="637"/>
      <c r="AE37" s="637"/>
      <c r="AF37" s="637"/>
      <c r="AG37" s="637"/>
      <c r="AH37" s="637"/>
      <c r="AI37" s="638"/>
      <c r="AJ37" s="65" t="s">
        <v>221</v>
      </c>
      <c r="AK37" s="212"/>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c r="BK37" s="206"/>
      <c r="BL37" s="206"/>
      <c r="BM37" s="206"/>
      <c r="BN37" s="206"/>
      <c r="BO37" s="206"/>
      <c r="BP37" s="206"/>
      <c r="BQ37" s="206"/>
      <c r="BR37" s="210"/>
    </row>
    <row r="38" spans="1:70" ht="20.7" customHeight="1" x14ac:dyDescent="0.2">
      <c r="A38" s="536" t="s">
        <v>57</v>
      </c>
      <c r="B38" s="537"/>
      <c r="C38" s="537"/>
      <c r="D38" s="537"/>
      <c r="E38" s="653" t="s">
        <v>222</v>
      </c>
      <c r="F38" s="653"/>
      <c r="G38" s="653"/>
      <c r="H38" s="655" t="s">
        <v>223</v>
      </c>
      <c r="I38" s="655"/>
      <c r="J38" s="655"/>
      <c r="K38" s="655"/>
      <c r="L38" s="655"/>
      <c r="M38" s="655"/>
      <c r="N38" s="655"/>
      <c r="O38" s="655"/>
      <c r="P38" s="655"/>
      <c r="Q38" s="655"/>
      <c r="R38" s="655"/>
      <c r="S38" s="655"/>
      <c r="T38" s="645"/>
      <c r="U38" s="646"/>
      <c r="V38" s="647"/>
      <c r="W38" s="647"/>
      <c r="X38" s="647"/>
      <c r="Y38" s="647"/>
      <c r="Z38" s="647"/>
      <c r="AA38" s="647"/>
      <c r="AB38" s="650"/>
      <c r="AC38" s="645"/>
      <c r="AD38" s="651" t="s">
        <v>224</v>
      </c>
      <c r="AE38" s="651"/>
      <c r="AF38" s="651"/>
      <c r="AG38" s="651"/>
      <c r="AH38" s="651"/>
      <c r="AI38" s="652"/>
      <c r="AJ38" s="506" t="s">
        <v>225</v>
      </c>
      <c r="AK38" s="507"/>
      <c r="AL38" s="509" t="s">
        <v>226</v>
      </c>
      <c r="AM38" s="555"/>
      <c r="AN38" s="555"/>
      <c r="AO38" s="555"/>
      <c r="AP38" s="555"/>
      <c r="AQ38" s="555"/>
      <c r="AR38" s="555"/>
      <c r="AS38" s="555"/>
      <c r="AT38" s="555"/>
      <c r="AU38" s="555"/>
      <c r="AV38" s="555"/>
      <c r="AW38" s="555"/>
      <c r="AX38" s="555"/>
      <c r="AY38" s="555"/>
      <c r="AZ38" s="555"/>
      <c r="BA38" s="555"/>
      <c r="BB38" s="555"/>
      <c r="BC38" s="555"/>
      <c r="BD38" s="555"/>
      <c r="BE38" s="555"/>
      <c r="BF38" s="555"/>
      <c r="BG38" s="555"/>
      <c r="BH38" s="555"/>
      <c r="BI38" s="555"/>
      <c r="BJ38" s="555"/>
      <c r="BK38" s="555"/>
      <c r="BL38" s="555"/>
      <c r="BM38" s="555"/>
      <c r="BN38" s="555"/>
      <c r="BO38" s="555"/>
      <c r="BP38" s="555"/>
      <c r="BQ38" s="555"/>
      <c r="BR38" s="556"/>
    </row>
    <row r="39" spans="1:70" ht="20.7" customHeight="1" x14ac:dyDescent="0.2">
      <c r="A39" s="542"/>
      <c r="B39" s="543"/>
      <c r="C39" s="543"/>
      <c r="D39" s="543"/>
      <c r="E39" s="654"/>
      <c r="F39" s="654"/>
      <c r="G39" s="654"/>
      <c r="H39" s="656"/>
      <c r="I39" s="656"/>
      <c r="J39" s="656"/>
      <c r="K39" s="656"/>
      <c r="L39" s="656"/>
      <c r="M39" s="656"/>
      <c r="N39" s="656"/>
      <c r="O39" s="656"/>
      <c r="P39" s="656"/>
      <c r="Q39" s="656"/>
      <c r="R39" s="656"/>
      <c r="S39" s="656"/>
      <c r="T39" s="641"/>
      <c r="U39" s="642"/>
      <c r="V39" s="643"/>
      <c r="W39" s="643"/>
      <c r="X39" s="643"/>
      <c r="Y39" s="643"/>
      <c r="Z39" s="643"/>
      <c r="AA39" s="643"/>
      <c r="AB39" s="644"/>
      <c r="AC39" s="641"/>
      <c r="AD39" s="648" t="str">
        <f>IF(COUNTA(T38:AC39)=0,"",ROUNDDOWN(((SUM(T38:AC39)+75))/(COUNTA(T38:AC39)+1),1))</f>
        <v/>
      </c>
      <c r="AE39" s="648"/>
      <c r="AF39" s="648"/>
      <c r="AG39" s="648"/>
      <c r="AH39" s="649"/>
      <c r="AI39" s="66" t="s">
        <v>227</v>
      </c>
      <c r="AJ39" s="508"/>
      <c r="AK39" s="507"/>
      <c r="AL39" s="555"/>
      <c r="AM39" s="555"/>
      <c r="AN39" s="555"/>
      <c r="AO39" s="555"/>
      <c r="AP39" s="555"/>
      <c r="AQ39" s="555"/>
      <c r="AR39" s="555"/>
      <c r="AS39" s="555"/>
      <c r="AT39" s="555"/>
      <c r="AU39" s="555"/>
      <c r="AV39" s="555"/>
      <c r="AW39" s="555"/>
      <c r="AX39" s="555"/>
      <c r="AY39" s="555"/>
      <c r="AZ39" s="555"/>
      <c r="BA39" s="555"/>
      <c r="BB39" s="555"/>
      <c r="BC39" s="555"/>
      <c r="BD39" s="555"/>
      <c r="BE39" s="555"/>
      <c r="BF39" s="555"/>
      <c r="BG39" s="555"/>
      <c r="BH39" s="555"/>
      <c r="BI39" s="555"/>
      <c r="BJ39" s="555"/>
      <c r="BK39" s="555"/>
      <c r="BL39" s="555"/>
      <c r="BM39" s="555"/>
      <c r="BN39" s="555"/>
      <c r="BO39" s="555"/>
      <c r="BP39" s="555"/>
      <c r="BQ39" s="555"/>
      <c r="BR39" s="556"/>
    </row>
    <row r="40" spans="1:70" ht="15" customHeight="1" x14ac:dyDescent="0.2">
      <c r="A40" s="679" t="s">
        <v>228</v>
      </c>
      <c r="B40" s="680"/>
      <c r="C40" s="680"/>
      <c r="D40" s="680"/>
      <c r="E40" s="500" t="s">
        <v>229</v>
      </c>
      <c r="F40" s="501"/>
      <c r="G40" s="501"/>
      <c r="H40" s="501"/>
      <c r="I40" s="501"/>
      <c r="J40" s="501"/>
      <c r="K40" s="501"/>
      <c r="L40" s="501"/>
      <c r="M40" s="501"/>
      <c r="N40" s="501"/>
      <c r="O40" s="501"/>
      <c r="P40" s="501"/>
      <c r="Q40" s="501"/>
      <c r="R40" s="501"/>
      <c r="S40" s="502"/>
      <c r="T40" s="588" t="s">
        <v>230</v>
      </c>
      <c r="U40" s="588"/>
      <c r="V40" s="588"/>
      <c r="W40" s="588"/>
      <c r="X40" s="588"/>
      <c r="Y40" s="588"/>
      <c r="Z40" s="588" t="s">
        <v>231</v>
      </c>
      <c r="AA40" s="589"/>
      <c r="AB40" s="589"/>
      <c r="AC40" s="589"/>
      <c r="AD40" s="599" t="s">
        <v>232</v>
      </c>
      <c r="AE40" s="599"/>
      <c r="AF40" s="600"/>
      <c r="AG40" s="600"/>
      <c r="AH40" s="588" t="s">
        <v>233</v>
      </c>
      <c r="AI40" s="601"/>
      <c r="AJ40" s="67"/>
      <c r="AK40" s="204"/>
      <c r="AL40" s="204"/>
      <c r="AM40" s="204"/>
      <c r="AN40" s="204"/>
      <c r="AO40" s="204"/>
      <c r="AP40" s="204"/>
      <c r="AQ40" s="204"/>
      <c r="AR40" s="204"/>
      <c r="AS40" s="204"/>
      <c r="AT40" s="204"/>
      <c r="AU40" s="204"/>
      <c r="AV40" s="204"/>
      <c r="AW40" s="204"/>
      <c r="AX40" s="204"/>
      <c r="AY40" s="204"/>
      <c r="AZ40" s="204"/>
      <c r="BA40" s="204"/>
      <c r="BB40" s="204"/>
      <c r="BC40" s="204"/>
      <c r="BD40" s="204"/>
      <c r="BE40" s="204"/>
      <c r="BF40" s="204"/>
      <c r="BG40" s="204"/>
      <c r="BH40" s="204"/>
      <c r="BI40" s="204"/>
      <c r="BJ40" s="204"/>
      <c r="BK40" s="204"/>
      <c r="BL40" s="204"/>
      <c r="BM40" s="204"/>
      <c r="BN40" s="204"/>
      <c r="BO40" s="204"/>
      <c r="BP40" s="204"/>
      <c r="BQ40" s="204"/>
      <c r="BR40" s="205"/>
    </row>
    <row r="41" spans="1:70" ht="23.7" customHeight="1" x14ac:dyDescent="0.2">
      <c r="A41" s="681"/>
      <c r="B41" s="682"/>
      <c r="C41" s="682"/>
      <c r="D41" s="682"/>
      <c r="E41" s="500"/>
      <c r="F41" s="501"/>
      <c r="G41" s="501"/>
      <c r="H41" s="501"/>
      <c r="I41" s="501"/>
      <c r="J41" s="501"/>
      <c r="K41" s="501"/>
      <c r="L41" s="501"/>
      <c r="M41" s="501"/>
      <c r="N41" s="501"/>
      <c r="O41" s="501"/>
      <c r="P41" s="501"/>
      <c r="Q41" s="501"/>
      <c r="R41" s="501"/>
      <c r="S41" s="502"/>
      <c r="T41" s="599" t="s">
        <v>234</v>
      </c>
      <c r="U41" s="599"/>
      <c r="V41" s="599"/>
      <c r="W41" s="599" t="s">
        <v>235</v>
      </c>
      <c r="X41" s="599"/>
      <c r="Y41" s="599"/>
      <c r="Z41" s="589"/>
      <c r="AA41" s="589"/>
      <c r="AB41" s="589"/>
      <c r="AC41" s="589"/>
      <c r="AD41" s="600"/>
      <c r="AE41" s="600"/>
      <c r="AF41" s="600"/>
      <c r="AG41" s="600"/>
      <c r="AH41" s="589"/>
      <c r="AI41" s="601"/>
      <c r="AJ41" s="68"/>
      <c r="AK41" s="69"/>
      <c r="AL41" s="70" t="s">
        <v>236</v>
      </c>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2"/>
    </row>
    <row r="42" spans="1:70" ht="15" customHeight="1" x14ac:dyDescent="0.2">
      <c r="A42" s="681"/>
      <c r="B42" s="682"/>
      <c r="C42" s="682"/>
      <c r="D42" s="682"/>
      <c r="E42" s="602"/>
      <c r="F42" s="603"/>
      <c r="G42" s="603"/>
      <c r="H42" s="603"/>
      <c r="I42" s="603"/>
      <c r="J42" s="603"/>
      <c r="K42" s="603"/>
      <c r="L42" s="603"/>
      <c r="M42" s="603"/>
      <c r="N42" s="603"/>
      <c r="O42" s="603"/>
      <c r="P42" s="603"/>
      <c r="Q42" s="603"/>
      <c r="R42" s="603"/>
      <c r="S42" s="604"/>
      <c r="T42" s="657"/>
      <c r="U42" s="658"/>
      <c r="V42" s="659"/>
      <c r="W42" s="657"/>
      <c r="X42" s="658"/>
      <c r="Y42" s="659"/>
      <c r="Z42" s="622"/>
      <c r="AA42" s="623"/>
      <c r="AB42" s="623"/>
      <c r="AC42" s="624"/>
      <c r="AD42" s="605" t="str">
        <f>IF(Z42=0,"",ROUNDDOWN(Z42*W44/T44*IF(AH42=0,1,AH42/100),0))</f>
        <v/>
      </c>
      <c r="AE42" s="606"/>
      <c r="AF42" s="606"/>
      <c r="AG42" s="607"/>
      <c r="AH42" s="614"/>
      <c r="AI42" s="615"/>
      <c r="AJ42" s="73"/>
      <c r="AK42" s="69"/>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2"/>
    </row>
    <row r="43" spans="1:70" ht="15" customHeight="1" x14ac:dyDescent="0.2">
      <c r="A43" s="681"/>
      <c r="B43" s="682"/>
      <c r="C43" s="682"/>
      <c r="D43" s="682"/>
      <c r="E43" s="602"/>
      <c r="F43" s="603"/>
      <c r="G43" s="603"/>
      <c r="H43" s="603"/>
      <c r="I43" s="603"/>
      <c r="J43" s="603"/>
      <c r="K43" s="603"/>
      <c r="L43" s="603"/>
      <c r="M43" s="603"/>
      <c r="N43" s="603"/>
      <c r="O43" s="603"/>
      <c r="P43" s="603"/>
      <c r="Q43" s="603"/>
      <c r="R43" s="603"/>
      <c r="S43" s="604"/>
      <c r="T43" s="74" t="s">
        <v>62</v>
      </c>
      <c r="U43" s="620"/>
      <c r="V43" s="621"/>
      <c r="W43" s="74" t="s">
        <v>62</v>
      </c>
      <c r="X43" s="620"/>
      <c r="Y43" s="621"/>
      <c r="Z43" s="625"/>
      <c r="AA43" s="626"/>
      <c r="AB43" s="626"/>
      <c r="AC43" s="627"/>
      <c r="AD43" s="608"/>
      <c r="AE43" s="609"/>
      <c r="AF43" s="609"/>
      <c r="AG43" s="610"/>
      <c r="AH43" s="616"/>
      <c r="AI43" s="617"/>
      <c r="AJ43" s="68"/>
      <c r="AK43" s="69"/>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2"/>
    </row>
    <row r="44" spans="1:70" ht="15" customHeight="1" x14ac:dyDescent="0.2">
      <c r="A44" s="681"/>
      <c r="B44" s="682"/>
      <c r="C44" s="682"/>
      <c r="D44" s="682"/>
      <c r="E44" s="219"/>
      <c r="F44" s="55"/>
      <c r="G44" s="55"/>
      <c r="H44" s="198" t="s">
        <v>237</v>
      </c>
      <c r="I44" s="198" t="s">
        <v>238</v>
      </c>
      <c r="J44" s="501" t="s">
        <v>239</v>
      </c>
      <c r="K44" s="501"/>
      <c r="L44" s="198" t="s">
        <v>152</v>
      </c>
      <c r="M44" s="198" t="s">
        <v>238</v>
      </c>
      <c r="N44" s="501" t="s">
        <v>240</v>
      </c>
      <c r="O44" s="501"/>
      <c r="P44" s="501"/>
      <c r="Q44" s="501"/>
      <c r="R44" s="501"/>
      <c r="S44" s="199" t="s">
        <v>241</v>
      </c>
      <c r="T44" s="590" t="str">
        <f>IF(U43=0,"",U43-T42+1)</f>
        <v/>
      </c>
      <c r="U44" s="591"/>
      <c r="V44" s="592"/>
      <c r="W44" s="590" t="str">
        <f>IF(X43=0,"",X43-W42+1)</f>
        <v/>
      </c>
      <c r="X44" s="591"/>
      <c r="Y44" s="592"/>
      <c r="Z44" s="628"/>
      <c r="AA44" s="629"/>
      <c r="AB44" s="629"/>
      <c r="AC44" s="630"/>
      <c r="AD44" s="611"/>
      <c r="AE44" s="612"/>
      <c r="AF44" s="612"/>
      <c r="AG44" s="613"/>
      <c r="AH44" s="618"/>
      <c r="AI44" s="619"/>
      <c r="AJ44" s="73"/>
      <c r="AK44" s="69"/>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2"/>
    </row>
    <row r="45" spans="1:70" ht="15" customHeight="1" x14ac:dyDescent="0.2">
      <c r="A45" s="681"/>
      <c r="B45" s="682"/>
      <c r="C45" s="682"/>
      <c r="D45" s="682"/>
      <c r="E45" s="602"/>
      <c r="F45" s="603"/>
      <c r="G45" s="603"/>
      <c r="H45" s="603"/>
      <c r="I45" s="603"/>
      <c r="J45" s="603"/>
      <c r="K45" s="603"/>
      <c r="L45" s="603"/>
      <c r="M45" s="603"/>
      <c r="N45" s="603"/>
      <c r="O45" s="603"/>
      <c r="P45" s="603"/>
      <c r="Q45" s="603"/>
      <c r="R45" s="603"/>
      <c r="S45" s="604"/>
      <c r="T45" s="657"/>
      <c r="U45" s="658"/>
      <c r="V45" s="659"/>
      <c r="W45" s="657"/>
      <c r="X45" s="658"/>
      <c r="Y45" s="659"/>
      <c r="Z45" s="622"/>
      <c r="AA45" s="623"/>
      <c r="AB45" s="623"/>
      <c r="AC45" s="624"/>
      <c r="AD45" s="605" t="str">
        <f>IF(Z45=0,"",ROUNDDOWN(Z45*W47/T47*IF(AH45=0,1,AH45/100),0))</f>
        <v/>
      </c>
      <c r="AE45" s="606"/>
      <c r="AF45" s="606"/>
      <c r="AG45" s="607"/>
      <c r="AH45" s="614"/>
      <c r="AI45" s="615"/>
      <c r="AJ45" s="75"/>
      <c r="AK45" s="76"/>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2"/>
    </row>
    <row r="46" spans="1:70" ht="15" customHeight="1" x14ac:dyDescent="0.2">
      <c r="A46" s="681"/>
      <c r="B46" s="682"/>
      <c r="C46" s="682"/>
      <c r="D46" s="682"/>
      <c r="E46" s="602"/>
      <c r="F46" s="603"/>
      <c r="G46" s="603"/>
      <c r="H46" s="603"/>
      <c r="I46" s="603"/>
      <c r="J46" s="603"/>
      <c r="K46" s="603"/>
      <c r="L46" s="603"/>
      <c r="M46" s="603"/>
      <c r="N46" s="603"/>
      <c r="O46" s="603"/>
      <c r="P46" s="603"/>
      <c r="Q46" s="603"/>
      <c r="R46" s="603"/>
      <c r="S46" s="604"/>
      <c r="T46" s="74" t="s">
        <v>62</v>
      </c>
      <c r="U46" s="620"/>
      <c r="V46" s="621"/>
      <c r="W46" s="74" t="s">
        <v>62</v>
      </c>
      <c r="X46" s="620"/>
      <c r="Y46" s="621"/>
      <c r="Z46" s="625"/>
      <c r="AA46" s="626"/>
      <c r="AB46" s="626"/>
      <c r="AC46" s="627"/>
      <c r="AD46" s="608"/>
      <c r="AE46" s="609"/>
      <c r="AF46" s="609"/>
      <c r="AG46" s="610"/>
      <c r="AH46" s="616"/>
      <c r="AI46" s="617"/>
      <c r="AJ46" s="77"/>
      <c r="AK46" s="78"/>
      <c r="AL46" s="70"/>
      <c r="AM46" s="202"/>
      <c r="AN46" s="202"/>
      <c r="AO46" s="202"/>
      <c r="AP46" s="202"/>
      <c r="AQ46" s="202"/>
      <c r="AR46" s="202"/>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202"/>
      <c r="BQ46" s="202"/>
      <c r="BR46" s="203"/>
    </row>
    <row r="47" spans="1:70" ht="15" customHeight="1" x14ac:dyDescent="0.2">
      <c r="A47" s="681"/>
      <c r="B47" s="682"/>
      <c r="C47" s="682"/>
      <c r="D47" s="682"/>
      <c r="E47" s="219"/>
      <c r="F47" s="55"/>
      <c r="G47" s="55"/>
      <c r="H47" s="198" t="s">
        <v>237</v>
      </c>
      <c r="I47" s="198" t="s">
        <v>238</v>
      </c>
      <c r="J47" s="501" t="s">
        <v>239</v>
      </c>
      <c r="K47" s="501"/>
      <c r="L47" s="198" t="s">
        <v>152</v>
      </c>
      <c r="M47" s="198" t="s">
        <v>238</v>
      </c>
      <c r="N47" s="501" t="s">
        <v>240</v>
      </c>
      <c r="O47" s="501"/>
      <c r="P47" s="501"/>
      <c r="Q47" s="501"/>
      <c r="R47" s="501"/>
      <c r="S47" s="199" t="s">
        <v>241</v>
      </c>
      <c r="T47" s="590" t="str">
        <f>IF(U46=0,"",U46-T45+1)</f>
        <v/>
      </c>
      <c r="U47" s="591"/>
      <c r="V47" s="592"/>
      <c r="W47" s="590" t="str">
        <f>IF(X46=0,"",X46-W45+1)</f>
        <v/>
      </c>
      <c r="X47" s="591"/>
      <c r="Y47" s="592"/>
      <c r="Z47" s="628"/>
      <c r="AA47" s="629"/>
      <c r="AB47" s="629"/>
      <c r="AC47" s="630"/>
      <c r="AD47" s="611"/>
      <c r="AE47" s="612"/>
      <c r="AF47" s="612"/>
      <c r="AG47" s="613"/>
      <c r="AH47" s="618"/>
      <c r="AI47" s="619"/>
      <c r="AJ47" s="57"/>
      <c r="BR47" s="58"/>
    </row>
    <row r="48" spans="1:70" ht="15" customHeight="1" x14ac:dyDescent="0.2">
      <c r="A48" s="681"/>
      <c r="B48" s="682"/>
      <c r="C48" s="682"/>
      <c r="D48" s="682"/>
      <c r="E48" s="602"/>
      <c r="F48" s="603"/>
      <c r="G48" s="603"/>
      <c r="H48" s="603"/>
      <c r="I48" s="603"/>
      <c r="J48" s="603"/>
      <c r="K48" s="603"/>
      <c r="L48" s="603"/>
      <c r="M48" s="603"/>
      <c r="N48" s="603"/>
      <c r="O48" s="603"/>
      <c r="P48" s="603"/>
      <c r="Q48" s="603"/>
      <c r="R48" s="603"/>
      <c r="S48" s="604"/>
      <c r="T48" s="657"/>
      <c r="U48" s="658"/>
      <c r="V48" s="659"/>
      <c r="W48" s="657"/>
      <c r="X48" s="658"/>
      <c r="Y48" s="659"/>
      <c r="Z48" s="622"/>
      <c r="AA48" s="623"/>
      <c r="AB48" s="623"/>
      <c r="AC48" s="624"/>
      <c r="AD48" s="605" t="str">
        <f>IF(Z48=0,"",ROUNDDOWN(Z48*W50/T50*IF(AH48=0,1,AH48/100),0))</f>
        <v/>
      </c>
      <c r="AE48" s="606"/>
      <c r="AF48" s="606"/>
      <c r="AG48" s="607"/>
      <c r="AH48" s="614"/>
      <c r="AI48" s="615"/>
      <c r="AJ48" s="57"/>
      <c r="BR48" s="58"/>
    </row>
    <row r="49" spans="1:70" ht="15" customHeight="1" x14ac:dyDescent="0.2">
      <c r="A49" s="681"/>
      <c r="B49" s="682"/>
      <c r="C49" s="682"/>
      <c r="D49" s="682"/>
      <c r="E49" s="602"/>
      <c r="F49" s="603"/>
      <c r="G49" s="603"/>
      <c r="H49" s="603"/>
      <c r="I49" s="603"/>
      <c r="J49" s="603"/>
      <c r="K49" s="603"/>
      <c r="L49" s="603"/>
      <c r="M49" s="603"/>
      <c r="N49" s="603"/>
      <c r="O49" s="603"/>
      <c r="P49" s="603"/>
      <c r="Q49" s="603"/>
      <c r="R49" s="603"/>
      <c r="S49" s="604"/>
      <c r="T49" s="74" t="s">
        <v>62</v>
      </c>
      <c r="U49" s="620"/>
      <c r="V49" s="621"/>
      <c r="W49" s="74" t="s">
        <v>62</v>
      </c>
      <c r="X49" s="620"/>
      <c r="Y49" s="621"/>
      <c r="Z49" s="625"/>
      <c r="AA49" s="626"/>
      <c r="AB49" s="626"/>
      <c r="AC49" s="627"/>
      <c r="AD49" s="608"/>
      <c r="AE49" s="609"/>
      <c r="AF49" s="609"/>
      <c r="AG49" s="610"/>
      <c r="AH49" s="616"/>
      <c r="AI49" s="617"/>
      <c r="AJ49" s="57"/>
      <c r="BR49" s="58"/>
    </row>
    <row r="50" spans="1:70" ht="15" customHeight="1" x14ac:dyDescent="0.2">
      <c r="A50" s="681"/>
      <c r="B50" s="682"/>
      <c r="C50" s="682"/>
      <c r="D50" s="682"/>
      <c r="E50" s="219"/>
      <c r="F50" s="55"/>
      <c r="G50" s="55"/>
      <c r="H50" s="198" t="s">
        <v>237</v>
      </c>
      <c r="I50" s="198" t="s">
        <v>238</v>
      </c>
      <c r="J50" s="501" t="s">
        <v>239</v>
      </c>
      <c r="K50" s="501"/>
      <c r="L50" s="198" t="s">
        <v>152</v>
      </c>
      <c r="M50" s="198" t="s">
        <v>238</v>
      </c>
      <c r="N50" s="501" t="s">
        <v>240</v>
      </c>
      <c r="O50" s="501"/>
      <c r="P50" s="501"/>
      <c r="Q50" s="501"/>
      <c r="R50" s="501"/>
      <c r="S50" s="199" t="s">
        <v>241</v>
      </c>
      <c r="T50" s="590" t="str">
        <f>IF(U49=0,"",U49-T48+1)</f>
        <v/>
      </c>
      <c r="U50" s="591"/>
      <c r="V50" s="592"/>
      <c r="W50" s="590" t="str">
        <f>IF(X49=0,"",X49-W48+1)</f>
        <v/>
      </c>
      <c r="X50" s="591"/>
      <c r="Y50" s="592"/>
      <c r="Z50" s="628"/>
      <c r="AA50" s="629"/>
      <c r="AB50" s="629"/>
      <c r="AC50" s="630"/>
      <c r="AD50" s="611"/>
      <c r="AE50" s="612"/>
      <c r="AF50" s="612"/>
      <c r="AG50" s="613"/>
      <c r="AH50" s="618"/>
      <c r="AI50" s="619"/>
      <c r="AJ50" s="201"/>
      <c r="AK50" s="207"/>
      <c r="AL50" s="202"/>
      <c r="AM50" s="202"/>
      <c r="AN50" s="202"/>
      <c r="AO50" s="202"/>
      <c r="AP50" s="202"/>
      <c r="AQ50" s="202"/>
      <c r="AR50" s="202"/>
      <c r="AS50" s="202"/>
      <c r="AT50" s="202"/>
      <c r="AU50" s="202"/>
      <c r="AV50" s="202"/>
      <c r="AW50" s="202"/>
      <c r="AX50" s="202"/>
      <c r="AY50" s="202"/>
      <c r="AZ50" s="202"/>
      <c r="BA50" s="202"/>
      <c r="BB50" s="202"/>
      <c r="BC50" s="202"/>
      <c r="BD50" s="202"/>
      <c r="BE50" s="202"/>
      <c r="BF50" s="202"/>
      <c r="BG50" s="202"/>
      <c r="BH50" s="202"/>
      <c r="BI50" s="202"/>
      <c r="BJ50" s="202"/>
      <c r="BK50" s="202"/>
      <c r="BL50" s="202"/>
      <c r="BM50" s="202"/>
      <c r="BN50" s="202"/>
      <c r="BO50" s="202"/>
      <c r="BP50" s="202"/>
      <c r="BQ50" s="202"/>
      <c r="BR50" s="203"/>
    </row>
    <row r="51" spans="1:70" ht="15" customHeight="1" x14ac:dyDescent="0.2">
      <c r="A51" s="681"/>
      <c r="B51" s="682"/>
      <c r="C51" s="682"/>
      <c r="D51" s="682"/>
      <c r="E51" s="602"/>
      <c r="F51" s="603"/>
      <c r="G51" s="603"/>
      <c r="H51" s="603"/>
      <c r="I51" s="603"/>
      <c r="J51" s="603"/>
      <c r="K51" s="603"/>
      <c r="L51" s="603"/>
      <c r="M51" s="603"/>
      <c r="N51" s="603"/>
      <c r="O51" s="603"/>
      <c r="P51" s="603"/>
      <c r="Q51" s="603"/>
      <c r="R51" s="603"/>
      <c r="S51" s="604"/>
      <c r="T51" s="657"/>
      <c r="U51" s="658"/>
      <c r="V51" s="659"/>
      <c r="W51" s="657"/>
      <c r="X51" s="658"/>
      <c r="Y51" s="659"/>
      <c r="Z51" s="622"/>
      <c r="AA51" s="623"/>
      <c r="AB51" s="623"/>
      <c r="AC51" s="624"/>
      <c r="AD51" s="605" t="str">
        <f>IF(Z51=0,"",ROUNDDOWN(Z51*W53/T53*IF(AH51=0,1,AH51/100),0))</f>
        <v/>
      </c>
      <c r="AE51" s="606"/>
      <c r="AF51" s="606"/>
      <c r="AG51" s="607"/>
      <c r="AH51" s="614"/>
      <c r="AI51" s="615"/>
      <c r="AJ51" s="209"/>
      <c r="AK51" s="207"/>
      <c r="AL51" s="206"/>
      <c r="AM51" s="206"/>
      <c r="AN51" s="206"/>
      <c r="AO51" s="206"/>
      <c r="AP51" s="206"/>
      <c r="AQ51" s="206"/>
      <c r="AR51" s="206"/>
      <c r="AS51" s="206"/>
      <c r="AT51" s="206"/>
      <c r="AU51" s="206"/>
      <c r="AV51" s="206"/>
      <c r="AW51" s="206"/>
      <c r="AX51" s="206"/>
      <c r="AY51" s="206"/>
      <c r="AZ51" s="206"/>
      <c r="BA51" s="206"/>
      <c r="BB51" s="206"/>
      <c r="BC51" s="206"/>
      <c r="BD51" s="206"/>
      <c r="BE51" s="206"/>
      <c r="BF51" s="206"/>
      <c r="BG51" s="206"/>
      <c r="BH51" s="206"/>
      <c r="BI51" s="206"/>
      <c r="BJ51" s="206"/>
      <c r="BK51" s="206"/>
      <c r="BL51" s="206"/>
      <c r="BM51" s="206"/>
      <c r="BN51" s="206"/>
      <c r="BO51" s="206"/>
      <c r="BP51" s="206"/>
      <c r="BQ51" s="206"/>
      <c r="BR51" s="210"/>
    </row>
    <row r="52" spans="1:70" ht="15" customHeight="1" x14ac:dyDescent="0.2">
      <c r="A52" s="681"/>
      <c r="B52" s="682"/>
      <c r="C52" s="682"/>
      <c r="D52" s="682"/>
      <c r="E52" s="602"/>
      <c r="F52" s="603"/>
      <c r="G52" s="603"/>
      <c r="H52" s="603"/>
      <c r="I52" s="603"/>
      <c r="J52" s="603"/>
      <c r="K52" s="603"/>
      <c r="L52" s="603"/>
      <c r="M52" s="603"/>
      <c r="N52" s="603"/>
      <c r="O52" s="603"/>
      <c r="P52" s="603"/>
      <c r="Q52" s="603"/>
      <c r="R52" s="603"/>
      <c r="S52" s="604"/>
      <c r="T52" s="74" t="s">
        <v>62</v>
      </c>
      <c r="U52" s="620"/>
      <c r="V52" s="621"/>
      <c r="W52" s="74" t="s">
        <v>62</v>
      </c>
      <c r="X52" s="620"/>
      <c r="Y52" s="621"/>
      <c r="Z52" s="625"/>
      <c r="AA52" s="626"/>
      <c r="AB52" s="626"/>
      <c r="AC52" s="627"/>
      <c r="AD52" s="608"/>
      <c r="AE52" s="609"/>
      <c r="AF52" s="609"/>
      <c r="AG52" s="610"/>
      <c r="AH52" s="616"/>
      <c r="AI52" s="617"/>
      <c r="AJ52" s="77" t="s">
        <v>242</v>
      </c>
      <c r="AK52" s="207"/>
      <c r="AL52" s="202"/>
      <c r="AM52" s="202"/>
      <c r="AN52" s="202"/>
      <c r="AO52" s="202"/>
      <c r="AP52" s="202"/>
      <c r="AQ52" s="202"/>
      <c r="AR52" s="202"/>
      <c r="AS52" s="202"/>
      <c r="AT52" s="202"/>
      <c r="AU52" s="202"/>
      <c r="AV52" s="202"/>
      <c r="AW52" s="202"/>
      <c r="AX52" s="202"/>
      <c r="AY52" s="202"/>
      <c r="AZ52" s="202"/>
      <c r="BA52" s="202"/>
      <c r="BB52" s="202"/>
      <c r="BC52" s="202"/>
      <c r="BD52" s="202"/>
      <c r="BE52" s="202"/>
      <c r="BF52" s="202"/>
      <c r="BG52" s="202"/>
      <c r="BH52" s="202"/>
      <c r="BI52" s="202"/>
      <c r="BJ52" s="202"/>
      <c r="BK52" s="202"/>
      <c r="BL52" s="202"/>
      <c r="BM52" s="202"/>
      <c r="BN52" s="202"/>
      <c r="BO52" s="202"/>
      <c r="BP52" s="202"/>
      <c r="BQ52" s="202"/>
      <c r="BR52" s="203"/>
    </row>
    <row r="53" spans="1:70" ht="15" customHeight="1" x14ac:dyDescent="0.2">
      <c r="A53" s="681"/>
      <c r="B53" s="682"/>
      <c r="C53" s="682"/>
      <c r="D53" s="682"/>
      <c r="E53" s="219"/>
      <c r="F53" s="55"/>
      <c r="G53" s="55"/>
      <c r="H53" s="198" t="s">
        <v>237</v>
      </c>
      <c r="I53" s="198" t="s">
        <v>238</v>
      </c>
      <c r="J53" s="501" t="s">
        <v>239</v>
      </c>
      <c r="K53" s="501"/>
      <c r="L53" s="198" t="s">
        <v>152</v>
      </c>
      <c r="M53" s="198" t="s">
        <v>238</v>
      </c>
      <c r="N53" s="501" t="s">
        <v>240</v>
      </c>
      <c r="O53" s="501"/>
      <c r="P53" s="501"/>
      <c r="Q53" s="501"/>
      <c r="R53" s="501"/>
      <c r="S53" s="199" t="s">
        <v>241</v>
      </c>
      <c r="T53" s="590" t="str">
        <f>IF(U52=0,"",U52-T51+1)</f>
        <v/>
      </c>
      <c r="U53" s="591"/>
      <c r="V53" s="592"/>
      <c r="W53" s="590" t="str">
        <f>IF(X52=0,"",X52-W51+1)</f>
        <v/>
      </c>
      <c r="X53" s="591"/>
      <c r="Y53" s="592"/>
      <c r="Z53" s="628"/>
      <c r="AA53" s="629"/>
      <c r="AB53" s="629"/>
      <c r="AC53" s="630"/>
      <c r="AD53" s="611"/>
      <c r="AE53" s="612"/>
      <c r="AF53" s="612"/>
      <c r="AG53" s="613"/>
      <c r="AH53" s="618"/>
      <c r="AI53" s="619"/>
      <c r="AJ53" s="506" t="s">
        <v>180</v>
      </c>
      <c r="AK53" s="507"/>
      <c r="AL53" s="660" t="s">
        <v>243</v>
      </c>
      <c r="AM53" s="660"/>
      <c r="AN53" s="660"/>
      <c r="AO53" s="660"/>
      <c r="AP53" s="660"/>
      <c r="AQ53" s="660"/>
      <c r="AR53" s="660"/>
      <c r="AS53" s="660"/>
      <c r="AT53" s="660"/>
      <c r="AU53" s="660"/>
      <c r="AV53" s="660"/>
      <c r="AW53" s="660"/>
      <c r="AX53" s="660"/>
      <c r="AY53" s="660"/>
      <c r="AZ53" s="660"/>
      <c r="BA53" s="660"/>
      <c r="BB53" s="660"/>
      <c r="BC53" s="660"/>
      <c r="BD53" s="660"/>
      <c r="BE53" s="660"/>
      <c r="BF53" s="660"/>
      <c r="BG53" s="660"/>
      <c r="BH53" s="660"/>
      <c r="BI53" s="660"/>
      <c r="BJ53" s="660"/>
      <c r="BK53" s="660"/>
      <c r="BL53" s="660"/>
      <c r="BM53" s="660"/>
      <c r="BN53" s="660"/>
      <c r="BO53" s="660"/>
      <c r="BP53" s="660"/>
      <c r="BQ53" s="660"/>
      <c r="BR53" s="661"/>
    </row>
    <row r="54" spans="1:70" ht="15" customHeight="1" x14ac:dyDescent="0.2">
      <c r="A54" s="681"/>
      <c r="B54" s="682"/>
      <c r="C54" s="682"/>
      <c r="D54" s="682"/>
      <c r="E54" s="602"/>
      <c r="F54" s="603"/>
      <c r="G54" s="603"/>
      <c r="H54" s="603"/>
      <c r="I54" s="603"/>
      <c r="J54" s="603"/>
      <c r="K54" s="603"/>
      <c r="L54" s="603"/>
      <c r="M54" s="603"/>
      <c r="N54" s="603"/>
      <c r="O54" s="603"/>
      <c r="P54" s="603"/>
      <c r="Q54" s="603"/>
      <c r="R54" s="603"/>
      <c r="S54" s="604"/>
      <c r="T54" s="657"/>
      <c r="U54" s="658"/>
      <c r="V54" s="659"/>
      <c r="W54" s="657"/>
      <c r="X54" s="658"/>
      <c r="Y54" s="659"/>
      <c r="Z54" s="622"/>
      <c r="AA54" s="623"/>
      <c r="AB54" s="623"/>
      <c r="AC54" s="624"/>
      <c r="AD54" s="605" t="str">
        <f>IF(Z54=0,"",ROUNDDOWN(Z54*W56/T56*IF(AH54=0,1,AH54/100),0))</f>
        <v/>
      </c>
      <c r="AE54" s="606"/>
      <c r="AF54" s="606"/>
      <c r="AG54" s="607"/>
      <c r="AH54" s="614"/>
      <c r="AI54" s="615"/>
      <c r="AJ54" s="508"/>
      <c r="AK54" s="507"/>
      <c r="AL54" s="660"/>
      <c r="AM54" s="660"/>
      <c r="AN54" s="660"/>
      <c r="AO54" s="660"/>
      <c r="AP54" s="660"/>
      <c r="AQ54" s="660"/>
      <c r="AR54" s="660"/>
      <c r="AS54" s="660"/>
      <c r="AT54" s="660"/>
      <c r="AU54" s="660"/>
      <c r="AV54" s="660"/>
      <c r="AW54" s="660"/>
      <c r="AX54" s="660"/>
      <c r="AY54" s="660"/>
      <c r="AZ54" s="660"/>
      <c r="BA54" s="660"/>
      <c r="BB54" s="660"/>
      <c r="BC54" s="660"/>
      <c r="BD54" s="660"/>
      <c r="BE54" s="660"/>
      <c r="BF54" s="660"/>
      <c r="BG54" s="660"/>
      <c r="BH54" s="660"/>
      <c r="BI54" s="660"/>
      <c r="BJ54" s="660"/>
      <c r="BK54" s="660"/>
      <c r="BL54" s="660"/>
      <c r="BM54" s="660"/>
      <c r="BN54" s="660"/>
      <c r="BO54" s="660"/>
      <c r="BP54" s="660"/>
      <c r="BQ54" s="660"/>
      <c r="BR54" s="661"/>
    </row>
    <row r="55" spans="1:70" ht="15" customHeight="1" x14ac:dyDescent="0.2">
      <c r="A55" s="681"/>
      <c r="B55" s="682"/>
      <c r="C55" s="682"/>
      <c r="D55" s="682"/>
      <c r="E55" s="602"/>
      <c r="F55" s="603"/>
      <c r="G55" s="603"/>
      <c r="H55" s="603"/>
      <c r="I55" s="603"/>
      <c r="J55" s="603"/>
      <c r="K55" s="603"/>
      <c r="L55" s="603"/>
      <c r="M55" s="603"/>
      <c r="N55" s="603"/>
      <c r="O55" s="603"/>
      <c r="P55" s="603"/>
      <c r="Q55" s="603"/>
      <c r="R55" s="603"/>
      <c r="S55" s="604"/>
      <c r="T55" s="74" t="s">
        <v>62</v>
      </c>
      <c r="U55" s="620"/>
      <c r="V55" s="621"/>
      <c r="W55" s="74" t="s">
        <v>62</v>
      </c>
      <c r="X55" s="620"/>
      <c r="Y55" s="621"/>
      <c r="Z55" s="625"/>
      <c r="AA55" s="626"/>
      <c r="AB55" s="626"/>
      <c r="AC55" s="627"/>
      <c r="AD55" s="608"/>
      <c r="AE55" s="609"/>
      <c r="AF55" s="609"/>
      <c r="AG55" s="610"/>
      <c r="AH55" s="616"/>
      <c r="AI55" s="617"/>
      <c r="AJ55" s="79"/>
      <c r="AK55" s="80"/>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c r="BP55" s="81"/>
      <c r="BQ55" s="81"/>
      <c r="BR55" s="82"/>
    </row>
    <row r="56" spans="1:70" ht="15" customHeight="1" x14ac:dyDescent="0.2">
      <c r="A56" s="681"/>
      <c r="B56" s="682"/>
      <c r="C56" s="682"/>
      <c r="D56" s="682"/>
      <c r="E56" s="219"/>
      <c r="F56" s="55"/>
      <c r="G56" s="55"/>
      <c r="H56" s="198" t="s">
        <v>237</v>
      </c>
      <c r="I56" s="198" t="s">
        <v>238</v>
      </c>
      <c r="J56" s="501" t="s">
        <v>239</v>
      </c>
      <c r="K56" s="501"/>
      <c r="L56" s="198" t="s">
        <v>152</v>
      </c>
      <c r="M56" s="198" t="s">
        <v>238</v>
      </c>
      <c r="N56" s="501" t="s">
        <v>240</v>
      </c>
      <c r="O56" s="501"/>
      <c r="P56" s="501"/>
      <c r="Q56" s="501"/>
      <c r="R56" s="501"/>
      <c r="S56" s="199" t="s">
        <v>241</v>
      </c>
      <c r="T56" s="590" t="str">
        <f>IF(U55=0,"",U55-T54+1)</f>
        <v/>
      </c>
      <c r="U56" s="591"/>
      <c r="V56" s="592"/>
      <c r="W56" s="590" t="str">
        <f>IF(X55=0,"",X55-W54+1)</f>
        <v/>
      </c>
      <c r="X56" s="591"/>
      <c r="Y56" s="592"/>
      <c r="Z56" s="628"/>
      <c r="AA56" s="629"/>
      <c r="AB56" s="629"/>
      <c r="AC56" s="630"/>
      <c r="AD56" s="611"/>
      <c r="AE56" s="612"/>
      <c r="AF56" s="612"/>
      <c r="AG56" s="613"/>
      <c r="AH56" s="618"/>
      <c r="AI56" s="619"/>
      <c r="AJ56" s="83"/>
      <c r="AK56" s="80"/>
      <c r="AL56" s="81"/>
      <c r="AM56" s="81"/>
      <c r="AN56" s="81"/>
      <c r="AO56" s="81"/>
      <c r="AP56" s="81"/>
      <c r="AQ56" s="81"/>
      <c r="AR56" s="81"/>
      <c r="AS56" s="81"/>
      <c r="AT56" s="81"/>
      <c r="AU56" s="81"/>
      <c r="AV56" s="81"/>
      <c r="AW56" s="81"/>
      <c r="AX56" s="81"/>
      <c r="AY56" s="81"/>
      <c r="AZ56" s="81"/>
      <c r="BA56" s="81"/>
      <c r="BB56" s="81"/>
      <c r="BC56" s="81"/>
      <c r="BD56" s="81"/>
      <c r="BE56" s="81"/>
      <c r="BF56" s="81"/>
      <c r="BG56" s="81"/>
      <c r="BH56" s="81"/>
      <c r="BI56" s="81"/>
      <c r="BJ56" s="81"/>
      <c r="BK56" s="81"/>
      <c r="BL56" s="81"/>
      <c r="BM56" s="81"/>
      <c r="BN56" s="81"/>
      <c r="BO56" s="81"/>
      <c r="BP56" s="81"/>
      <c r="BQ56" s="81"/>
      <c r="BR56" s="82"/>
    </row>
    <row r="57" spans="1:70" ht="15" customHeight="1" x14ac:dyDescent="0.2">
      <c r="A57" s="681"/>
      <c r="B57" s="682"/>
      <c r="C57" s="682"/>
      <c r="D57" s="682"/>
      <c r="E57" s="602"/>
      <c r="F57" s="603"/>
      <c r="G57" s="603"/>
      <c r="H57" s="603"/>
      <c r="I57" s="603"/>
      <c r="J57" s="603"/>
      <c r="K57" s="603"/>
      <c r="L57" s="603"/>
      <c r="M57" s="603"/>
      <c r="N57" s="603"/>
      <c r="O57" s="603"/>
      <c r="P57" s="603"/>
      <c r="Q57" s="603"/>
      <c r="R57" s="603"/>
      <c r="S57" s="604"/>
      <c r="T57" s="657"/>
      <c r="U57" s="658"/>
      <c r="V57" s="659"/>
      <c r="W57" s="657"/>
      <c r="X57" s="658"/>
      <c r="Y57" s="659"/>
      <c r="Z57" s="622"/>
      <c r="AA57" s="623"/>
      <c r="AB57" s="623"/>
      <c r="AC57" s="624"/>
      <c r="AD57" s="605" t="str">
        <f>IF(Z57=0,"",ROUNDDOWN(Z57*W59/T59*IF(AH57=0,1,AH57/100),0))</f>
        <v/>
      </c>
      <c r="AE57" s="606"/>
      <c r="AF57" s="606"/>
      <c r="AG57" s="607"/>
      <c r="AH57" s="614"/>
      <c r="AI57" s="615"/>
      <c r="AJ57" s="65"/>
      <c r="AK57" s="212"/>
      <c r="AL57" s="202"/>
      <c r="AM57" s="202"/>
      <c r="AN57" s="202"/>
      <c r="AO57" s="202"/>
      <c r="AP57" s="202"/>
      <c r="AQ57" s="202"/>
      <c r="AR57" s="202"/>
      <c r="AS57" s="202"/>
      <c r="AT57" s="202"/>
      <c r="AU57" s="202"/>
      <c r="AV57" s="202"/>
      <c r="AW57" s="202"/>
      <c r="AX57" s="202"/>
      <c r="AY57" s="202"/>
      <c r="AZ57" s="202"/>
      <c r="BA57" s="202"/>
      <c r="BB57" s="202"/>
      <c r="BC57" s="202"/>
      <c r="BD57" s="202"/>
      <c r="BE57" s="202"/>
      <c r="BF57" s="202"/>
      <c r="BG57" s="202"/>
      <c r="BH57" s="202"/>
      <c r="BI57" s="202"/>
      <c r="BJ57" s="202"/>
      <c r="BK57" s="202"/>
      <c r="BL57" s="202"/>
      <c r="BM57" s="202"/>
      <c r="BN57" s="202"/>
      <c r="BO57" s="202"/>
      <c r="BP57" s="202"/>
      <c r="BQ57" s="202"/>
      <c r="BR57" s="203"/>
    </row>
    <row r="58" spans="1:70" ht="15" customHeight="1" x14ac:dyDescent="0.2">
      <c r="A58" s="681"/>
      <c r="B58" s="682"/>
      <c r="C58" s="682"/>
      <c r="D58" s="682"/>
      <c r="E58" s="602"/>
      <c r="F58" s="603"/>
      <c r="G58" s="603"/>
      <c r="H58" s="603"/>
      <c r="I58" s="603"/>
      <c r="J58" s="603"/>
      <c r="K58" s="603"/>
      <c r="L58" s="603"/>
      <c r="M58" s="603"/>
      <c r="N58" s="603"/>
      <c r="O58" s="603"/>
      <c r="P58" s="603"/>
      <c r="Q58" s="603"/>
      <c r="R58" s="603"/>
      <c r="S58" s="604"/>
      <c r="T58" s="74" t="s">
        <v>62</v>
      </c>
      <c r="U58" s="620"/>
      <c r="V58" s="621"/>
      <c r="W58" s="74" t="s">
        <v>62</v>
      </c>
      <c r="X58" s="620"/>
      <c r="Y58" s="621"/>
      <c r="Z58" s="625"/>
      <c r="AA58" s="626"/>
      <c r="AB58" s="626"/>
      <c r="AC58" s="627"/>
      <c r="AD58" s="608"/>
      <c r="AE58" s="609"/>
      <c r="AF58" s="609"/>
      <c r="AG58" s="610"/>
      <c r="AH58" s="616"/>
      <c r="AI58" s="617"/>
      <c r="AJ58" s="209"/>
      <c r="AK58" s="212"/>
      <c r="AL58" s="202"/>
      <c r="AM58" s="202"/>
      <c r="AN58" s="202"/>
      <c r="AO58" s="202"/>
      <c r="AP58" s="202"/>
      <c r="AQ58" s="202"/>
      <c r="AR58" s="202"/>
      <c r="AS58" s="202"/>
      <c r="AT58" s="202"/>
      <c r="AU58" s="202"/>
      <c r="AV58" s="202"/>
      <c r="AW58" s="202"/>
      <c r="AX58" s="202"/>
      <c r="AY58" s="202"/>
      <c r="AZ58" s="202"/>
      <c r="BA58" s="202"/>
      <c r="BB58" s="202"/>
      <c r="BC58" s="202"/>
      <c r="BD58" s="202"/>
      <c r="BE58" s="202"/>
      <c r="BF58" s="202"/>
      <c r="BG58" s="202"/>
      <c r="BH58" s="202"/>
      <c r="BI58" s="202"/>
      <c r="BJ58" s="202"/>
      <c r="BK58" s="202"/>
      <c r="BL58" s="202"/>
      <c r="BM58" s="202"/>
      <c r="BN58" s="202"/>
      <c r="BO58" s="202"/>
      <c r="BP58" s="202"/>
      <c r="BQ58" s="202"/>
      <c r="BR58" s="203"/>
    </row>
    <row r="59" spans="1:70" ht="15" customHeight="1" x14ac:dyDescent="0.2">
      <c r="A59" s="681"/>
      <c r="B59" s="682"/>
      <c r="C59" s="682"/>
      <c r="D59" s="682"/>
      <c r="E59" s="219"/>
      <c r="F59" s="55"/>
      <c r="G59" s="55"/>
      <c r="H59" s="198" t="s">
        <v>237</v>
      </c>
      <c r="I59" s="198" t="s">
        <v>238</v>
      </c>
      <c r="J59" s="501" t="s">
        <v>239</v>
      </c>
      <c r="K59" s="501"/>
      <c r="L59" s="198" t="s">
        <v>152</v>
      </c>
      <c r="M59" s="198" t="s">
        <v>238</v>
      </c>
      <c r="N59" s="501" t="s">
        <v>240</v>
      </c>
      <c r="O59" s="501"/>
      <c r="P59" s="501"/>
      <c r="Q59" s="501"/>
      <c r="R59" s="501"/>
      <c r="S59" s="199" t="s">
        <v>241</v>
      </c>
      <c r="T59" s="590" t="str">
        <f>IF(U58=0,"",U58-T57+1)</f>
        <v/>
      </c>
      <c r="U59" s="591"/>
      <c r="V59" s="592"/>
      <c r="W59" s="590" t="str">
        <f>IF(X58=0,"",X58-W57+1)</f>
        <v/>
      </c>
      <c r="X59" s="591"/>
      <c r="Y59" s="592"/>
      <c r="Z59" s="628"/>
      <c r="AA59" s="629"/>
      <c r="AB59" s="629"/>
      <c r="AC59" s="630"/>
      <c r="AD59" s="611"/>
      <c r="AE59" s="612"/>
      <c r="AF59" s="612"/>
      <c r="AG59" s="613"/>
      <c r="AH59" s="618"/>
      <c r="AI59" s="619"/>
      <c r="AJ59" s="77"/>
      <c r="AK59" s="207"/>
      <c r="AL59" s="202"/>
      <c r="AM59" s="202"/>
      <c r="AN59" s="202"/>
      <c r="AO59" s="202"/>
      <c r="AP59" s="202"/>
      <c r="AQ59" s="202"/>
      <c r="AR59" s="202"/>
      <c r="AS59" s="202"/>
      <c r="AT59" s="202"/>
      <c r="AU59" s="202"/>
      <c r="AV59" s="202"/>
      <c r="AW59" s="202"/>
      <c r="AX59" s="202"/>
      <c r="AY59" s="202"/>
      <c r="AZ59" s="202"/>
      <c r="BA59" s="202"/>
      <c r="BB59" s="202"/>
      <c r="BC59" s="202"/>
      <c r="BD59" s="202"/>
      <c r="BE59" s="202"/>
      <c r="BF59" s="202"/>
      <c r="BG59" s="202"/>
      <c r="BH59" s="202"/>
      <c r="BI59" s="202"/>
      <c r="BJ59" s="202"/>
      <c r="BK59" s="202"/>
      <c r="BL59" s="202"/>
      <c r="BM59" s="202"/>
      <c r="BN59" s="202"/>
      <c r="BO59" s="202"/>
      <c r="BP59" s="202"/>
      <c r="BQ59" s="202"/>
      <c r="BR59" s="203"/>
    </row>
    <row r="60" spans="1:70" ht="15" customHeight="1" x14ac:dyDescent="0.2">
      <c r="A60" s="681"/>
      <c r="B60" s="682"/>
      <c r="C60" s="682"/>
      <c r="D60" s="682"/>
      <c r="E60" s="602"/>
      <c r="F60" s="603"/>
      <c r="G60" s="603"/>
      <c r="H60" s="603"/>
      <c r="I60" s="603"/>
      <c r="J60" s="603"/>
      <c r="K60" s="603"/>
      <c r="L60" s="603"/>
      <c r="M60" s="603"/>
      <c r="N60" s="603"/>
      <c r="O60" s="603"/>
      <c r="P60" s="603"/>
      <c r="Q60" s="603"/>
      <c r="R60" s="603"/>
      <c r="S60" s="604"/>
      <c r="T60" s="657"/>
      <c r="U60" s="658"/>
      <c r="V60" s="659"/>
      <c r="W60" s="657"/>
      <c r="X60" s="658"/>
      <c r="Y60" s="659"/>
      <c r="Z60" s="622"/>
      <c r="AA60" s="623"/>
      <c r="AB60" s="623"/>
      <c r="AC60" s="624"/>
      <c r="AD60" s="605" t="str">
        <f>IF(Z60=0,"",ROUNDDOWN(Z60*W62/T62*IF(AH60=0,1,AH60/100),0))</f>
        <v/>
      </c>
      <c r="AE60" s="606"/>
      <c r="AF60" s="606"/>
      <c r="AG60" s="607"/>
      <c r="AH60" s="614"/>
      <c r="AI60" s="615"/>
      <c r="AJ60" s="84"/>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6"/>
    </row>
    <row r="61" spans="1:70" ht="15" customHeight="1" x14ac:dyDescent="0.2">
      <c r="A61" s="681"/>
      <c r="B61" s="682"/>
      <c r="C61" s="682"/>
      <c r="D61" s="682"/>
      <c r="E61" s="602"/>
      <c r="F61" s="603"/>
      <c r="G61" s="603"/>
      <c r="H61" s="603"/>
      <c r="I61" s="603"/>
      <c r="J61" s="603"/>
      <c r="K61" s="603"/>
      <c r="L61" s="603"/>
      <c r="M61" s="603"/>
      <c r="N61" s="603"/>
      <c r="O61" s="603"/>
      <c r="P61" s="603"/>
      <c r="Q61" s="603"/>
      <c r="R61" s="603"/>
      <c r="S61" s="604"/>
      <c r="T61" s="74" t="s">
        <v>62</v>
      </c>
      <c r="U61" s="620"/>
      <c r="V61" s="621"/>
      <c r="W61" s="74" t="s">
        <v>62</v>
      </c>
      <c r="X61" s="620"/>
      <c r="Y61" s="621"/>
      <c r="Z61" s="625"/>
      <c r="AA61" s="626"/>
      <c r="AB61" s="626"/>
      <c r="AC61" s="627"/>
      <c r="AD61" s="608"/>
      <c r="AE61" s="609"/>
      <c r="AF61" s="609"/>
      <c r="AG61" s="610"/>
      <c r="AH61" s="616"/>
      <c r="AI61" s="617"/>
      <c r="AJ61" s="57"/>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5"/>
      <c r="BN61" s="85"/>
      <c r="BO61" s="85"/>
      <c r="BP61" s="85"/>
      <c r="BQ61" s="85"/>
      <c r="BR61" s="86"/>
    </row>
    <row r="62" spans="1:70" ht="15" customHeight="1" x14ac:dyDescent="0.2">
      <c r="A62" s="681"/>
      <c r="B62" s="682"/>
      <c r="C62" s="682"/>
      <c r="D62" s="682"/>
      <c r="E62" s="219"/>
      <c r="F62" s="55"/>
      <c r="G62" s="55"/>
      <c r="H62" s="198" t="s">
        <v>237</v>
      </c>
      <c r="I62" s="198" t="s">
        <v>238</v>
      </c>
      <c r="J62" s="501" t="s">
        <v>239</v>
      </c>
      <c r="K62" s="501"/>
      <c r="L62" s="198" t="s">
        <v>152</v>
      </c>
      <c r="M62" s="198" t="s">
        <v>238</v>
      </c>
      <c r="N62" s="501" t="s">
        <v>240</v>
      </c>
      <c r="O62" s="501"/>
      <c r="P62" s="501"/>
      <c r="Q62" s="501"/>
      <c r="R62" s="501"/>
      <c r="S62" s="199" t="s">
        <v>241</v>
      </c>
      <c r="T62" s="590" t="str">
        <f>IF(U61=0,"",U61-T60+1)</f>
        <v/>
      </c>
      <c r="U62" s="591"/>
      <c r="V62" s="592"/>
      <c r="W62" s="590" t="str">
        <f>IF(X61=0,"",X61-W60+1)</f>
        <v/>
      </c>
      <c r="X62" s="591"/>
      <c r="Y62" s="592"/>
      <c r="Z62" s="628"/>
      <c r="AA62" s="629"/>
      <c r="AB62" s="629"/>
      <c r="AC62" s="630"/>
      <c r="AD62" s="611"/>
      <c r="AE62" s="612"/>
      <c r="AF62" s="612"/>
      <c r="AG62" s="613"/>
      <c r="AH62" s="618"/>
      <c r="AI62" s="619"/>
      <c r="AJ62" s="79"/>
      <c r="AK62" s="80"/>
      <c r="AL62" s="81"/>
      <c r="AM62" s="81"/>
      <c r="AN62" s="81"/>
      <c r="AO62" s="81"/>
      <c r="AP62" s="81"/>
      <c r="AQ62" s="81"/>
      <c r="AR62" s="81"/>
      <c r="AS62" s="81"/>
      <c r="AT62" s="81"/>
      <c r="AU62" s="81"/>
      <c r="AV62" s="81"/>
      <c r="AW62" s="81"/>
      <c r="AX62" s="81"/>
      <c r="AY62" s="81"/>
      <c r="AZ62" s="81"/>
      <c r="BA62" s="81"/>
      <c r="BB62" s="81"/>
      <c r="BC62" s="81"/>
      <c r="BD62" s="81"/>
      <c r="BE62" s="81"/>
      <c r="BF62" s="81"/>
      <c r="BG62" s="81"/>
      <c r="BH62" s="81"/>
      <c r="BI62" s="81"/>
      <c r="BJ62" s="81"/>
      <c r="BK62" s="81"/>
      <c r="BL62" s="81"/>
      <c r="BM62" s="81"/>
      <c r="BN62" s="81"/>
      <c r="BO62" s="81"/>
      <c r="BP62" s="81"/>
      <c r="BQ62" s="81"/>
      <c r="BR62" s="82"/>
    </row>
    <row r="63" spans="1:70" ht="15" customHeight="1" x14ac:dyDescent="0.2">
      <c r="A63" s="681"/>
      <c r="B63" s="682"/>
      <c r="C63" s="682"/>
      <c r="D63" s="682"/>
      <c r="E63" s="602" t="s">
        <v>244</v>
      </c>
      <c r="F63" s="603"/>
      <c r="G63" s="603"/>
      <c r="H63" s="603"/>
      <c r="I63" s="603"/>
      <c r="J63" s="604"/>
      <c r="K63" s="677"/>
      <c r="L63" s="678"/>
      <c r="M63" s="678"/>
      <c r="N63" s="678"/>
      <c r="O63" s="501" t="s">
        <v>245</v>
      </c>
      <c r="P63" s="501"/>
      <c r="Q63" s="602" t="s">
        <v>246</v>
      </c>
      <c r="R63" s="603"/>
      <c r="S63" s="603"/>
      <c r="T63" s="603"/>
      <c r="U63" s="603"/>
      <c r="V63" s="603"/>
      <c r="W63" s="603"/>
      <c r="X63" s="603"/>
      <c r="Y63" s="603"/>
      <c r="Z63" s="603"/>
      <c r="AA63" s="603"/>
      <c r="AB63" s="603"/>
      <c r="AC63" s="604"/>
      <c r="AD63" s="671" t="str">
        <f>IF(SUM(AD42:AG62)=0,"",SUM(AD42:AG62))</f>
        <v/>
      </c>
      <c r="AE63" s="671"/>
      <c r="AF63" s="671"/>
      <c r="AG63" s="671"/>
      <c r="AH63" s="673"/>
      <c r="AI63" s="674"/>
      <c r="AJ63" s="57"/>
      <c r="AL63" s="202"/>
      <c r="AM63" s="202"/>
      <c r="AN63" s="202"/>
      <c r="AO63" s="202"/>
      <c r="AP63" s="202"/>
      <c r="AQ63" s="202"/>
      <c r="AR63" s="202"/>
      <c r="AS63" s="202"/>
      <c r="AT63" s="202"/>
      <c r="AU63" s="202"/>
      <c r="AV63" s="202"/>
      <c r="AW63" s="202"/>
      <c r="AX63" s="202"/>
      <c r="AY63" s="202"/>
      <c r="AZ63" s="202"/>
      <c r="BA63" s="202"/>
      <c r="BB63" s="202"/>
      <c r="BC63" s="202"/>
      <c r="BD63" s="202"/>
      <c r="BE63" s="202"/>
      <c r="BF63" s="202"/>
      <c r="BG63" s="202"/>
      <c r="BH63" s="202"/>
      <c r="BI63" s="202"/>
      <c r="BJ63" s="202"/>
      <c r="BK63" s="202"/>
      <c r="BL63" s="202"/>
      <c r="BM63" s="202"/>
      <c r="BN63" s="202"/>
      <c r="BO63" s="202"/>
      <c r="BP63" s="202"/>
      <c r="BQ63" s="202"/>
      <c r="BR63" s="203"/>
    </row>
    <row r="64" spans="1:70" ht="15" customHeight="1" x14ac:dyDescent="0.2">
      <c r="A64" s="681"/>
      <c r="B64" s="682"/>
      <c r="C64" s="682"/>
      <c r="D64" s="682"/>
      <c r="E64" s="602"/>
      <c r="F64" s="603"/>
      <c r="G64" s="603"/>
      <c r="H64" s="603"/>
      <c r="I64" s="603"/>
      <c r="J64" s="604"/>
      <c r="K64" s="677"/>
      <c r="L64" s="678"/>
      <c r="M64" s="678"/>
      <c r="N64" s="678"/>
      <c r="O64" s="501"/>
      <c r="P64" s="501"/>
      <c r="Q64" s="602"/>
      <c r="R64" s="603"/>
      <c r="S64" s="603"/>
      <c r="T64" s="603"/>
      <c r="U64" s="603"/>
      <c r="V64" s="603"/>
      <c r="W64" s="603"/>
      <c r="X64" s="603"/>
      <c r="Y64" s="603"/>
      <c r="Z64" s="603"/>
      <c r="AA64" s="603"/>
      <c r="AB64" s="603"/>
      <c r="AC64" s="604"/>
      <c r="AD64" s="672"/>
      <c r="AE64" s="672"/>
      <c r="AF64" s="672"/>
      <c r="AG64" s="672"/>
      <c r="AH64" s="675"/>
      <c r="AI64" s="676"/>
      <c r="AJ64" s="57"/>
      <c r="AL64" s="202"/>
      <c r="AM64" s="202"/>
      <c r="AN64" s="202"/>
      <c r="AO64" s="202"/>
      <c r="AP64" s="202"/>
      <c r="AQ64" s="202"/>
      <c r="AR64" s="202"/>
      <c r="AS64" s="202"/>
      <c r="AT64" s="202"/>
      <c r="AU64" s="202"/>
      <c r="AV64" s="202"/>
      <c r="AW64" s="202"/>
      <c r="AX64" s="202"/>
      <c r="AY64" s="202"/>
      <c r="AZ64" s="202"/>
      <c r="BA64" s="202"/>
      <c r="BB64" s="202"/>
      <c r="BC64" s="202"/>
      <c r="BD64" s="202"/>
      <c r="BE64" s="202"/>
      <c r="BF64" s="202"/>
      <c r="BG64" s="202"/>
      <c r="BH64" s="202"/>
      <c r="BI64" s="202"/>
      <c r="BJ64" s="202"/>
      <c r="BK64" s="202"/>
      <c r="BL64" s="202"/>
      <c r="BM64" s="202"/>
      <c r="BN64" s="202"/>
      <c r="BO64" s="202"/>
      <c r="BP64" s="202"/>
      <c r="BQ64" s="202"/>
      <c r="BR64" s="203"/>
    </row>
    <row r="65" spans="1:70" ht="15" customHeight="1" x14ac:dyDescent="0.2">
      <c r="A65" s="681"/>
      <c r="B65" s="682"/>
      <c r="C65" s="682"/>
      <c r="D65" s="682"/>
      <c r="E65" s="602" t="s">
        <v>247</v>
      </c>
      <c r="F65" s="603"/>
      <c r="G65" s="603"/>
      <c r="H65" s="603"/>
      <c r="I65" s="603"/>
      <c r="J65" s="603"/>
      <c r="K65" s="603"/>
      <c r="L65" s="603"/>
      <c r="M65" s="603"/>
      <c r="N65" s="603"/>
      <c r="O65" s="603"/>
      <c r="P65" s="603"/>
      <c r="Q65" s="603"/>
      <c r="R65" s="603"/>
      <c r="S65" s="603"/>
      <c r="T65" s="603"/>
      <c r="U65" s="603"/>
      <c r="V65" s="603"/>
      <c r="W65" s="603"/>
      <c r="X65" s="603"/>
      <c r="Y65" s="603"/>
      <c r="Z65" s="603"/>
      <c r="AA65" s="603"/>
      <c r="AB65" s="603"/>
      <c r="AC65" s="604"/>
      <c r="AD65" s="665" t="str">
        <f>IF(AND(AD63="",K63&gt;=1),0,IF(K63="","0",IF(K63=0,"0",ROUNDDOWN(AD63/K63,0))))</f>
        <v>0</v>
      </c>
      <c r="AE65" s="666"/>
      <c r="AF65" s="666"/>
      <c r="AG65" s="666"/>
      <c r="AH65" s="666"/>
      <c r="AI65" s="667"/>
      <c r="AJ65" s="57"/>
      <c r="AL65" s="202"/>
      <c r="AM65" s="202"/>
      <c r="AN65" s="202"/>
      <c r="AO65" s="202"/>
      <c r="AP65" s="202"/>
      <c r="AQ65" s="202"/>
      <c r="AR65" s="202"/>
      <c r="AS65" s="202"/>
      <c r="AT65" s="202"/>
      <c r="AU65" s="202"/>
      <c r="AV65" s="202"/>
      <c r="AW65" s="202"/>
      <c r="AX65" s="202"/>
      <c r="AY65" s="202"/>
      <c r="AZ65" s="202"/>
      <c r="BA65" s="202"/>
      <c r="BB65" s="202"/>
      <c r="BC65" s="202"/>
      <c r="BD65" s="202"/>
      <c r="BE65" s="202"/>
      <c r="BF65" s="202"/>
      <c r="BG65" s="202"/>
      <c r="BH65" s="202"/>
      <c r="BI65" s="202"/>
      <c r="BJ65" s="202"/>
      <c r="BK65" s="202"/>
      <c r="BL65" s="202"/>
      <c r="BM65" s="202"/>
      <c r="BN65" s="202"/>
      <c r="BO65" s="202"/>
      <c r="BP65" s="202"/>
      <c r="BQ65" s="202"/>
      <c r="BR65" s="203"/>
    </row>
    <row r="66" spans="1:70" ht="15" customHeight="1" thickBot="1" x14ac:dyDescent="0.25">
      <c r="A66" s="683"/>
      <c r="B66" s="684"/>
      <c r="C66" s="684"/>
      <c r="D66" s="684"/>
      <c r="E66" s="662"/>
      <c r="F66" s="663"/>
      <c r="G66" s="663"/>
      <c r="H66" s="663"/>
      <c r="I66" s="663"/>
      <c r="J66" s="663"/>
      <c r="K66" s="663"/>
      <c r="L66" s="663"/>
      <c r="M66" s="663"/>
      <c r="N66" s="663"/>
      <c r="O66" s="663"/>
      <c r="P66" s="663"/>
      <c r="Q66" s="663"/>
      <c r="R66" s="663"/>
      <c r="S66" s="663"/>
      <c r="T66" s="663"/>
      <c r="U66" s="663"/>
      <c r="V66" s="663"/>
      <c r="W66" s="663"/>
      <c r="X66" s="663"/>
      <c r="Y66" s="663"/>
      <c r="Z66" s="663"/>
      <c r="AA66" s="663"/>
      <c r="AB66" s="663"/>
      <c r="AC66" s="664"/>
      <c r="AD66" s="668"/>
      <c r="AE66" s="669"/>
      <c r="AF66" s="669"/>
      <c r="AG66" s="669"/>
      <c r="AH66" s="669"/>
      <c r="AI66" s="670"/>
      <c r="AJ66" s="57"/>
      <c r="AL66" s="202"/>
      <c r="AM66" s="202"/>
      <c r="AN66" s="202"/>
      <c r="AO66" s="202"/>
      <c r="AP66" s="202"/>
      <c r="AQ66" s="202"/>
      <c r="AR66" s="202"/>
      <c r="AS66" s="202"/>
      <c r="AT66" s="202"/>
      <c r="AU66" s="202"/>
      <c r="AV66" s="202"/>
      <c r="AW66" s="202"/>
      <c r="AX66" s="202"/>
      <c r="AY66" s="202"/>
      <c r="AZ66" s="202"/>
      <c r="BA66" s="202"/>
      <c r="BB66" s="202"/>
      <c r="BC66" s="202"/>
      <c r="BD66" s="202"/>
      <c r="BE66" s="202"/>
      <c r="BF66" s="202"/>
      <c r="BG66" s="202"/>
      <c r="BH66" s="202"/>
      <c r="BI66" s="202"/>
      <c r="BJ66" s="202"/>
      <c r="BK66" s="202"/>
      <c r="BL66" s="202"/>
      <c r="BM66" s="202"/>
      <c r="BN66" s="202"/>
      <c r="BO66" s="202"/>
      <c r="BP66" s="202"/>
      <c r="BQ66" s="202"/>
      <c r="BR66" s="203"/>
    </row>
    <row r="67" spans="1:70" ht="7.95" customHeight="1" x14ac:dyDescent="0.2">
      <c r="A67" s="564"/>
      <c r="B67" s="564"/>
      <c r="C67" s="564"/>
      <c r="D67" s="564"/>
      <c r="E67" s="564"/>
      <c r="F67" s="564"/>
      <c r="G67" s="564"/>
      <c r="H67" s="564"/>
      <c r="I67" s="564"/>
      <c r="J67" s="564"/>
      <c r="K67" s="564"/>
      <c r="L67" s="564"/>
      <c r="M67" s="564"/>
      <c r="N67" s="564"/>
      <c r="O67" s="564"/>
      <c r="P67" s="564"/>
      <c r="Q67" s="564"/>
      <c r="R67" s="564"/>
      <c r="S67" s="564"/>
      <c r="T67" s="564"/>
      <c r="U67" s="564"/>
      <c r="V67" s="564"/>
      <c r="W67" s="564"/>
      <c r="X67" s="564"/>
      <c r="Y67" s="564"/>
      <c r="Z67" s="564"/>
      <c r="AA67" s="564"/>
      <c r="AB67" s="564"/>
      <c r="AC67" s="564"/>
      <c r="AD67" s="564"/>
      <c r="AE67" s="564"/>
      <c r="AF67" s="564"/>
      <c r="AG67" s="564"/>
      <c r="AH67" s="564"/>
      <c r="AI67" s="564"/>
      <c r="AJ67" s="89"/>
      <c r="AK67" s="89"/>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row>
    <row r="68" spans="1:70" ht="18" customHeight="1" x14ac:dyDescent="0.2">
      <c r="AJ68" s="91"/>
      <c r="AK68" s="91"/>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row>
  </sheetData>
  <sheetProtection sheet="1" selectLockedCells="1"/>
  <mergeCells count="196">
    <mergeCell ref="AG27:AI27"/>
    <mergeCell ref="A28:D31"/>
    <mergeCell ref="AD28:AF28"/>
    <mergeCell ref="AG28:AI28"/>
    <mergeCell ref="AJ28:AK29"/>
    <mergeCell ref="AL28:BR29"/>
    <mergeCell ref="AD29:AF29"/>
    <mergeCell ref="AG29:AI29"/>
    <mergeCell ref="AD30:AF30"/>
    <mergeCell ref="AG30:AI30"/>
    <mergeCell ref="AJ30:AK31"/>
    <mergeCell ref="AL30:BR31"/>
    <mergeCell ref="AD31:AF31"/>
    <mergeCell ref="AG31:AI31"/>
    <mergeCell ref="A67:AI67"/>
    <mergeCell ref="E65:AC66"/>
    <mergeCell ref="AD65:AI66"/>
    <mergeCell ref="AD63:AG64"/>
    <mergeCell ref="AH63:AI64"/>
    <mergeCell ref="E63:J64"/>
    <mergeCell ref="K63:N64"/>
    <mergeCell ref="O63:P64"/>
    <mergeCell ref="Q63:AC64"/>
    <mergeCell ref="A40:D66"/>
    <mergeCell ref="E40:S41"/>
    <mergeCell ref="X43:Y43"/>
    <mergeCell ref="E48:S49"/>
    <mergeCell ref="T48:V48"/>
    <mergeCell ref="W48:Y48"/>
    <mergeCell ref="E51:S52"/>
    <mergeCell ref="T51:V51"/>
    <mergeCell ref="J47:K47"/>
    <mergeCell ref="N47:R47"/>
    <mergeCell ref="T47:V47"/>
    <mergeCell ref="W47:Y47"/>
    <mergeCell ref="Z42:AC44"/>
    <mergeCell ref="AD42:AG44"/>
    <mergeCell ref="AH42:AI44"/>
    <mergeCell ref="AJ53:AK54"/>
    <mergeCell ref="AL53:BR54"/>
    <mergeCell ref="E54:S55"/>
    <mergeCell ref="T54:V54"/>
    <mergeCell ref="W54:Y54"/>
    <mergeCell ref="Z54:AC56"/>
    <mergeCell ref="AD54:AG56"/>
    <mergeCell ref="AH54:AI56"/>
    <mergeCell ref="U55:V55"/>
    <mergeCell ref="X55:Y55"/>
    <mergeCell ref="AD51:AG53"/>
    <mergeCell ref="AH51:AI53"/>
    <mergeCell ref="U52:V52"/>
    <mergeCell ref="X52:Y52"/>
    <mergeCell ref="J53:K53"/>
    <mergeCell ref="N53:R53"/>
    <mergeCell ref="T53:V53"/>
    <mergeCell ref="N56:R56"/>
    <mergeCell ref="T56:V56"/>
    <mergeCell ref="W56:Y56"/>
    <mergeCell ref="W51:Y51"/>
    <mergeCell ref="Z51:AC53"/>
    <mergeCell ref="W53:Y53"/>
    <mergeCell ref="J56:K56"/>
    <mergeCell ref="Z57:AC59"/>
    <mergeCell ref="J59:K59"/>
    <mergeCell ref="N59:R59"/>
    <mergeCell ref="T59:V59"/>
    <mergeCell ref="W59:Y59"/>
    <mergeCell ref="AD57:AG59"/>
    <mergeCell ref="AH57:AI59"/>
    <mergeCell ref="AH60:AI62"/>
    <mergeCell ref="U61:V61"/>
    <mergeCell ref="X61:Y61"/>
    <mergeCell ref="J62:K62"/>
    <mergeCell ref="U58:V58"/>
    <mergeCell ref="W62:Y62"/>
    <mergeCell ref="AD60:AG62"/>
    <mergeCell ref="E60:S61"/>
    <mergeCell ref="T60:V60"/>
    <mergeCell ref="W60:Y60"/>
    <mergeCell ref="Z60:AC62"/>
    <mergeCell ref="N62:R62"/>
    <mergeCell ref="T62:V62"/>
    <mergeCell ref="X58:Y58"/>
    <mergeCell ref="E57:S58"/>
    <mergeCell ref="T57:V57"/>
    <mergeCell ref="W57:Y57"/>
    <mergeCell ref="Z48:AC50"/>
    <mergeCell ref="T40:Y40"/>
    <mergeCell ref="U43:V43"/>
    <mergeCell ref="J44:K44"/>
    <mergeCell ref="N44:R44"/>
    <mergeCell ref="T44:V44"/>
    <mergeCell ref="W44:Y44"/>
    <mergeCell ref="E45:S46"/>
    <mergeCell ref="T45:V45"/>
    <mergeCell ref="W45:Y45"/>
    <mergeCell ref="T42:V42"/>
    <mergeCell ref="W42:Y42"/>
    <mergeCell ref="U46:V46"/>
    <mergeCell ref="X46:Y46"/>
    <mergeCell ref="AJ32:BR33"/>
    <mergeCell ref="A34:D37"/>
    <mergeCell ref="E34:I34"/>
    <mergeCell ref="J34:AI34"/>
    <mergeCell ref="E35:I37"/>
    <mergeCell ref="J35:AI37"/>
    <mergeCell ref="AL35:BR35"/>
    <mergeCell ref="AJ38:AK39"/>
    <mergeCell ref="AL38:BR39"/>
    <mergeCell ref="T39:U39"/>
    <mergeCell ref="V39:W39"/>
    <mergeCell ref="X39:Y39"/>
    <mergeCell ref="Z39:AA39"/>
    <mergeCell ref="AB39:AC39"/>
    <mergeCell ref="T38:U38"/>
    <mergeCell ref="V38:W38"/>
    <mergeCell ref="X38:Y38"/>
    <mergeCell ref="AD39:AH39"/>
    <mergeCell ref="Z38:AA38"/>
    <mergeCell ref="AB38:AC38"/>
    <mergeCell ref="AD38:AI38"/>
    <mergeCell ref="A38:D39"/>
    <mergeCell ref="E38:G39"/>
    <mergeCell ref="H38:S39"/>
    <mergeCell ref="AG23:AI23"/>
    <mergeCell ref="E24:E25"/>
    <mergeCell ref="AD24:AF24"/>
    <mergeCell ref="AG24:AI24"/>
    <mergeCell ref="AD25:AF25"/>
    <mergeCell ref="AG25:AI25"/>
    <mergeCell ref="Z40:AC41"/>
    <mergeCell ref="T50:V50"/>
    <mergeCell ref="W50:Y50"/>
    <mergeCell ref="A32:AI33"/>
    <mergeCell ref="AD40:AG41"/>
    <mergeCell ref="AH40:AI41"/>
    <mergeCell ref="T41:V41"/>
    <mergeCell ref="W41:Y41"/>
    <mergeCell ref="E42:S43"/>
    <mergeCell ref="AD48:AG50"/>
    <mergeCell ref="AH48:AI50"/>
    <mergeCell ref="U49:V49"/>
    <mergeCell ref="X49:Y49"/>
    <mergeCell ref="J50:K50"/>
    <mergeCell ref="N50:R50"/>
    <mergeCell ref="Z45:AC47"/>
    <mergeCell ref="AD45:AG47"/>
    <mergeCell ref="AH45:AI47"/>
    <mergeCell ref="AG21:AI21"/>
    <mergeCell ref="G26:AC27"/>
    <mergeCell ref="AJ26:BR27"/>
    <mergeCell ref="AD27:AF27"/>
    <mergeCell ref="A12:D15"/>
    <mergeCell ref="E12:I12"/>
    <mergeCell ref="J12:AI12"/>
    <mergeCell ref="E13:I15"/>
    <mergeCell ref="J13:AI15"/>
    <mergeCell ref="AG19:AI19"/>
    <mergeCell ref="AD20:AF20"/>
    <mergeCell ref="AG20:AI20"/>
    <mergeCell ref="AJ20:AK21"/>
    <mergeCell ref="G16:AC17"/>
    <mergeCell ref="AJ16:BR17"/>
    <mergeCell ref="AD17:AF17"/>
    <mergeCell ref="AG17:AI17"/>
    <mergeCell ref="AD18:AF18"/>
    <mergeCell ref="AG18:AI18"/>
    <mergeCell ref="AJ18:AK19"/>
    <mergeCell ref="AL18:BR19"/>
    <mergeCell ref="AD22:AF22"/>
    <mergeCell ref="AG22:AI22"/>
    <mergeCell ref="AD23:AF23"/>
    <mergeCell ref="AD19:AF19"/>
    <mergeCell ref="E7:I7"/>
    <mergeCell ref="J7:AI7"/>
    <mergeCell ref="AJ7:AK9"/>
    <mergeCell ref="AL7:BR9"/>
    <mergeCell ref="E8:I9"/>
    <mergeCell ref="J8:AI9"/>
    <mergeCell ref="AJ1:BR2"/>
    <mergeCell ref="O2:Q2"/>
    <mergeCell ref="R2:AI2"/>
    <mergeCell ref="A3:AI4"/>
    <mergeCell ref="AJ3:BR4"/>
    <mergeCell ref="A5:D11"/>
    <mergeCell ref="E5:I6"/>
    <mergeCell ref="J5:AI6"/>
    <mergeCell ref="AJ5:AK6"/>
    <mergeCell ref="AL5:BR6"/>
    <mergeCell ref="E10:I11"/>
    <mergeCell ref="J10:AI11"/>
    <mergeCell ref="AJ10:AK11"/>
    <mergeCell ref="AL10:BR11"/>
    <mergeCell ref="A18:D25"/>
    <mergeCell ref="AL20:BR21"/>
    <mergeCell ref="AD21:AF21"/>
  </mergeCells>
  <phoneticPr fontId="2"/>
  <conditionalFormatting sqref="AD18:AF25">
    <cfRule type="expression" dxfId="4" priority="2" stopIfTrue="1">
      <formula>AND($AD$24="○",$AD$25="○",COUNTIF($AD$18:$AF$23,"○")&gt;2)</formula>
    </cfRule>
    <cfRule type="expression" dxfId="3" priority="3" stopIfTrue="1">
      <formula>AND($AD$24&lt;&gt;"○",$AD$25&lt;&gt;"○",COUNTIF($AD$18:$AF$23,"○")&gt;4)</formula>
    </cfRule>
    <cfRule type="expression" dxfId="2" priority="4" stopIfTrue="1">
      <formula>AND($AD$24&lt;&gt;"○",$AD$25="○",COUNTIF($AD$18:$AF$23,"○")&gt;3)</formula>
    </cfRule>
    <cfRule type="expression" dxfId="1" priority="5"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list" allowBlank="1" showInputMessage="1" showErrorMessage="1" sqref="AG18:AI19 AG21:AI25 AG28:AI31" xr:uid="{00000000-0002-0000-0500-000000000000}">
      <formula1>"無,有"</formula1>
    </dataValidation>
    <dataValidation type="list" allowBlank="1" showInputMessage="1" showErrorMessage="1" sqref="AD18:AF25 AD28:AF31" xr:uid="{00000000-0002-0000-0500-000001000000}">
      <formula1>"○,－"</formula1>
    </dataValidation>
    <dataValidation type="list" allowBlank="1" showInputMessage="1" showErrorMessage="1" sqref="AG20" xr:uid="{00000000-0002-0000-0500-000002000000}">
      <formula1>"無,研修受講実績有,推進員設置有"</formula1>
    </dataValidation>
    <dataValidation type="list" allowBlank="1" showInputMessage="1" showErrorMessage="1" sqref="I44 M59 M62 M44 I47 I50 I53 I56 I59 I62 M47 M50 M53 M56" xr:uid="{00000000-0002-0000-0500-000003000000}">
      <formula1>"□,■"</formula1>
    </dataValidation>
    <dataValidation type="whole" allowBlank="1" showInputMessage="1" showErrorMessage="1" sqref="T38:AC39" xr:uid="{00000000-0002-0000-0500-000004000000}">
      <formula1>1</formula1>
      <formula2>100</formula2>
    </dataValidation>
    <dataValidation type="whole" operator="greaterThanOrEqual" allowBlank="1" showInputMessage="1" showErrorMessage="1" sqref="K63:N64" xr:uid="{00000000-0002-0000-0500-000005000000}">
      <formula1>0</formula1>
    </dataValidation>
    <dataValidation type="whole" allowBlank="1" showInputMessage="1" showErrorMessage="1" sqref="P7" xr:uid="{00000000-0002-0000-0500-000006000000}">
      <formula1>1</formula1>
      <formula2>31</formula2>
    </dataValidation>
    <dataValidation type="whole" allowBlank="1" showInputMessage="1" showErrorMessage="1" sqref="N7" xr:uid="{00000000-0002-0000-0500-000007000000}">
      <formula1>1</formula1>
      <formula2>12</formula2>
    </dataValidation>
    <dataValidation type="whole" operator="greaterThanOrEqual" allowBlank="1" showInputMessage="1" showErrorMessage="1" sqref="L7" xr:uid="{00000000-0002-0000-0500-000008000000}">
      <formula1>1</formula1>
    </dataValidation>
  </dataValidations>
  <printOptions horizontalCentered="1"/>
  <pageMargins left="0.39370078740157483" right="0.39370078740157483" top="0.59055118110236227" bottom="0.59055118110236227" header="0.31496062992125984" footer="0.31496062992125984"/>
  <pageSetup paperSize="9" scale="65"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H142"/>
  <sheetViews>
    <sheetView view="pageBreakPreview" zoomScale="80" zoomScaleNormal="85" zoomScaleSheetLayoutView="80" workbookViewId="0">
      <selection activeCell="A14" sqref="A14:AH15"/>
    </sheetView>
  </sheetViews>
  <sheetFormatPr defaultColWidth="3.109375" defaultRowHeight="18" customHeight="1" x14ac:dyDescent="0.2"/>
  <cols>
    <col min="1" max="50" width="3.88671875" style="46" customWidth="1"/>
    <col min="51" max="16384" width="3.109375" style="46"/>
  </cols>
  <sheetData>
    <row r="1" spans="1:34" ht="23.25" customHeight="1" x14ac:dyDescent="0.2">
      <c r="A1" s="93" t="s">
        <v>248</v>
      </c>
      <c r="N1" s="96"/>
      <c r="O1" s="96"/>
      <c r="P1" s="96"/>
      <c r="Q1" s="94"/>
      <c r="R1" s="94"/>
      <c r="S1" s="94"/>
      <c r="T1" s="94"/>
      <c r="U1" s="94"/>
      <c r="V1" s="94"/>
      <c r="W1" s="94"/>
      <c r="X1" s="94"/>
      <c r="Y1" s="94"/>
      <c r="Z1" s="94"/>
      <c r="AA1" s="94"/>
      <c r="AB1" s="94"/>
      <c r="AC1" s="94"/>
      <c r="AD1" s="94"/>
      <c r="AE1" s="94"/>
      <c r="AF1" s="94"/>
      <c r="AG1" s="94"/>
      <c r="AH1" s="94"/>
    </row>
    <row r="2" spans="1:34" ht="26.25" customHeight="1" thickBot="1" x14ac:dyDescent="0.25">
      <c r="N2" s="586" t="s">
        <v>172</v>
      </c>
      <c r="O2" s="562"/>
      <c r="P2" s="587"/>
      <c r="Q2" s="704"/>
      <c r="R2" s="553"/>
      <c r="S2" s="553"/>
      <c r="T2" s="553"/>
      <c r="U2" s="553"/>
      <c r="V2" s="553"/>
      <c r="W2" s="553"/>
      <c r="X2" s="553"/>
      <c r="Y2" s="553"/>
      <c r="Z2" s="553"/>
      <c r="AA2" s="553"/>
      <c r="AB2" s="553"/>
      <c r="AC2" s="553"/>
      <c r="AD2" s="553"/>
      <c r="AE2" s="553"/>
      <c r="AF2" s="553"/>
      <c r="AG2" s="553"/>
      <c r="AH2" s="705"/>
    </row>
    <row r="3" spans="1:34" ht="15" customHeight="1" x14ac:dyDescent="0.2">
      <c r="A3" s="530" t="s">
        <v>249</v>
      </c>
      <c r="B3" s="706"/>
      <c r="C3" s="706"/>
      <c r="D3" s="706"/>
      <c r="E3" s="706"/>
      <c r="F3" s="706"/>
      <c r="G3" s="706"/>
      <c r="H3" s="706"/>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7"/>
    </row>
    <row r="4" spans="1:34" ht="15" customHeight="1" thickBot="1" x14ac:dyDescent="0.25">
      <c r="A4" s="708"/>
      <c r="B4" s="709"/>
      <c r="C4" s="709"/>
      <c r="D4" s="709"/>
      <c r="E4" s="709"/>
      <c r="F4" s="709"/>
      <c r="G4" s="709"/>
      <c r="H4" s="709"/>
      <c r="I4" s="709"/>
      <c r="J4" s="709"/>
      <c r="K4" s="709"/>
      <c r="L4" s="709"/>
      <c r="M4" s="709"/>
      <c r="N4" s="709"/>
      <c r="O4" s="709"/>
      <c r="P4" s="709"/>
      <c r="Q4" s="709"/>
      <c r="R4" s="709"/>
      <c r="S4" s="709"/>
      <c r="T4" s="709"/>
      <c r="U4" s="709"/>
      <c r="V4" s="709"/>
      <c r="W4" s="709"/>
      <c r="X4" s="709"/>
      <c r="Y4" s="709"/>
      <c r="Z4" s="709"/>
      <c r="AA4" s="709"/>
      <c r="AB4" s="709"/>
      <c r="AC4" s="709"/>
      <c r="AD4" s="709"/>
      <c r="AE4" s="709"/>
      <c r="AF4" s="709"/>
      <c r="AG4" s="709"/>
      <c r="AH4" s="710"/>
    </row>
    <row r="5" spans="1:34" ht="26.25" customHeight="1" x14ac:dyDescent="0.2">
      <c r="A5" s="713" t="s">
        <v>250</v>
      </c>
      <c r="B5" s="714"/>
      <c r="C5" s="711" t="s">
        <v>251</v>
      </c>
      <c r="D5" s="711"/>
      <c r="E5" s="711"/>
      <c r="F5" s="711"/>
      <c r="G5" s="711"/>
      <c r="H5" s="711"/>
      <c r="I5" s="711"/>
      <c r="J5" s="711"/>
      <c r="K5" s="711"/>
      <c r="L5" s="711"/>
      <c r="M5" s="711"/>
      <c r="N5" s="711"/>
      <c r="O5" s="711"/>
      <c r="P5" s="711"/>
      <c r="Q5" s="711"/>
      <c r="R5" s="711"/>
      <c r="S5" s="711"/>
      <c r="T5" s="711"/>
      <c r="U5" s="711"/>
      <c r="V5" s="711"/>
      <c r="W5" s="711" t="s">
        <v>252</v>
      </c>
      <c r="X5" s="711"/>
      <c r="Y5" s="711"/>
      <c r="Z5" s="711"/>
      <c r="AA5" s="711"/>
      <c r="AB5" s="711" t="s">
        <v>253</v>
      </c>
      <c r="AC5" s="711"/>
      <c r="AD5" s="711"/>
      <c r="AE5" s="711"/>
      <c r="AF5" s="711"/>
      <c r="AG5" s="711"/>
      <c r="AH5" s="712"/>
    </row>
    <row r="6" spans="1:34" ht="26.25" customHeight="1" x14ac:dyDescent="0.2">
      <c r="A6" s="715"/>
      <c r="B6" s="716"/>
      <c r="C6" s="743" t="s">
        <v>254</v>
      </c>
      <c r="D6" s="744"/>
      <c r="E6" s="724" t="s">
        <v>255</v>
      </c>
      <c r="F6" s="725"/>
      <c r="G6" s="725"/>
      <c r="H6" s="725"/>
      <c r="I6" s="725"/>
      <c r="J6" s="725"/>
      <c r="K6" s="725"/>
      <c r="L6" s="725"/>
      <c r="M6" s="725"/>
      <c r="N6" s="558" t="s">
        <v>256</v>
      </c>
      <c r="O6" s="543"/>
      <c r="P6" s="543"/>
      <c r="Q6" s="543"/>
      <c r="R6" s="543"/>
      <c r="S6" s="543"/>
      <c r="T6" s="543"/>
      <c r="U6" s="543"/>
      <c r="V6" s="543"/>
      <c r="W6" s="543"/>
      <c r="X6" s="544"/>
      <c r="Y6" s="558" t="s">
        <v>257</v>
      </c>
      <c r="Z6" s="543"/>
      <c r="AA6" s="543"/>
      <c r="AB6" s="543"/>
      <c r="AC6" s="544"/>
      <c r="AD6" s="558"/>
      <c r="AE6" s="543"/>
      <c r="AF6" s="543"/>
      <c r="AG6" s="721" t="s">
        <v>258</v>
      </c>
      <c r="AH6" s="722"/>
    </row>
    <row r="7" spans="1:34" ht="26.25" customHeight="1" x14ac:dyDescent="0.2">
      <c r="A7" s="715"/>
      <c r="B7" s="716"/>
      <c r="C7" s="745"/>
      <c r="D7" s="716"/>
      <c r="E7" s="748"/>
      <c r="F7" s="749"/>
      <c r="G7" s="749"/>
      <c r="H7" s="749"/>
      <c r="I7" s="749"/>
      <c r="J7" s="749"/>
      <c r="K7" s="749"/>
      <c r="L7" s="749"/>
      <c r="M7" s="749"/>
      <c r="N7" s="634" t="s">
        <v>259</v>
      </c>
      <c r="O7" s="634"/>
      <c r="P7" s="634"/>
      <c r="Q7" s="634"/>
      <c r="R7" s="634"/>
      <c r="S7" s="750" t="s">
        <v>260</v>
      </c>
      <c r="T7" s="751"/>
      <c r="U7" s="690" t="s">
        <v>261</v>
      </c>
      <c r="V7" s="690"/>
      <c r="W7" s="690"/>
      <c r="X7" s="690"/>
      <c r="Y7" s="689" t="s">
        <v>262</v>
      </c>
      <c r="Z7" s="690"/>
      <c r="AA7" s="690"/>
      <c r="AB7" s="690"/>
      <c r="AC7" s="690"/>
      <c r="AD7" s="690"/>
      <c r="AE7" s="690"/>
      <c r="AF7" s="690"/>
      <c r="AG7" s="690"/>
      <c r="AH7" s="691"/>
    </row>
    <row r="8" spans="1:34" ht="26.25" customHeight="1" x14ac:dyDescent="0.2">
      <c r="A8" s="715"/>
      <c r="B8" s="716"/>
      <c r="C8" s="745"/>
      <c r="D8" s="716"/>
      <c r="E8" s="689" t="s">
        <v>263</v>
      </c>
      <c r="F8" s="690"/>
      <c r="G8" s="690"/>
      <c r="H8" s="690"/>
      <c r="I8" s="690"/>
      <c r="J8" s="690"/>
      <c r="K8" s="690"/>
      <c r="L8" s="690"/>
      <c r="M8" s="719"/>
      <c r="N8" s="730"/>
      <c r="O8" s="730"/>
      <c r="P8" s="731"/>
      <c r="Q8" s="719" t="s">
        <v>264</v>
      </c>
      <c r="R8" s="634"/>
      <c r="S8" s="692">
        <v>1</v>
      </c>
      <c r="T8" s="693"/>
      <c r="U8" s="729" t="str">
        <f>IF(N8="","",ROUNDDOWN(N8*S8,3))</f>
        <v/>
      </c>
      <c r="V8" s="729"/>
      <c r="W8" s="690" t="s">
        <v>264</v>
      </c>
      <c r="X8" s="690"/>
      <c r="Y8" s="698" t="str">
        <f>IF(SUM(U8:V11)=0,"",SUM(U8:V11))</f>
        <v/>
      </c>
      <c r="Z8" s="699"/>
      <c r="AA8" s="699"/>
      <c r="AB8" s="699"/>
      <c r="AC8" s="699"/>
      <c r="AD8" s="537" t="s">
        <v>265</v>
      </c>
      <c r="AE8" s="537"/>
      <c r="AF8" s="537"/>
      <c r="AG8" s="537"/>
      <c r="AH8" s="733"/>
    </row>
    <row r="9" spans="1:34" ht="26.25" customHeight="1" x14ac:dyDescent="0.2">
      <c r="A9" s="715"/>
      <c r="B9" s="716"/>
      <c r="C9" s="745"/>
      <c r="D9" s="716"/>
      <c r="E9" s="689" t="s">
        <v>266</v>
      </c>
      <c r="F9" s="690"/>
      <c r="G9" s="690"/>
      <c r="H9" s="690"/>
      <c r="I9" s="690"/>
      <c r="J9" s="690"/>
      <c r="K9" s="690"/>
      <c r="L9" s="690"/>
      <c r="M9" s="719"/>
      <c r="N9" s="730"/>
      <c r="O9" s="730"/>
      <c r="P9" s="731"/>
      <c r="Q9" s="719" t="s">
        <v>264</v>
      </c>
      <c r="R9" s="634"/>
      <c r="S9" s="692">
        <v>1</v>
      </c>
      <c r="T9" s="693"/>
      <c r="U9" s="729" t="str">
        <f>IF(N9="","",ROUNDDOWN(N9*S9,3))</f>
        <v/>
      </c>
      <c r="V9" s="729"/>
      <c r="W9" s="690" t="s">
        <v>264</v>
      </c>
      <c r="X9" s="690"/>
      <c r="Y9" s="700"/>
      <c r="Z9" s="701"/>
      <c r="AA9" s="701"/>
      <c r="AB9" s="701"/>
      <c r="AC9" s="701"/>
      <c r="AD9" s="540"/>
      <c r="AE9" s="540"/>
      <c r="AF9" s="540"/>
      <c r="AG9" s="540"/>
      <c r="AH9" s="734"/>
    </row>
    <row r="10" spans="1:34" ht="26.25" customHeight="1" x14ac:dyDescent="0.2">
      <c r="A10" s="715"/>
      <c r="B10" s="716"/>
      <c r="C10" s="745"/>
      <c r="D10" s="716"/>
      <c r="E10" s="689" t="s">
        <v>267</v>
      </c>
      <c r="F10" s="690"/>
      <c r="G10" s="690"/>
      <c r="H10" s="690"/>
      <c r="I10" s="690"/>
      <c r="J10" s="690"/>
      <c r="K10" s="690"/>
      <c r="L10" s="690"/>
      <c r="M10" s="719"/>
      <c r="N10" s="730"/>
      <c r="O10" s="730"/>
      <c r="P10" s="731"/>
      <c r="Q10" s="719" t="s">
        <v>264</v>
      </c>
      <c r="R10" s="634"/>
      <c r="S10" s="732">
        <v>0.5</v>
      </c>
      <c r="T10" s="732"/>
      <c r="U10" s="729" t="str">
        <f>IF(N10="","",ROUNDDOWN(N10*(1/2),3))</f>
        <v/>
      </c>
      <c r="V10" s="729"/>
      <c r="W10" s="690" t="s">
        <v>264</v>
      </c>
      <c r="X10" s="690"/>
      <c r="Y10" s="700"/>
      <c r="Z10" s="701"/>
      <c r="AA10" s="701"/>
      <c r="AB10" s="701"/>
      <c r="AC10" s="701"/>
      <c r="AD10" s="540"/>
      <c r="AE10" s="540"/>
      <c r="AF10" s="540"/>
      <c r="AG10" s="540"/>
      <c r="AH10" s="734"/>
    </row>
    <row r="11" spans="1:34" ht="26.25" customHeight="1" thickBot="1" x14ac:dyDescent="0.25">
      <c r="A11" s="717"/>
      <c r="B11" s="718"/>
      <c r="C11" s="746"/>
      <c r="D11" s="718"/>
      <c r="E11" s="752" t="s">
        <v>268</v>
      </c>
      <c r="F11" s="747"/>
      <c r="G11" s="747"/>
      <c r="H11" s="747"/>
      <c r="I11" s="747"/>
      <c r="J11" s="747"/>
      <c r="K11" s="747"/>
      <c r="L11" s="747"/>
      <c r="M11" s="696"/>
      <c r="N11" s="694"/>
      <c r="O11" s="694"/>
      <c r="P11" s="695"/>
      <c r="Q11" s="696" t="s">
        <v>264</v>
      </c>
      <c r="R11" s="697"/>
      <c r="S11" s="723">
        <v>0.25</v>
      </c>
      <c r="T11" s="723"/>
      <c r="U11" s="720" t="str">
        <f>IF(N11="","",ROUNDDOWN(N11*(1/4),3))</f>
        <v/>
      </c>
      <c r="V11" s="720"/>
      <c r="W11" s="747" t="s">
        <v>264</v>
      </c>
      <c r="X11" s="747"/>
      <c r="Y11" s="702"/>
      <c r="Z11" s="703"/>
      <c r="AA11" s="703"/>
      <c r="AB11" s="703"/>
      <c r="AC11" s="703"/>
      <c r="AD11" s="735"/>
      <c r="AE11" s="735"/>
      <c r="AF11" s="735"/>
      <c r="AG11" s="735"/>
      <c r="AH11" s="736"/>
    </row>
    <row r="12" spans="1:34" s="196" customFormat="1" ht="18.75" customHeight="1" x14ac:dyDescent="0.2">
      <c r="A12" s="97"/>
      <c r="B12" s="97"/>
      <c r="C12" s="97"/>
      <c r="D12" s="97"/>
      <c r="E12" s="195"/>
      <c r="F12" s="195"/>
      <c r="G12" s="195"/>
      <c r="H12" s="195"/>
      <c r="I12" s="195"/>
      <c r="J12" s="195"/>
      <c r="K12" s="195"/>
      <c r="L12" s="195"/>
      <c r="M12" s="195"/>
      <c r="N12" s="98"/>
      <c r="O12" s="98"/>
      <c r="P12" s="98"/>
      <c r="Q12" s="195"/>
      <c r="R12" s="195"/>
      <c r="S12" s="99"/>
      <c r="T12" s="99"/>
      <c r="U12" s="100"/>
      <c r="V12" s="100"/>
      <c r="W12" s="195"/>
      <c r="X12" s="195"/>
      <c r="Y12" s="101"/>
      <c r="Z12" s="101"/>
      <c r="AA12" s="101"/>
      <c r="AB12" s="101"/>
      <c r="AC12" s="101"/>
      <c r="AD12" s="195"/>
      <c r="AE12" s="195"/>
      <c r="AF12" s="195"/>
      <c r="AG12" s="195"/>
      <c r="AH12" s="195"/>
    </row>
    <row r="13" spans="1:34" s="196" customFormat="1" ht="18.75" customHeight="1" thickBot="1" x14ac:dyDescent="0.25">
      <c r="A13" s="46"/>
      <c r="B13" s="46"/>
      <c r="C13" s="97"/>
      <c r="D13" s="97"/>
      <c r="E13" s="195"/>
      <c r="F13" s="195"/>
      <c r="G13" s="195"/>
      <c r="H13" s="195"/>
      <c r="I13" s="195"/>
      <c r="J13" s="195"/>
      <c r="K13" s="195"/>
      <c r="L13" s="195"/>
      <c r="M13" s="195"/>
      <c r="N13" s="98"/>
      <c r="O13" s="98"/>
      <c r="P13" s="98"/>
      <c r="Q13" s="195"/>
      <c r="R13" s="195"/>
      <c r="S13" s="99"/>
      <c r="T13" s="99"/>
      <c r="U13" s="102"/>
      <c r="V13" s="102"/>
      <c r="W13" s="195"/>
      <c r="X13" s="195"/>
      <c r="Y13" s="103"/>
      <c r="Z13" s="103"/>
      <c r="AA13" s="103"/>
      <c r="AB13" s="103"/>
      <c r="AC13" s="103"/>
      <c r="AD13" s="195"/>
      <c r="AE13" s="195"/>
      <c r="AF13" s="195"/>
      <c r="AG13" s="195"/>
      <c r="AH13" s="195"/>
    </row>
    <row r="14" spans="1:34" ht="18.75" customHeight="1" x14ac:dyDescent="0.2">
      <c r="A14" s="530" t="s">
        <v>269</v>
      </c>
      <c r="B14" s="706"/>
      <c r="C14" s="706"/>
      <c r="D14" s="706"/>
      <c r="E14" s="706"/>
      <c r="F14" s="706"/>
      <c r="G14" s="706"/>
      <c r="H14" s="706"/>
      <c r="I14" s="706"/>
      <c r="J14" s="706"/>
      <c r="K14" s="706"/>
      <c r="L14" s="706"/>
      <c r="M14" s="706"/>
      <c r="N14" s="706"/>
      <c r="O14" s="706"/>
      <c r="P14" s="706"/>
      <c r="Q14" s="706"/>
      <c r="R14" s="706"/>
      <c r="S14" s="706"/>
      <c r="T14" s="706"/>
      <c r="U14" s="706"/>
      <c r="V14" s="706"/>
      <c r="W14" s="706"/>
      <c r="X14" s="706"/>
      <c r="Y14" s="706"/>
      <c r="Z14" s="706"/>
      <c r="AA14" s="706"/>
      <c r="AB14" s="706"/>
      <c r="AC14" s="706"/>
      <c r="AD14" s="706"/>
      <c r="AE14" s="706"/>
      <c r="AF14" s="706"/>
      <c r="AG14" s="706"/>
      <c r="AH14" s="707"/>
    </row>
    <row r="15" spans="1:34" ht="18.75" customHeight="1" x14ac:dyDescent="0.2">
      <c r="A15" s="726"/>
      <c r="B15" s="727"/>
      <c r="C15" s="727"/>
      <c r="D15" s="727"/>
      <c r="E15" s="727"/>
      <c r="F15" s="727"/>
      <c r="G15" s="727"/>
      <c r="H15" s="727"/>
      <c r="I15" s="727"/>
      <c r="J15" s="727"/>
      <c r="K15" s="727"/>
      <c r="L15" s="727"/>
      <c r="M15" s="727"/>
      <c r="N15" s="727"/>
      <c r="O15" s="727"/>
      <c r="P15" s="727"/>
      <c r="Q15" s="727"/>
      <c r="R15" s="727"/>
      <c r="S15" s="727"/>
      <c r="T15" s="727"/>
      <c r="U15" s="727"/>
      <c r="V15" s="727"/>
      <c r="W15" s="727"/>
      <c r="X15" s="727"/>
      <c r="Y15" s="727"/>
      <c r="Z15" s="727"/>
      <c r="AA15" s="727"/>
      <c r="AB15" s="727"/>
      <c r="AC15" s="727"/>
      <c r="AD15" s="727"/>
      <c r="AE15" s="727"/>
      <c r="AF15" s="727"/>
      <c r="AG15" s="727"/>
      <c r="AH15" s="728"/>
    </row>
    <row r="16" spans="1:34" ht="18.75" customHeight="1" x14ac:dyDescent="0.2">
      <c r="A16" s="737" t="s">
        <v>270</v>
      </c>
      <c r="B16" s="738"/>
      <c r="C16" s="552" t="s">
        <v>271</v>
      </c>
      <c r="D16" s="552"/>
      <c r="E16" s="552"/>
      <c r="F16" s="552"/>
      <c r="G16" s="552"/>
      <c r="H16" s="552"/>
      <c r="I16" s="552"/>
      <c r="J16" s="552"/>
      <c r="K16" s="552"/>
      <c r="L16" s="552"/>
      <c r="M16" s="552"/>
      <c r="N16" s="552"/>
      <c r="O16" s="552"/>
      <c r="P16" s="552"/>
      <c r="Q16" s="552"/>
      <c r="R16" s="552"/>
      <c r="S16" s="552"/>
      <c r="T16" s="552"/>
      <c r="U16" s="552"/>
      <c r="V16" s="552"/>
      <c r="W16" s="552"/>
      <c r="X16" s="552"/>
      <c r="Y16" s="552"/>
      <c r="Z16" s="552"/>
      <c r="AA16" s="552"/>
      <c r="AB16" s="552"/>
      <c r="AC16" s="552"/>
      <c r="AD16" s="552"/>
      <c r="AE16" s="552"/>
      <c r="AF16" s="552"/>
      <c r="AG16" s="552"/>
      <c r="AH16" s="740"/>
    </row>
    <row r="17" spans="1:34" ht="18.75" customHeight="1" x14ac:dyDescent="0.2">
      <c r="A17" s="506"/>
      <c r="B17" s="739"/>
      <c r="C17" s="509"/>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10"/>
    </row>
    <row r="18" spans="1:34" ht="18.75" customHeight="1" x14ac:dyDescent="0.2">
      <c r="A18" s="508" t="s">
        <v>272</v>
      </c>
      <c r="B18" s="507"/>
      <c r="C18" s="741" t="s">
        <v>273</v>
      </c>
      <c r="D18" s="741"/>
      <c r="E18" s="741"/>
      <c r="F18" s="741"/>
      <c r="G18" s="741"/>
      <c r="H18" s="741"/>
      <c r="I18" s="741"/>
      <c r="J18" s="741"/>
      <c r="K18" s="741"/>
      <c r="L18" s="741"/>
      <c r="M18" s="741"/>
      <c r="N18" s="741"/>
      <c r="O18" s="741"/>
      <c r="P18" s="741"/>
      <c r="Q18" s="741"/>
      <c r="R18" s="741"/>
      <c r="S18" s="741"/>
      <c r="T18" s="741"/>
      <c r="U18" s="741"/>
      <c r="V18" s="741"/>
      <c r="W18" s="741"/>
      <c r="X18" s="741"/>
      <c r="Y18" s="741"/>
      <c r="Z18" s="741"/>
      <c r="AA18" s="741"/>
      <c r="AB18" s="741"/>
      <c r="AC18" s="741"/>
      <c r="AD18" s="741"/>
      <c r="AE18" s="741"/>
      <c r="AF18" s="741"/>
      <c r="AG18" s="741"/>
      <c r="AH18" s="742"/>
    </row>
    <row r="19" spans="1:34" ht="18.75" customHeight="1" x14ac:dyDescent="0.2">
      <c r="A19" s="508"/>
      <c r="B19" s="507"/>
      <c r="C19" s="741"/>
      <c r="D19" s="741"/>
      <c r="E19" s="741"/>
      <c r="F19" s="741"/>
      <c r="G19" s="741"/>
      <c r="H19" s="741"/>
      <c r="I19" s="741"/>
      <c r="J19" s="741"/>
      <c r="K19" s="741"/>
      <c r="L19" s="741"/>
      <c r="M19" s="741"/>
      <c r="N19" s="741"/>
      <c r="O19" s="741"/>
      <c r="P19" s="741"/>
      <c r="Q19" s="741"/>
      <c r="R19" s="741"/>
      <c r="S19" s="741"/>
      <c r="T19" s="741"/>
      <c r="U19" s="741"/>
      <c r="V19" s="741"/>
      <c r="W19" s="741"/>
      <c r="X19" s="741"/>
      <c r="Y19" s="741"/>
      <c r="Z19" s="741"/>
      <c r="AA19" s="741"/>
      <c r="AB19" s="741"/>
      <c r="AC19" s="741"/>
      <c r="AD19" s="741"/>
      <c r="AE19" s="741"/>
      <c r="AF19" s="741"/>
      <c r="AG19" s="741"/>
      <c r="AH19" s="742"/>
    </row>
    <row r="20" spans="1:34" ht="18.75" customHeight="1" x14ac:dyDescent="0.2">
      <c r="A20" s="506" t="s">
        <v>274</v>
      </c>
      <c r="B20" s="507"/>
      <c r="C20" s="509" t="s">
        <v>275</v>
      </c>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10"/>
    </row>
    <row r="21" spans="1:34" ht="18.75" customHeight="1" x14ac:dyDescent="0.2">
      <c r="A21" s="508"/>
      <c r="B21" s="507"/>
      <c r="C21" s="509"/>
      <c r="D21" s="509"/>
      <c r="E21" s="509"/>
      <c r="F21" s="509"/>
      <c r="G21" s="509"/>
      <c r="H21" s="509"/>
      <c r="I21" s="509"/>
      <c r="J21" s="509"/>
      <c r="K21" s="509"/>
      <c r="L21" s="509"/>
      <c r="M21" s="509"/>
      <c r="N21" s="509"/>
      <c r="O21" s="509"/>
      <c r="P21" s="509"/>
      <c r="Q21" s="509"/>
      <c r="R21" s="509"/>
      <c r="S21" s="509"/>
      <c r="T21" s="509"/>
      <c r="U21" s="509"/>
      <c r="V21" s="509"/>
      <c r="W21" s="509"/>
      <c r="X21" s="509"/>
      <c r="Y21" s="509"/>
      <c r="Z21" s="509"/>
      <c r="AA21" s="509"/>
      <c r="AB21" s="509"/>
      <c r="AC21" s="509"/>
      <c r="AD21" s="509"/>
      <c r="AE21" s="509"/>
      <c r="AF21" s="509"/>
      <c r="AG21" s="509"/>
      <c r="AH21" s="510"/>
    </row>
    <row r="22" spans="1:34" ht="18.75" customHeight="1" x14ac:dyDescent="0.2">
      <c r="A22" s="57"/>
      <c r="AH22" s="58"/>
    </row>
    <row r="23" spans="1:34" ht="18.75" customHeight="1" x14ac:dyDescent="0.2">
      <c r="A23" s="57"/>
      <c r="AH23" s="58"/>
    </row>
    <row r="24" spans="1:34" ht="18.75" customHeight="1" x14ac:dyDescent="0.2">
      <c r="A24" s="87"/>
      <c r="B24" s="91"/>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104"/>
    </row>
    <row r="25" spans="1:34" ht="18.75" customHeight="1" x14ac:dyDescent="0.2">
      <c r="A25" s="87"/>
      <c r="B25" s="91"/>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104"/>
    </row>
    <row r="26" spans="1:34" ht="18.75" customHeight="1" x14ac:dyDescent="0.2">
      <c r="A26" s="87"/>
      <c r="B26" s="91"/>
      <c r="C26" s="92"/>
      <c r="D26" s="92"/>
      <c r="E26" s="92"/>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104"/>
    </row>
    <row r="27" spans="1:34" ht="18.75" customHeight="1" x14ac:dyDescent="0.2">
      <c r="A27" s="87"/>
      <c r="B27" s="91"/>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105"/>
    </row>
    <row r="28" spans="1:34" ht="18.75" customHeight="1" thickBot="1" x14ac:dyDescent="0.25">
      <c r="A28" s="88"/>
      <c r="B28" s="106"/>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8"/>
    </row>
    <row r="29" spans="1:34" ht="7.5" customHeight="1" x14ac:dyDescent="0.2">
      <c r="C29" s="97"/>
      <c r="D29" s="97"/>
      <c r="E29" s="96"/>
      <c r="F29" s="96"/>
      <c r="G29" s="96"/>
      <c r="H29" s="96"/>
      <c r="I29" s="96"/>
      <c r="J29" s="96"/>
      <c r="K29" s="96"/>
      <c r="L29" s="96"/>
      <c r="M29" s="96"/>
      <c r="N29" s="96"/>
      <c r="O29" s="96"/>
      <c r="P29" s="96"/>
      <c r="Q29" s="96"/>
      <c r="R29" s="109"/>
      <c r="S29" s="109"/>
      <c r="T29" s="109"/>
      <c r="U29" s="109"/>
      <c r="V29" s="109"/>
      <c r="W29" s="96"/>
      <c r="X29" s="109"/>
      <c r="Y29" s="109"/>
      <c r="Z29" s="109"/>
      <c r="AA29" s="109"/>
      <c r="AB29" s="109"/>
      <c r="AC29" s="96"/>
      <c r="AD29" s="109"/>
      <c r="AE29" s="109"/>
      <c r="AF29" s="109"/>
      <c r="AG29" s="109"/>
      <c r="AH29" s="109"/>
    </row>
    <row r="30" spans="1:34" ht="29.25" customHeight="1" x14ac:dyDescent="0.2">
      <c r="C30" s="97"/>
      <c r="D30" s="97"/>
      <c r="E30" s="96"/>
      <c r="F30" s="96"/>
      <c r="G30" s="96"/>
      <c r="H30" s="96"/>
      <c r="I30" s="96"/>
      <c r="J30" s="96"/>
      <c r="K30" s="96"/>
      <c r="L30" s="96"/>
      <c r="M30" s="96"/>
      <c r="N30" s="96"/>
      <c r="O30" s="96"/>
      <c r="P30" s="96"/>
      <c r="Q30" s="96"/>
      <c r="R30" s="109"/>
      <c r="S30" s="109"/>
      <c r="T30" s="109"/>
      <c r="U30" s="109"/>
      <c r="V30" s="109"/>
      <c r="W30" s="96"/>
      <c r="X30" s="109"/>
      <c r="Y30" s="109"/>
      <c r="Z30" s="109"/>
      <c r="AA30" s="109"/>
      <c r="AB30" s="109"/>
      <c r="AC30" s="96"/>
      <c r="AD30" s="109"/>
      <c r="AE30" s="109"/>
      <c r="AF30" s="109"/>
      <c r="AG30" s="109"/>
      <c r="AH30" s="109"/>
    </row>
    <row r="31" spans="1:34" ht="29.25" customHeight="1" x14ac:dyDescent="0.2">
      <c r="C31" s="97"/>
      <c r="D31" s="97"/>
      <c r="E31" s="96"/>
      <c r="F31" s="96"/>
      <c r="G31" s="96"/>
      <c r="H31" s="96"/>
      <c r="I31" s="96"/>
      <c r="J31" s="96"/>
      <c r="K31" s="96"/>
      <c r="L31" s="96"/>
      <c r="M31" s="96"/>
      <c r="N31" s="96"/>
      <c r="O31" s="96"/>
      <c r="P31" s="96"/>
      <c r="Q31" s="96"/>
      <c r="R31" s="109"/>
      <c r="S31" s="109"/>
      <c r="T31" s="109"/>
      <c r="U31" s="109"/>
      <c r="V31" s="109"/>
      <c r="W31" s="96"/>
      <c r="X31" s="109"/>
      <c r="Y31" s="109"/>
      <c r="Z31" s="109"/>
      <c r="AA31" s="109"/>
      <c r="AB31" s="109"/>
      <c r="AC31" s="96"/>
      <c r="AD31" s="109"/>
      <c r="AE31" s="109"/>
      <c r="AF31" s="109"/>
      <c r="AG31" s="109"/>
      <c r="AH31" s="109"/>
    </row>
    <row r="32" spans="1:34" ht="29.25" customHeight="1" x14ac:dyDescent="0.2">
      <c r="C32" s="97"/>
      <c r="D32" s="97"/>
      <c r="E32" s="96"/>
      <c r="F32" s="96"/>
      <c r="G32" s="96"/>
      <c r="H32" s="96"/>
      <c r="I32" s="96"/>
      <c r="J32" s="96"/>
      <c r="K32" s="96"/>
      <c r="L32" s="96"/>
      <c r="M32" s="96"/>
      <c r="N32" s="96"/>
      <c r="O32" s="96"/>
      <c r="P32" s="96"/>
      <c r="Q32" s="96"/>
      <c r="R32" s="109"/>
      <c r="S32" s="109"/>
      <c r="T32" s="109"/>
      <c r="U32" s="109"/>
      <c r="V32" s="109"/>
      <c r="W32" s="96"/>
      <c r="X32" s="109"/>
      <c r="Y32" s="109"/>
      <c r="Z32" s="109"/>
      <c r="AA32" s="109"/>
      <c r="AB32" s="109"/>
      <c r="AC32" s="96"/>
      <c r="AD32" s="109"/>
      <c r="AE32" s="109"/>
      <c r="AF32" s="109"/>
      <c r="AG32" s="109"/>
      <c r="AH32" s="109"/>
    </row>
    <row r="33" spans="1:34" ht="29.25" customHeight="1" x14ac:dyDescent="0.2">
      <c r="C33" s="97"/>
      <c r="D33" s="97"/>
      <c r="E33" s="96"/>
      <c r="F33" s="96"/>
      <c r="G33" s="96"/>
      <c r="H33" s="96"/>
      <c r="I33" s="96"/>
      <c r="J33" s="96"/>
      <c r="K33" s="96"/>
      <c r="L33" s="96"/>
      <c r="M33" s="96"/>
      <c r="N33" s="96"/>
      <c r="O33" s="96"/>
      <c r="P33" s="96"/>
      <c r="Q33" s="96"/>
      <c r="R33" s="109"/>
      <c r="S33" s="109"/>
      <c r="T33" s="109"/>
      <c r="U33" s="109"/>
      <c r="V33" s="109"/>
      <c r="W33" s="96"/>
      <c r="X33" s="109"/>
      <c r="Y33" s="109"/>
      <c r="Z33" s="109"/>
      <c r="AA33" s="109"/>
      <c r="AB33" s="109"/>
      <c r="AC33" s="96"/>
      <c r="AD33" s="109"/>
      <c r="AE33" s="109"/>
      <c r="AF33" s="109"/>
      <c r="AG33" s="109"/>
      <c r="AH33" s="109"/>
    </row>
    <row r="34" spans="1:34" ht="29.25" customHeight="1" x14ac:dyDescent="0.2">
      <c r="C34" s="97"/>
      <c r="D34" s="97"/>
      <c r="E34" s="96"/>
      <c r="F34" s="96"/>
      <c r="G34" s="96"/>
      <c r="H34" s="96"/>
      <c r="I34" s="96"/>
      <c r="J34" s="96"/>
      <c r="K34" s="96"/>
      <c r="L34" s="96"/>
      <c r="M34" s="96"/>
      <c r="N34" s="96"/>
      <c r="O34" s="96"/>
      <c r="P34" s="96"/>
      <c r="Q34" s="96"/>
      <c r="R34" s="109"/>
      <c r="S34" s="109"/>
      <c r="T34" s="109"/>
      <c r="U34" s="109"/>
      <c r="V34" s="109"/>
      <c r="W34" s="96"/>
      <c r="X34" s="109"/>
      <c r="Y34" s="109"/>
      <c r="Z34" s="109"/>
      <c r="AA34" s="109"/>
      <c r="AB34" s="109"/>
      <c r="AC34" s="96"/>
      <c r="AD34" s="109"/>
      <c r="AE34" s="109"/>
      <c r="AF34" s="109"/>
      <c r="AG34" s="109"/>
      <c r="AH34" s="109"/>
    </row>
    <row r="35" spans="1:34" ht="29.25" customHeight="1" x14ac:dyDescent="0.2">
      <c r="C35" s="97"/>
      <c r="D35" s="97"/>
      <c r="E35" s="96"/>
      <c r="F35" s="96"/>
      <c r="G35" s="96"/>
      <c r="H35" s="96"/>
      <c r="I35" s="96"/>
      <c r="J35" s="96"/>
      <c r="K35" s="96"/>
      <c r="L35" s="96"/>
      <c r="M35" s="96"/>
      <c r="N35" s="96"/>
      <c r="O35" s="96"/>
      <c r="P35" s="96"/>
      <c r="Q35" s="96"/>
      <c r="R35" s="109"/>
      <c r="S35" s="109"/>
      <c r="T35" s="109"/>
      <c r="U35" s="109"/>
      <c r="V35" s="109"/>
      <c r="W35" s="96"/>
      <c r="X35" s="109"/>
      <c r="Y35" s="109"/>
      <c r="Z35" s="109"/>
      <c r="AA35" s="109"/>
      <c r="AB35" s="109"/>
      <c r="AC35" s="96"/>
      <c r="AD35" s="109"/>
      <c r="AE35" s="109"/>
      <c r="AF35" s="109"/>
      <c r="AG35" s="109"/>
      <c r="AH35" s="109"/>
    </row>
    <row r="36" spans="1:34" ht="29.25" customHeight="1" x14ac:dyDescent="0.2">
      <c r="C36" s="97"/>
      <c r="D36" s="97"/>
      <c r="E36" s="96"/>
      <c r="F36" s="96"/>
      <c r="G36" s="96"/>
      <c r="H36" s="96"/>
      <c r="I36" s="96"/>
      <c r="J36" s="96"/>
      <c r="K36" s="96"/>
      <c r="L36" s="96"/>
      <c r="M36" s="96"/>
      <c r="N36" s="96"/>
      <c r="O36" s="96"/>
      <c r="P36" s="96"/>
      <c r="Q36" s="96"/>
      <c r="R36" s="109"/>
      <c r="S36" s="109"/>
      <c r="T36" s="109"/>
      <c r="U36" s="109"/>
      <c r="V36" s="109"/>
      <c r="W36" s="96"/>
      <c r="X36" s="109"/>
      <c r="Y36" s="109"/>
      <c r="Z36" s="109"/>
      <c r="AA36" s="109"/>
      <c r="AB36" s="109"/>
      <c r="AC36" s="96"/>
      <c r="AD36" s="109"/>
      <c r="AE36" s="109"/>
      <c r="AF36" s="109"/>
      <c r="AG36" s="109"/>
      <c r="AH36" s="109"/>
    </row>
    <row r="37" spans="1:34" ht="29.25" customHeight="1" x14ac:dyDescent="0.2">
      <c r="C37" s="97"/>
      <c r="D37" s="97"/>
      <c r="E37" s="96"/>
      <c r="F37" s="96"/>
      <c r="G37" s="96"/>
      <c r="H37" s="96"/>
      <c r="I37" s="96"/>
      <c r="J37" s="96"/>
      <c r="K37" s="96"/>
      <c r="L37" s="96"/>
      <c r="M37" s="96"/>
      <c r="N37" s="96"/>
      <c r="O37" s="96"/>
      <c r="P37" s="96"/>
      <c r="Q37" s="96"/>
      <c r="R37" s="109"/>
      <c r="S37" s="109"/>
      <c r="T37" s="109"/>
      <c r="U37" s="109"/>
      <c r="V37" s="109"/>
      <c r="W37" s="96"/>
      <c r="X37" s="109"/>
      <c r="Y37" s="109"/>
      <c r="Z37" s="109"/>
      <c r="AA37" s="109"/>
      <c r="AB37" s="109"/>
      <c r="AC37" s="96"/>
      <c r="AD37" s="109"/>
      <c r="AE37" s="109"/>
      <c r="AF37" s="109"/>
      <c r="AG37" s="109"/>
      <c r="AH37" s="109"/>
    </row>
    <row r="38" spans="1:34" ht="29.25" customHeight="1" x14ac:dyDescent="0.2">
      <c r="C38" s="97"/>
      <c r="D38" s="97"/>
      <c r="E38" s="96"/>
      <c r="F38" s="96"/>
      <c r="G38" s="96"/>
      <c r="H38" s="96"/>
      <c r="I38" s="96"/>
      <c r="J38" s="96"/>
      <c r="K38" s="96"/>
      <c r="L38" s="96"/>
      <c r="M38" s="96"/>
      <c r="N38" s="96"/>
      <c r="O38" s="96"/>
      <c r="P38" s="96"/>
      <c r="Q38" s="96"/>
      <c r="R38" s="109"/>
      <c r="S38" s="109"/>
      <c r="T38" s="109"/>
      <c r="U38" s="109"/>
      <c r="V38" s="109"/>
      <c r="W38" s="96"/>
      <c r="X38" s="109"/>
      <c r="Y38" s="109"/>
      <c r="Z38" s="109"/>
      <c r="AA38" s="109"/>
      <c r="AB38" s="109"/>
      <c r="AC38" s="96"/>
      <c r="AD38" s="109"/>
      <c r="AE38" s="109"/>
      <c r="AF38" s="109"/>
      <c r="AG38" s="109"/>
      <c r="AH38" s="109"/>
    </row>
    <row r="39" spans="1:34" ht="29.25" customHeight="1" x14ac:dyDescent="0.2">
      <c r="C39" s="97"/>
      <c r="D39" s="97"/>
      <c r="E39" s="96"/>
      <c r="F39" s="96"/>
      <c r="G39" s="96"/>
      <c r="H39" s="96"/>
      <c r="I39" s="96"/>
      <c r="J39" s="96"/>
      <c r="K39" s="96"/>
      <c r="L39" s="96"/>
      <c r="M39" s="96"/>
      <c r="N39" s="96"/>
      <c r="O39" s="96"/>
      <c r="P39" s="96"/>
      <c r="Q39" s="96"/>
      <c r="R39" s="109"/>
      <c r="S39" s="109"/>
      <c r="T39" s="109"/>
      <c r="U39" s="109"/>
      <c r="V39" s="109"/>
      <c r="W39" s="96"/>
      <c r="X39" s="109"/>
      <c r="Y39" s="109"/>
      <c r="Z39" s="109"/>
      <c r="AA39" s="109"/>
      <c r="AB39" s="109"/>
      <c r="AC39" s="96"/>
      <c r="AD39" s="109"/>
      <c r="AE39" s="109"/>
      <c r="AF39" s="109"/>
      <c r="AG39" s="109"/>
      <c r="AH39" s="109"/>
    </row>
    <row r="40" spans="1:34" ht="29.25" customHeight="1" x14ac:dyDescent="0.2">
      <c r="C40" s="97"/>
      <c r="D40" s="97"/>
      <c r="E40" s="96"/>
      <c r="F40" s="96"/>
      <c r="G40" s="96"/>
      <c r="H40" s="96"/>
      <c r="I40" s="96"/>
      <c r="J40" s="96"/>
      <c r="K40" s="96"/>
      <c r="L40" s="96"/>
      <c r="M40" s="96"/>
      <c r="N40" s="96"/>
      <c r="O40" s="96"/>
      <c r="P40" s="96"/>
      <c r="Q40" s="96"/>
      <c r="R40" s="109"/>
      <c r="S40" s="109"/>
      <c r="T40" s="109"/>
      <c r="U40" s="109"/>
      <c r="V40" s="109"/>
      <c r="W40" s="96"/>
      <c r="X40" s="109"/>
      <c r="Y40" s="109"/>
      <c r="Z40" s="109"/>
      <c r="AA40" s="109"/>
      <c r="AB40" s="109"/>
      <c r="AC40" s="96"/>
      <c r="AD40" s="109"/>
      <c r="AE40" s="109"/>
      <c r="AF40" s="109"/>
      <c r="AG40" s="109"/>
      <c r="AH40" s="109"/>
    </row>
    <row r="41" spans="1:34" ht="29.25" customHeight="1" x14ac:dyDescent="0.2">
      <c r="C41" s="97"/>
      <c r="D41" s="97"/>
      <c r="E41" s="96"/>
      <c r="F41" s="96"/>
      <c r="G41" s="96"/>
      <c r="H41" s="96"/>
      <c r="I41" s="96"/>
      <c r="J41" s="96"/>
      <c r="K41" s="96"/>
      <c r="L41" s="96"/>
      <c r="M41" s="96"/>
      <c r="N41" s="96"/>
      <c r="O41" s="96"/>
      <c r="P41" s="96"/>
      <c r="Q41" s="96"/>
      <c r="R41" s="109"/>
      <c r="S41" s="109"/>
      <c r="T41" s="109"/>
      <c r="U41" s="109"/>
      <c r="V41" s="109"/>
      <c r="W41" s="96"/>
      <c r="X41" s="109"/>
      <c r="Y41" s="109"/>
      <c r="Z41" s="109"/>
      <c r="AA41" s="109"/>
      <c r="AB41" s="109"/>
      <c r="AC41" s="96"/>
      <c r="AD41" s="109"/>
      <c r="AE41" s="109"/>
      <c r="AF41" s="109"/>
      <c r="AG41" s="109"/>
      <c r="AH41" s="109"/>
    </row>
    <row r="42" spans="1:34" ht="29.25" customHeight="1" x14ac:dyDescent="0.2">
      <c r="C42" s="97"/>
      <c r="D42" s="97"/>
      <c r="E42" s="96"/>
      <c r="F42" s="96"/>
      <c r="G42" s="96"/>
      <c r="H42" s="96"/>
      <c r="I42" s="96"/>
      <c r="J42" s="96"/>
      <c r="K42" s="96"/>
      <c r="L42" s="96"/>
      <c r="M42" s="96"/>
      <c r="N42" s="96"/>
      <c r="O42" s="96"/>
      <c r="P42" s="96"/>
      <c r="Q42" s="96"/>
      <c r="R42" s="109"/>
      <c r="S42" s="109"/>
      <c r="T42" s="109"/>
      <c r="U42" s="109"/>
      <c r="V42" s="109"/>
      <c r="W42" s="96"/>
      <c r="X42" s="109"/>
      <c r="Y42" s="109"/>
      <c r="Z42" s="109"/>
      <c r="AA42" s="109"/>
      <c r="AB42" s="109"/>
      <c r="AC42" s="96"/>
      <c r="AD42" s="109"/>
      <c r="AE42" s="109"/>
      <c r="AF42" s="109"/>
      <c r="AG42" s="109"/>
      <c r="AH42" s="109"/>
    </row>
    <row r="43" spans="1:34" ht="29.25" customHeight="1" x14ac:dyDescent="0.2">
      <c r="C43" s="97"/>
      <c r="D43" s="97"/>
      <c r="E43" s="96"/>
      <c r="F43" s="96"/>
      <c r="G43" s="96"/>
      <c r="H43" s="96"/>
      <c r="I43" s="96"/>
      <c r="J43" s="96"/>
      <c r="K43" s="96"/>
      <c r="L43" s="96"/>
      <c r="M43" s="96"/>
      <c r="N43" s="96"/>
      <c r="O43" s="96"/>
      <c r="P43" s="96"/>
      <c r="Q43" s="96"/>
      <c r="R43" s="109"/>
      <c r="S43" s="109"/>
      <c r="T43" s="109"/>
      <c r="U43" s="109"/>
      <c r="V43" s="109"/>
      <c r="W43" s="96"/>
      <c r="X43" s="109"/>
      <c r="Y43" s="109"/>
      <c r="Z43" s="109"/>
      <c r="AA43" s="109"/>
      <c r="AB43" s="109"/>
      <c r="AC43" s="96"/>
      <c r="AD43" s="109"/>
      <c r="AE43" s="109"/>
      <c r="AF43" s="109"/>
      <c r="AG43" s="109"/>
      <c r="AH43" s="109"/>
    </row>
    <row r="44" spans="1:34" ht="15" customHeight="1" x14ac:dyDescent="0.2">
      <c r="A44" s="96"/>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row>
    <row r="131" spans="7:34" ht="15" customHeight="1" x14ac:dyDescent="0.2">
      <c r="G131" s="53"/>
      <c r="H131" s="53"/>
      <c r="I131" s="53"/>
      <c r="J131" s="53"/>
      <c r="K131" s="53"/>
      <c r="L131" s="53"/>
      <c r="M131" s="53"/>
      <c r="N131" s="53"/>
      <c r="O131" s="110"/>
      <c r="P131" s="110"/>
      <c r="Q131" s="110"/>
      <c r="R131" s="110"/>
      <c r="S131" s="111"/>
      <c r="T131" s="111"/>
      <c r="U131" s="111"/>
      <c r="V131" s="111"/>
      <c r="W131" s="111"/>
      <c r="X131" s="111"/>
      <c r="Y131" s="112"/>
      <c r="Z131" s="112"/>
      <c r="AA131" s="112"/>
      <c r="AB131" s="112"/>
      <c r="AC131" s="112"/>
      <c r="AD131" s="112"/>
      <c r="AE131" s="112"/>
      <c r="AF131" s="112"/>
      <c r="AG131" s="113"/>
      <c r="AH131" s="113"/>
    </row>
    <row r="132" spans="7:34" ht="15" customHeight="1" x14ac:dyDescent="0.2">
      <c r="G132" s="53"/>
      <c r="H132" s="53"/>
      <c r="I132" s="53"/>
      <c r="J132" s="53"/>
      <c r="K132" s="53"/>
      <c r="L132" s="53"/>
      <c r="M132" s="53"/>
      <c r="N132" s="53"/>
      <c r="O132" s="110"/>
      <c r="P132" s="110"/>
      <c r="Q132" s="110"/>
      <c r="R132" s="110"/>
      <c r="S132" s="114"/>
      <c r="T132" s="114"/>
      <c r="U132" s="114"/>
      <c r="V132" s="114"/>
      <c r="W132" s="114"/>
      <c r="X132" s="114"/>
      <c r="Y132" s="112"/>
      <c r="Z132" s="112"/>
      <c r="AA132" s="112"/>
      <c r="AB132" s="112"/>
      <c r="AC132" s="112"/>
      <c r="AD132" s="112"/>
      <c r="AE132" s="112"/>
      <c r="AF132" s="112"/>
      <c r="AG132" s="113"/>
      <c r="AH132" s="113"/>
    </row>
    <row r="133" spans="7:34" ht="15" customHeight="1" x14ac:dyDescent="0.2">
      <c r="G133" s="53"/>
      <c r="H133" s="53"/>
      <c r="I133" s="53"/>
      <c r="J133" s="53"/>
      <c r="K133" s="53"/>
      <c r="L133" s="53"/>
      <c r="M133" s="53"/>
      <c r="N133" s="95"/>
      <c r="O133" s="110"/>
      <c r="P133" s="110"/>
      <c r="Q133" s="110"/>
      <c r="R133" s="95"/>
      <c r="S133" s="115"/>
      <c r="T133" s="115"/>
      <c r="U133" s="115"/>
      <c r="V133" s="115"/>
      <c r="W133" s="115"/>
      <c r="X133" s="115"/>
      <c r="Y133" s="112"/>
      <c r="Z133" s="112"/>
      <c r="AA133" s="112"/>
      <c r="AB133" s="112"/>
      <c r="AC133" s="112"/>
      <c r="AD133" s="112"/>
      <c r="AE133" s="112"/>
      <c r="AF133" s="112"/>
      <c r="AG133" s="113"/>
      <c r="AH133" s="113"/>
    </row>
    <row r="134" spans="7:34" ht="15" customHeight="1" x14ac:dyDescent="0.2">
      <c r="G134" s="53"/>
      <c r="H134" s="53"/>
      <c r="I134" s="53"/>
      <c r="J134" s="53"/>
      <c r="K134" s="53"/>
      <c r="L134" s="53"/>
      <c r="M134" s="53"/>
      <c r="N134" s="53"/>
      <c r="O134" s="110"/>
      <c r="P134" s="110"/>
      <c r="Q134" s="110"/>
      <c r="R134" s="110"/>
      <c r="S134" s="111"/>
      <c r="T134" s="111"/>
      <c r="U134" s="111"/>
      <c r="V134" s="111"/>
      <c r="W134" s="111"/>
      <c r="X134" s="111"/>
      <c r="Y134" s="112"/>
      <c r="Z134" s="112"/>
      <c r="AA134" s="112"/>
      <c r="AB134" s="112"/>
      <c r="AC134" s="112"/>
      <c r="AD134" s="112"/>
      <c r="AE134" s="112"/>
      <c r="AF134" s="112"/>
      <c r="AG134" s="113"/>
      <c r="AH134" s="113"/>
    </row>
    <row r="135" spans="7:34" ht="15" customHeight="1" x14ac:dyDescent="0.2">
      <c r="G135" s="53"/>
      <c r="H135" s="53"/>
      <c r="I135" s="53"/>
      <c r="J135" s="53"/>
      <c r="K135" s="53"/>
      <c r="L135" s="53"/>
      <c r="M135" s="53"/>
      <c r="N135" s="53"/>
      <c r="O135" s="110"/>
      <c r="P135" s="110"/>
      <c r="Q135" s="110"/>
      <c r="R135" s="110"/>
      <c r="S135" s="114"/>
      <c r="T135" s="114"/>
      <c r="U135" s="114"/>
      <c r="V135" s="114"/>
      <c r="W135" s="114"/>
      <c r="X135" s="114"/>
      <c r="Y135" s="112"/>
      <c r="Z135" s="112"/>
      <c r="AA135" s="112"/>
      <c r="AB135" s="112"/>
      <c r="AC135" s="112"/>
      <c r="AD135" s="112"/>
      <c r="AE135" s="112"/>
      <c r="AF135" s="112"/>
      <c r="AG135" s="113"/>
      <c r="AH135" s="113"/>
    </row>
    <row r="136" spans="7:34" ht="15" customHeight="1" x14ac:dyDescent="0.2">
      <c r="G136" s="53"/>
      <c r="H136" s="53"/>
      <c r="I136" s="53"/>
      <c r="J136" s="53"/>
      <c r="K136" s="53"/>
      <c r="L136" s="53"/>
      <c r="M136" s="53"/>
      <c r="N136" s="95"/>
      <c r="O136" s="110"/>
      <c r="P136" s="110"/>
      <c r="Q136" s="110"/>
      <c r="R136" s="95"/>
      <c r="S136" s="115"/>
      <c r="T136" s="115"/>
      <c r="U136" s="115"/>
      <c r="V136" s="115"/>
      <c r="W136" s="115"/>
      <c r="X136" s="115"/>
      <c r="Y136" s="112"/>
      <c r="Z136" s="112"/>
      <c r="AA136" s="112"/>
      <c r="AB136" s="112"/>
      <c r="AC136" s="112"/>
      <c r="AD136" s="112"/>
      <c r="AE136" s="112"/>
      <c r="AF136" s="112"/>
      <c r="AG136" s="113"/>
      <c r="AH136" s="113"/>
    </row>
    <row r="137" spans="7:34" ht="15" customHeight="1" x14ac:dyDescent="0.2">
      <c r="G137" s="53"/>
      <c r="H137" s="53"/>
      <c r="I137" s="53"/>
      <c r="J137" s="53"/>
      <c r="K137" s="53"/>
      <c r="L137" s="53"/>
      <c r="M137" s="53"/>
      <c r="N137" s="53"/>
      <c r="O137" s="110"/>
      <c r="P137" s="110"/>
      <c r="Q137" s="110"/>
      <c r="R137" s="110"/>
      <c r="S137" s="111"/>
      <c r="T137" s="111"/>
      <c r="U137" s="111"/>
      <c r="V137" s="111"/>
      <c r="W137" s="111"/>
      <c r="X137" s="111"/>
      <c r="Y137" s="112"/>
      <c r="Z137" s="112"/>
      <c r="AA137" s="112"/>
      <c r="AB137" s="112"/>
      <c r="AC137" s="112"/>
      <c r="AD137" s="112"/>
      <c r="AE137" s="112"/>
      <c r="AF137" s="112"/>
      <c r="AG137" s="113"/>
      <c r="AH137" s="113"/>
    </row>
    <row r="138" spans="7:34" ht="15" customHeight="1" x14ac:dyDescent="0.2">
      <c r="G138" s="53"/>
      <c r="H138" s="53"/>
      <c r="I138" s="53"/>
      <c r="J138" s="53"/>
      <c r="K138" s="53"/>
      <c r="L138" s="53"/>
      <c r="M138" s="53"/>
      <c r="N138" s="53"/>
      <c r="O138" s="110"/>
      <c r="P138" s="110"/>
      <c r="Q138" s="110"/>
      <c r="R138" s="110"/>
      <c r="S138" s="114"/>
      <c r="T138" s="114"/>
      <c r="U138" s="114"/>
      <c r="V138" s="114"/>
      <c r="W138" s="114"/>
      <c r="X138" s="114"/>
      <c r="Y138" s="112"/>
      <c r="Z138" s="112"/>
      <c r="AA138" s="112"/>
      <c r="AB138" s="112"/>
      <c r="AC138" s="112"/>
      <c r="AD138" s="112"/>
      <c r="AE138" s="112"/>
      <c r="AF138" s="112"/>
      <c r="AG138" s="113"/>
      <c r="AH138" s="113"/>
    </row>
    <row r="139" spans="7:34" ht="15" customHeight="1" x14ac:dyDescent="0.2">
      <c r="G139" s="53"/>
      <c r="H139" s="53"/>
      <c r="I139" s="53"/>
      <c r="J139" s="53"/>
      <c r="K139" s="53"/>
      <c r="L139" s="53"/>
      <c r="M139" s="53"/>
      <c r="N139" s="95"/>
      <c r="O139" s="110"/>
      <c r="P139" s="110"/>
      <c r="Q139" s="110"/>
      <c r="R139" s="95"/>
      <c r="S139" s="115"/>
      <c r="T139" s="115"/>
      <c r="U139" s="115"/>
      <c r="V139" s="115"/>
      <c r="W139" s="115"/>
      <c r="X139" s="115"/>
      <c r="Y139" s="112"/>
      <c r="Z139" s="112"/>
      <c r="AA139" s="112"/>
      <c r="AB139" s="112"/>
      <c r="AC139" s="112"/>
      <c r="AD139" s="112"/>
      <c r="AE139" s="112"/>
      <c r="AF139" s="112"/>
      <c r="AG139" s="113"/>
      <c r="AH139" s="113"/>
    </row>
    <row r="140" spans="7:34" ht="15" customHeight="1" x14ac:dyDescent="0.2">
      <c r="G140" s="53"/>
      <c r="H140" s="53"/>
      <c r="I140" s="53"/>
      <c r="J140" s="53"/>
      <c r="K140" s="53"/>
      <c r="L140" s="53"/>
      <c r="M140" s="53"/>
      <c r="N140" s="53"/>
      <c r="O140" s="110"/>
      <c r="P140" s="110"/>
      <c r="Q140" s="110"/>
      <c r="R140" s="110"/>
      <c r="S140" s="111"/>
      <c r="T140" s="111"/>
      <c r="U140" s="111"/>
      <c r="V140" s="111"/>
      <c r="W140" s="111"/>
      <c r="X140" s="111"/>
      <c r="Y140" s="112"/>
      <c r="Z140" s="112"/>
      <c r="AA140" s="112"/>
      <c r="AB140" s="112"/>
      <c r="AC140" s="112"/>
      <c r="AD140" s="112"/>
      <c r="AE140" s="112"/>
      <c r="AF140" s="112"/>
      <c r="AG140" s="113"/>
      <c r="AH140" s="113"/>
    </row>
    <row r="141" spans="7:34" ht="15" customHeight="1" x14ac:dyDescent="0.2">
      <c r="G141" s="53"/>
      <c r="H141" s="53"/>
      <c r="I141" s="53"/>
      <c r="J141" s="53"/>
      <c r="K141" s="53"/>
      <c r="L141" s="53"/>
      <c r="M141" s="53"/>
      <c r="N141" s="53"/>
      <c r="O141" s="110"/>
      <c r="P141" s="110"/>
      <c r="Q141" s="110"/>
      <c r="R141" s="110"/>
      <c r="S141" s="114"/>
      <c r="T141" s="114"/>
      <c r="U141" s="114"/>
      <c r="V141" s="114"/>
      <c r="W141" s="114"/>
      <c r="X141" s="114"/>
      <c r="Y141" s="112"/>
      <c r="Z141" s="112"/>
      <c r="AA141" s="112"/>
      <c r="AB141" s="112"/>
      <c r="AC141" s="112"/>
      <c r="AD141" s="112"/>
      <c r="AE141" s="112"/>
      <c r="AF141" s="112"/>
      <c r="AG141" s="113"/>
      <c r="AH141" s="113"/>
    </row>
    <row r="142" spans="7:34" ht="15" customHeight="1" x14ac:dyDescent="0.2">
      <c r="G142" s="53"/>
      <c r="H142" s="53"/>
      <c r="I142" s="53"/>
      <c r="J142" s="53"/>
      <c r="K142" s="53"/>
      <c r="L142" s="53"/>
      <c r="M142" s="53"/>
      <c r="N142" s="95"/>
      <c r="O142" s="110"/>
      <c r="P142" s="110"/>
      <c r="Q142" s="110"/>
      <c r="R142" s="95"/>
      <c r="S142" s="115"/>
      <c r="T142" s="115"/>
      <c r="U142" s="115"/>
      <c r="V142" s="115"/>
      <c r="W142" s="115"/>
      <c r="X142" s="115"/>
      <c r="Y142" s="112"/>
      <c r="Z142" s="112"/>
      <c r="AA142" s="112"/>
      <c r="AB142" s="112"/>
      <c r="AC142" s="112"/>
      <c r="AD142" s="112"/>
      <c r="AE142" s="112"/>
      <c r="AF142" s="112"/>
      <c r="AG142" s="113"/>
      <c r="AH142" s="113"/>
    </row>
  </sheetData>
  <sheetProtection sheet="1" selectLockedCells="1"/>
  <mergeCells count="52">
    <mergeCell ref="C6:D11"/>
    <mergeCell ref="E9:M9"/>
    <mergeCell ref="N9:P9"/>
    <mergeCell ref="W11:X11"/>
    <mergeCell ref="Y6:AC6"/>
    <mergeCell ref="E7:M7"/>
    <mergeCell ref="N7:R7"/>
    <mergeCell ref="S7:T7"/>
    <mergeCell ref="U7:X7"/>
    <mergeCell ref="E11:M11"/>
    <mergeCell ref="U9:V9"/>
    <mergeCell ref="U10:V10"/>
    <mergeCell ref="A20:B21"/>
    <mergeCell ref="C20:AH21"/>
    <mergeCell ref="A14:AH15"/>
    <mergeCell ref="U8:V8"/>
    <mergeCell ref="W8:X8"/>
    <mergeCell ref="E8:M8"/>
    <mergeCell ref="N8:P8"/>
    <mergeCell ref="S10:T10"/>
    <mergeCell ref="Q8:R8"/>
    <mergeCell ref="AD8:AH11"/>
    <mergeCell ref="A16:B17"/>
    <mergeCell ref="C16:AH17"/>
    <mergeCell ref="N10:P10"/>
    <mergeCell ref="Q10:R10"/>
    <mergeCell ref="A18:B19"/>
    <mergeCell ref="C18:AH19"/>
    <mergeCell ref="N2:P2"/>
    <mergeCell ref="Q2:AH2"/>
    <mergeCell ref="A3:AH4"/>
    <mergeCell ref="W5:AA5"/>
    <mergeCell ref="AB5:AH5"/>
    <mergeCell ref="C5:E5"/>
    <mergeCell ref="F5:V5"/>
    <mergeCell ref="A5:B11"/>
    <mergeCell ref="E10:M10"/>
    <mergeCell ref="U11:V11"/>
    <mergeCell ref="Q9:R9"/>
    <mergeCell ref="S9:T9"/>
    <mergeCell ref="AG6:AH6"/>
    <mergeCell ref="S11:T11"/>
    <mergeCell ref="N6:X6"/>
    <mergeCell ref="E6:M6"/>
    <mergeCell ref="AD6:AF6"/>
    <mergeCell ref="Y7:AH7"/>
    <mergeCell ref="S8:T8"/>
    <mergeCell ref="N11:P11"/>
    <mergeCell ref="W9:X9"/>
    <mergeCell ref="W10:X10"/>
    <mergeCell ref="Q11:R11"/>
    <mergeCell ref="Y8:AC11"/>
  </mergeCells>
  <phoneticPr fontId="2"/>
  <dataValidations disablePrompts="1" count="1">
    <dataValidation type="list" allowBlank="1" showInputMessage="1" showErrorMessage="1" prompt="この項目が該当する場合「○」を選択してください" sqref="Q29:Q43 AC29:AC43 W29:W43" xr:uid="{00000000-0002-0000-0600-000000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CF81"/>
  <sheetViews>
    <sheetView view="pageBreakPreview" zoomScale="90" zoomScaleNormal="100" zoomScaleSheetLayoutView="90" workbookViewId="0">
      <selection activeCell="AC36" sqref="AC36"/>
    </sheetView>
  </sheetViews>
  <sheetFormatPr defaultColWidth="3.109375" defaultRowHeight="13.2" x14ac:dyDescent="0.2"/>
  <cols>
    <col min="1" max="3" width="1.6640625" style="6" customWidth="1"/>
    <col min="4" max="41" width="2" style="6" customWidth="1"/>
    <col min="42" max="42" width="2.88671875" style="6" customWidth="1"/>
    <col min="43" max="83" width="2" style="6" customWidth="1"/>
    <col min="84" max="84" width="3.6640625" style="6" customWidth="1"/>
    <col min="85" max="16384" width="3.109375" style="6"/>
  </cols>
  <sheetData>
    <row r="1" spans="1:84" ht="18.75" customHeight="1" x14ac:dyDescent="0.2">
      <c r="A1" s="27" t="s">
        <v>286</v>
      </c>
      <c r="B1" s="28"/>
      <c r="C1" s="29"/>
      <c r="D1" s="29"/>
      <c r="E1" s="29"/>
      <c r="F1" s="29"/>
      <c r="G1" s="29"/>
      <c r="H1" s="29"/>
      <c r="I1" s="29"/>
      <c r="J1" s="29"/>
      <c r="K1" s="29"/>
      <c r="L1" s="29"/>
      <c r="M1" s="29"/>
      <c r="N1" s="29"/>
      <c r="O1" s="29"/>
      <c r="P1" s="29"/>
      <c r="Q1" s="29"/>
      <c r="R1" s="29"/>
      <c r="S1" s="29"/>
      <c r="T1" s="29"/>
      <c r="U1" s="29"/>
      <c r="V1" s="29"/>
      <c r="W1" s="29"/>
      <c r="X1" s="29"/>
      <c r="Y1" s="29"/>
      <c r="Z1" s="30"/>
      <c r="AA1" s="30"/>
      <c r="AB1" s="30"/>
      <c r="AC1" s="30"/>
      <c r="AD1" s="30"/>
      <c r="AE1" s="30"/>
      <c r="AF1" s="30"/>
      <c r="AG1" s="30"/>
      <c r="AH1" s="30"/>
      <c r="AI1" s="30"/>
      <c r="AJ1" s="30"/>
      <c r="AK1" s="30"/>
      <c r="AL1" s="30"/>
      <c r="AM1" s="30"/>
      <c r="AN1" s="30"/>
      <c r="AO1" s="30"/>
      <c r="AP1" s="31"/>
    </row>
    <row r="2" spans="1:84" ht="18.75" customHeight="1" x14ac:dyDescent="0.2">
      <c r="A2" s="762" t="s">
        <v>276</v>
      </c>
      <c r="B2" s="762"/>
      <c r="C2" s="762"/>
      <c r="D2" s="762"/>
      <c r="E2" s="762"/>
      <c r="F2" s="762"/>
      <c r="G2" s="763" t="s">
        <v>307</v>
      </c>
      <c r="H2" s="763"/>
      <c r="I2" s="763"/>
      <c r="J2" s="763"/>
      <c r="K2" s="763"/>
      <c r="L2" s="763"/>
      <c r="M2" s="763"/>
      <c r="N2" s="763"/>
      <c r="O2" s="763"/>
      <c r="P2" s="763"/>
      <c r="Q2" s="763"/>
      <c r="R2" s="763"/>
      <c r="S2" s="763"/>
      <c r="T2" s="763"/>
      <c r="U2" s="763"/>
      <c r="V2" s="763"/>
      <c r="W2" s="763"/>
      <c r="X2" s="763"/>
      <c r="Y2" s="763"/>
      <c r="Z2" s="763"/>
      <c r="AA2" s="763"/>
      <c r="AB2" s="763"/>
      <c r="AC2" s="763"/>
      <c r="AD2" s="763"/>
      <c r="AE2" s="763"/>
      <c r="AF2" s="763"/>
      <c r="AG2" s="763"/>
      <c r="AH2" s="763"/>
      <c r="AI2" s="763"/>
      <c r="AJ2" s="763"/>
      <c r="AK2" s="763"/>
      <c r="AL2" s="763"/>
      <c r="AM2" s="763"/>
      <c r="AN2" s="763"/>
      <c r="AO2" s="763"/>
      <c r="AP2" s="763"/>
      <c r="AQ2" s="9"/>
      <c r="AR2" s="9"/>
      <c r="AS2" s="9"/>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2"/>
    </row>
    <row r="3" spans="1:84" ht="18.75" customHeight="1" x14ac:dyDescent="0.2">
      <c r="A3" s="764" t="s">
        <v>277</v>
      </c>
      <c r="B3" s="765"/>
      <c r="C3" s="765"/>
      <c r="D3" s="765"/>
      <c r="E3" s="765"/>
      <c r="F3" s="766"/>
      <c r="G3" s="767"/>
      <c r="H3" s="768"/>
      <c r="I3" s="768"/>
      <c r="J3" s="768"/>
      <c r="K3" s="768"/>
      <c r="L3" s="768"/>
      <c r="M3" s="768"/>
      <c r="N3" s="768"/>
      <c r="O3" s="768"/>
      <c r="P3" s="768"/>
      <c r="Q3" s="768"/>
      <c r="R3" s="768"/>
      <c r="S3" s="768"/>
      <c r="T3" s="768"/>
      <c r="U3" s="768"/>
      <c r="V3" s="768"/>
      <c r="W3" s="768"/>
      <c r="X3" s="768"/>
      <c r="Y3" s="768"/>
      <c r="Z3" s="768"/>
      <c r="AA3" s="768"/>
      <c r="AB3" s="768"/>
      <c r="AC3" s="768"/>
      <c r="AD3" s="768"/>
      <c r="AE3" s="768"/>
      <c r="AF3" s="768"/>
      <c r="AG3" s="768"/>
      <c r="AH3" s="768"/>
      <c r="AI3" s="768"/>
      <c r="AJ3" s="768"/>
      <c r="AK3" s="768"/>
      <c r="AL3" s="768"/>
      <c r="AM3" s="768"/>
      <c r="AN3" s="768"/>
      <c r="AO3" s="768"/>
      <c r="AP3" s="769"/>
      <c r="AQ3" s="770" t="s">
        <v>278</v>
      </c>
      <c r="AR3" s="770"/>
      <c r="AS3" s="770"/>
      <c r="AT3" s="770"/>
      <c r="AU3" s="770"/>
      <c r="AV3" s="770"/>
      <c r="AW3" s="770"/>
      <c r="AX3" s="770"/>
      <c r="AY3" s="770"/>
      <c r="AZ3" s="770"/>
      <c r="BA3" s="770"/>
      <c r="BB3" s="770"/>
      <c r="BC3" s="770"/>
      <c r="BD3" s="770"/>
      <c r="BE3" s="770"/>
      <c r="BF3" s="770"/>
      <c r="BG3" s="770"/>
      <c r="BH3" s="770"/>
      <c r="BI3" s="770"/>
      <c r="BJ3" s="770"/>
      <c r="BK3" s="770"/>
      <c r="BL3" s="770"/>
      <c r="BM3" s="770"/>
      <c r="BN3" s="770"/>
      <c r="BO3" s="770"/>
      <c r="BP3" s="770"/>
      <c r="BQ3" s="770"/>
      <c r="BR3" s="770"/>
      <c r="BS3" s="770"/>
      <c r="BT3" s="770"/>
      <c r="BU3" s="770"/>
      <c r="BV3" s="770"/>
      <c r="BW3" s="770"/>
      <c r="BX3" s="770"/>
      <c r="BY3" s="770"/>
      <c r="BZ3" s="770"/>
      <c r="CA3" s="770"/>
      <c r="CB3" s="770"/>
      <c r="CC3" s="770"/>
      <c r="CD3" s="770"/>
      <c r="CE3" s="770"/>
      <c r="CF3" s="770"/>
    </row>
    <row r="4" spans="1:84" ht="22.5" customHeight="1" thickBot="1" x14ac:dyDescent="0.25">
      <c r="A4" s="771" t="s">
        <v>279</v>
      </c>
      <c r="B4" s="772"/>
      <c r="C4" s="772"/>
      <c r="D4" s="772"/>
      <c r="E4" s="772"/>
      <c r="F4" s="772"/>
      <c r="G4" s="772"/>
      <c r="H4" s="772"/>
      <c r="I4" s="772"/>
      <c r="J4" s="772"/>
      <c r="K4" s="772"/>
      <c r="L4" s="772"/>
      <c r="M4" s="772"/>
      <c r="N4" s="772"/>
      <c r="O4" s="772"/>
      <c r="P4" s="772"/>
      <c r="Q4" s="772"/>
      <c r="R4" s="772"/>
      <c r="S4" s="772"/>
      <c r="T4" s="772"/>
      <c r="U4" s="772"/>
      <c r="V4" s="772"/>
      <c r="W4" s="772"/>
      <c r="X4" s="772"/>
      <c r="Y4" s="772"/>
      <c r="Z4" s="772"/>
      <c r="AA4" s="772"/>
      <c r="AB4" s="772"/>
      <c r="AC4" s="772"/>
      <c r="AD4" s="772"/>
      <c r="AE4" s="772"/>
      <c r="AF4" s="772"/>
      <c r="AG4" s="772"/>
      <c r="AH4" s="772"/>
      <c r="AI4" s="772"/>
      <c r="AJ4" s="772"/>
      <c r="AK4" s="772"/>
      <c r="AL4" s="772"/>
      <c r="AM4" s="772"/>
      <c r="AN4" s="772"/>
      <c r="AO4" s="772"/>
      <c r="AP4" s="773"/>
      <c r="AQ4" s="771" t="s">
        <v>280</v>
      </c>
      <c r="AR4" s="772"/>
      <c r="AS4" s="772"/>
      <c r="AT4" s="772"/>
      <c r="AU4" s="772"/>
      <c r="AV4" s="772"/>
      <c r="AW4" s="772"/>
      <c r="AX4" s="772"/>
      <c r="AY4" s="772"/>
      <c r="AZ4" s="772"/>
      <c r="BA4" s="772"/>
      <c r="BB4" s="772"/>
      <c r="BC4" s="772"/>
      <c r="BD4" s="772"/>
      <c r="BE4" s="772"/>
      <c r="BF4" s="772"/>
      <c r="BG4" s="772"/>
      <c r="BH4" s="772"/>
      <c r="BI4" s="772"/>
      <c r="BJ4" s="772"/>
      <c r="BK4" s="772"/>
      <c r="BL4" s="772"/>
      <c r="BM4" s="772"/>
      <c r="BN4" s="772"/>
      <c r="BO4" s="772"/>
      <c r="BP4" s="772"/>
      <c r="BQ4" s="772"/>
      <c r="BR4" s="772"/>
      <c r="BS4" s="772"/>
      <c r="BT4" s="772"/>
      <c r="BU4" s="772"/>
      <c r="BV4" s="772"/>
      <c r="BW4" s="772"/>
      <c r="BX4" s="772"/>
      <c r="BY4" s="772"/>
      <c r="BZ4" s="772"/>
      <c r="CA4" s="772"/>
      <c r="CB4" s="772"/>
      <c r="CC4" s="772"/>
      <c r="CD4" s="772"/>
      <c r="CE4" s="772"/>
      <c r="CF4" s="773"/>
    </row>
    <row r="5" spans="1:84" ht="13.5" customHeight="1" thickTop="1" x14ac:dyDescent="0.2">
      <c r="A5" s="774" t="s">
        <v>281</v>
      </c>
      <c r="B5" s="775"/>
      <c r="C5" s="776"/>
      <c r="D5" s="36" t="s">
        <v>287</v>
      </c>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5"/>
      <c r="AP5" s="44" t="s">
        <v>288</v>
      </c>
      <c r="AQ5" s="18"/>
      <c r="AR5" s="29" t="s">
        <v>152</v>
      </c>
      <c r="AS5" s="777" t="s">
        <v>289</v>
      </c>
      <c r="AT5" s="777"/>
      <c r="AU5" s="777"/>
      <c r="AV5" s="777"/>
      <c r="AW5" s="777"/>
      <c r="AX5" s="777"/>
      <c r="AY5" s="777"/>
      <c r="AZ5" s="777"/>
      <c r="BA5" s="777"/>
      <c r="BB5" s="777"/>
      <c r="BC5" s="777"/>
      <c r="BD5" s="777"/>
      <c r="BE5" s="777"/>
      <c r="BF5" s="777"/>
      <c r="BG5" s="777"/>
      <c r="BH5" s="777"/>
      <c r="BI5" s="777"/>
      <c r="BJ5" s="777"/>
      <c r="BK5" s="777"/>
      <c r="BL5" s="777"/>
      <c r="BM5" s="777"/>
      <c r="BN5" s="777"/>
      <c r="BO5" s="777"/>
      <c r="BP5" s="777"/>
      <c r="BQ5" s="777"/>
      <c r="BR5" s="777"/>
      <c r="BS5" s="777"/>
      <c r="BT5" s="777"/>
      <c r="BU5" s="777"/>
      <c r="BV5" s="777"/>
      <c r="BW5" s="777"/>
      <c r="BX5" s="777"/>
      <c r="BY5" s="777"/>
      <c r="BZ5" s="777"/>
      <c r="CA5" s="777"/>
      <c r="CB5" s="777"/>
      <c r="CC5" s="777"/>
      <c r="CD5" s="777"/>
      <c r="CE5" s="777"/>
      <c r="CF5" s="10"/>
    </row>
    <row r="6" spans="1:84" ht="13.5" customHeight="1" x14ac:dyDescent="0.2">
      <c r="A6" s="756"/>
      <c r="B6" s="757"/>
      <c r="C6" s="758"/>
      <c r="D6" s="33"/>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5"/>
      <c r="AP6" s="44">
        <v>2</v>
      </c>
      <c r="AQ6" s="19"/>
      <c r="AR6" s="29"/>
      <c r="AS6" s="778"/>
      <c r="AT6" s="778"/>
      <c r="AU6" s="778"/>
      <c r="AV6" s="778"/>
      <c r="AW6" s="778"/>
      <c r="AX6" s="778"/>
      <c r="AY6" s="778"/>
      <c r="AZ6" s="778"/>
      <c r="BA6" s="778"/>
      <c r="BB6" s="778"/>
      <c r="BC6" s="778"/>
      <c r="BD6" s="778"/>
      <c r="BE6" s="778"/>
      <c r="BF6" s="778"/>
      <c r="BG6" s="778"/>
      <c r="BH6" s="778"/>
      <c r="BI6" s="778"/>
      <c r="BJ6" s="778"/>
      <c r="BK6" s="778"/>
      <c r="BL6" s="778"/>
      <c r="BM6" s="778"/>
      <c r="BN6" s="778"/>
      <c r="BO6" s="778"/>
      <c r="BP6" s="778"/>
      <c r="BQ6" s="778"/>
      <c r="BR6" s="778"/>
      <c r="BS6" s="778"/>
      <c r="BT6" s="778"/>
      <c r="BU6" s="778"/>
      <c r="BV6" s="778"/>
      <c r="BW6" s="778"/>
      <c r="BX6" s="778"/>
      <c r="BY6" s="778"/>
      <c r="BZ6" s="778"/>
      <c r="CA6" s="778"/>
      <c r="CB6" s="778"/>
      <c r="CC6" s="778"/>
      <c r="CD6" s="778"/>
      <c r="CE6" s="778"/>
      <c r="CF6" s="8"/>
    </row>
    <row r="7" spans="1:84" ht="13.5" customHeight="1" x14ac:dyDescent="0.2">
      <c r="A7" s="756"/>
      <c r="B7" s="757"/>
      <c r="C7" s="758"/>
      <c r="D7" s="33"/>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5"/>
      <c r="AP7" s="44">
        <v>3</v>
      </c>
      <c r="AQ7" s="19"/>
      <c r="AR7" s="29" t="s">
        <v>152</v>
      </c>
      <c r="AS7" s="34" t="s">
        <v>290</v>
      </c>
      <c r="AT7" s="39"/>
      <c r="AU7" s="39"/>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8"/>
    </row>
    <row r="8" spans="1:84" ht="13.5" customHeight="1" x14ac:dyDescent="0.2">
      <c r="A8" s="756"/>
      <c r="B8" s="757"/>
      <c r="C8" s="758"/>
      <c r="D8" s="33"/>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5"/>
      <c r="AP8" s="44">
        <v>4</v>
      </c>
      <c r="AQ8" s="19"/>
      <c r="AR8" s="29" t="s">
        <v>152</v>
      </c>
      <c r="AS8" s="34" t="s">
        <v>282</v>
      </c>
      <c r="AT8" s="39"/>
      <c r="AU8" s="39"/>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8"/>
    </row>
    <row r="9" spans="1:84" ht="13.5" customHeight="1" x14ac:dyDescent="0.2">
      <c r="A9" s="756"/>
      <c r="B9" s="757"/>
      <c r="C9" s="758"/>
      <c r="D9" s="38"/>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7"/>
      <c r="AP9" s="45">
        <v>5</v>
      </c>
      <c r="AQ9" s="19"/>
      <c r="AR9" s="29" t="s">
        <v>152</v>
      </c>
      <c r="AS9" s="34" t="s">
        <v>291</v>
      </c>
      <c r="AT9" s="39"/>
      <c r="AU9" s="39"/>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8"/>
    </row>
    <row r="10" spans="1:84" ht="13.5" customHeight="1" x14ac:dyDescent="0.2">
      <c r="A10" s="756"/>
      <c r="B10" s="757"/>
      <c r="C10" s="758"/>
      <c r="D10" s="33" t="s">
        <v>292</v>
      </c>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5"/>
      <c r="AP10" s="44">
        <v>1</v>
      </c>
      <c r="AQ10" s="19"/>
      <c r="AR10" s="29" t="s">
        <v>152</v>
      </c>
      <c r="AS10" s="34" t="s">
        <v>293</v>
      </c>
      <c r="AT10" s="39"/>
      <c r="AU10" s="39"/>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8"/>
    </row>
    <row r="11" spans="1:84" ht="13.5" customHeight="1" x14ac:dyDescent="0.2">
      <c r="A11" s="756"/>
      <c r="B11" s="757"/>
      <c r="C11" s="758"/>
      <c r="D11" s="33"/>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5"/>
      <c r="AP11" s="44">
        <v>2</v>
      </c>
      <c r="AQ11" s="19"/>
      <c r="AR11" s="29" t="s">
        <v>152</v>
      </c>
      <c r="AS11" s="34" t="s">
        <v>294</v>
      </c>
      <c r="AT11" s="221"/>
      <c r="AU11" s="221"/>
      <c r="AV11" s="43"/>
      <c r="AW11" s="222"/>
      <c r="AX11" s="222"/>
      <c r="AY11" s="222"/>
      <c r="AZ11" s="222"/>
      <c r="BA11" s="222"/>
      <c r="BB11" s="222"/>
      <c r="BC11" s="222"/>
      <c r="BD11" s="222"/>
      <c r="BE11" s="222"/>
      <c r="BF11" s="222"/>
      <c r="BG11" s="222"/>
      <c r="BH11" s="222"/>
      <c r="BI11" s="222"/>
      <c r="BJ11" s="222"/>
      <c r="BK11" s="222"/>
      <c r="BL11" s="222"/>
      <c r="BM11" s="222"/>
      <c r="BN11" s="222"/>
      <c r="BO11" s="222"/>
      <c r="BP11" s="222"/>
      <c r="BQ11" s="222"/>
      <c r="BR11" s="222"/>
      <c r="BS11" s="222"/>
      <c r="BT11" s="222"/>
      <c r="BU11" s="222"/>
      <c r="BV11" s="222"/>
      <c r="BW11" s="222"/>
      <c r="BX11" s="222"/>
      <c r="BY11" s="222"/>
      <c r="BZ11" s="222"/>
      <c r="CA11" s="222"/>
      <c r="CB11" s="222"/>
      <c r="CC11" s="222"/>
      <c r="CD11" s="222"/>
      <c r="CE11" s="222"/>
      <c r="CF11" s="11"/>
    </row>
    <row r="12" spans="1:84" ht="13.5" customHeight="1" x14ac:dyDescent="0.2">
      <c r="A12" s="756"/>
      <c r="B12" s="757"/>
      <c r="C12" s="758"/>
      <c r="D12" s="33"/>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5"/>
      <c r="AP12" s="44">
        <v>3</v>
      </c>
      <c r="AQ12" s="19"/>
      <c r="AR12" s="29" t="s">
        <v>295</v>
      </c>
      <c r="AS12" s="34" t="s">
        <v>296</v>
      </c>
      <c r="AT12" s="221"/>
      <c r="AU12" s="221"/>
      <c r="AV12" s="43"/>
      <c r="AW12" s="222"/>
      <c r="AX12" s="222"/>
      <c r="AY12" s="222"/>
      <c r="AZ12" s="222"/>
      <c r="BA12" s="222"/>
      <c r="BB12" s="222"/>
      <c r="BC12" s="222"/>
      <c r="BD12" s="222"/>
      <c r="BE12" s="222"/>
      <c r="BF12" s="222"/>
      <c r="BG12" s="222"/>
      <c r="BH12" s="222"/>
      <c r="BI12" s="222"/>
      <c r="BJ12" s="222"/>
      <c r="BK12" s="222"/>
      <c r="BL12" s="222"/>
      <c r="BM12" s="222"/>
      <c r="BN12" s="222"/>
      <c r="BO12" s="222"/>
      <c r="BP12" s="222"/>
      <c r="BQ12" s="222"/>
      <c r="BR12" s="222"/>
      <c r="BS12" s="222"/>
      <c r="BT12" s="222"/>
      <c r="BU12" s="222"/>
      <c r="BV12" s="222"/>
      <c r="BW12" s="222"/>
      <c r="BX12" s="222"/>
      <c r="BY12" s="222"/>
      <c r="BZ12" s="222"/>
      <c r="CA12" s="222"/>
      <c r="CB12" s="222"/>
      <c r="CC12" s="222"/>
      <c r="CD12" s="222"/>
      <c r="CE12" s="222"/>
      <c r="CF12" s="11"/>
    </row>
    <row r="13" spans="1:84" ht="13.5" customHeight="1" x14ac:dyDescent="0.2">
      <c r="A13" s="756"/>
      <c r="B13" s="757"/>
      <c r="C13" s="758"/>
      <c r="D13" s="33"/>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44">
        <v>4</v>
      </c>
      <c r="AQ13" s="19"/>
      <c r="AR13" s="29" t="s">
        <v>295</v>
      </c>
      <c r="AS13" s="34" t="s">
        <v>297</v>
      </c>
      <c r="AT13" s="221"/>
      <c r="AU13" s="221"/>
      <c r="AV13" s="43"/>
      <c r="AW13" s="222"/>
      <c r="AX13" s="222"/>
      <c r="AY13" s="222"/>
      <c r="AZ13" s="222"/>
      <c r="BA13" s="222"/>
      <c r="BB13" s="222"/>
      <c r="BC13" s="222"/>
      <c r="BD13" s="222"/>
      <c r="BE13" s="222"/>
      <c r="BF13" s="222"/>
      <c r="BG13" s="222"/>
      <c r="BH13" s="222"/>
      <c r="BI13" s="222"/>
      <c r="BJ13" s="222"/>
      <c r="BK13" s="222"/>
      <c r="BL13" s="222"/>
      <c r="BM13" s="222"/>
      <c r="BN13" s="222"/>
      <c r="BO13" s="222"/>
      <c r="BP13" s="222"/>
      <c r="BQ13" s="222"/>
      <c r="BR13" s="222"/>
      <c r="BS13" s="222"/>
      <c r="BT13" s="222"/>
      <c r="BU13" s="222"/>
      <c r="BV13" s="222"/>
      <c r="BW13" s="222"/>
      <c r="BX13" s="222"/>
      <c r="BY13" s="222"/>
      <c r="BZ13" s="222"/>
      <c r="CA13" s="222"/>
      <c r="CB13" s="222"/>
      <c r="CC13" s="222"/>
      <c r="CD13" s="222"/>
      <c r="CE13" s="222"/>
      <c r="CF13" s="11"/>
    </row>
    <row r="14" spans="1:84" ht="13.5" customHeight="1" x14ac:dyDescent="0.2">
      <c r="A14" s="756"/>
      <c r="B14" s="757"/>
      <c r="C14" s="758"/>
      <c r="D14" s="38"/>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7"/>
      <c r="AP14" s="45">
        <v>5</v>
      </c>
      <c r="AQ14" s="19"/>
      <c r="AR14" s="29"/>
      <c r="AS14" s="223" t="s">
        <v>298</v>
      </c>
      <c r="AT14" s="224"/>
      <c r="AU14" s="224"/>
      <c r="AV14" s="224"/>
      <c r="AW14" s="224"/>
      <c r="AX14" s="224"/>
      <c r="AY14" s="224"/>
      <c r="AZ14" s="224"/>
      <c r="BA14" s="224"/>
      <c r="BB14" s="224"/>
      <c r="BC14" s="224"/>
      <c r="BD14" s="224"/>
      <c r="BE14" s="224"/>
      <c r="BF14" s="224"/>
      <c r="BG14" s="224"/>
      <c r="BH14" s="224"/>
      <c r="BI14" s="224"/>
      <c r="BJ14" s="224"/>
      <c r="BK14" s="224"/>
      <c r="BL14" s="224"/>
      <c r="BM14" s="224"/>
      <c r="BN14" s="224"/>
      <c r="BO14" s="224"/>
      <c r="BP14" s="224"/>
      <c r="BQ14" s="224"/>
      <c r="BR14" s="224"/>
      <c r="BS14" s="224"/>
      <c r="BT14" s="224"/>
      <c r="BU14" s="224"/>
      <c r="BV14" s="224"/>
      <c r="BW14" s="224"/>
      <c r="BX14" s="224"/>
      <c r="BY14" s="224"/>
      <c r="BZ14" s="224"/>
      <c r="CA14" s="224"/>
      <c r="CB14" s="224"/>
      <c r="CC14" s="224"/>
      <c r="CD14" s="224"/>
      <c r="CE14" s="224"/>
      <c r="CF14" s="11"/>
    </row>
    <row r="15" spans="1:84" ht="13.5" customHeight="1" x14ac:dyDescent="0.2">
      <c r="A15" s="756"/>
      <c r="B15" s="757"/>
      <c r="C15" s="758"/>
      <c r="D15" s="33" t="s">
        <v>299</v>
      </c>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5"/>
      <c r="AP15" s="44">
        <v>1</v>
      </c>
      <c r="AQ15" s="20"/>
      <c r="AR15" s="29" t="s">
        <v>295</v>
      </c>
      <c r="AS15" s="223" t="s">
        <v>283</v>
      </c>
      <c r="AT15" s="224"/>
      <c r="AU15" s="224"/>
      <c r="AV15" s="224"/>
      <c r="AW15" s="224"/>
      <c r="AX15" s="224"/>
      <c r="AY15" s="224"/>
      <c r="AZ15" s="224"/>
      <c r="BA15" s="224"/>
      <c r="BB15" s="224"/>
      <c r="BC15" s="224"/>
      <c r="BD15" s="224"/>
      <c r="BE15" s="224"/>
      <c r="BF15" s="224"/>
      <c r="BG15" s="224"/>
      <c r="BH15" s="224"/>
      <c r="BI15" s="224"/>
      <c r="BJ15" s="224"/>
      <c r="BK15" s="224"/>
      <c r="BL15" s="224"/>
      <c r="BM15" s="224"/>
      <c r="BN15" s="224"/>
      <c r="BO15" s="224"/>
      <c r="BP15" s="224"/>
      <c r="BQ15" s="224"/>
      <c r="BR15" s="224"/>
      <c r="BS15" s="224"/>
      <c r="BT15" s="224"/>
      <c r="BU15" s="224"/>
      <c r="BV15" s="224"/>
      <c r="BW15" s="224"/>
      <c r="BX15" s="224"/>
      <c r="BY15" s="224"/>
      <c r="BZ15" s="224"/>
      <c r="CA15" s="224"/>
      <c r="CB15" s="224"/>
      <c r="CC15" s="224"/>
      <c r="CD15" s="224"/>
      <c r="CE15" s="224"/>
      <c r="CF15" s="21"/>
    </row>
    <row r="16" spans="1:84" ht="13.5" customHeight="1" x14ac:dyDescent="0.2">
      <c r="A16" s="756"/>
      <c r="B16" s="757"/>
      <c r="C16" s="758"/>
      <c r="D16" s="33"/>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5"/>
      <c r="AP16" s="44">
        <v>2</v>
      </c>
      <c r="AQ16" s="13"/>
      <c r="AR16" s="14"/>
      <c r="AS16" s="15"/>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22"/>
    </row>
    <row r="17" spans="1:84" ht="13.5" customHeight="1" x14ac:dyDescent="0.2">
      <c r="A17" s="756"/>
      <c r="B17" s="757"/>
      <c r="C17" s="758"/>
      <c r="D17" s="36"/>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5"/>
      <c r="AP17" s="44">
        <v>3</v>
      </c>
      <c r="AQ17" s="16"/>
      <c r="AR17" s="15"/>
      <c r="AS17" s="15"/>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22"/>
    </row>
    <row r="18" spans="1:84" ht="13.5" customHeight="1" x14ac:dyDescent="0.2">
      <c r="A18" s="756"/>
      <c r="B18" s="757"/>
      <c r="C18" s="758"/>
      <c r="D18" s="36"/>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5"/>
      <c r="AP18" s="44">
        <v>4</v>
      </c>
      <c r="AQ18" s="16"/>
      <c r="AR18" s="15"/>
      <c r="AS18" s="15"/>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22"/>
    </row>
    <row r="19" spans="1:84" ht="13.5" customHeight="1" x14ac:dyDescent="0.2">
      <c r="A19" s="759"/>
      <c r="B19" s="760"/>
      <c r="C19" s="761"/>
      <c r="D19" s="38"/>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7"/>
      <c r="AP19" s="45">
        <v>5</v>
      </c>
      <c r="AQ19" s="16"/>
      <c r="AR19" s="15"/>
      <c r="AS19" s="15"/>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22"/>
    </row>
    <row r="20" spans="1:84" ht="13.5" customHeight="1" x14ac:dyDescent="0.2">
      <c r="A20" s="753" t="s">
        <v>284</v>
      </c>
      <c r="B20" s="754"/>
      <c r="C20" s="755"/>
      <c r="D20" s="36" t="s">
        <v>287</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44" t="s">
        <v>288</v>
      </c>
      <c r="AQ20" s="16"/>
      <c r="AR20" s="15"/>
      <c r="AS20" s="15"/>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22"/>
    </row>
    <row r="21" spans="1:84" ht="13.5" customHeight="1" x14ac:dyDescent="0.2">
      <c r="A21" s="756"/>
      <c r="B21" s="757"/>
      <c r="C21" s="758"/>
      <c r="D21" s="33"/>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44">
        <v>2</v>
      </c>
      <c r="AQ21" s="16"/>
      <c r="AR21" s="15"/>
      <c r="AS21" s="15"/>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22"/>
    </row>
    <row r="22" spans="1:84" ht="13.5" customHeight="1" x14ac:dyDescent="0.2">
      <c r="A22" s="756"/>
      <c r="B22" s="757"/>
      <c r="C22" s="758"/>
      <c r="D22" s="33"/>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44">
        <v>3</v>
      </c>
      <c r="AQ22" s="16"/>
      <c r="AR22" s="15"/>
      <c r="AS22" s="1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22"/>
    </row>
    <row r="23" spans="1:84" ht="13.5" customHeight="1" x14ac:dyDescent="0.2">
      <c r="A23" s="756"/>
      <c r="B23" s="757"/>
      <c r="C23" s="758"/>
      <c r="D23" s="33"/>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44">
        <v>4</v>
      </c>
      <c r="AQ23" s="16"/>
      <c r="AR23" s="15"/>
      <c r="AS23" s="15"/>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22"/>
    </row>
    <row r="24" spans="1:84" ht="13.5" customHeight="1" x14ac:dyDescent="0.2">
      <c r="A24" s="756"/>
      <c r="B24" s="757"/>
      <c r="C24" s="758"/>
      <c r="D24" s="38"/>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45">
        <v>5</v>
      </c>
      <c r="AQ24" s="16"/>
      <c r="AR24" s="15"/>
      <c r="AS24" s="15"/>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22"/>
    </row>
    <row r="25" spans="1:84" ht="13.5" customHeight="1" x14ac:dyDescent="0.2">
      <c r="A25" s="756"/>
      <c r="B25" s="757"/>
      <c r="C25" s="758"/>
      <c r="D25" s="33" t="s">
        <v>292</v>
      </c>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5"/>
      <c r="AP25" s="44">
        <v>1</v>
      </c>
      <c r="AQ25" s="16"/>
      <c r="AR25" s="15"/>
      <c r="AS25" s="15"/>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22"/>
    </row>
    <row r="26" spans="1:84" ht="13.5" customHeight="1" x14ac:dyDescent="0.2">
      <c r="A26" s="756"/>
      <c r="B26" s="757"/>
      <c r="C26" s="758"/>
      <c r="D26" s="33"/>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5"/>
      <c r="AP26" s="44">
        <v>2</v>
      </c>
      <c r="AQ26" s="16"/>
      <c r="AR26" s="15"/>
      <c r="AS26" s="15"/>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22"/>
    </row>
    <row r="27" spans="1:84" ht="13.5" customHeight="1" x14ac:dyDescent="0.2">
      <c r="A27" s="756"/>
      <c r="B27" s="757"/>
      <c r="C27" s="758"/>
      <c r="D27" s="33"/>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5"/>
      <c r="AP27" s="44">
        <v>3</v>
      </c>
      <c r="AQ27" s="16"/>
      <c r="AR27" s="15"/>
      <c r="AS27" s="15"/>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2"/>
    </row>
    <row r="28" spans="1:84" ht="13.5" customHeight="1" x14ac:dyDescent="0.2">
      <c r="A28" s="756"/>
      <c r="B28" s="757"/>
      <c r="C28" s="758"/>
      <c r="D28" s="33"/>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5"/>
      <c r="AP28" s="44">
        <v>4</v>
      </c>
      <c r="AQ28" s="16"/>
      <c r="AR28" s="15"/>
      <c r="AS28" s="15"/>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2"/>
    </row>
    <row r="29" spans="1:84" ht="13.5" customHeight="1" x14ac:dyDescent="0.2">
      <c r="A29" s="756"/>
      <c r="B29" s="757"/>
      <c r="C29" s="758"/>
      <c r="D29" s="38"/>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7"/>
      <c r="AP29" s="45">
        <v>5</v>
      </c>
      <c r="AQ29" s="16"/>
      <c r="AR29" s="15"/>
      <c r="AS29" s="15"/>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2"/>
    </row>
    <row r="30" spans="1:84" ht="13.5" customHeight="1" x14ac:dyDescent="0.2">
      <c r="A30" s="756"/>
      <c r="B30" s="757"/>
      <c r="C30" s="758"/>
      <c r="D30" s="33" t="s">
        <v>299</v>
      </c>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44">
        <v>1</v>
      </c>
      <c r="AQ30" s="16"/>
      <c r="AR30" s="15"/>
      <c r="AS30" s="15"/>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2"/>
    </row>
    <row r="31" spans="1:84" ht="13.5" customHeight="1" x14ac:dyDescent="0.2">
      <c r="A31" s="756"/>
      <c r="B31" s="757"/>
      <c r="C31" s="758"/>
      <c r="D31" s="33"/>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44">
        <v>2</v>
      </c>
      <c r="AQ31" s="16"/>
      <c r="AR31" s="15"/>
      <c r="AS31" s="15"/>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2"/>
    </row>
    <row r="32" spans="1:84" ht="13.5" customHeight="1" x14ac:dyDescent="0.2">
      <c r="A32" s="756"/>
      <c r="B32" s="757"/>
      <c r="C32" s="758"/>
      <c r="D32" s="36"/>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44">
        <v>3</v>
      </c>
      <c r="AQ32" s="17"/>
      <c r="CF32" s="24"/>
    </row>
    <row r="33" spans="1:84" ht="13.5" customHeight="1" x14ac:dyDescent="0.2">
      <c r="A33" s="756"/>
      <c r="B33" s="757"/>
      <c r="C33" s="758"/>
      <c r="D33" s="36"/>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44">
        <v>4</v>
      </c>
      <c r="AQ33" s="17"/>
      <c r="CF33" s="24"/>
    </row>
    <row r="34" spans="1:84" ht="13.5" customHeight="1" x14ac:dyDescent="0.2">
      <c r="A34" s="759"/>
      <c r="B34" s="760"/>
      <c r="C34" s="761"/>
      <c r="D34" s="38"/>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45">
        <v>5</v>
      </c>
      <c r="AQ34" s="17"/>
      <c r="CF34" s="24"/>
    </row>
    <row r="35" spans="1:84" ht="13.5" customHeight="1" x14ac:dyDescent="0.2">
      <c r="A35" s="753" t="s">
        <v>285</v>
      </c>
      <c r="B35" s="754"/>
      <c r="C35" s="755"/>
      <c r="D35" s="36" t="s">
        <v>287</v>
      </c>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44">
        <v>1</v>
      </c>
      <c r="AQ35" s="17"/>
      <c r="CF35" s="24"/>
    </row>
    <row r="36" spans="1:84" ht="13.5" customHeight="1" x14ac:dyDescent="0.2">
      <c r="A36" s="756"/>
      <c r="B36" s="757"/>
      <c r="C36" s="758"/>
      <c r="D36" s="33"/>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44">
        <v>2</v>
      </c>
      <c r="AQ36" s="17"/>
      <c r="CF36" s="24"/>
    </row>
    <row r="37" spans="1:84" ht="13.5" customHeight="1" x14ac:dyDescent="0.2">
      <c r="A37" s="756"/>
      <c r="B37" s="757"/>
      <c r="C37" s="758"/>
      <c r="D37" s="33"/>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44">
        <v>3</v>
      </c>
      <c r="AQ37" s="17"/>
      <c r="CF37" s="24"/>
    </row>
    <row r="38" spans="1:84" ht="13.5" customHeight="1" x14ac:dyDescent="0.2">
      <c r="A38" s="756"/>
      <c r="B38" s="757"/>
      <c r="C38" s="758"/>
      <c r="D38" s="33"/>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44">
        <v>4</v>
      </c>
      <c r="AQ38" s="17"/>
      <c r="CF38" s="24"/>
    </row>
    <row r="39" spans="1:84" ht="13.5" customHeight="1" x14ac:dyDescent="0.2">
      <c r="A39" s="756"/>
      <c r="B39" s="757"/>
      <c r="C39" s="758"/>
      <c r="D39" s="38"/>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45">
        <v>5</v>
      </c>
      <c r="AQ39" s="17"/>
      <c r="CF39" s="24"/>
    </row>
    <row r="40" spans="1:84" ht="13.5" customHeight="1" x14ac:dyDescent="0.2">
      <c r="A40" s="756"/>
      <c r="B40" s="757"/>
      <c r="C40" s="758"/>
      <c r="D40" s="33" t="s">
        <v>292</v>
      </c>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5"/>
      <c r="AP40" s="44">
        <v>1</v>
      </c>
      <c r="AQ40" s="17"/>
      <c r="CF40" s="24"/>
    </row>
    <row r="41" spans="1:84" ht="13.5" customHeight="1" x14ac:dyDescent="0.2">
      <c r="A41" s="756"/>
      <c r="B41" s="757"/>
      <c r="C41" s="758"/>
      <c r="D41" s="33"/>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5"/>
      <c r="AP41" s="44">
        <v>2</v>
      </c>
      <c r="AQ41" s="17"/>
      <c r="CF41" s="24"/>
    </row>
    <row r="42" spans="1:84" ht="13.5" customHeight="1" x14ac:dyDescent="0.2">
      <c r="A42" s="756"/>
      <c r="B42" s="757"/>
      <c r="C42" s="758"/>
      <c r="D42" s="33"/>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5"/>
      <c r="AP42" s="44">
        <v>3</v>
      </c>
      <c r="AQ42" s="17"/>
      <c r="CF42" s="24"/>
    </row>
    <row r="43" spans="1:84" ht="13.5" customHeight="1" x14ac:dyDescent="0.2">
      <c r="A43" s="756"/>
      <c r="B43" s="757"/>
      <c r="C43" s="758"/>
      <c r="D43" s="33"/>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5"/>
      <c r="AP43" s="44">
        <v>4</v>
      </c>
      <c r="AQ43" s="17"/>
      <c r="CF43" s="24"/>
    </row>
    <row r="44" spans="1:84" ht="13.5" customHeight="1" x14ac:dyDescent="0.2">
      <c r="A44" s="756"/>
      <c r="B44" s="757"/>
      <c r="C44" s="758"/>
      <c r="D44" s="38"/>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7"/>
      <c r="AP44" s="45">
        <v>5</v>
      </c>
      <c r="AQ44" s="17"/>
      <c r="CF44" s="24"/>
    </row>
    <row r="45" spans="1:84" ht="13.5" customHeight="1" x14ac:dyDescent="0.2">
      <c r="A45" s="756"/>
      <c r="B45" s="757"/>
      <c r="C45" s="758"/>
      <c r="D45" s="33" t="s">
        <v>299</v>
      </c>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44">
        <v>1</v>
      </c>
      <c r="AQ45" s="17"/>
      <c r="CF45" s="24"/>
    </row>
    <row r="46" spans="1:84" ht="13.5" customHeight="1" x14ac:dyDescent="0.2">
      <c r="A46" s="756"/>
      <c r="B46" s="757"/>
      <c r="C46" s="758"/>
      <c r="D46" s="33"/>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44">
        <v>2</v>
      </c>
      <c r="AQ46" s="17"/>
      <c r="CF46" s="24"/>
    </row>
    <row r="47" spans="1:84" ht="13.5" customHeight="1" x14ac:dyDescent="0.2">
      <c r="A47" s="756"/>
      <c r="B47" s="757"/>
      <c r="C47" s="758"/>
      <c r="D47" s="36"/>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44">
        <v>3</v>
      </c>
      <c r="AQ47" s="17"/>
      <c r="CF47" s="24"/>
    </row>
    <row r="48" spans="1:84" ht="13.5" customHeight="1" x14ac:dyDescent="0.2">
      <c r="A48" s="756"/>
      <c r="B48" s="757"/>
      <c r="C48" s="758"/>
      <c r="D48" s="36"/>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44">
        <v>4</v>
      </c>
      <c r="AQ48" s="17"/>
      <c r="CF48" s="24"/>
    </row>
    <row r="49" spans="1:84" ht="13.5" customHeight="1" x14ac:dyDescent="0.2">
      <c r="A49" s="759"/>
      <c r="B49" s="760"/>
      <c r="C49" s="761"/>
      <c r="D49" s="38"/>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45">
        <v>5</v>
      </c>
      <c r="AQ49" s="17"/>
      <c r="CF49" s="24"/>
    </row>
    <row r="50" spans="1:84" ht="13.5" customHeight="1" x14ac:dyDescent="0.2">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2026-10-09T03:00:14Z</dcterms:modified>
  <cp:category/>
  <cp:contentStatus/>
</cp:coreProperties>
</file>