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3 標識工事\識札６１（入札11.17）【受あり】\（告示）識札６１\"/>
    </mc:Choice>
  </mc:AlternateContent>
  <xr:revisionPtr revIDLastSave="0" documentId="13_ncr:1_{60DD6DCE-0252-4D82-92FC-B236A1ECCED7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<sst xmlns="http://schemas.openxmlformats.org/spreadsheetml/2006/main" count="221" uniqueCount="107">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</sst>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H11" sqref="H11:Y11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54" t="s">
        <v>77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3" t="s">
        <v>4</v>
      </c>
      <c r="AD1" s="45" t="s">
        <v>26</v>
      </c>
      <c r="AE1" s="45"/>
      <c r="AF1" s="45"/>
      <c r="AG1" s="45"/>
      <c r="AJ1" s="248" t="s">
        <v>32</v>
      </c>
      <c r="AK1" s="248"/>
      <c r="AL1" s="248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7">
        <v>1</v>
      </c>
      <c r="AC2" s="258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59"/>
      <c r="AC3" s="260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57">
        <v>10</v>
      </c>
      <c r="AC5" s="258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59"/>
      <c r="AC6" s="260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32" t="s">
        <v>6</v>
      </c>
      <c r="I7" s="232"/>
      <c r="J7" s="232"/>
      <c r="K7" s="232"/>
      <c r="L7" s="232"/>
      <c r="M7" s="232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32" t="s">
        <v>7</v>
      </c>
      <c r="I8" s="232"/>
      <c r="J8" s="232"/>
      <c r="K8" s="232"/>
      <c r="L8" s="232"/>
      <c r="M8" s="232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4"/>
      <c r="AB8" s="263">
        <v>1</v>
      </c>
      <c r="AC8" s="264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32" t="s">
        <v>30</v>
      </c>
      <c r="I9" s="232"/>
      <c r="J9" s="232"/>
      <c r="K9" s="232"/>
      <c r="L9" s="232"/>
      <c r="M9" s="232"/>
      <c r="N9" s="234"/>
      <c r="O9" s="234"/>
      <c r="P9" s="234"/>
      <c r="Q9" s="234"/>
      <c r="R9" s="234"/>
      <c r="S9" s="10"/>
      <c r="T9" s="234"/>
      <c r="U9" s="234"/>
      <c r="V9" s="234"/>
      <c r="W9" s="234"/>
      <c r="X9" s="234"/>
      <c r="Y9" s="4"/>
      <c r="AB9" s="265"/>
      <c r="AC9" s="266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67">
        <f>AC11</f>
        <v>46343</v>
      </c>
      <c r="C11" s="267"/>
      <c r="D11" s="267"/>
      <c r="E11" s="267"/>
      <c r="F11" s="267"/>
      <c r="G11" s="267"/>
      <c r="H11" s="268" t="str">
        <f>"に開札予定の次の"&amp;IF(AB2=1,AF2,AF3)&amp;"について、落札者となった"</f>
        <v>に開札予定の次の工事について、落札者となった</v>
      </c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AA11" s="252" t="s">
        <v>29</v>
      </c>
      <c r="AB11" s="252"/>
      <c r="AC11" s="253">
        <v>46343</v>
      </c>
      <c r="AD11" s="253"/>
      <c r="AE11" s="253"/>
      <c r="AF11" s="253"/>
      <c r="AG11" s="253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52"/>
      <c r="AB12" s="252"/>
      <c r="AC12" s="253"/>
      <c r="AD12" s="253"/>
      <c r="AE12" s="253"/>
      <c r="AF12" s="253"/>
      <c r="AG12" s="253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44" t="s">
        <v>10</v>
      </c>
      <c r="C14" s="244"/>
      <c r="D14" s="244"/>
      <c r="E14" s="17" t="s">
        <v>11</v>
      </c>
      <c r="F14" s="18" t="s">
        <v>12</v>
      </c>
      <c r="G14" s="255"/>
      <c r="H14" s="255"/>
      <c r="I14" s="255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50" t="s">
        <v>79</v>
      </c>
      <c r="C18" s="250"/>
      <c r="D18" s="25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61" t="s">
        <v>23</v>
      </c>
      <c r="AA18" s="262"/>
      <c r="AB18" s="262"/>
      <c r="AC18" s="262"/>
      <c r="AD18" s="262"/>
      <c r="AE18" s="262"/>
      <c r="AF18" s="262"/>
      <c r="AG18" s="262"/>
      <c r="AH18" s="262"/>
      <c r="AI18" s="262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11月17日</v>
      </c>
      <c r="AR18" s="59"/>
    </row>
    <row r="19" spans="1:51" ht="21.95" customHeight="1">
      <c r="A19" s="21"/>
      <c r="B19" s="250"/>
      <c r="C19" s="250"/>
      <c r="D19" s="25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61"/>
      <c r="AA19" s="262"/>
      <c r="AB19" s="262"/>
      <c r="AC19" s="262"/>
      <c r="AD19" s="262"/>
      <c r="AE19" s="262"/>
      <c r="AF19" s="262"/>
      <c r="AG19" s="262"/>
      <c r="AH19" s="262"/>
      <c r="AI19" s="262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10" t="s">
        <v>84</v>
      </c>
      <c r="D21" s="210"/>
      <c r="E21" s="211"/>
      <c r="F21" s="224" t="s">
        <v>68</v>
      </c>
      <c r="G21" s="225"/>
      <c r="H21" s="212"/>
      <c r="I21" s="213"/>
      <c r="J21" s="213"/>
      <c r="K21" s="213"/>
      <c r="L21" s="213"/>
      <c r="M21" s="220" t="s">
        <v>83</v>
      </c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9"/>
      <c r="Y21" s="20"/>
      <c r="Z21" s="69"/>
      <c r="AA21" s="221" t="s">
        <v>80</v>
      </c>
      <c r="AB21" s="221"/>
      <c r="AC21" s="221"/>
      <c r="AD21" s="221"/>
      <c r="AE21" s="221"/>
      <c r="AF21" s="221"/>
      <c r="AG21" s="221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10"/>
      <c r="D22" s="210"/>
      <c r="E22" s="211"/>
      <c r="F22" s="226"/>
      <c r="G22" s="225"/>
      <c r="H22" s="214"/>
      <c r="I22" s="215"/>
      <c r="J22" s="215"/>
      <c r="K22" s="215"/>
      <c r="L22" s="215"/>
      <c r="M22" s="22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1"/>
      <c r="Y22" s="20"/>
      <c r="Z22" s="110"/>
      <c r="AA22" s="221"/>
      <c r="AB22" s="221"/>
      <c r="AC22" s="221"/>
      <c r="AD22" s="221"/>
      <c r="AE22" s="221"/>
      <c r="AF22" s="221"/>
      <c r="AG22" s="221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21"/>
      <c r="AB23" s="221"/>
      <c r="AC23" s="221"/>
      <c r="AD23" s="221"/>
      <c r="AE23" s="221"/>
      <c r="AF23" s="221"/>
      <c r="AG23" s="221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10" t="s">
        <v>85</v>
      </c>
      <c r="D24" s="210"/>
      <c r="E24" s="211"/>
      <c r="F24" s="224" t="s">
        <v>68</v>
      </c>
      <c r="G24" s="225"/>
      <c r="H24" s="212"/>
      <c r="I24" s="213"/>
      <c r="J24" s="213"/>
      <c r="K24" s="213"/>
      <c r="L24" s="213"/>
      <c r="M24" s="220" t="s">
        <v>83</v>
      </c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7"/>
      <c r="Y24" s="20"/>
      <c r="Z24" s="110"/>
      <c r="AA24" s="221"/>
      <c r="AB24" s="221"/>
      <c r="AC24" s="221"/>
      <c r="AD24" s="221"/>
      <c r="AE24" s="221"/>
      <c r="AF24" s="221"/>
      <c r="AG24" s="221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10"/>
      <c r="D25" s="210"/>
      <c r="E25" s="211"/>
      <c r="F25" s="226"/>
      <c r="G25" s="225"/>
      <c r="H25" s="214"/>
      <c r="I25" s="215"/>
      <c r="J25" s="215"/>
      <c r="K25" s="215"/>
      <c r="L25" s="215"/>
      <c r="M25" s="220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20"/>
      <c r="Z25" s="110"/>
      <c r="AA25" s="221"/>
      <c r="AB25" s="221"/>
      <c r="AC25" s="221"/>
      <c r="AD25" s="221"/>
      <c r="AE25" s="221"/>
      <c r="AF25" s="221"/>
      <c r="AG25" s="221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23" t="s">
        <v>34</v>
      </c>
      <c r="AN26" s="223"/>
      <c r="AO26" s="223"/>
      <c r="AP26" s="223"/>
      <c r="AQ26" s="223"/>
      <c r="AR26" s="223"/>
      <c r="AS26" s="73"/>
      <c r="AT26" s="73"/>
      <c r="AU26" s="45"/>
    </row>
    <row r="27" spans="1:51" ht="12.75" customHeight="1">
      <c r="A27" s="235" t="s">
        <v>13</v>
      </c>
      <c r="B27" s="236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23"/>
      <c r="AN27" s="223"/>
      <c r="AO27" s="223"/>
      <c r="AP27" s="223"/>
      <c r="AQ27" s="223"/>
      <c r="AR27" s="223"/>
      <c r="AS27" s="73"/>
      <c r="AT27" s="73"/>
      <c r="AU27" s="45"/>
    </row>
    <row r="28" spans="1:51" ht="21.95" customHeight="1">
      <c r="A28" s="237"/>
      <c r="B28" s="238"/>
      <c r="C28" s="243" t="s">
        <v>15</v>
      </c>
      <c r="D28" s="244"/>
      <c r="E28" s="245"/>
      <c r="F28" s="241" t="s">
        <v>16</v>
      </c>
      <c r="G28" s="242"/>
      <c r="H28" s="242"/>
      <c r="I28" s="242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7"/>
      <c r="B29" s="238"/>
      <c r="C29" s="243"/>
      <c r="D29" s="244"/>
      <c r="E29" s="245"/>
      <c r="F29" s="241" t="s">
        <v>53</v>
      </c>
      <c r="G29" s="242"/>
      <c r="H29" s="242"/>
      <c r="I29" s="242"/>
      <c r="J29" s="246"/>
      <c r="K29" s="246"/>
      <c r="L29" s="246"/>
      <c r="M29" s="246"/>
      <c r="N29" s="246"/>
      <c r="O29" s="35" t="s">
        <v>55</v>
      </c>
      <c r="P29" s="247"/>
      <c r="Q29" s="247"/>
      <c r="R29" s="247"/>
      <c r="S29" s="247"/>
      <c r="T29" s="247"/>
      <c r="U29" s="247"/>
      <c r="V29" s="247"/>
      <c r="W29" s="247"/>
      <c r="X29" s="247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7"/>
      <c r="B30" s="238"/>
      <c r="C30" s="243"/>
      <c r="D30" s="244"/>
      <c r="E30" s="245"/>
      <c r="F30" s="241" t="s">
        <v>17</v>
      </c>
      <c r="G30" s="242"/>
      <c r="H30" s="242"/>
      <c r="I30" s="242"/>
      <c r="J30" s="249"/>
      <c r="K30" s="249"/>
      <c r="L30" s="249"/>
      <c r="M30" s="249"/>
      <c r="N30" s="38" t="s">
        <v>14</v>
      </c>
      <c r="O30" s="249"/>
      <c r="P30" s="249"/>
      <c r="Q30" s="249"/>
      <c r="R30" s="249"/>
      <c r="S30" s="1" t="s">
        <v>31</v>
      </c>
      <c r="T30" s="248"/>
      <c r="U30" s="248"/>
      <c r="V30" s="248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9"/>
      <c r="B31" s="240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22" t="s">
        <v>57</v>
      </c>
      <c r="AN31" s="222"/>
      <c r="AO31" s="222"/>
      <c r="AP31" s="222"/>
      <c r="AQ31" s="222"/>
      <c r="AR31" s="222"/>
      <c r="AS31" s="222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22"/>
      <c r="AN32" s="222"/>
      <c r="AO32" s="222"/>
      <c r="AP32" s="222"/>
      <c r="AQ32" s="222"/>
      <c r="AR32" s="222"/>
      <c r="AS32" s="222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H9:M9"/>
    <mergeCell ref="H8:M8"/>
    <mergeCell ref="H7:M7"/>
    <mergeCell ref="N7:X7"/>
    <mergeCell ref="N8:X8"/>
    <mergeCell ref="N9:R9"/>
    <mergeCell ref="T9:X9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C21:E22"/>
    <mergeCell ref="C24:E25"/>
    <mergeCell ref="H24:L25"/>
    <mergeCell ref="N24:X25"/>
    <mergeCell ref="M24:M25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topLeftCell="A25"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B13" sqref="B13:G13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274" t="s">
        <v>77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114" t="s">
        <v>4</v>
      </c>
      <c r="AD1" s="116" t="s">
        <v>26</v>
      </c>
      <c r="AE1" s="116"/>
      <c r="AF1" s="116"/>
      <c r="AG1" s="116"/>
      <c r="AJ1" s="275" t="s">
        <v>32</v>
      </c>
      <c r="AK1" s="275"/>
      <c r="AL1" s="275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276">
        <v>1</v>
      </c>
      <c r="AC2" s="277"/>
      <c r="AD2" s="120"/>
      <c r="AE2" s="121">
        <v>1</v>
      </c>
      <c r="AF2" s="116" t="s">
        <v>3</v>
      </c>
      <c r="AG2" s="116"/>
      <c r="AJ2" s="280" t="s">
        <v>33</v>
      </c>
      <c r="AK2" s="280"/>
      <c r="AL2" s="280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278"/>
      <c r="AC3" s="279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276">
        <v>10</v>
      </c>
      <c r="AC5" s="277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278"/>
      <c r="AC6" s="279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271" t="s">
        <v>6</v>
      </c>
      <c r="I7" s="271"/>
      <c r="J7" s="271"/>
      <c r="K7" s="271"/>
      <c r="L7" s="271"/>
      <c r="M7" s="271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271" t="s">
        <v>7</v>
      </c>
      <c r="I8" s="271"/>
      <c r="J8" s="271"/>
      <c r="K8" s="271"/>
      <c r="L8" s="271"/>
      <c r="M8" s="271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118"/>
      <c r="AB8" s="263">
        <v>1</v>
      </c>
      <c r="AC8" s="264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271" t="s">
        <v>30</v>
      </c>
      <c r="I9" s="271"/>
      <c r="J9" s="271"/>
      <c r="K9" s="271"/>
      <c r="L9" s="271"/>
      <c r="M9" s="271"/>
      <c r="N9" s="273"/>
      <c r="O9" s="273"/>
      <c r="P9" s="273"/>
      <c r="Q9" s="273"/>
      <c r="R9" s="273"/>
      <c r="S9" s="128"/>
      <c r="T9" s="273"/>
      <c r="U9" s="273"/>
      <c r="V9" s="273"/>
      <c r="W9" s="273"/>
      <c r="X9" s="273"/>
      <c r="Y9" s="118"/>
      <c r="AB9" s="265"/>
      <c r="AC9" s="266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273"/>
      <c r="U11" s="273"/>
      <c r="V11" s="273"/>
      <c r="W11" s="273"/>
      <c r="X11" s="273"/>
      <c r="Y11" s="118"/>
      <c r="AA11" s="287" t="s">
        <v>29</v>
      </c>
      <c r="AB11" s="287"/>
      <c r="AC11" s="253">
        <f>'別紙１（単体）'!AC11:AG12</f>
        <v>46343</v>
      </c>
      <c r="AD11" s="253"/>
      <c r="AE11" s="253"/>
      <c r="AF11" s="253"/>
      <c r="AG11" s="253"/>
      <c r="AP11" s="121"/>
      <c r="AQ11" s="116"/>
      <c r="AR11" s="116"/>
      <c r="AS11" s="122"/>
      <c r="AT11" s="123"/>
    </row>
    <row r="12" spans="1:46" ht="21.95" customHeight="1">
      <c r="AA12" s="287"/>
      <c r="AB12" s="287"/>
      <c r="AC12" s="253"/>
      <c r="AD12" s="253"/>
      <c r="AE12" s="253"/>
      <c r="AF12" s="253"/>
      <c r="AG12" s="253"/>
      <c r="AP12" s="121"/>
      <c r="AQ12" s="116"/>
      <c r="AR12" s="116"/>
      <c r="AS12" s="122"/>
      <c r="AT12" s="123"/>
    </row>
    <row r="13" spans="1:46" ht="17.25" customHeight="1">
      <c r="A13" s="116"/>
      <c r="B13" s="288">
        <f>AC11</f>
        <v>46343</v>
      </c>
      <c r="C13" s="288"/>
      <c r="D13" s="288"/>
      <c r="E13" s="288"/>
      <c r="F13" s="288"/>
      <c r="G13" s="288"/>
      <c r="H13" s="289" t="str">
        <f>"に開札予定の次の"&amp;IF(AB2=1,AF2,AF3)&amp;"について、落札者となった"</f>
        <v>に開札予定の次の工事について、落札者となった</v>
      </c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8" t="s">
        <v>10</v>
      </c>
      <c r="C16" s="298"/>
      <c r="D16" s="298"/>
      <c r="E16" s="138" t="s">
        <v>11</v>
      </c>
      <c r="F16" s="139" t="s">
        <v>12</v>
      </c>
      <c r="G16" s="299"/>
      <c r="H16" s="299"/>
      <c r="I16" s="299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8" t="str">
        <f>IF(AB2=1,"工事名","業務名")</f>
        <v>工事名</v>
      </c>
      <c r="C17" s="298"/>
      <c r="D17" s="298"/>
      <c r="E17" s="141"/>
      <c r="F17" s="14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11月17日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301" t="s">
        <v>79</v>
      </c>
      <c r="C20" s="301"/>
      <c r="D20" s="301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283" t="s">
        <v>23</v>
      </c>
      <c r="AA20" s="284"/>
      <c r="AB20" s="284"/>
      <c r="AC20" s="284"/>
      <c r="AD20" s="284"/>
      <c r="AE20" s="284"/>
      <c r="AF20" s="284"/>
      <c r="AG20" s="284"/>
      <c r="AH20" s="284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301"/>
      <c r="C21" s="301"/>
      <c r="D21" s="301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283"/>
      <c r="AA21" s="284"/>
      <c r="AB21" s="284"/>
      <c r="AC21" s="284"/>
      <c r="AD21" s="284"/>
      <c r="AE21" s="284"/>
      <c r="AF21" s="284"/>
      <c r="AG21" s="284"/>
      <c r="AH21" s="284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302" t="s">
        <v>84</v>
      </c>
      <c r="D23" s="302"/>
      <c r="E23" s="303"/>
      <c r="F23" s="290" t="s">
        <v>68</v>
      </c>
      <c r="G23" s="291"/>
      <c r="H23" s="304"/>
      <c r="I23" s="305"/>
      <c r="J23" s="305"/>
      <c r="K23" s="305"/>
      <c r="L23" s="305"/>
      <c r="M23" s="308" t="s">
        <v>83</v>
      </c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4"/>
      <c r="Y23" s="141"/>
      <c r="Z23" s="116"/>
      <c r="AA23" s="282" t="s">
        <v>80</v>
      </c>
      <c r="AB23" s="282"/>
      <c r="AC23" s="282"/>
      <c r="AD23" s="282"/>
      <c r="AE23" s="282"/>
      <c r="AF23" s="282"/>
      <c r="AG23" s="282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302"/>
      <c r="D24" s="302"/>
      <c r="E24" s="303"/>
      <c r="F24" s="292"/>
      <c r="G24" s="291"/>
      <c r="H24" s="306"/>
      <c r="I24" s="307"/>
      <c r="J24" s="307"/>
      <c r="K24" s="307"/>
      <c r="L24" s="307"/>
      <c r="M24" s="308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6"/>
      <c r="Y24" s="141"/>
      <c r="Z24" s="184"/>
      <c r="AA24" s="282"/>
      <c r="AB24" s="282"/>
      <c r="AC24" s="282"/>
      <c r="AD24" s="282"/>
      <c r="AE24" s="282"/>
      <c r="AF24" s="282"/>
      <c r="AG24" s="282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282"/>
      <c r="AB25" s="282"/>
      <c r="AC25" s="282"/>
      <c r="AD25" s="282"/>
      <c r="AE25" s="282"/>
      <c r="AF25" s="282"/>
      <c r="AG25" s="282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302" t="s">
        <v>85</v>
      </c>
      <c r="D26" s="302"/>
      <c r="E26" s="303"/>
      <c r="F26" s="290" t="s">
        <v>68</v>
      </c>
      <c r="G26" s="291"/>
      <c r="H26" s="304"/>
      <c r="I26" s="305"/>
      <c r="J26" s="305"/>
      <c r="K26" s="305"/>
      <c r="L26" s="305"/>
      <c r="M26" s="308" t="s">
        <v>83</v>
      </c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4"/>
      <c r="Y26" s="141"/>
      <c r="Z26" s="184"/>
      <c r="AA26" s="282"/>
      <c r="AB26" s="282"/>
      <c r="AC26" s="282"/>
      <c r="AD26" s="282"/>
      <c r="AE26" s="282"/>
      <c r="AF26" s="282"/>
      <c r="AG26" s="282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302"/>
      <c r="D27" s="302"/>
      <c r="E27" s="303"/>
      <c r="F27" s="292"/>
      <c r="G27" s="291"/>
      <c r="H27" s="306"/>
      <c r="I27" s="307"/>
      <c r="J27" s="307"/>
      <c r="K27" s="307"/>
      <c r="L27" s="307"/>
      <c r="M27" s="308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6"/>
      <c r="Y27" s="141"/>
      <c r="Z27" s="184"/>
      <c r="AA27" s="282"/>
      <c r="AB27" s="282"/>
      <c r="AC27" s="282"/>
      <c r="AD27" s="282"/>
      <c r="AE27" s="282"/>
      <c r="AF27" s="282"/>
      <c r="AG27" s="282"/>
      <c r="AH27" s="116"/>
      <c r="AI27" s="116"/>
      <c r="AM27" s="297" t="s">
        <v>35</v>
      </c>
      <c r="AN27" s="297"/>
      <c r="AO27" s="297"/>
      <c r="AP27" s="297"/>
      <c r="AQ27" s="297"/>
      <c r="AR27" s="297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7"/>
      <c r="AN28" s="297"/>
      <c r="AO28" s="297"/>
      <c r="AP28" s="297"/>
      <c r="AQ28" s="297"/>
      <c r="AR28" s="297"/>
      <c r="AS28" s="183"/>
      <c r="AT28" s="183"/>
      <c r="AU28" s="116"/>
    </row>
    <row r="29" spans="1:47" ht="12.75" customHeight="1">
      <c r="A29" s="309" t="s">
        <v>13</v>
      </c>
      <c r="B29" s="310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285" t="s">
        <v>34</v>
      </c>
      <c r="AN29" s="285"/>
      <c r="AO29" s="285"/>
      <c r="AP29" s="285"/>
      <c r="AQ29" s="285"/>
      <c r="AR29" s="285"/>
      <c r="AS29" s="183"/>
      <c r="AT29" s="183"/>
      <c r="AU29" s="116"/>
    </row>
    <row r="30" spans="1:47" ht="21.95" customHeight="1">
      <c r="A30" s="311"/>
      <c r="B30" s="312"/>
      <c r="C30" s="315" t="s">
        <v>15</v>
      </c>
      <c r="D30" s="316"/>
      <c r="E30" s="317"/>
      <c r="F30" s="315" t="s">
        <v>16</v>
      </c>
      <c r="G30" s="316"/>
      <c r="H30" s="316"/>
      <c r="I30" s="316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188"/>
      <c r="AM30" s="285"/>
      <c r="AN30" s="285"/>
      <c r="AO30" s="285"/>
      <c r="AP30" s="285"/>
      <c r="AQ30" s="285"/>
      <c r="AR30" s="285"/>
      <c r="AS30" s="183"/>
      <c r="AT30" s="183"/>
      <c r="AU30" s="116"/>
    </row>
    <row r="31" spans="1:47" ht="21.95" customHeight="1">
      <c r="A31" s="311"/>
      <c r="B31" s="312"/>
      <c r="C31" s="315"/>
      <c r="D31" s="316"/>
      <c r="E31" s="317"/>
      <c r="F31" s="315" t="s">
        <v>53</v>
      </c>
      <c r="G31" s="316"/>
      <c r="H31" s="316"/>
      <c r="I31" s="316"/>
      <c r="J31" s="319"/>
      <c r="K31" s="319"/>
      <c r="L31" s="319"/>
      <c r="M31" s="319"/>
      <c r="N31" s="319"/>
      <c r="O31" s="186" t="s">
        <v>54</v>
      </c>
      <c r="P31" s="320"/>
      <c r="Q31" s="320"/>
      <c r="R31" s="320"/>
      <c r="S31" s="320"/>
      <c r="T31" s="320"/>
      <c r="U31" s="320"/>
      <c r="V31" s="320"/>
      <c r="W31" s="320"/>
      <c r="X31" s="320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311"/>
      <c r="B32" s="312"/>
      <c r="C32" s="315"/>
      <c r="D32" s="316"/>
      <c r="E32" s="317"/>
      <c r="F32" s="315" t="s">
        <v>17</v>
      </c>
      <c r="G32" s="316"/>
      <c r="H32" s="316"/>
      <c r="I32" s="316"/>
      <c r="J32" s="321"/>
      <c r="K32" s="321"/>
      <c r="L32" s="321"/>
      <c r="M32" s="321"/>
      <c r="N32" s="190" t="s">
        <v>14</v>
      </c>
      <c r="O32" s="321"/>
      <c r="P32" s="321"/>
      <c r="Q32" s="321"/>
      <c r="R32" s="321"/>
      <c r="S32" s="117" t="s">
        <v>14</v>
      </c>
      <c r="T32" s="275"/>
      <c r="U32" s="275"/>
      <c r="V32" s="275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313"/>
      <c r="B33" s="314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281" t="s">
        <v>57</v>
      </c>
      <c r="AN34" s="281"/>
      <c r="AO34" s="281"/>
      <c r="AP34" s="281"/>
      <c r="AQ34" s="281"/>
      <c r="AR34" s="281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281"/>
      <c r="AN35" s="281"/>
      <c r="AO35" s="281"/>
      <c r="AP35" s="281"/>
      <c r="AQ35" s="281"/>
      <c r="AR35" s="281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T11:X11"/>
    <mergeCell ref="N10:X10"/>
    <mergeCell ref="AA11:AB12"/>
    <mergeCell ref="B13:G13"/>
    <mergeCell ref="H13:Y13"/>
    <mergeCell ref="AM34:AR35"/>
    <mergeCell ref="AA23:AG27"/>
    <mergeCell ref="Z20:AH21"/>
    <mergeCell ref="AM29:AR30"/>
    <mergeCell ref="AC11:AG12"/>
    <mergeCell ref="A1:Y1"/>
    <mergeCell ref="AJ1:AL1"/>
    <mergeCell ref="AB2:AC3"/>
    <mergeCell ref="AJ2:AL2"/>
    <mergeCell ref="AB5:AC6"/>
    <mergeCell ref="H7:M7"/>
    <mergeCell ref="N7:X7"/>
    <mergeCell ref="AB8:AC9"/>
    <mergeCell ref="H8:M8"/>
    <mergeCell ref="N8:X8"/>
    <mergeCell ref="H9:M9"/>
    <mergeCell ref="N9:R9"/>
    <mergeCell ref="T9:X9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54" t="s">
        <v>78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AD1" s="45" t="s">
        <v>26</v>
      </c>
      <c r="AE1" s="45"/>
      <c r="AF1" s="45"/>
      <c r="AG1" s="45"/>
      <c r="AJ1" s="248" t="s">
        <v>32</v>
      </c>
      <c r="AK1" s="248"/>
      <c r="AL1" s="248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5">
        <f>IF('別紙１－②（代理人用) '!AB2:AC3="",'別紙１（単体）'!AB2:AC3,'別紙１－②（代理人用) '!AB2:AC3)</f>
        <v>1</v>
      </c>
      <c r="AC2" s="326"/>
      <c r="AD2" s="67"/>
      <c r="AE2" s="44">
        <v>1</v>
      </c>
      <c r="AF2" s="45" t="s">
        <v>3</v>
      </c>
      <c r="AG2" s="45"/>
      <c r="AJ2" s="251" t="s">
        <v>33</v>
      </c>
      <c r="AK2" s="251"/>
      <c r="AL2" s="251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27"/>
      <c r="AC3" s="328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25">
        <f>IF('別紙１－②（代理人用) '!AB5:AC6="",'別紙１（単体）'!AB5:AC6,'別紙１－②（代理人用) '!AB5:AC6)</f>
        <v>10</v>
      </c>
      <c r="AC5" s="326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27"/>
      <c r="AC6" s="328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32" t="s">
        <v>6</v>
      </c>
      <c r="I7" s="232"/>
      <c r="J7" s="232"/>
      <c r="K7" s="232"/>
      <c r="L7" s="232"/>
      <c r="M7" s="232"/>
      <c r="N7" s="323">
        <f>IF('別紙１－②（代理人用) '!N7:X7="",'別紙１（単体）'!N7:X7,'別紙１－②（代理人用) '!N7:X7)</f>
        <v>0</v>
      </c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32" t="s">
        <v>7</v>
      </c>
      <c r="I8" s="232"/>
      <c r="J8" s="232"/>
      <c r="K8" s="232"/>
      <c r="L8" s="232"/>
      <c r="M8" s="232"/>
      <c r="N8" s="323">
        <f>IF('別紙１－②（代理人用) '!N8:X8="",'別紙１（単体）'!N8:X8,'別紙１－②（代理人用) '!N8:X8)</f>
        <v>0</v>
      </c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32" t="s">
        <v>30</v>
      </c>
      <c r="I9" s="232"/>
      <c r="J9" s="232"/>
      <c r="K9" s="232"/>
      <c r="L9" s="232"/>
      <c r="M9" s="232"/>
      <c r="N9" s="323">
        <f>IF('別紙１－②（代理人用) '!N9:R9="",'別紙１（単体）'!N9:R9,'別紙１－②（代理人用) '!N9:R9)</f>
        <v>0</v>
      </c>
      <c r="O9" s="323"/>
      <c r="P9" s="323"/>
      <c r="Q9" s="323"/>
      <c r="R9" s="323"/>
      <c r="S9" s="10"/>
      <c r="T9" s="324">
        <f>IF('別紙１－②（代理人用) '!T9:X9="",'別紙１（単体）'!T9:X9,'別紙１－②（代理人用) '!T9:X9)</f>
        <v>0</v>
      </c>
      <c r="U9" s="324"/>
      <c r="V9" s="324"/>
      <c r="W9" s="324"/>
      <c r="X9" s="324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67">
        <f>AC11</f>
        <v>0</v>
      </c>
      <c r="C11" s="267"/>
      <c r="D11" s="267"/>
      <c r="E11" s="267"/>
      <c r="F11" s="267"/>
      <c r="G11" s="267"/>
      <c r="H11" s="332" t="str">
        <f>"に契約締結した次の"&amp;IF(AB2=1,AF2,AF3)&amp;"について、"&amp;"第"&amp;AE14&amp;"回変更契約から"</f>
        <v>に契約締結した次の工事について、第１回変更契約から</v>
      </c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AA11" s="330" t="s">
        <v>46</v>
      </c>
      <c r="AB11" s="252"/>
      <c r="AC11" s="331"/>
      <c r="AD11" s="331"/>
      <c r="AE11" s="331"/>
      <c r="AF11" s="331"/>
      <c r="AG11" s="331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52"/>
      <c r="AB12" s="252"/>
      <c r="AC12" s="331"/>
      <c r="AD12" s="331"/>
      <c r="AE12" s="331"/>
      <c r="AF12" s="331"/>
      <c r="AG12" s="331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44" t="str">
        <f>IF(AB2=1,"工事番号","業務番号")</f>
        <v>工事番号</v>
      </c>
      <c r="C14" s="244"/>
      <c r="D14" s="244"/>
      <c r="E14" s="17" t="s">
        <v>11</v>
      </c>
      <c r="F14" s="18" t="s">
        <v>12</v>
      </c>
      <c r="G14" s="333">
        <f>IF('別紙１－②（代理人用) '!G16:I16="",'別紙１（単体）'!G14:I14,'別紙１－②（代理人用) '!G16:I16)</f>
        <v>0</v>
      </c>
      <c r="H14" s="333"/>
      <c r="I14" s="333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44" t="str">
        <f>IF(AB2=1,"工事名","業務名")</f>
        <v>工事名</v>
      </c>
      <c r="C15" s="244"/>
      <c r="D15" s="244"/>
      <c r="E15" s="20"/>
      <c r="F15" s="19"/>
      <c r="G15" s="329">
        <f>IF('別紙１－②（代理人用) '!G17:X17="",'別紙１（単体）'!G15:X15,'別紙１－②（代理人用) '!G17:X17)</f>
        <v>0</v>
      </c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23" t="s">
        <v>35</v>
      </c>
      <c r="AN16" s="223"/>
      <c r="AO16" s="223"/>
      <c r="AP16" s="223"/>
      <c r="AQ16" s="223"/>
      <c r="AR16" s="223"/>
      <c r="AS16" s="223"/>
      <c r="AT16" s="45"/>
      <c r="AU16" s="45"/>
      <c r="AV16" s="45"/>
    </row>
    <row r="17" spans="1:48" ht="12.75" customHeight="1">
      <c r="A17" s="235" t="s">
        <v>13</v>
      </c>
      <c r="B17" s="236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23"/>
      <c r="AN17" s="223"/>
      <c r="AO17" s="223"/>
      <c r="AP17" s="223"/>
      <c r="AQ17" s="223"/>
      <c r="AR17" s="223"/>
      <c r="AS17" s="223"/>
      <c r="AT17" s="45"/>
      <c r="AU17" s="45"/>
      <c r="AV17" s="45"/>
    </row>
    <row r="18" spans="1:48" ht="21.95" customHeight="1">
      <c r="A18" s="237"/>
      <c r="B18" s="238"/>
      <c r="C18" s="243" t="s">
        <v>15</v>
      </c>
      <c r="D18" s="244"/>
      <c r="E18" s="245"/>
      <c r="F18" s="243" t="s">
        <v>16</v>
      </c>
      <c r="G18" s="244"/>
      <c r="H18" s="244"/>
      <c r="I18" s="244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7"/>
      <c r="B19" s="238"/>
      <c r="C19" s="243"/>
      <c r="D19" s="244"/>
      <c r="E19" s="245"/>
      <c r="F19" s="243" t="s">
        <v>53</v>
      </c>
      <c r="G19" s="244"/>
      <c r="H19" s="244"/>
      <c r="I19" s="244"/>
      <c r="J19" s="246"/>
      <c r="K19" s="246"/>
      <c r="L19" s="246"/>
      <c r="M19" s="246"/>
      <c r="N19" s="246"/>
      <c r="O19" s="35" t="s">
        <v>54</v>
      </c>
      <c r="P19" s="247"/>
      <c r="Q19" s="247"/>
      <c r="R19" s="247"/>
      <c r="S19" s="247"/>
      <c r="T19" s="247"/>
      <c r="U19" s="247"/>
      <c r="V19" s="247"/>
      <c r="W19" s="247"/>
      <c r="X19" s="247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7"/>
      <c r="B20" s="238"/>
      <c r="C20" s="243"/>
      <c r="D20" s="244"/>
      <c r="E20" s="245"/>
      <c r="F20" s="243" t="s">
        <v>17</v>
      </c>
      <c r="G20" s="244"/>
      <c r="H20" s="244"/>
      <c r="I20" s="244"/>
      <c r="J20" s="249"/>
      <c r="K20" s="249"/>
      <c r="L20" s="249"/>
      <c r="M20" s="249"/>
      <c r="N20" s="38" t="s">
        <v>14</v>
      </c>
      <c r="O20" s="249"/>
      <c r="P20" s="249"/>
      <c r="Q20" s="249"/>
      <c r="R20" s="249"/>
      <c r="S20" s="1" t="s">
        <v>14</v>
      </c>
      <c r="T20" s="248"/>
      <c r="U20" s="248"/>
      <c r="V20" s="248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9"/>
      <c r="B21" s="240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2" t="str">
        <f>"「発注機関名_当初契約日_"&amp;B14&amp;"_契約者名_変更契約に係る申出書」"</f>
        <v>「発注機関名_当初契約日_工事番号_契約者名_変更契約に係る申出書」</v>
      </c>
      <c r="AN21" s="322"/>
      <c r="AO21" s="322"/>
      <c r="AP21" s="322"/>
      <c r="AQ21" s="322"/>
      <c r="AR21" s="322"/>
      <c r="AS21" s="322"/>
      <c r="AT21" s="322"/>
      <c r="AU21" s="322"/>
      <c r="AV21" s="322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35" t="str">
        <f>IF(AB5=20,"建設部建築局計画管理課管理調整係",VLOOKUP(AB5,'別紙１（単体）'!$AP$2:$AT$12,2,1)&amp;"入札契約課予算係")</f>
        <v>北海道警察本部入札契約課予算係</v>
      </c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34" t="str">
        <f>VLOOKUP(AB5,'別紙１（単体）'!$AP$2:$AT$12,5,1)</f>
        <v>011-251-0110</v>
      </c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34" t="str">
        <f>VLOOKUP(AB5,'別紙１（単体）'!$AP$2:$AT$12,4,1)</f>
        <v>sisetu-nyusatu@police.pref.hokkaido.lg.jp</v>
      </c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  <mergeCell ref="AA11:AB12"/>
    <mergeCell ref="AC11:AG12"/>
    <mergeCell ref="B11:G11"/>
    <mergeCell ref="H11:Y11"/>
    <mergeCell ref="B14:D14"/>
    <mergeCell ref="G14:I14"/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2026-07-22T06:16:53Z</cp:lastPrinted>
  <dcterms:created xsi:type="dcterms:W3CDTF">2023-06-16T02:08:19Z</dcterms:created>
  <dcterms:modified xsi:type="dcterms:W3CDTF">2023-06-16T02:08:19Z</dcterms:modified>
</cp:coreProperties>
</file>