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N:\01_計画管理課\05_計画係\500_取組関係\510_総合評価落札方式\R08総合評価落札方式\04_公告準備（落札者決定基準・申請書）\■落札者決定基準・申請書　※WordはPDF化すること\R8.11.24開札（R8公告）\30511_【事】北海道幕別清陵高等学校大規模改造電気設備工事\"/>
    </mc:Choice>
  </mc:AlternateContent>
  <xr:revisionPtr revIDLastSave="0" documentId="13_ncr:1_{51F4D504-3DA8-4774-96C0-69C77F863DDD}" xr6:coauthVersionLast="47" xr6:coauthVersionMax="47" xr10:uidLastSave="{00000000-0000-0000-0000-000000000000}"/>
  <workbookProtection workbookPassword="E819" lockStructure="1"/>
  <bookViews>
    <workbookView xWindow="3465" yWindow="1440" windowWidth="21600" windowHeight="14250" activeTab="1" xr2:uid="{00000000-000D-0000-FFFF-FFFF00000000}"/>
  </bookViews>
  <sheets>
    <sheet name="提出要領" sheetId="6" r:id="rId1"/>
    <sheet name="鑑" sheetId="1" r:id="rId2"/>
    <sheet name="様式4～8" sheetId="4" r:id="rId3"/>
    <sheet name="評価(2型・実績)" sheetId="5" state="hidden" r:id="rId4"/>
    <sheet name="自己採点転記シート" sheetId="7" state="hidden" r:id="rId5"/>
  </sheets>
  <definedNames>
    <definedName name="_xlnm.Print_Area" localSheetId="1">鑑!$A$1:$X$130</definedName>
    <definedName name="_xlnm.Print_Area" localSheetId="4">自己採点転記シート!$A$1:$AI$8</definedName>
    <definedName name="_xlnm.Print_Area" localSheetId="0">提出要領!$A$1:$AI$58</definedName>
    <definedName name="_xlnm.Print_Area" localSheetId="3">'評価(2型・実績)'!$A$1:$CK$9</definedName>
    <definedName name="_xlnm.Print_Area" localSheetId="2">'様式4～8'!$A$1:$V$324</definedName>
    <definedName name="_xlnm.Print_Titles" localSheetId="3">'評価(2型・実績)'!$B:$B</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B8" i="7" l="1"/>
  <c r="AA8" i="7"/>
  <c r="Y8" i="7"/>
  <c r="V8" i="7"/>
  <c r="U8" i="7"/>
  <c r="AF8" i="7" l="1"/>
  <c r="AE8" i="7"/>
  <c r="AD8" i="7"/>
  <c r="AC8" i="7"/>
  <c r="Z8" i="7"/>
  <c r="X8" i="7"/>
  <c r="W8" i="7"/>
  <c r="T8" i="7"/>
  <c r="S8" i="7"/>
  <c r="R8" i="7"/>
  <c r="Q8" i="7"/>
  <c r="P8" i="7"/>
  <c r="O8" i="7"/>
  <c r="N8" i="7"/>
  <c r="M8" i="7"/>
  <c r="L8" i="7"/>
  <c r="K8" i="7"/>
  <c r="J8" i="7"/>
  <c r="B8" i="7"/>
  <c r="C2" i="7"/>
  <c r="AI8" i="7" l="1"/>
  <c r="AJ8" i="7" l="1"/>
  <c r="AI7" i="7"/>
  <c r="O130" i="1" l="1"/>
  <c r="BR9" i="5" l="1"/>
  <c r="BR8" i="5"/>
  <c r="BR7" i="5"/>
  <c r="BO7" i="5"/>
  <c r="BN7" i="5"/>
  <c r="BJ7" i="5"/>
  <c r="D7" i="5"/>
  <c r="E7" i="5"/>
  <c r="E8" i="5"/>
  <c r="E9" i="5"/>
  <c r="BB7" i="5"/>
  <c r="BA7" i="5"/>
  <c r="R64" i="1" l="1"/>
  <c r="T64" i="1"/>
  <c r="V64" i="1"/>
  <c r="P130" i="1" l="1"/>
  <c r="N130" i="1"/>
  <c r="AX9" i="5" l="1"/>
  <c r="AV9" i="5"/>
  <c r="AT9" i="5"/>
  <c r="AR9" i="5"/>
  <c r="AX8" i="5"/>
  <c r="AV8" i="5"/>
  <c r="AT8" i="5"/>
  <c r="AR8" i="5"/>
  <c r="CB9" i="5" l="1"/>
  <c r="CA9" i="5"/>
  <c r="CB8" i="5"/>
  <c r="CA8" i="5"/>
  <c r="CB7" i="5"/>
  <c r="CA7" i="5"/>
  <c r="BX9" i="5"/>
  <c r="BX8" i="5"/>
  <c r="BX7" i="5"/>
  <c r="BU8" i="5"/>
  <c r="BU9" i="5"/>
  <c r="BU7" i="5"/>
  <c r="AM9" i="5"/>
  <c r="AM8" i="5"/>
  <c r="AM7" i="5"/>
  <c r="BM7" i="5"/>
  <c r="BI7" i="5"/>
  <c r="BF7" i="5"/>
  <c r="BE7" i="5"/>
  <c r="AZ7" i="5"/>
  <c r="AR7" i="5"/>
  <c r="AJ7" i="5"/>
  <c r="AI7" i="5"/>
  <c r="AH7" i="5"/>
  <c r="AG7" i="5"/>
  <c r="AF7" i="5"/>
  <c r="AC7" i="5"/>
  <c r="AB7" i="5"/>
  <c r="Y7" i="5"/>
  <c r="V7" i="5"/>
  <c r="U7" i="5"/>
  <c r="T7" i="5"/>
  <c r="S7" i="5"/>
  <c r="P7" i="5"/>
  <c r="O7" i="5"/>
  <c r="L7" i="5"/>
  <c r="I7" i="5"/>
  <c r="H7" i="5"/>
  <c r="C7" i="5"/>
  <c r="BF9" i="5"/>
  <c r="BE9" i="5"/>
  <c r="BF8" i="5"/>
  <c r="BE8" i="5"/>
  <c r="AX7" i="5"/>
  <c r="AV7" i="5"/>
  <c r="AT7" i="5"/>
  <c r="AK7" i="5" l="1"/>
  <c r="CC7" i="5"/>
  <c r="J7" i="5"/>
  <c r="AJ8" i="5"/>
  <c r="AI8" i="5"/>
  <c r="AH8" i="5"/>
  <c r="AG8" i="5"/>
  <c r="AF8" i="5"/>
  <c r="AJ9" i="5"/>
  <c r="AI9" i="5"/>
  <c r="AH9" i="5"/>
  <c r="AG9" i="5"/>
  <c r="AF9" i="5"/>
  <c r="AC9" i="5"/>
  <c r="AC8" i="5"/>
  <c r="AB9" i="5"/>
  <c r="AB8" i="5"/>
  <c r="Y9" i="5"/>
  <c r="Y8" i="5"/>
  <c r="V9" i="5"/>
  <c r="U9" i="5"/>
  <c r="T9" i="5"/>
  <c r="S9" i="5"/>
  <c r="V8" i="5"/>
  <c r="U8" i="5"/>
  <c r="T8" i="5"/>
  <c r="S8" i="5"/>
  <c r="P9" i="5"/>
  <c r="O9" i="5"/>
  <c r="P8" i="5"/>
  <c r="O8" i="5"/>
  <c r="L9" i="5"/>
  <c r="L8" i="5"/>
  <c r="I8" i="5"/>
  <c r="H8" i="5"/>
  <c r="I9" i="5"/>
  <c r="H9" i="5"/>
  <c r="C9" i="5"/>
  <c r="C8" i="5"/>
  <c r="CJ7" i="5"/>
  <c r="B7" i="5"/>
  <c r="C2" i="5"/>
  <c r="BE2" i="5" s="1"/>
  <c r="CG7" i="5"/>
  <c r="BV9" i="5" l="1"/>
  <c r="J9" i="5"/>
  <c r="AK9" i="5"/>
  <c r="BY8" i="5"/>
  <c r="AK8" i="5"/>
  <c r="J8" i="5"/>
  <c r="W7" i="5"/>
  <c r="AB2" i="5"/>
  <c r="Q8" i="5"/>
  <c r="W9" i="5"/>
  <c r="AN9" i="5"/>
  <c r="AW9" i="5"/>
  <c r="BK9" i="5"/>
  <c r="BY9" i="5"/>
  <c r="Z9" i="5"/>
  <c r="AY9" i="5"/>
  <c r="BP9" i="5"/>
  <c r="CJ9" i="5"/>
  <c r="F9" i="5"/>
  <c r="M9" i="5"/>
  <c r="AD9" i="5"/>
  <c r="AS9" i="5"/>
  <c r="BC9" i="5"/>
  <c r="BS9" i="5"/>
  <c r="Q9" i="5"/>
  <c r="AU9" i="5"/>
  <c r="BG9" i="5"/>
  <c r="Z8" i="5"/>
  <c r="BP8" i="5"/>
  <c r="F8" i="5"/>
  <c r="M8" i="5"/>
  <c r="BC8" i="5"/>
  <c r="AU8" i="5"/>
  <c r="BG8" i="5"/>
  <c r="BV8" i="5"/>
  <c r="AY8" i="5"/>
  <c r="CJ8" i="5"/>
  <c r="AD8" i="5"/>
  <c r="AS8" i="5"/>
  <c r="BS8" i="5"/>
  <c r="W8" i="5"/>
  <c r="AN8" i="5"/>
  <c r="AW8" i="5"/>
  <c r="BK8" i="5"/>
  <c r="AY7" i="5"/>
  <c r="M7" i="5"/>
  <c r="BK7" i="5"/>
  <c r="BC7" i="5"/>
  <c r="F7" i="5"/>
  <c r="G7" i="5" s="1"/>
  <c r="Z7" i="5"/>
  <c r="AN7" i="5"/>
  <c r="AU7" i="5"/>
  <c r="BP7" i="5"/>
  <c r="CD7" i="5"/>
  <c r="CE7" i="5" s="1"/>
  <c r="AS7" i="5"/>
  <c r="BV7" i="5"/>
  <c r="Q7" i="5"/>
  <c r="AD7" i="5"/>
  <c r="AW7" i="5"/>
  <c r="BG7" i="5"/>
  <c r="BS7" i="5"/>
  <c r="BY7" i="5"/>
  <c r="K7" i="5" l="1"/>
  <c r="R7" i="5"/>
  <c r="AP8" i="5"/>
  <c r="AP7" i="5"/>
  <c r="AP9" i="5"/>
  <c r="BW7" i="5"/>
  <c r="N7" i="5"/>
  <c r="BD7" i="5"/>
  <c r="BQ7" i="5"/>
  <c r="AE7" i="5"/>
  <c r="AL7" i="5"/>
  <c r="CK7" i="5"/>
  <c r="BL7" i="5"/>
  <c r="BT7" i="5"/>
  <c r="AA7" i="5"/>
  <c r="BH7" i="5"/>
  <c r="BZ7" i="5"/>
  <c r="X7" i="5"/>
  <c r="AO7" i="5"/>
  <c r="AQ7" i="5" l="1"/>
  <c r="Z107" i="1"/>
  <c r="Z96" i="1"/>
  <c r="Z89" i="1"/>
  <c r="Z87" i="1"/>
  <c r="Z82" i="1"/>
  <c r="Z74" i="1"/>
  <c r="Z114" i="1"/>
  <c r="Z112" i="1"/>
  <c r="Z126" i="1"/>
  <c r="Z71" i="1"/>
  <c r="W59" i="1"/>
  <c r="S106" i="1"/>
  <c r="U106" i="1"/>
  <c r="Q106" i="1"/>
  <c r="T124" i="1"/>
  <c r="V123" i="1"/>
  <c r="V122" i="1"/>
  <c r="T123" i="1"/>
  <c r="T122" i="1"/>
  <c r="R123" i="1"/>
  <c r="R122" i="1"/>
  <c r="R294" i="4"/>
  <c r="M294" i="4"/>
  <c r="H294" i="4"/>
  <c r="R267" i="4"/>
  <c r="M267" i="4"/>
  <c r="H267" i="4"/>
  <c r="R218" i="4"/>
  <c r="M218" i="4"/>
  <c r="H218" i="4"/>
  <c r="H194" i="4"/>
  <c r="R151" i="4"/>
  <c r="M151" i="4"/>
  <c r="H151" i="4"/>
  <c r="R101" i="4"/>
  <c r="M101" i="4"/>
  <c r="H101" i="4"/>
  <c r="R51" i="4"/>
  <c r="M51" i="4"/>
  <c r="H51" i="4"/>
  <c r="T68" i="1" l="1"/>
  <c r="Z98" i="1"/>
  <c r="Z116" i="1"/>
  <c r="Z79" i="1"/>
  <c r="Z118" i="1"/>
  <c r="Z77" i="1"/>
  <c r="Z120" i="1"/>
  <c r="Z109" i="1"/>
  <c r="Z91" i="1"/>
  <c r="H307" i="4"/>
  <c r="Z130" i="1" l="1"/>
  <c r="L47" i="1"/>
  <c r="T125" i="1" l="1"/>
  <c r="K47" i="1" l="1"/>
</calcChain>
</file>

<file path=xl/sharedStrings.xml><?xml version="1.0" encoding="utf-8"?>
<sst xmlns="http://schemas.openxmlformats.org/spreadsheetml/2006/main" count="907" uniqueCount="532">
  <si>
    <t>技術評価項目申請書</t>
    <rPh sb="0" eb="9">
      <t>ギジュツヒョウカコウモクシンセイショ</t>
    </rPh>
    <phoneticPr fontId="2"/>
  </si>
  <si>
    <t>提出日：</t>
    <rPh sb="0" eb="3">
      <t>テイシュツビ</t>
    </rPh>
    <phoneticPr fontId="2"/>
  </si>
  <si>
    <t>北海道建設部長　様</t>
    <rPh sb="0" eb="3">
      <t>ホッカイドウ</t>
    </rPh>
    <rPh sb="3" eb="5">
      <t>ケンセツ</t>
    </rPh>
    <rPh sb="5" eb="7">
      <t>ブチョウ</t>
    </rPh>
    <rPh sb="8" eb="9">
      <t>サマ</t>
    </rPh>
    <phoneticPr fontId="1"/>
  </si>
  <si>
    <t>商号又は名称</t>
    <rPh sb="0" eb="2">
      <t>ショウゴウ</t>
    </rPh>
    <rPh sb="2" eb="3">
      <t>マタ</t>
    </rPh>
    <rPh sb="4" eb="6">
      <t>メイショウ</t>
    </rPh>
    <phoneticPr fontId="2"/>
  </si>
  <si>
    <t>住所</t>
    <rPh sb="0" eb="2">
      <t>ジュウショ</t>
    </rPh>
    <phoneticPr fontId="2"/>
  </si>
  <si>
    <t>代表者（役職・氏名）</t>
    <rPh sb="0" eb="3">
      <t>ダイヒョウシャ</t>
    </rPh>
    <rPh sb="4" eb="6">
      <t>ヤクショク</t>
    </rPh>
    <rPh sb="7" eb="9">
      <t>シメイ</t>
    </rPh>
    <phoneticPr fontId="2"/>
  </si>
  <si>
    <t>電話番号</t>
    <rPh sb="0" eb="2">
      <t>デンワ</t>
    </rPh>
    <rPh sb="2" eb="4">
      <t>バンゴウ</t>
    </rPh>
    <phoneticPr fontId="2"/>
  </si>
  <si>
    <t>メールアドレス</t>
    <phoneticPr fontId="2"/>
  </si>
  <si>
    <t>また、「減点項目」に該当する場合、発注者による修正について承諾いたします。</t>
  </si>
  <si>
    <t>工事番号：</t>
    <rPh sb="0" eb="4">
      <t>コウジバンゴウ</t>
    </rPh>
    <phoneticPr fontId="2"/>
  </si>
  <si>
    <t>工事名：</t>
    <rPh sb="0" eb="2">
      <t>コウジ</t>
    </rPh>
    <rPh sb="2" eb="3">
      <t>メイ</t>
    </rPh>
    <phoneticPr fontId="2"/>
  </si>
  <si>
    <t>No.</t>
    <phoneticPr fontId="2"/>
  </si>
  <si>
    <t>様式</t>
    <rPh sb="0" eb="2">
      <t>ヨウシキ</t>
    </rPh>
    <phoneticPr fontId="2"/>
  </si>
  <si>
    <t>評価点
（自己採点）</t>
    <phoneticPr fontId="2"/>
  </si>
  <si>
    <t>評価点
（審査結果）</t>
    <phoneticPr fontId="2"/>
  </si>
  <si>
    <t>地域精通度（施工実績）</t>
  </si>
  <si>
    <t>工事施行成績評定</t>
  </si>
  <si>
    <t>主任(監理)技術者の資格</t>
  </si>
  <si>
    <t>技術者の追加配置</t>
  </si>
  <si>
    <t>技術職員の育成・確保</t>
  </si>
  <si>
    <t>新規の雇用</t>
  </si>
  <si>
    <t>地域企業の活用</t>
  </si>
  <si>
    <t>地域資材の活用</t>
  </si>
  <si>
    <t>環境対策の認定制度等</t>
  </si>
  <si>
    <t>減点</t>
    <rPh sb="0" eb="2">
      <t>ゲンテン</t>
    </rPh>
    <phoneticPr fontId="2"/>
  </si>
  <si>
    <t>技術評価点合計</t>
    <rPh sb="0" eb="5">
      <t>ギジュツヒョウカテン</t>
    </rPh>
    <rPh sb="5" eb="7">
      <t>ゴウケイ</t>
    </rPh>
    <phoneticPr fontId="2"/>
  </si>
  <si>
    <t>配点</t>
    <phoneticPr fontId="2"/>
  </si>
  <si>
    <t>-</t>
  </si>
  <si>
    <t>-</t>
    <phoneticPr fontId="2"/>
  </si>
  <si>
    <t>様式４</t>
    <rPh sb="0" eb="2">
      <t>ヨウシキ</t>
    </rPh>
    <phoneticPr fontId="2"/>
  </si>
  <si>
    <t>様式５</t>
    <rPh sb="0" eb="2">
      <t>ヨウシキ</t>
    </rPh>
    <phoneticPr fontId="2"/>
  </si>
  <si>
    <t>様式８</t>
    <rPh sb="0" eb="2">
      <t>ヨウシキ</t>
    </rPh>
    <phoneticPr fontId="2"/>
  </si>
  <si>
    <t>労働環境改善</t>
    <phoneticPr fontId="2"/>
  </si>
  <si>
    <t>企業の
施工能力</t>
    <rPh sb="0" eb="2">
      <t>キギョウ</t>
    </rPh>
    <rPh sb="4" eb="8">
      <t>セコウノウリョク</t>
    </rPh>
    <phoneticPr fontId="2"/>
  </si>
  <si>
    <t>配置予定技術者</t>
    <rPh sb="0" eb="2">
      <t>ハイチ</t>
    </rPh>
    <rPh sb="2" eb="7">
      <t>ヨテイギジュツシャ</t>
    </rPh>
    <phoneticPr fontId="2"/>
  </si>
  <si>
    <t>簡易な
施工計画
(Ⅰ・Ⅱ型)</t>
    <rPh sb="0" eb="2">
      <t>カンイ</t>
    </rPh>
    <rPh sb="4" eb="8">
      <t>セコウケイカク</t>
    </rPh>
    <rPh sb="13" eb="14">
      <t>ガタ</t>
    </rPh>
    <phoneticPr fontId="2"/>
  </si>
  <si>
    <t>注１</t>
    <rPh sb="0" eb="1">
      <t>チュウ</t>
    </rPh>
    <phoneticPr fontId="2"/>
  </si>
  <si>
    <t>注２</t>
    <rPh sb="0" eb="1">
      <t>チュウ</t>
    </rPh>
    <phoneticPr fontId="2"/>
  </si>
  <si>
    <t>技術評価項目</t>
    <rPh sb="0" eb="2">
      <t>ギジュツ</t>
    </rPh>
    <rPh sb="2" eb="4">
      <t>ヒョウカ</t>
    </rPh>
    <rPh sb="4" eb="6">
      <t>コウモク</t>
    </rPh>
    <phoneticPr fontId="2"/>
  </si>
  <si>
    <t>電子入札システムなどの電子申請の場合については、押印を不要とする。</t>
    <phoneticPr fontId="2"/>
  </si>
  <si>
    <t>（事前登録とは、一部の評価項目について、事前に入札参加者が申請し、発注者により審査の上、登録票を発行するもの）</t>
    <rPh sb="42" eb="43">
      <t>ウエ</t>
    </rPh>
    <rPh sb="46" eb="47">
      <t>ヒョウ</t>
    </rPh>
    <rPh sb="48" eb="50">
      <t>ハッコウ</t>
    </rPh>
    <phoneticPr fontId="2"/>
  </si>
  <si>
    <t>競争入札参加希望者</t>
    <rPh sb="0" eb="2">
      <t>キョウソウ</t>
    </rPh>
    <rPh sb="2" eb="4">
      <t>ニュウサツ</t>
    </rPh>
    <rPh sb="4" eb="6">
      <t>サンカ</t>
    </rPh>
    <rPh sb="6" eb="9">
      <t>キボウシャ</t>
    </rPh>
    <phoneticPr fontId="2"/>
  </si>
  <si>
    <t>代表</t>
    <rPh sb="0" eb="2">
      <t>ダイヒョウ</t>
    </rPh>
    <phoneticPr fontId="2"/>
  </si>
  <si>
    <t>最高点</t>
    <rPh sb="0" eb="3">
      <t>サイコウテン</t>
    </rPh>
    <phoneticPr fontId="2"/>
  </si>
  <si>
    <t>平均点</t>
    <rPh sb="0" eb="2">
      <t>ヘイキン</t>
    </rPh>
    <rPh sb="2" eb="3">
      <t>テン</t>
    </rPh>
    <phoneticPr fontId="2"/>
  </si>
  <si>
    <t>No.</t>
    <phoneticPr fontId="2"/>
  </si>
  <si>
    <t>点数</t>
    <rPh sb="0" eb="2">
      <t>テンスウ</t>
    </rPh>
    <phoneticPr fontId="2"/>
  </si>
  <si>
    <t>評価基準</t>
    <rPh sb="0" eb="4">
      <t>ヒョウカキジュン</t>
    </rPh>
    <phoneticPr fontId="2"/>
  </si>
  <si>
    <t>-</t>
    <phoneticPr fontId="2"/>
  </si>
  <si>
    <t>評価項目</t>
    <rPh sb="0" eb="2">
      <t>ヒョウカ</t>
    </rPh>
    <rPh sb="2" eb="4">
      <t>コウモク</t>
    </rPh>
    <phoneticPr fontId="2"/>
  </si>
  <si>
    <t>北海道建設部工事等優秀者表彰、道新技術・新製品開発賞</t>
    <phoneticPr fontId="2"/>
  </si>
  <si>
    <t>過去１～３年間に表彰あり</t>
  </si>
  <si>
    <t>過去４～８年間に表彰あり</t>
  </si>
  <si>
    <t>なし</t>
  </si>
  <si>
    <t>ISO9001を取得</t>
    <phoneticPr fontId="2"/>
  </si>
  <si>
    <t>上記以外</t>
    <phoneticPr fontId="2"/>
  </si>
  <si>
    <t>過去15年間の工事箇所と同じ地域での施工実績</t>
    <phoneticPr fontId="2"/>
  </si>
  <si>
    <t>同じ市町村</t>
    <phoneticPr fontId="2"/>
  </si>
  <si>
    <t>同じ振興局</t>
    <phoneticPr fontId="2"/>
  </si>
  <si>
    <t>なし</t>
    <phoneticPr fontId="2"/>
  </si>
  <si>
    <t>二級施工管理技士（有資格期間５年以上）を保有</t>
    <phoneticPr fontId="2"/>
  </si>
  <si>
    <t>ＣＰＤの証明あり（推奨単位以上取得）</t>
    <phoneticPr fontId="2"/>
  </si>
  <si>
    <t>①</t>
    <phoneticPr fontId="2"/>
  </si>
  <si>
    <t>②</t>
    <phoneticPr fontId="2"/>
  </si>
  <si>
    <t>③</t>
    <phoneticPr fontId="2"/>
  </si>
  <si>
    <t>④</t>
    <phoneticPr fontId="2"/>
  </si>
  <si>
    <t>技術職員の35歳未満の割合が15％以上、又は、新規技術者（35歳未満）が１%以上</t>
    <phoneticPr fontId="2"/>
  </si>
  <si>
    <t>技術職員の総数が、同数以上</t>
    <phoneticPr fontId="2"/>
  </si>
  <si>
    <t>技術職員の総数の減少が１～２人、又は、減少率が４％以下</t>
    <phoneticPr fontId="2"/>
  </si>
  <si>
    <t>技術職員の総数の減少が３人、又は、減少率が６％以下</t>
    <phoneticPr fontId="2"/>
  </si>
  <si>
    <t>該当なし</t>
    <rPh sb="0" eb="2">
      <t>ガイトウ</t>
    </rPh>
    <phoneticPr fontId="2"/>
  </si>
  <si>
    <t>過去５年間に新卒者、離職者の雇用実績あり</t>
    <phoneticPr fontId="2"/>
  </si>
  <si>
    <t>次世代育成支援推進法の一般事業主行動計画の策定・届出あり</t>
    <phoneticPr fontId="2"/>
  </si>
  <si>
    <t>高年齢者継続雇用の取組あり（1年間の継続雇用を評価）</t>
    <phoneticPr fontId="2"/>
  </si>
  <si>
    <t>女性活躍推進法の一般事業主行動計画の策定・届出あり</t>
    <phoneticPr fontId="2"/>
  </si>
  <si>
    <t>共同企業体の算定方法</t>
    <phoneticPr fontId="2"/>
  </si>
  <si>
    <t>当該工事箇所が存する市町村内</t>
    <phoneticPr fontId="2"/>
  </si>
  <si>
    <t>当該工事箇所が存する総合振興局（振興局）管内</t>
    <phoneticPr fontId="2"/>
  </si>
  <si>
    <t>構成員３</t>
    <phoneticPr fontId="2"/>
  </si>
  <si>
    <t>構成員２</t>
    <phoneticPr fontId="2"/>
  </si>
  <si>
    <t>0.25≦評価比率＜0.50</t>
    <phoneticPr fontId="2"/>
  </si>
  <si>
    <t>0.50≦評価比率＜0.75</t>
    <phoneticPr fontId="2"/>
  </si>
  <si>
    <t>0.75≦評価比率＜1.00</t>
    <phoneticPr fontId="2"/>
  </si>
  <si>
    <t>1.00≦評価比率＜1.25</t>
    <phoneticPr fontId="2"/>
  </si>
  <si>
    <t>1.25≦評価比率</t>
    <phoneticPr fontId="2"/>
  </si>
  <si>
    <t>A：未完成工事件数
B：過去５か年の受注実績件数
C：構成員の数</t>
    <rPh sb="27" eb="30">
      <t>コウセイイン</t>
    </rPh>
    <rPh sb="31" eb="32">
      <t>カズ</t>
    </rPh>
    <phoneticPr fontId="2"/>
  </si>
  <si>
    <t>0 　≦評価比率＜0.25</t>
    <phoneticPr fontId="2"/>
  </si>
  <si>
    <t>構成員</t>
    <rPh sb="0" eb="3">
      <t>コウセイイン</t>
    </rPh>
    <phoneticPr fontId="2"/>
  </si>
  <si>
    <t>A：合算
B：合算
C：構成員数</t>
    <rPh sb="2" eb="4">
      <t>ガッサン</t>
    </rPh>
    <rPh sb="12" eb="15">
      <t>コウセイイン</t>
    </rPh>
    <rPh sb="15" eb="16">
      <t>スウ</t>
    </rPh>
    <phoneticPr fontId="2"/>
  </si>
  <si>
    <t>合計</t>
    <rPh sb="0" eb="2">
      <t>ゴウケイ</t>
    </rPh>
    <phoneticPr fontId="2"/>
  </si>
  <si>
    <t>評価点
（自己採点）</t>
    <rPh sb="0" eb="2">
      <t>ヒョウカ</t>
    </rPh>
    <rPh sb="2" eb="3">
      <t>テン</t>
    </rPh>
    <rPh sb="5" eb="7">
      <t>ジコ</t>
    </rPh>
    <rPh sb="7" eb="9">
      <t>サイテン</t>
    </rPh>
    <phoneticPr fontId="2"/>
  </si>
  <si>
    <t>別紙１</t>
    <rPh sb="0" eb="2">
      <t>ベッシ</t>
    </rPh>
    <phoneticPr fontId="2"/>
  </si>
  <si>
    <t>工程管理に係る技術的所見</t>
    <phoneticPr fontId="2"/>
  </si>
  <si>
    <t>品質管理に係る技術的所見</t>
    <phoneticPr fontId="2"/>
  </si>
  <si>
    <t>施工上の対処すべき技術的所見</t>
    <phoneticPr fontId="2"/>
  </si>
  <si>
    <t>Ⅰ型</t>
    <rPh sb="1" eb="2">
      <t>ガタ</t>
    </rPh>
    <phoneticPr fontId="2"/>
  </si>
  <si>
    <t>Ⅱ型</t>
    <rPh sb="1" eb="2">
      <t>ガタ</t>
    </rPh>
    <phoneticPr fontId="2"/>
  </si>
  <si>
    <t>実績</t>
    <rPh sb="0" eb="2">
      <t>ジッセキ</t>
    </rPh>
    <phoneticPr fontId="2"/>
  </si>
  <si>
    <t>85(93)点≦　平均点</t>
    <rPh sb="6" eb="7">
      <t>テン</t>
    </rPh>
    <rPh sb="9" eb="12">
      <t>ヘイキンテン</t>
    </rPh>
    <phoneticPr fontId="2"/>
  </si>
  <si>
    <t>83(91)点≦　平均点　＜85(93)点</t>
    <rPh sb="6" eb="7">
      <t>テン</t>
    </rPh>
    <rPh sb="9" eb="12">
      <t>ヘイキンテン</t>
    </rPh>
    <rPh sb="20" eb="21">
      <t>テン</t>
    </rPh>
    <phoneticPr fontId="2"/>
  </si>
  <si>
    <t>81(89)点≦　平均点　＜83(91)点</t>
    <rPh sb="6" eb="7">
      <t>テン</t>
    </rPh>
    <rPh sb="9" eb="12">
      <t>ヘイキンテン</t>
    </rPh>
    <rPh sb="20" eb="21">
      <t>テン</t>
    </rPh>
    <phoneticPr fontId="2"/>
  </si>
  <si>
    <t>79(87)点≦　平均点　＜81(89)点</t>
    <rPh sb="6" eb="7">
      <t>テン</t>
    </rPh>
    <rPh sb="9" eb="12">
      <t>ヘイキンテン</t>
    </rPh>
    <rPh sb="20" eb="21">
      <t>テン</t>
    </rPh>
    <phoneticPr fontId="2"/>
  </si>
  <si>
    <t>77(85)点≦　平均点　＜79(87)点</t>
    <rPh sb="6" eb="7">
      <t>テン</t>
    </rPh>
    <rPh sb="9" eb="12">
      <t>ヘイキンテン</t>
    </rPh>
    <rPh sb="20" eb="21">
      <t>テン</t>
    </rPh>
    <phoneticPr fontId="2"/>
  </si>
  <si>
    <t>75(83)点≦　平均点　＜77(85)点</t>
    <rPh sb="6" eb="7">
      <t>テン</t>
    </rPh>
    <rPh sb="9" eb="12">
      <t>ヘイキンテン</t>
    </rPh>
    <rPh sb="20" eb="21">
      <t>テン</t>
    </rPh>
    <phoneticPr fontId="2"/>
  </si>
  <si>
    <t>73(81)点≦　平均点　＜75(83)点</t>
    <rPh sb="6" eb="7">
      <t>テン</t>
    </rPh>
    <rPh sb="9" eb="12">
      <t>ヘイキンテン</t>
    </rPh>
    <rPh sb="20" eb="21">
      <t>テン</t>
    </rPh>
    <phoneticPr fontId="2"/>
  </si>
  <si>
    <t>71(79)点≦　平均点　＜73(81)点</t>
    <rPh sb="6" eb="7">
      <t>テン</t>
    </rPh>
    <rPh sb="9" eb="12">
      <t>ヘイキンテン</t>
    </rPh>
    <rPh sb="20" eb="21">
      <t>テン</t>
    </rPh>
    <phoneticPr fontId="2"/>
  </si>
  <si>
    <t>69(77)点≦　平均点　＜71(79)点</t>
    <rPh sb="6" eb="7">
      <t>テン</t>
    </rPh>
    <rPh sb="9" eb="12">
      <t>ヘイキンテン</t>
    </rPh>
    <rPh sb="20" eb="21">
      <t>テン</t>
    </rPh>
    <phoneticPr fontId="2"/>
  </si>
  <si>
    <t>　　　　 平均点　＜69(77)点</t>
    <rPh sb="5" eb="8">
      <t>ヘイキンテン</t>
    </rPh>
    <rPh sb="16" eb="17">
      <t>テン</t>
    </rPh>
    <phoneticPr fontId="2"/>
  </si>
  <si>
    <t>担い手の
育成
・
確保</t>
    <rPh sb="0" eb="1">
      <t>ニナ</t>
    </rPh>
    <rPh sb="2" eb="3">
      <t>テ</t>
    </rPh>
    <rPh sb="5" eb="7">
      <t>イクセイ</t>
    </rPh>
    <rPh sb="10" eb="12">
      <t>カクホ</t>
    </rPh>
    <phoneticPr fontId="2"/>
  </si>
  <si>
    <t>地域の
守り手
確保</t>
    <rPh sb="0" eb="2">
      <t>チイキ</t>
    </rPh>
    <rPh sb="4" eb="5">
      <t>マモ</t>
    </rPh>
    <rPh sb="6" eb="7">
      <t>テ</t>
    </rPh>
    <rPh sb="8" eb="10">
      <t>カクホ</t>
    </rPh>
    <phoneticPr fontId="2"/>
  </si>
  <si>
    <t>①又は②</t>
    <phoneticPr fontId="2"/>
  </si>
  <si>
    <t>雇用環境への取組あり</t>
    <rPh sb="0" eb="4">
      <t>コヨウカンキョウ</t>
    </rPh>
    <rPh sb="6" eb="8">
      <t>トリクミ</t>
    </rPh>
    <phoneticPr fontId="2"/>
  </si>
  <si>
    <t>多様な雇用への取組あり</t>
    <rPh sb="0" eb="2">
      <t>タヨウ</t>
    </rPh>
    <rPh sb="3" eb="5">
      <t>コヨウ</t>
    </rPh>
    <rPh sb="7" eb="9">
      <t>トリクミ</t>
    </rPh>
    <phoneticPr fontId="2"/>
  </si>
  <si>
    <t>ただし、事前登録の内容に変更が生じている場合は、申請内容を証する資料を添付してください。</t>
    <rPh sb="4" eb="8">
      <t>ジゼントウロク</t>
    </rPh>
    <rPh sb="9" eb="11">
      <t>ナイヨウ</t>
    </rPh>
    <rPh sb="12" eb="14">
      <t>ヘンコウ</t>
    </rPh>
    <rPh sb="15" eb="16">
      <t>ショウ</t>
    </rPh>
    <rPh sb="20" eb="22">
      <t>バアイ</t>
    </rPh>
    <rPh sb="24" eb="28">
      <t>シンセイナイヨウ</t>
    </rPh>
    <rPh sb="29" eb="30">
      <t>ショウ</t>
    </rPh>
    <rPh sb="32" eb="34">
      <t>シリョウ</t>
    </rPh>
    <rPh sb="35" eb="37">
      <t>テンプ</t>
    </rPh>
    <phoneticPr fontId="2"/>
  </si>
  <si>
    <t>各構成員の
合計点の
平均点</t>
    <rPh sb="0" eb="1">
      <t>カク</t>
    </rPh>
    <rPh sb="1" eb="4">
      <t>コウセイイン</t>
    </rPh>
    <rPh sb="6" eb="9">
      <t>ゴウケイテン</t>
    </rPh>
    <rPh sb="11" eb="13">
      <t>ヘイキン</t>
    </rPh>
    <rPh sb="13" eb="14">
      <t>テン</t>
    </rPh>
    <phoneticPr fontId="2"/>
  </si>
  <si>
    <t>全社の
施工成績の
平均点から
左表の区分
に応じた
評価点</t>
    <rPh sb="0" eb="2">
      <t>ゼンシャ</t>
    </rPh>
    <rPh sb="4" eb="6">
      <t>セコウ</t>
    </rPh>
    <rPh sb="6" eb="8">
      <t>セイセキ</t>
    </rPh>
    <rPh sb="10" eb="13">
      <t>ヘイキンテン</t>
    </rPh>
    <rPh sb="16" eb="18">
      <t>ヒダリヒョウ</t>
    </rPh>
    <rPh sb="19" eb="21">
      <t>クブン</t>
    </rPh>
    <rPh sb="23" eb="24">
      <t>オウ</t>
    </rPh>
    <rPh sb="27" eb="29">
      <t>ヒョウカ</t>
    </rPh>
    <rPh sb="29" eb="30">
      <t>テン</t>
    </rPh>
    <phoneticPr fontId="2"/>
  </si>
  <si>
    <t>地域技能士活用の計画あり</t>
    <phoneticPr fontId="2"/>
  </si>
  <si>
    <t>地域企業活用の計画あり</t>
    <rPh sb="0" eb="4">
      <t>チイキキギョウ</t>
    </rPh>
    <rPh sb="4" eb="6">
      <t>カツヨウ</t>
    </rPh>
    <phoneticPr fontId="2"/>
  </si>
  <si>
    <t>地域資材活用の計画あり</t>
    <rPh sb="0" eb="2">
      <t>チイキ</t>
    </rPh>
    <rPh sb="2" eb="4">
      <t>シザイ</t>
    </rPh>
    <rPh sb="4" eb="6">
      <t>カツヨウ</t>
    </rPh>
    <phoneticPr fontId="2"/>
  </si>
  <si>
    <t>環境対策の認定制度等の登録又は認証あり</t>
    <rPh sb="0" eb="4">
      <t>カンキョウタイサク</t>
    </rPh>
    <rPh sb="5" eb="7">
      <t>ニンテイ</t>
    </rPh>
    <rPh sb="7" eb="9">
      <t>セイド</t>
    </rPh>
    <rPh sb="9" eb="10">
      <t>ナド</t>
    </rPh>
    <phoneticPr fontId="2"/>
  </si>
  <si>
    <t>重点工事の完成実績があり、加点申請する</t>
    <phoneticPr fontId="2"/>
  </si>
  <si>
    <t>A：</t>
    <phoneticPr fontId="2"/>
  </si>
  <si>
    <t>B：</t>
    <phoneticPr fontId="2"/>
  </si>
  <si>
    <t>C：</t>
    <phoneticPr fontId="2"/>
  </si>
  <si>
    <t>評価比率：</t>
    <rPh sb="0" eb="4">
      <t>ヒョウカヒリツ</t>
    </rPh>
    <phoneticPr fontId="2"/>
  </si>
  <si>
    <t>評価点：</t>
    <rPh sb="0" eb="2">
      <t>ヒョウカ</t>
    </rPh>
    <rPh sb="2" eb="3">
      <t>テン</t>
    </rPh>
    <phoneticPr fontId="2"/>
  </si>
  <si>
    <t>施工成績の平均点</t>
    <rPh sb="0" eb="4">
      <t>セコウセイセキ</t>
    </rPh>
    <rPh sb="5" eb="8">
      <t>ヘイキンテン</t>
    </rPh>
    <phoneticPr fontId="2"/>
  </si>
  <si>
    <t>企業体の平均点：</t>
    <rPh sb="0" eb="3">
      <t>キギョウタイ</t>
    </rPh>
    <rPh sb="4" eb="7">
      <t>ヘイキンテン</t>
    </rPh>
    <phoneticPr fontId="2"/>
  </si>
  <si>
    <t>評価点：</t>
    <rPh sb="0" eb="3">
      <t>ヒョウカテン</t>
    </rPh>
    <phoneticPr fontId="2"/>
  </si>
  <si>
    <t xml:space="preserve">過去８年間の北海道建設部建築局発注工事の当該工事と同じ入札参加資格の種類による工事施行成績の平均点
※外構工事（土木・造園・舗装等）の評価点については、右表（）内の平均点
※実績がない場合は、65点とする
</t>
    <rPh sb="34" eb="36">
      <t>シュルイ</t>
    </rPh>
    <rPh sb="46" eb="49">
      <t>ヘイキンテン</t>
    </rPh>
    <rPh sb="76" eb="78">
      <t>ミギヒョウ</t>
    </rPh>
    <rPh sb="80" eb="81">
      <t>ナイ</t>
    </rPh>
    <rPh sb="82" eb="84">
      <t>ヘイキン</t>
    </rPh>
    <rPh sb="84" eb="85">
      <t>テン</t>
    </rPh>
    <rPh sb="87" eb="89">
      <t>ジッセキ</t>
    </rPh>
    <rPh sb="92" eb="94">
      <t>バアイ</t>
    </rPh>
    <rPh sb="98" eb="99">
      <t>テン</t>
    </rPh>
    <phoneticPr fontId="4"/>
  </si>
  <si>
    <t>その他</t>
    <rPh sb="2" eb="3">
      <t>タ</t>
    </rPh>
    <phoneticPr fontId="2"/>
  </si>
  <si>
    <t>商号又は名称：</t>
    <rPh sb="0" eb="2">
      <t>ショウゴウ</t>
    </rPh>
    <rPh sb="2" eb="3">
      <t>マタ</t>
    </rPh>
    <rPh sb="4" eb="6">
      <t>メイショウ</t>
    </rPh>
    <phoneticPr fontId="2"/>
  </si>
  <si>
    <t>（様式４）</t>
    <phoneticPr fontId="2"/>
  </si>
  <si>
    <t>企業の施工能力</t>
    <rPh sb="0" eb="2">
      <t>キギョウ</t>
    </rPh>
    <rPh sb="3" eb="5">
      <t>セコウ</t>
    </rPh>
    <rPh sb="5" eb="7">
      <t>ノウリョク</t>
    </rPh>
    <phoneticPr fontId="2"/>
  </si>
  <si>
    <t>あり</t>
    <phoneticPr fontId="2"/>
  </si>
  <si>
    <t>枠内の着色したセルに記入してください。</t>
    <rPh sb="0" eb="1">
      <t>ワク</t>
    </rPh>
    <rPh sb="1" eb="2">
      <t>ナイ</t>
    </rPh>
    <rPh sb="3" eb="5">
      <t>チャクショク</t>
    </rPh>
    <rPh sb="10" eb="12">
      <t>キニュウ</t>
    </rPh>
    <phoneticPr fontId="2"/>
  </si>
  <si>
    <t>記入にあたって、必ず落札者決定基準を参照の上、各評価項目の留意事項をご確認ください。</t>
    <rPh sb="0" eb="2">
      <t>キニュウ</t>
    </rPh>
    <rPh sb="8" eb="9">
      <t>カナラ</t>
    </rPh>
    <rPh sb="10" eb="13">
      <t>ラクサツシャ</t>
    </rPh>
    <rPh sb="13" eb="17">
      <t>ケッテイキジュン</t>
    </rPh>
    <rPh sb="18" eb="20">
      <t>サンショウ</t>
    </rPh>
    <rPh sb="21" eb="22">
      <t>ウエ</t>
    </rPh>
    <rPh sb="23" eb="24">
      <t>カク</t>
    </rPh>
    <rPh sb="24" eb="28">
      <t>ヒョウカコウモク</t>
    </rPh>
    <rPh sb="29" eb="33">
      <t>リュウイジコウ</t>
    </rPh>
    <rPh sb="35" eb="37">
      <t>カクニン</t>
    </rPh>
    <phoneticPr fontId="2"/>
  </si>
  <si>
    <t>工事等優秀者表彰</t>
    <phoneticPr fontId="2"/>
  </si>
  <si>
    <t>過去１～３年間に表彰あり</t>
    <phoneticPr fontId="2"/>
  </si>
  <si>
    <t>ＩＳＯマネジメントシステム</t>
    <phoneticPr fontId="2"/>
  </si>
  <si>
    <t>賞状の写しを添付してください。</t>
    <phoneticPr fontId="2"/>
  </si>
  <si>
    <t>（様式５）</t>
    <phoneticPr fontId="2"/>
  </si>
  <si>
    <t>配置予定技術者</t>
    <phoneticPr fontId="2"/>
  </si>
  <si>
    <t>共同企業体で申請する場合は、構成員ごとに提出してください。</t>
    <rPh sb="20" eb="22">
      <t>テイシュツ</t>
    </rPh>
    <phoneticPr fontId="2"/>
  </si>
  <si>
    <t>配置予定技術者は、１つの会社につき１名申請してください。</t>
    <rPh sb="0" eb="7">
      <t>ハイチヨテイギジュツシャ</t>
    </rPh>
    <rPh sb="12" eb="14">
      <t>カイシャ</t>
    </rPh>
    <rPh sb="18" eb="19">
      <t>メイ</t>
    </rPh>
    <rPh sb="19" eb="21">
      <t>シンセイ</t>
    </rPh>
    <phoneticPr fontId="2"/>
  </si>
  <si>
    <t>（複数の予定技術者の中から評価が低い方を選定することで、履行確認によるペナルティを避けられます）</t>
    <rPh sb="41" eb="42">
      <t>サ</t>
    </rPh>
    <phoneticPr fontId="2"/>
  </si>
  <si>
    <t>〔留意事項〕</t>
    <rPh sb="1" eb="5">
      <t>リュウイジコウ</t>
    </rPh>
    <phoneticPr fontId="2"/>
  </si>
  <si>
    <t>建築</t>
    <rPh sb="0" eb="2">
      <t>ケンチク</t>
    </rPh>
    <phoneticPr fontId="2"/>
  </si>
  <si>
    <t>一級建築士</t>
    <phoneticPr fontId="2"/>
  </si>
  <si>
    <t>技術士（電気電子部門）又は建築設備士</t>
    <phoneticPr fontId="2"/>
  </si>
  <si>
    <t>技術士（衛生工学部門）又は建築設備士</t>
    <phoneticPr fontId="2"/>
  </si>
  <si>
    <t>技術士（建設部門）</t>
    <phoneticPr fontId="2"/>
  </si>
  <si>
    <t>外構工事</t>
    <rPh sb="0" eb="4">
      <t>ガイコウコウジ</t>
    </rPh>
    <phoneticPr fontId="2"/>
  </si>
  <si>
    <t>電気</t>
    <rPh sb="0" eb="2">
      <t>デンキ</t>
    </rPh>
    <phoneticPr fontId="2"/>
  </si>
  <si>
    <t>管</t>
    <rPh sb="0" eb="1">
      <t>カン</t>
    </rPh>
    <phoneticPr fontId="2"/>
  </si>
  <si>
    <t>電気（電気通信）</t>
    <rPh sb="0" eb="2">
      <t>デンキ</t>
    </rPh>
    <rPh sb="3" eb="5">
      <t>デンキ</t>
    </rPh>
    <rPh sb="5" eb="7">
      <t>ツウシン</t>
    </rPh>
    <phoneticPr fontId="2"/>
  </si>
  <si>
    <t>工事種別</t>
    <rPh sb="0" eb="4">
      <t>コウジシュベツ</t>
    </rPh>
    <phoneticPr fontId="2"/>
  </si>
  <si>
    <t>対象資格（一級建築士等）</t>
    <rPh sb="0" eb="2">
      <t>タイショウ</t>
    </rPh>
    <rPh sb="2" eb="4">
      <t>シカク</t>
    </rPh>
    <rPh sb="5" eb="10">
      <t>イッキュウケンチクシ</t>
    </rPh>
    <rPh sb="10" eb="11">
      <t>ナド</t>
    </rPh>
    <phoneticPr fontId="2"/>
  </si>
  <si>
    <t>資格を証明する書面（合格証・免許証の写し）を添付してください。</t>
    <phoneticPr fontId="2"/>
  </si>
  <si>
    <t>主任(監理)技術者の継続教育</t>
    <phoneticPr fontId="2"/>
  </si>
  <si>
    <t>（様式６-１）</t>
    <phoneticPr fontId="2"/>
  </si>
  <si>
    <t>担い手の育成・確保</t>
    <rPh sb="0" eb="1">
      <t>ニナ</t>
    </rPh>
    <rPh sb="2" eb="3">
      <t>テ</t>
    </rPh>
    <rPh sb="4" eb="6">
      <t>イクセイ</t>
    </rPh>
    <rPh sb="7" eb="9">
      <t>カクホ</t>
    </rPh>
    <phoneticPr fontId="2"/>
  </si>
  <si>
    <t>二級施工管理技士</t>
    <phoneticPr fontId="2"/>
  </si>
  <si>
    <t>一級施工管理技士</t>
    <phoneticPr fontId="2"/>
  </si>
  <si>
    <t>なし</t>
    <phoneticPr fontId="2"/>
  </si>
  <si>
    <t>単体で申請する場合は、代表欄へ記入。共同企業体で申請する場合は、各構成員欄に記入してください。</t>
    <rPh sb="0" eb="2">
      <t>タンタイ</t>
    </rPh>
    <rPh sb="3" eb="5">
      <t>シンセイ</t>
    </rPh>
    <rPh sb="7" eb="9">
      <t>バアイ</t>
    </rPh>
    <rPh sb="11" eb="13">
      <t>ダイヒョウ</t>
    </rPh>
    <rPh sb="13" eb="14">
      <t>ラン</t>
    </rPh>
    <rPh sb="15" eb="17">
      <t>キニュウ</t>
    </rPh>
    <rPh sb="18" eb="20">
      <t>キョウドウ</t>
    </rPh>
    <rPh sb="32" eb="33">
      <t>カク</t>
    </rPh>
    <rPh sb="36" eb="37">
      <t>ラン</t>
    </rPh>
    <rPh sb="38" eb="40">
      <t>キニュウ</t>
    </rPh>
    <phoneticPr fontId="2"/>
  </si>
  <si>
    <t>構成員１（代表）</t>
    <rPh sb="0" eb="3">
      <t>コウセイイン</t>
    </rPh>
    <rPh sb="5" eb="7">
      <t>ダイヒョウ</t>
    </rPh>
    <phoneticPr fontId="2"/>
  </si>
  <si>
    <t>構成員２</t>
    <rPh sb="0" eb="3">
      <t>コウセイイン</t>
    </rPh>
    <phoneticPr fontId="2"/>
  </si>
  <si>
    <t>構成員３</t>
    <rPh sb="0" eb="3">
      <t>コウセイイン</t>
    </rPh>
    <phoneticPr fontId="2"/>
  </si>
  <si>
    <t>過去４～８年間に表彰あり</t>
    <phoneticPr fontId="2"/>
  </si>
  <si>
    <t>平均点を記入</t>
    <rPh sb="0" eb="3">
      <t>ヘイキンテン</t>
    </rPh>
    <rPh sb="4" eb="6">
      <t>キニュウ</t>
    </rPh>
    <phoneticPr fontId="2"/>
  </si>
  <si>
    <t>受賞実績の有無</t>
    <rPh sb="0" eb="2">
      <t>ジュショウ</t>
    </rPh>
    <phoneticPr fontId="2"/>
  </si>
  <si>
    <t>工事実績の有無</t>
    <rPh sb="0" eb="2">
      <t>コウジ</t>
    </rPh>
    <phoneticPr fontId="2"/>
  </si>
  <si>
    <t>北海道建設部工事等優秀者表彰（知事感謝状）又は、北海道新技術・新製品開発賞の受賞（表彰状）のいずれかを受賞した場合に評価します。</t>
    <rPh sb="0" eb="3">
      <t>ホッカイドウ</t>
    </rPh>
    <rPh sb="3" eb="5">
      <t>ケンセツ</t>
    </rPh>
    <rPh sb="5" eb="6">
      <t>ブ</t>
    </rPh>
    <rPh sb="6" eb="8">
      <t>コウジ</t>
    </rPh>
    <rPh sb="8" eb="9">
      <t>ナド</t>
    </rPh>
    <rPh sb="9" eb="12">
      <t>ユウシュウシャ</t>
    </rPh>
    <rPh sb="12" eb="14">
      <t>ヒョウショウ</t>
    </rPh>
    <rPh sb="15" eb="17">
      <t>チジ</t>
    </rPh>
    <rPh sb="17" eb="20">
      <t>カンシャジョウ</t>
    </rPh>
    <rPh sb="21" eb="22">
      <t>マタ</t>
    </rPh>
    <rPh sb="51" eb="53">
      <t>ジュショウ</t>
    </rPh>
    <rPh sb="55" eb="57">
      <t>バアイ</t>
    </rPh>
    <rPh sb="58" eb="60">
      <t>ヒョウカ</t>
    </rPh>
    <phoneticPr fontId="2"/>
  </si>
  <si>
    <t>認証取得の有無</t>
    <rPh sb="0" eb="2">
      <t>ニンショウ</t>
    </rPh>
    <rPh sb="2" eb="4">
      <t>シュトク</t>
    </rPh>
    <rPh sb="5" eb="7">
      <t>ウム</t>
    </rPh>
    <phoneticPr fontId="2"/>
  </si>
  <si>
    <t>同じ市町村内</t>
    <phoneticPr fontId="2"/>
  </si>
  <si>
    <t>同じ振興局管内</t>
    <phoneticPr fontId="2"/>
  </si>
  <si>
    <t>配置予定技術者</t>
    <phoneticPr fontId="2"/>
  </si>
  <si>
    <t>該当欄に○</t>
    <rPh sb="0" eb="2">
      <t>ガイトウ</t>
    </rPh>
    <rPh sb="2" eb="3">
      <t>ラン</t>
    </rPh>
    <phoneticPr fontId="2"/>
  </si>
  <si>
    <t>一級建築士等</t>
    <phoneticPr fontId="2"/>
  </si>
  <si>
    <t>一級施工管理技士（５年以上）</t>
    <phoneticPr fontId="2"/>
  </si>
  <si>
    <t>一級施工管理技士（５年未満）</t>
    <phoneticPr fontId="2"/>
  </si>
  <si>
    <t>二級施工管理技士（５年以上）</t>
    <phoneticPr fontId="2"/>
  </si>
  <si>
    <t>一級建築士等については、下記の工事種別に応じた資格取得を評価します。</t>
    <rPh sb="0" eb="5">
      <t>イッキュウケンチクシ</t>
    </rPh>
    <rPh sb="5" eb="6">
      <t>ナド</t>
    </rPh>
    <rPh sb="12" eb="14">
      <t>カキ</t>
    </rPh>
    <rPh sb="15" eb="19">
      <t>コウジシュベツ</t>
    </rPh>
    <rPh sb="20" eb="21">
      <t>オウ</t>
    </rPh>
    <rPh sb="23" eb="25">
      <t>シカク</t>
    </rPh>
    <rPh sb="25" eb="27">
      <t>シュトク</t>
    </rPh>
    <rPh sb="28" eb="30">
      <t>ヒョウカ</t>
    </rPh>
    <phoneticPr fontId="2"/>
  </si>
  <si>
    <t>継続教育（CPD)の有無</t>
    <rPh sb="0" eb="2">
      <t>ケイゾク</t>
    </rPh>
    <rPh sb="2" eb="4">
      <t>キョウイク</t>
    </rPh>
    <rPh sb="10" eb="12">
      <t>ウム</t>
    </rPh>
    <phoneticPr fontId="2"/>
  </si>
  <si>
    <t>取得単位を記入</t>
    <rPh sb="0" eb="2">
      <t>シュトク</t>
    </rPh>
    <rPh sb="2" eb="4">
      <t>タンイ</t>
    </rPh>
    <rPh sb="5" eb="7">
      <t>キニュウ</t>
    </rPh>
    <phoneticPr fontId="2"/>
  </si>
  <si>
    <t>受賞年月日を記入</t>
    <rPh sb="0" eb="2">
      <t>ジュショウ</t>
    </rPh>
    <rPh sb="2" eb="5">
      <t>ネンガッピ</t>
    </rPh>
    <phoneticPr fontId="2"/>
  </si>
  <si>
    <t>有効期限を記入</t>
    <rPh sb="0" eb="4">
      <t>ユウコウキゲン</t>
    </rPh>
    <phoneticPr fontId="2"/>
  </si>
  <si>
    <t>市町村名を記入</t>
    <rPh sb="0" eb="3">
      <t>シチョウソン</t>
    </rPh>
    <rPh sb="3" eb="4">
      <t>メイ</t>
    </rPh>
    <phoneticPr fontId="2"/>
  </si>
  <si>
    <t>振興局名を記入</t>
    <phoneticPr fontId="2"/>
  </si>
  <si>
    <t>氏名を記入（１名/１社）</t>
    <rPh sb="0" eb="2">
      <t>シメイ</t>
    </rPh>
    <rPh sb="7" eb="8">
      <t>メイ</t>
    </rPh>
    <rPh sb="10" eb="11">
      <t>シャ</t>
    </rPh>
    <phoneticPr fontId="2"/>
  </si>
  <si>
    <t>技術者（追加配置）</t>
    <phoneticPr fontId="2"/>
  </si>
  <si>
    <t>若年技術職員（35歳未満）が15％以上</t>
    <rPh sb="0" eb="2">
      <t>ジャクネン</t>
    </rPh>
    <phoneticPr fontId="2"/>
  </si>
  <si>
    <t>新規若年技術者（35歳未満）が１%以上</t>
    <rPh sb="2" eb="4">
      <t>ジャクネン</t>
    </rPh>
    <phoneticPr fontId="2"/>
  </si>
  <si>
    <t>技術職員の総数が
同数又は、増加</t>
    <rPh sb="11" eb="12">
      <t>マタ</t>
    </rPh>
    <rPh sb="14" eb="16">
      <t>ゾウカ</t>
    </rPh>
    <phoneticPr fontId="2"/>
  </si>
  <si>
    <t>総数が１～２人減少
又は、
割合が４％以下減少</t>
    <rPh sb="0" eb="2">
      <t>ソウスウ</t>
    </rPh>
    <rPh sb="14" eb="16">
      <t>ワリアイ</t>
    </rPh>
    <rPh sb="21" eb="23">
      <t>ゲンショウ</t>
    </rPh>
    <phoneticPr fontId="2"/>
  </si>
  <si>
    <t>総数が３人減少
又は、
割合が６％以下減少</t>
    <rPh sb="8" eb="9">
      <t>マタ</t>
    </rPh>
    <rPh sb="19" eb="21">
      <t>ゲンショウ</t>
    </rPh>
    <phoneticPr fontId="2"/>
  </si>
  <si>
    <t>技術職員の育成・確保状況</t>
    <rPh sb="10" eb="12">
      <t>ジョウキョウ</t>
    </rPh>
    <phoneticPr fontId="2"/>
  </si>
  <si>
    <t>①か②のいずれか大きい方を評価点とします。</t>
    <phoneticPr fontId="2"/>
  </si>
  <si>
    <t>採用実績の有無（過去５年間）</t>
    <rPh sb="0" eb="2">
      <t>サイヨウ</t>
    </rPh>
    <rPh sb="8" eb="10">
      <t>カコ</t>
    </rPh>
    <rPh sb="11" eb="13">
      <t>ネンカン</t>
    </rPh>
    <phoneticPr fontId="2"/>
  </si>
  <si>
    <t>氏名</t>
    <rPh sb="0" eb="2">
      <t>シメイ</t>
    </rPh>
    <phoneticPr fontId="2"/>
  </si>
  <si>
    <t>雇用年月日</t>
    <rPh sb="0" eb="2">
      <t>コヨウ</t>
    </rPh>
    <rPh sb="2" eb="5">
      <t>ネンガッピ</t>
    </rPh>
    <phoneticPr fontId="2"/>
  </si>
  <si>
    <t>前の会社名（離職者雇用の場合）</t>
    <rPh sb="0" eb="1">
      <t>マエ</t>
    </rPh>
    <rPh sb="2" eb="5">
      <t>カイシャメイ</t>
    </rPh>
    <rPh sb="6" eb="9">
      <t>リショクシャ</t>
    </rPh>
    <rPh sb="9" eb="11">
      <t>コヨウ</t>
    </rPh>
    <rPh sb="12" eb="14">
      <t>バアイ</t>
    </rPh>
    <phoneticPr fontId="2"/>
  </si>
  <si>
    <t>新卒者の雇用あり</t>
    <rPh sb="0" eb="3">
      <t>シンソツシャ</t>
    </rPh>
    <rPh sb="4" eb="6">
      <t>コヨウ</t>
    </rPh>
    <phoneticPr fontId="2"/>
  </si>
  <si>
    <t>離職者の雇用あり</t>
    <rPh sb="0" eb="3">
      <t>リショクシャ</t>
    </rPh>
    <rPh sb="4" eb="6">
      <t>コヨウ</t>
    </rPh>
    <phoneticPr fontId="2"/>
  </si>
  <si>
    <t>採用時点の年齢</t>
    <rPh sb="0" eb="2">
      <t>サイヨウ</t>
    </rPh>
    <rPh sb="2" eb="4">
      <t>ジテン</t>
    </rPh>
    <rPh sb="5" eb="7">
      <t>ネンレイ</t>
    </rPh>
    <phoneticPr fontId="2"/>
  </si>
  <si>
    <t>a</t>
    <phoneticPr fontId="2"/>
  </si>
  <si>
    <t>b</t>
    <phoneticPr fontId="2"/>
  </si>
  <si>
    <t>①</t>
    <phoneticPr fontId="2"/>
  </si>
  <si>
    <t>雇用環境への取組</t>
    <phoneticPr fontId="2"/>
  </si>
  <si>
    <t>受賞年月日を記入</t>
    <rPh sb="0" eb="5">
      <t>ジュショウネンガッピ</t>
    </rPh>
    <phoneticPr fontId="2"/>
  </si>
  <si>
    <t>②</t>
    <phoneticPr fontId="2"/>
  </si>
  <si>
    <t>仕事と家庭の両立支援の取組</t>
    <phoneticPr fontId="2"/>
  </si>
  <si>
    <t>計画期間終了年月日を記入</t>
    <rPh sb="0" eb="2">
      <t>ケイカク</t>
    </rPh>
    <rPh sb="2" eb="4">
      <t>キカン</t>
    </rPh>
    <rPh sb="4" eb="6">
      <t>シュウリョウ</t>
    </rPh>
    <rPh sb="6" eb="9">
      <t>ネンガッピ</t>
    </rPh>
    <phoneticPr fontId="2"/>
  </si>
  <si>
    <t>③</t>
    <phoneticPr fontId="2"/>
  </si>
  <si>
    <t>女性の活躍支援の取組</t>
    <phoneticPr fontId="2"/>
  </si>
  <si>
    <t>当該計画策定届（変更届）の写しを添付してください。</t>
    <rPh sb="16" eb="18">
      <t>テンプ</t>
    </rPh>
    <phoneticPr fontId="2"/>
  </si>
  <si>
    <t>高年齢者継続雇用の取組</t>
    <phoneticPr fontId="2"/>
  </si>
  <si>
    <t>高年齢者継続雇用の実績あり</t>
    <phoneticPr fontId="2"/>
  </si>
  <si>
    <t>被雇用者氏名</t>
    <phoneticPr fontId="2"/>
  </si>
  <si>
    <t>雇用年月日を記入</t>
    <phoneticPr fontId="2"/>
  </si>
  <si>
    <t>上記該当なし</t>
    <phoneticPr fontId="2"/>
  </si>
  <si>
    <t>上記該当なし</t>
    <phoneticPr fontId="2"/>
  </si>
  <si>
    <t>①</t>
    <phoneticPr fontId="2"/>
  </si>
  <si>
    <t>②</t>
    <phoneticPr fontId="2"/>
  </si>
  <si>
    <t>③</t>
    <phoneticPr fontId="2"/>
  </si>
  <si>
    <t>④</t>
    <phoneticPr fontId="2"/>
  </si>
  <si>
    <t>なし</t>
    <phoneticPr fontId="2"/>
  </si>
  <si>
    <t>次の①～④から２項目までを選択し、該当項目を記入してください</t>
    <rPh sb="17" eb="19">
      <t>ガイトウ</t>
    </rPh>
    <rPh sb="19" eb="21">
      <t>コウモク</t>
    </rPh>
    <phoneticPr fontId="2"/>
  </si>
  <si>
    <t>（様式６-２）</t>
    <phoneticPr fontId="2"/>
  </si>
  <si>
    <t>bの場合に記入</t>
    <rPh sb="2" eb="4">
      <t>バアイ</t>
    </rPh>
    <rPh sb="5" eb="7">
      <t>キニュウ</t>
    </rPh>
    <phoneticPr fontId="2"/>
  </si>
  <si>
    <t>aの場合に記入</t>
    <rPh sb="2" eb="4">
      <t>バアイ</t>
    </rPh>
    <rPh sb="5" eb="7">
      <t>キニュウ</t>
    </rPh>
    <phoneticPr fontId="2"/>
  </si>
  <si>
    <t>地域の技能士等の活用</t>
    <phoneticPr fontId="2"/>
  </si>
  <si>
    <t>地域技能士活用の計画</t>
    <rPh sb="0" eb="2">
      <t>チイキ</t>
    </rPh>
    <rPh sb="2" eb="5">
      <t>ギノウシ</t>
    </rPh>
    <rPh sb="5" eb="7">
      <t>カツヨウ</t>
    </rPh>
    <rPh sb="8" eb="10">
      <t>ケイカク</t>
    </rPh>
    <phoneticPr fontId="2"/>
  </si>
  <si>
    <t>職種名を記入</t>
    <rPh sb="0" eb="2">
      <t>ショクシュ</t>
    </rPh>
    <rPh sb="2" eb="3">
      <t>メイ</t>
    </rPh>
    <rPh sb="4" eb="6">
      <t>キニュウ</t>
    </rPh>
    <phoneticPr fontId="2"/>
  </si>
  <si>
    <t>活用予定人数</t>
    <phoneticPr fontId="2"/>
  </si>
  <si>
    <t>従事する作業内容（予定）</t>
    <rPh sb="0" eb="2">
      <t>ジュウジ</t>
    </rPh>
    <rPh sb="4" eb="6">
      <t>サギョウ</t>
    </rPh>
    <rPh sb="6" eb="8">
      <t>ナイヨウ</t>
    </rPh>
    <rPh sb="9" eb="11">
      <t>ヨテイ</t>
    </rPh>
    <phoneticPr fontId="2"/>
  </si>
  <si>
    <t>（様式６-３）</t>
    <phoneticPr fontId="2"/>
  </si>
  <si>
    <t>職種名については、「技能士」や「登録基幹技能者又は基幹技能者」の該当する名称を記入してください。
共同企業体で申請する場合は、共同企業体としての計画を代表の構成員のみが記入してください。</t>
    <rPh sb="10" eb="13">
      <t>ギノウシ</t>
    </rPh>
    <rPh sb="23" eb="24">
      <t>マタ</t>
    </rPh>
    <rPh sb="32" eb="34">
      <t>ガイトウ</t>
    </rPh>
    <rPh sb="39" eb="41">
      <t>キニュウ</t>
    </rPh>
    <rPh sb="84" eb="86">
      <t>キニュウ</t>
    </rPh>
    <phoneticPr fontId="2"/>
  </si>
  <si>
    <t>地域の守り手確保</t>
    <rPh sb="0" eb="2">
      <t>チイキ</t>
    </rPh>
    <rPh sb="3" eb="4">
      <t>マモ</t>
    </rPh>
    <rPh sb="5" eb="6">
      <t>テ</t>
    </rPh>
    <rPh sb="6" eb="8">
      <t>カクホ</t>
    </rPh>
    <phoneticPr fontId="2"/>
  </si>
  <si>
    <t>（様式７）</t>
    <phoneticPr fontId="2"/>
  </si>
  <si>
    <t>主たる営業所</t>
    <phoneticPr fontId="2"/>
  </si>
  <si>
    <t>主たる営業所の所在地</t>
    <rPh sb="0" eb="1">
      <t>シュ</t>
    </rPh>
    <rPh sb="3" eb="6">
      <t>エイギョウショ</t>
    </rPh>
    <rPh sb="7" eb="10">
      <t>ショザイチ</t>
    </rPh>
    <phoneticPr fontId="2"/>
  </si>
  <si>
    <t>入札に参加する当該工事場所と同じ市町村又は同じ振興局の場合に評価します。</t>
    <rPh sb="0" eb="2">
      <t>ニュウサツ</t>
    </rPh>
    <rPh sb="3" eb="5">
      <t>サンカ</t>
    </rPh>
    <rPh sb="7" eb="9">
      <t>トウガイ</t>
    </rPh>
    <rPh sb="9" eb="11">
      <t>コウジ</t>
    </rPh>
    <rPh sb="11" eb="13">
      <t>バショ</t>
    </rPh>
    <rPh sb="14" eb="15">
      <t>オナ</t>
    </rPh>
    <rPh sb="16" eb="19">
      <t>シチョウソン</t>
    </rPh>
    <rPh sb="19" eb="20">
      <t>マタ</t>
    </rPh>
    <rPh sb="21" eb="22">
      <t>オナ</t>
    </rPh>
    <rPh sb="23" eb="26">
      <t>シンコウキョク</t>
    </rPh>
    <rPh sb="27" eb="29">
      <t>バアイ</t>
    </rPh>
    <rPh sb="30" eb="32">
      <t>ヒョウカ</t>
    </rPh>
    <phoneticPr fontId="2"/>
  </si>
  <si>
    <t>地域企業の所在地</t>
    <rPh sb="0" eb="2">
      <t>チイキ</t>
    </rPh>
    <rPh sb="2" eb="4">
      <t>キギョウ</t>
    </rPh>
    <rPh sb="5" eb="8">
      <t>ショザイチ</t>
    </rPh>
    <phoneticPr fontId="2"/>
  </si>
  <si>
    <t>元請又は一次下請会社の所在地が、入札に参加する当該工事場所と同じ振興局の場合に評価します。
共同企業体で申請する場合は、共同企業体としての計画を代表の構成員のみが記入してください。</t>
    <rPh sb="0" eb="2">
      <t>モトウ</t>
    </rPh>
    <rPh sb="2" eb="3">
      <t>マタ</t>
    </rPh>
    <rPh sb="4" eb="8">
      <t>イチジシタウ</t>
    </rPh>
    <rPh sb="8" eb="10">
      <t>カイシャ</t>
    </rPh>
    <rPh sb="11" eb="14">
      <t>ショザイチ</t>
    </rPh>
    <rPh sb="16" eb="18">
      <t>ニュウサツ</t>
    </rPh>
    <rPh sb="19" eb="21">
      <t>サンカ</t>
    </rPh>
    <rPh sb="23" eb="25">
      <t>トウガイ</t>
    </rPh>
    <rPh sb="25" eb="27">
      <t>コウジ</t>
    </rPh>
    <rPh sb="27" eb="29">
      <t>バショ</t>
    </rPh>
    <rPh sb="30" eb="31">
      <t>オナ</t>
    </rPh>
    <rPh sb="32" eb="35">
      <t>シンコウキョク</t>
    </rPh>
    <rPh sb="36" eb="38">
      <t>バアイ</t>
    </rPh>
    <rPh sb="39" eb="41">
      <t>ヒョウカ</t>
    </rPh>
    <phoneticPr fontId="2"/>
  </si>
  <si>
    <t>地域資材の活用</t>
    <rPh sb="0" eb="2">
      <t>チイキ</t>
    </rPh>
    <rPh sb="2" eb="4">
      <t>シザイ</t>
    </rPh>
    <rPh sb="5" eb="7">
      <t>カツヨウ</t>
    </rPh>
    <phoneticPr fontId="2"/>
  </si>
  <si>
    <t>工事資材の種類を記入</t>
    <rPh sb="0" eb="2">
      <t>コウジ</t>
    </rPh>
    <rPh sb="2" eb="4">
      <t>シザイ</t>
    </rPh>
    <rPh sb="5" eb="7">
      <t>シュルイ</t>
    </rPh>
    <phoneticPr fontId="2"/>
  </si>
  <si>
    <t>調達予定金額を記入</t>
    <phoneticPr fontId="2"/>
  </si>
  <si>
    <t>多様な雇用への貢献</t>
    <phoneticPr fontId="2"/>
  </si>
  <si>
    <t>多様な雇用への貢献の有無</t>
    <rPh sb="10" eb="12">
      <t>ウム</t>
    </rPh>
    <phoneticPr fontId="2"/>
  </si>
  <si>
    <t>保護観察所に協力雇用主として登録あり</t>
    <phoneticPr fontId="2"/>
  </si>
  <si>
    <t>c</t>
    <phoneticPr fontId="2"/>
  </si>
  <si>
    <t>認定（登録）の有無</t>
    <rPh sb="0" eb="2">
      <t>ニンテイ</t>
    </rPh>
    <rPh sb="3" eb="5">
      <t>トウロク</t>
    </rPh>
    <rPh sb="7" eb="9">
      <t>ウム</t>
    </rPh>
    <phoneticPr fontId="2"/>
  </si>
  <si>
    <t>ISO14001</t>
    <phoneticPr fontId="2"/>
  </si>
  <si>
    <t>北海道グリーンビズ認定制度「優良な取組」部門</t>
    <phoneticPr fontId="2"/>
  </si>
  <si>
    <t>さっぽろエコメンバー</t>
    <phoneticPr fontId="2"/>
  </si>
  <si>
    <t>エコアクション２１（ＥＡ２１）</t>
    <phoneticPr fontId="2"/>
  </si>
  <si>
    <t>北海道環境マネジメントシステムスタンダード（ＨＥＳ）</t>
    <phoneticPr fontId="2"/>
  </si>
  <si>
    <t>d</t>
    <phoneticPr fontId="2"/>
  </si>
  <si>
    <t>e</t>
    <phoneticPr fontId="2"/>
  </si>
  <si>
    <t>計画期間終了年月日を記入</t>
    <rPh sb="0" eb="2">
      <t>ケイカク</t>
    </rPh>
    <rPh sb="2" eb="4">
      <t>キカン</t>
    </rPh>
    <rPh sb="4" eb="6">
      <t>シュウリョウ</t>
    </rPh>
    <rPh sb="6" eb="9">
      <t>ネンガッピ</t>
    </rPh>
    <rPh sb="10" eb="12">
      <t>キニュウ</t>
    </rPh>
    <phoneticPr fontId="2"/>
  </si>
  <si>
    <t>認定（登録）を証明する資料（認定証書等の写し）の写しを添付してください。</t>
    <rPh sb="0" eb="2">
      <t>ニンテイ</t>
    </rPh>
    <rPh sb="3" eb="5">
      <t>トウロク</t>
    </rPh>
    <rPh sb="7" eb="9">
      <t>ショウメイ</t>
    </rPh>
    <rPh sb="11" eb="13">
      <t>シリョウ</t>
    </rPh>
    <rPh sb="14" eb="16">
      <t>ニンテイ</t>
    </rPh>
    <rPh sb="16" eb="18">
      <t>ショウショ</t>
    </rPh>
    <rPh sb="18" eb="19">
      <t>トウ</t>
    </rPh>
    <rPh sb="20" eb="21">
      <t>ウツ</t>
    </rPh>
    <rPh sb="24" eb="25">
      <t>ウツ</t>
    </rPh>
    <phoneticPr fontId="2"/>
  </si>
  <si>
    <t>円滑な事業執行への貢献</t>
    <phoneticPr fontId="2"/>
  </si>
  <si>
    <t>重点工事の完成実績の有無</t>
    <rPh sb="0" eb="2">
      <t>ジュウテン</t>
    </rPh>
    <rPh sb="2" eb="4">
      <t>コウジ</t>
    </rPh>
    <rPh sb="5" eb="7">
      <t>カンセイ</t>
    </rPh>
    <rPh sb="7" eb="9">
      <t>ジッセキ</t>
    </rPh>
    <rPh sb="10" eb="12">
      <t>ウム</t>
    </rPh>
    <phoneticPr fontId="2"/>
  </si>
  <si>
    <t>実績あり、加点申請する</t>
    <phoneticPr fontId="2"/>
  </si>
  <si>
    <t>上記以外（なし）</t>
    <phoneticPr fontId="2"/>
  </si>
  <si>
    <t>重点工事名を記入</t>
    <rPh sb="0" eb="2">
      <t>ジュウテン</t>
    </rPh>
    <rPh sb="2" eb="4">
      <t>コウジ</t>
    </rPh>
    <rPh sb="4" eb="5">
      <t>メイ</t>
    </rPh>
    <phoneticPr fontId="2"/>
  </si>
  <si>
    <t>完成年月日を記入</t>
    <rPh sb="0" eb="2">
      <t>カンセイ</t>
    </rPh>
    <rPh sb="2" eb="5">
      <t>ネンガッピ</t>
    </rPh>
    <phoneticPr fontId="2"/>
  </si>
  <si>
    <t>（様式８）</t>
    <phoneticPr fontId="2"/>
  </si>
  <si>
    <t>地域建設業経営環境評価</t>
    <phoneticPr fontId="2"/>
  </si>
  <si>
    <t>地域建設業経営環境評価</t>
    <rPh sb="0" eb="2">
      <t>チイキ</t>
    </rPh>
    <rPh sb="2" eb="5">
      <t>ケンセツギョウ</t>
    </rPh>
    <rPh sb="5" eb="7">
      <t>ケイエイ</t>
    </rPh>
    <rPh sb="7" eb="9">
      <t>カンキョウ</t>
    </rPh>
    <rPh sb="9" eb="11">
      <t>ヒョウカ</t>
    </rPh>
    <phoneticPr fontId="2"/>
  </si>
  <si>
    <t>受注工事の状況</t>
    <rPh sb="0" eb="2">
      <t>ジュチュウ</t>
    </rPh>
    <rPh sb="2" eb="4">
      <t>コウジ</t>
    </rPh>
    <rPh sb="5" eb="7">
      <t>ジョウキョウ</t>
    </rPh>
    <phoneticPr fontId="2"/>
  </si>
  <si>
    <t>評価比率</t>
    <rPh sb="0" eb="2">
      <t>ヒョウカ</t>
    </rPh>
    <rPh sb="2" eb="4">
      <t>ヒリツ</t>
    </rPh>
    <phoneticPr fontId="2"/>
  </si>
  <si>
    <t>B:過去５か年の受注実績件数</t>
    <phoneticPr fontId="2"/>
  </si>
  <si>
    <t>A:未完成工事件数</t>
    <phoneticPr fontId="2"/>
  </si>
  <si>
    <t>C:入札参加会社（構成員）の数</t>
    <rPh sb="2" eb="4">
      <t>ニュウサツ</t>
    </rPh>
    <rPh sb="4" eb="6">
      <t>サンカ</t>
    </rPh>
    <rPh sb="6" eb="8">
      <t>カイシャ</t>
    </rPh>
    <rPh sb="9" eb="12">
      <t>コウセイイン</t>
    </rPh>
    <rPh sb="14" eb="15">
      <t>カズ</t>
    </rPh>
    <phoneticPr fontId="2"/>
  </si>
  <si>
    <t>連絡窓口（部署・氏名）</t>
    <rPh sb="0" eb="2">
      <t>レンラク</t>
    </rPh>
    <rPh sb="2" eb="4">
      <t>マドグチ</t>
    </rPh>
    <rPh sb="5" eb="7">
      <t>ブショ</t>
    </rPh>
    <rPh sb="8" eb="10">
      <t>シメイ</t>
    </rPh>
    <phoneticPr fontId="2"/>
  </si>
  <si>
    <t>②の場合に記入</t>
    <rPh sb="2" eb="4">
      <t>バアイ</t>
    </rPh>
    <rPh sb="5" eb="7">
      <t>キニュウ</t>
    </rPh>
    <phoneticPr fontId="2"/>
  </si>
  <si>
    <t>直近の技術職員の
総数を記入</t>
    <rPh sb="0" eb="2">
      <t>チョッキン</t>
    </rPh>
    <rPh sb="3" eb="7">
      <t>ギジュツショクイン</t>
    </rPh>
    <rPh sb="9" eb="11">
      <t>ソウスウ</t>
    </rPh>
    <phoneticPr fontId="2"/>
  </si>
  <si>
    <t>直近のその前の技術職員の総数を記入</t>
    <rPh sb="0" eb="2">
      <t>チョッキン</t>
    </rPh>
    <rPh sb="5" eb="6">
      <t>マエ</t>
    </rPh>
    <rPh sb="7" eb="11">
      <t>ギジュツショクイン</t>
    </rPh>
    <rPh sb="12" eb="14">
      <t>ソウスウ</t>
    </rPh>
    <phoneticPr fontId="2"/>
  </si>
  <si>
    <t>地域企業名を記入</t>
    <rPh sb="0" eb="2">
      <t>チイキ</t>
    </rPh>
    <rPh sb="2" eb="4">
      <t>キギョウ</t>
    </rPh>
    <rPh sb="4" eb="5">
      <t>メイ</t>
    </rPh>
    <phoneticPr fontId="2"/>
  </si>
  <si>
    <t>小計</t>
    <rPh sb="0" eb="2">
      <t>ショウケイ</t>
    </rPh>
    <phoneticPr fontId="2"/>
  </si>
  <si>
    <t>構成員の数</t>
    <rPh sb="0" eb="3">
      <t>コウセイイン</t>
    </rPh>
    <rPh sb="4" eb="5">
      <t>カズ</t>
    </rPh>
    <phoneticPr fontId="2"/>
  </si>
  <si>
    <t>賞状</t>
    <phoneticPr fontId="2"/>
  </si>
  <si>
    <t>-</t>
    <phoneticPr fontId="2"/>
  </si>
  <si>
    <t>登録証</t>
    <phoneticPr fontId="2"/>
  </si>
  <si>
    <t>実績証明資料</t>
    <phoneticPr fontId="2"/>
  </si>
  <si>
    <t>資格証明資料</t>
    <phoneticPr fontId="2"/>
  </si>
  <si>
    <t>CPD実績証明書</t>
    <phoneticPr fontId="2"/>
  </si>
  <si>
    <t>証明書類</t>
    <phoneticPr fontId="2"/>
  </si>
  <si>
    <t>(1)</t>
    <phoneticPr fontId="2"/>
  </si>
  <si>
    <t>(2)</t>
  </si>
  <si>
    <t>(3)</t>
  </si>
  <si>
    <t>(4)</t>
  </si>
  <si>
    <t>(5)</t>
  </si>
  <si>
    <t>(6)</t>
  </si>
  <si>
    <t>(7)</t>
  </si>
  <si>
    <t>(8)</t>
  </si>
  <si>
    <t>(9)</t>
  </si>
  <si>
    <t>(10)</t>
  </si>
  <si>
    <t>(11)</t>
  </si>
  <si>
    <t>(12)</t>
  </si>
  <si>
    <t>(13)</t>
  </si>
  <si>
    <t>(14)</t>
  </si>
  <si>
    <t>(15)</t>
  </si>
  <si>
    <t>(16)</t>
  </si>
  <si>
    <t>(17)</t>
  </si>
  <si>
    <t>(18)</t>
  </si>
  <si>
    <t>(19)</t>
  </si>
  <si>
    <t>(20)</t>
  </si>
  <si>
    <t>(2)</t>
    <phoneticPr fontId="2"/>
  </si>
  <si>
    <t>(3)</t>
    <phoneticPr fontId="2"/>
  </si>
  <si>
    <t>(4)</t>
    <phoneticPr fontId="2"/>
  </si>
  <si>
    <t>(5)</t>
    <phoneticPr fontId="2"/>
  </si>
  <si>
    <t>(6)</t>
    <phoneticPr fontId="2"/>
  </si>
  <si>
    <t>(7)</t>
    <phoneticPr fontId="2"/>
  </si>
  <si>
    <t>(8)</t>
    <phoneticPr fontId="2"/>
  </si>
  <si>
    <t>(9)</t>
    <phoneticPr fontId="2"/>
  </si>
  <si>
    <t>(10)</t>
    <phoneticPr fontId="2"/>
  </si>
  <si>
    <t>(11)</t>
    <phoneticPr fontId="2"/>
  </si>
  <si>
    <t>(12)</t>
    <phoneticPr fontId="2"/>
  </si>
  <si>
    <t>(13)</t>
    <phoneticPr fontId="2"/>
  </si>
  <si>
    <t>(14)</t>
    <phoneticPr fontId="2"/>
  </si>
  <si>
    <t>(15)</t>
    <phoneticPr fontId="2"/>
  </si>
  <si>
    <t>(16)</t>
    <phoneticPr fontId="2"/>
  </si>
  <si>
    <t>(17)</t>
    <phoneticPr fontId="2"/>
  </si>
  <si>
    <t>(18)</t>
    <phoneticPr fontId="2"/>
  </si>
  <si>
    <t>(19)</t>
    <phoneticPr fontId="2"/>
  </si>
  <si>
    <t>(20)</t>
    <phoneticPr fontId="2"/>
  </si>
  <si>
    <t>　【評価項目(1)】　工事施工成績評定</t>
    <rPh sb="2" eb="6">
      <t>ヒョウカコウモク</t>
    </rPh>
    <rPh sb="11" eb="19">
      <t>コウジセコウセイセキヒョウテイ</t>
    </rPh>
    <phoneticPr fontId="2"/>
  </si>
  <si>
    <t>　【評価項目(2)】　工事等優秀者表彰</t>
  </si>
  <si>
    <t>　【評価項目(3)】　ＩＳＯマネジメントシステム</t>
  </si>
  <si>
    <t>　【評価項目(4)】　地域精通度（施工実績）</t>
  </si>
  <si>
    <t>　【評価項目(5)】　主任(監理)技術者の資格</t>
    <rPh sb="2" eb="6">
      <t>ヒョウカコウモク</t>
    </rPh>
    <rPh sb="11" eb="13">
      <t>シュニン</t>
    </rPh>
    <rPh sb="14" eb="16">
      <t>カンリ</t>
    </rPh>
    <rPh sb="17" eb="20">
      <t>ギジュツシャ</t>
    </rPh>
    <rPh sb="21" eb="23">
      <t>シカク</t>
    </rPh>
    <phoneticPr fontId="2"/>
  </si>
  <si>
    <t>　【評価項目(6)】　主任(監理)技術者の継続教育</t>
    <rPh sb="2" eb="6">
      <t>ヒョウカコウモク</t>
    </rPh>
    <rPh sb="11" eb="13">
      <t>シュニン</t>
    </rPh>
    <rPh sb="14" eb="16">
      <t>カンリ</t>
    </rPh>
    <rPh sb="17" eb="20">
      <t>ギジュツシャ</t>
    </rPh>
    <rPh sb="21" eb="23">
      <t>ケイゾク</t>
    </rPh>
    <rPh sb="23" eb="25">
      <t>キョウイク</t>
    </rPh>
    <phoneticPr fontId="2"/>
  </si>
  <si>
    <t>　【評価項目(7)】　技術者の追加配置</t>
    <rPh sb="2" eb="6">
      <t>ヒョウカコウモク</t>
    </rPh>
    <phoneticPr fontId="2"/>
  </si>
  <si>
    <t>　【評価項目(8)】　技術職員の育成・確保</t>
    <rPh sb="2" eb="6">
      <t>ヒョウカコウモク</t>
    </rPh>
    <rPh sb="11" eb="13">
      <t>ギジュツ</t>
    </rPh>
    <rPh sb="13" eb="15">
      <t>ショクイン</t>
    </rPh>
    <rPh sb="16" eb="18">
      <t>イクセイ</t>
    </rPh>
    <rPh sb="19" eb="21">
      <t>カクホ</t>
    </rPh>
    <phoneticPr fontId="2"/>
  </si>
  <si>
    <t>　【評価項目(9)】　新規の雇用</t>
    <rPh sb="2" eb="6">
      <t>ヒョウカコウモク</t>
    </rPh>
    <rPh sb="11" eb="13">
      <t>シンキ</t>
    </rPh>
    <rPh sb="14" eb="16">
      <t>コヨウ</t>
    </rPh>
    <phoneticPr fontId="2"/>
  </si>
  <si>
    <t>　【評価項目(10)】　労働環境改善</t>
    <rPh sb="2" eb="6">
      <t>ヒョウカコウモク</t>
    </rPh>
    <phoneticPr fontId="2"/>
  </si>
  <si>
    <t>　【評価項目(11)】　地域の技能士等の活用</t>
    <rPh sb="2" eb="6">
      <t>ヒョウカコウモク</t>
    </rPh>
    <rPh sb="12" eb="14">
      <t>チイキ</t>
    </rPh>
    <rPh sb="15" eb="18">
      <t>ギノウシ</t>
    </rPh>
    <rPh sb="18" eb="19">
      <t>ナド</t>
    </rPh>
    <rPh sb="20" eb="22">
      <t>カツヨウ</t>
    </rPh>
    <phoneticPr fontId="2"/>
  </si>
  <si>
    <t>　【評価項目(12)】　主たる営業所</t>
    <rPh sb="2" eb="6">
      <t>ヒョウカコウモク</t>
    </rPh>
    <rPh sb="12" eb="13">
      <t>シュ</t>
    </rPh>
    <rPh sb="15" eb="18">
      <t>エイギョウショ</t>
    </rPh>
    <phoneticPr fontId="2"/>
  </si>
  <si>
    <t>　【評価項目(13)】　地域企業の活用</t>
    <rPh sb="2" eb="6">
      <t>ヒョウカコウモク</t>
    </rPh>
    <rPh sb="12" eb="14">
      <t>チイキ</t>
    </rPh>
    <rPh sb="14" eb="16">
      <t>キギョウ</t>
    </rPh>
    <rPh sb="17" eb="19">
      <t>カツヨウ</t>
    </rPh>
    <phoneticPr fontId="2"/>
  </si>
  <si>
    <t>　【評価項目(14)】　地域資材の活用</t>
    <rPh sb="2" eb="6">
      <t>ヒョウカコウモク</t>
    </rPh>
    <phoneticPr fontId="2"/>
  </si>
  <si>
    <t>　【評価項目(15)】　多様な雇用への貢献</t>
    <rPh sb="2" eb="6">
      <t>ヒョウカコウモク</t>
    </rPh>
    <rPh sb="12" eb="14">
      <t>タヨウ</t>
    </rPh>
    <rPh sb="15" eb="17">
      <t>コヨウ</t>
    </rPh>
    <rPh sb="19" eb="21">
      <t>コウケン</t>
    </rPh>
    <phoneticPr fontId="2"/>
  </si>
  <si>
    <t>　【評価項目(16)】　環境対策の認定制度等</t>
    <rPh sb="2" eb="6">
      <t>ヒョウカコウモク</t>
    </rPh>
    <rPh sb="12" eb="14">
      <t>カンキョウ</t>
    </rPh>
    <rPh sb="14" eb="16">
      <t>タイサク</t>
    </rPh>
    <rPh sb="17" eb="19">
      <t>ニンテイ</t>
    </rPh>
    <rPh sb="19" eb="21">
      <t>セイド</t>
    </rPh>
    <rPh sb="21" eb="22">
      <t>トウ</t>
    </rPh>
    <phoneticPr fontId="2"/>
  </si>
  <si>
    <t>　【評価項目(17)】　円滑な事業執行への貢献</t>
  </si>
  <si>
    <t>　【評価項目(18)】　地域建設業経営環境評価</t>
    <rPh sb="2" eb="6">
      <t>ヒョウカコウモク</t>
    </rPh>
    <rPh sb="12" eb="14">
      <t>チイキ</t>
    </rPh>
    <rPh sb="14" eb="17">
      <t>ケンセツギョウ</t>
    </rPh>
    <rPh sb="17" eb="19">
      <t>ケイエイ</t>
    </rPh>
    <rPh sb="19" eb="21">
      <t>カンキョウ</t>
    </rPh>
    <rPh sb="21" eb="23">
      <t>ヒョウカ</t>
    </rPh>
    <phoneticPr fontId="2"/>
  </si>
  <si>
    <t>建設雇用改善優良事業所表彰（過去３年間）</t>
    <phoneticPr fontId="2"/>
  </si>
  <si>
    <t>【aの場合】表彰を証明する資料（表彰状等の写し）を添付してください。
【cの場合】企業のホームページや、求人票、社内規約、その他企業の支援が確認できる書類（写し）を添付してください。</t>
    <rPh sb="3" eb="5">
      <t>バアイ</t>
    </rPh>
    <rPh sb="25" eb="27">
      <t>テンプ</t>
    </rPh>
    <rPh sb="38" eb="40">
      <t>バアイ</t>
    </rPh>
    <rPh sb="41" eb="43">
      <t>キギョウ</t>
    </rPh>
    <phoneticPr fontId="2"/>
  </si>
  <si>
    <t>(1/3)</t>
    <phoneticPr fontId="4"/>
  </si>
  <si>
    <t>(3/3)</t>
    <phoneticPr fontId="4"/>
  </si>
  <si>
    <t>工事名：</t>
    <rPh sb="0" eb="3">
      <t>コウジメイ</t>
    </rPh>
    <phoneticPr fontId="4"/>
  </si>
  <si>
    <t>－</t>
    <phoneticPr fontId="4"/>
  </si>
  <si>
    <t>整理
番号</t>
    <rPh sb="0" eb="2">
      <t>セイリ</t>
    </rPh>
    <rPh sb="3" eb="5">
      <t>バンゴウ</t>
    </rPh>
    <phoneticPr fontId="4"/>
  </si>
  <si>
    <t>会社名又は共同企業体名</t>
    <rPh sb="0" eb="3">
      <t>カイシャメイ</t>
    </rPh>
    <rPh sb="3" eb="4">
      <t>マタ</t>
    </rPh>
    <rPh sb="5" eb="7">
      <t>キョウドウ</t>
    </rPh>
    <rPh sb="7" eb="10">
      <t>キギョウタイ</t>
    </rPh>
    <rPh sb="10" eb="11">
      <t>メイ</t>
    </rPh>
    <phoneticPr fontId="4"/>
  </si>
  <si>
    <t>単  体  会  社  名  又は                                                 共同企業体構成員名</t>
    <rPh sb="0" eb="1">
      <t>タン</t>
    </rPh>
    <rPh sb="3" eb="4">
      <t>カラダ</t>
    </rPh>
    <rPh sb="6" eb="7">
      <t>カイ</t>
    </rPh>
    <rPh sb="66" eb="68">
      <t>キョウドウ</t>
    </rPh>
    <rPh sb="68" eb="71">
      <t>キギョウタイ</t>
    </rPh>
    <rPh sb="71" eb="74">
      <t>コウセイイン</t>
    </rPh>
    <rPh sb="74" eb="75">
      <t>メイ</t>
    </rPh>
    <phoneticPr fontId="4"/>
  </si>
  <si>
    <t>企業の施工能力</t>
    <rPh sb="0" eb="2">
      <t>キギョウ</t>
    </rPh>
    <rPh sb="3" eb="5">
      <t>セコウ</t>
    </rPh>
    <rPh sb="5" eb="7">
      <t>ノウリョク</t>
    </rPh>
    <phoneticPr fontId="4"/>
  </si>
  <si>
    <t>配置予定技術者</t>
    <rPh sb="0" eb="2">
      <t>ハイチ</t>
    </rPh>
    <rPh sb="2" eb="4">
      <t>ヨテイ</t>
    </rPh>
    <rPh sb="4" eb="7">
      <t>ギジュツシャ</t>
    </rPh>
    <phoneticPr fontId="4"/>
  </si>
  <si>
    <t>担い手の育成・確保</t>
    <rPh sb="0" eb="1">
      <t>ニナ</t>
    </rPh>
    <rPh sb="2" eb="3">
      <t>テ</t>
    </rPh>
    <rPh sb="4" eb="6">
      <t>イクセイ</t>
    </rPh>
    <rPh sb="7" eb="9">
      <t>カクホ</t>
    </rPh>
    <phoneticPr fontId="4"/>
  </si>
  <si>
    <t>地域の守り手確保</t>
    <rPh sb="0" eb="2">
      <t>チイキ</t>
    </rPh>
    <rPh sb="3" eb="4">
      <t>マモ</t>
    </rPh>
    <rPh sb="5" eb="6">
      <t>テ</t>
    </rPh>
    <rPh sb="6" eb="8">
      <t>カクホ</t>
    </rPh>
    <phoneticPr fontId="4"/>
  </si>
  <si>
    <t>地域建設業経営環境評価</t>
    <rPh sb="0" eb="2">
      <t>チイキ</t>
    </rPh>
    <rPh sb="2" eb="5">
      <t>ケンセツギョウ</t>
    </rPh>
    <rPh sb="5" eb="7">
      <t>ケイエイ</t>
    </rPh>
    <rPh sb="7" eb="9">
      <t>カンキョウ</t>
    </rPh>
    <rPh sb="9" eb="11">
      <t>ヒョウカ</t>
    </rPh>
    <phoneticPr fontId="4"/>
  </si>
  <si>
    <t>減点項目</t>
    <rPh sb="0" eb="2">
      <t>ゲンテン</t>
    </rPh>
    <rPh sb="2" eb="4">
      <t>コウモク</t>
    </rPh>
    <phoneticPr fontId="4"/>
  </si>
  <si>
    <t>一級
建築士</t>
    <rPh sb="0" eb="1">
      <t>1</t>
    </rPh>
    <rPh sb="1" eb="2">
      <t>キュウ</t>
    </rPh>
    <rPh sb="3" eb="6">
      <t>ケンチクシ</t>
    </rPh>
    <phoneticPr fontId="4"/>
  </si>
  <si>
    <t>○</t>
    <phoneticPr fontId="4"/>
  </si>
  <si>
    <t>施行成績</t>
    <rPh sb="0" eb="2">
      <t>セコウ</t>
    </rPh>
    <rPh sb="2" eb="4">
      <t>セイセキ</t>
    </rPh>
    <phoneticPr fontId="4"/>
  </si>
  <si>
    <t>工事表彰</t>
    <rPh sb="0" eb="2">
      <t>コウジ</t>
    </rPh>
    <rPh sb="2" eb="4">
      <t>ヒョウショウ</t>
    </rPh>
    <phoneticPr fontId="4"/>
  </si>
  <si>
    <t>ＩＳＯ</t>
    <phoneticPr fontId="4"/>
  </si>
  <si>
    <t>地域精通度（施工実績）</t>
    <rPh sb="0" eb="2">
      <t>チイキ</t>
    </rPh>
    <rPh sb="2" eb="4">
      <t>セイツウ</t>
    </rPh>
    <rPh sb="4" eb="5">
      <t>ド</t>
    </rPh>
    <rPh sb="6" eb="8">
      <t>セコウ</t>
    </rPh>
    <rPh sb="8" eb="10">
      <t>ジッセキ</t>
    </rPh>
    <phoneticPr fontId="4"/>
  </si>
  <si>
    <t>技術追加配置</t>
    <rPh sb="0" eb="2">
      <t>ギジュツ</t>
    </rPh>
    <rPh sb="2" eb="4">
      <t>ツイカ</t>
    </rPh>
    <rPh sb="4" eb="6">
      <t>ハイチ</t>
    </rPh>
    <phoneticPr fontId="4"/>
  </si>
  <si>
    <t>技術職員の育成・確保</t>
    <rPh sb="0" eb="2">
      <t>ギジュツ</t>
    </rPh>
    <rPh sb="2" eb="4">
      <t>ショクイン</t>
    </rPh>
    <rPh sb="5" eb="7">
      <t>イクセイ</t>
    </rPh>
    <rPh sb="8" eb="10">
      <t>カクホ</t>
    </rPh>
    <phoneticPr fontId="4"/>
  </si>
  <si>
    <t>新規の雇用</t>
    <rPh sb="0" eb="2">
      <t>シンキ</t>
    </rPh>
    <rPh sb="3" eb="5">
      <t>コヨウ</t>
    </rPh>
    <phoneticPr fontId="4"/>
  </si>
  <si>
    <t>労働環境改善　　※2項目選択</t>
    <rPh sb="0" eb="2">
      <t>ロウドウ</t>
    </rPh>
    <rPh sb="2" eb="4">
      <t>カンキョウ</t>
    </rPh>
    <rPh sb="4" eb="6">
      <t>カイゼン</t>
    </rPh>
    <rPh sb="10" eb="12">
      <t>コウモク</t>
    </rPh>
    <rPh sb="12" eb="14">
      <t>センタク</t>
    </rPh>
    <phoneticPr fontId="4"/>
  </si>
  <si>
    <t>地域技能士等
活用</t>
    <rPh sb="0" eb="2">
      <t>チイキ</t>
    </rPh>
    <rPh sb="2" eb="5">
      <t>ギノウシ</t>
    </rPh>
    <rPh sb="5" eb="6">
      <t>トウ</t>
    </rPh>
    <rPh sb="7" eb="9">
      <t>カツヨウ</t>
    </rPh>
    <phoneticPr fontId="4"/>
  </si>
  <si>
    <t>その他</t>
    <rPh sb="2" eb="3">
      <t>タ</t>
    </rPh>
    <phoneticPr fontId="4"/>
  </si>
  <si>
    <t>主たる営業所所在地</t>
    <rPh sb="0" eb="1">
      <t>シュ</t>
    </rPh>
    <rPh sb="3" eb="5">
      <t>エイギョウ</t>
    </rPh>
    <rPh sb="5" eb="6">
      <t>ジョ</t>
    </rPh>
    <rPh sb="6" eb="9">
      <t>ショザイチ</t>
    </rPh>
    <phoneticPr fontId="4"/>
  </si>
  <si>
    <t>地域経済への波及</t>
    <rPh sb="0" eb="2">
      <t>チイキ</t>
    </rPh>
    <rPh sb="2" eb="4">
      <t>ケイザイ</t>
    </rPh>
    <rPh sb="6" eb="8">
      <t>ハキュウ</t>
    </rPh>
    <phoneticPr fontId="4"/>
  </si>
  <si>
    <t>地域社会貢献</t>
    <rPh sb="0" eb="2">
      <t>チイキ</t>
    </rPh>
    <rPh sb="2" eb="4">
      <t>シャカイ</t>
    </rPh>
    <rPh sb="4" eb="6">
      <t>コウケン</t>
    </rPh>
    <phoneticPr fontId="4"/>
  </si>
  <si>
    <t>技術士・
建築設備士</t>
    <rPh sb="0" eb="3">
      <t>ギジュツシ</t>
    </rPh>
    <rPh sb="5" eb="7">
      <t>ケンチク</t>
    </rPh>
    <rPh sb="7" eb="9">
      <t>セツビ</t>
    </rPh>
    <rPh sb="9" eb="10">
      <t>シ</t>
    </rPh>
    <phoneticPr fontId="4"/>
  </si>
  <si>
    <t>施工管理技士有資格期間・一級建築士等</t>
    <rPh sb="0" eb="2">
      <t>セコウ</t>
    </rPh>
    <rPh sb="2" eb="4">
      <t>カンリ</t>
    </rPh>
    <rPh sb="4" eb="6">
      <t>ギシ</t>
    </rPh>
    <rPh sb="6" eb="7">
      <t>ユウ</t>
    </rPh>
    <rPh sb="7" eb="9">
      <t>シカク</t>
    </rPh>
    <rPh sb="9" eb="11">
      <t>キカン</t>
    </rPh>
    <rPh sb="12" eb="14">
      <t>イッキュウ</t>
    </rPh>
    <rPh sb="14" eb="17">
      <t>ケンチクシ</t>
    </rPh>
    <rPh sb="17" eb="18">
      <t>トウ</t>
    </rPh>
    <phoneticPr fontId="4"/>
  </si>
  <si>
    <t>継続教育</t>
    <rPh sb="0" eb="2">
      <t>ケイゾク</t>
    </rPh>
    <rPh sb="2" eb="4">
      <t>キョウイク</t>
    </rPh>
    <phoneticPr fontId="4"/>
  </si>
  <si>
    <t>（項目計）</t>
    <rPh sb="1" eb="3">
      <t>コウモク</t>
    </rPh>
    <rPh sb="3" eb="4">
      <t>ケイ</t>
    </rPh>
    <phoneticPr fontId="4"/>
  </si>
  <si>
    <t>①雇用環境取組</t>
    <rPh sb="1" eb="3">
      <t>コヨウ</t>
    </rPh>
    <rPh sb="3" eb="5">
      <t>カンキョウ</t>
    </rPh>
    <rPh sb="5" eb="6">
      <t>ト</t>
    </rPh>
    <rPh sb="6" eb="7">
      <t>ク</t>
    </rPh>
    <phoneticPr fontId="4"/>
  </si>
  <si>
    <t>②仕事と家庭の両立</t>
    <rPh sb="1" eb="3">
      <t>シゴト</t>
    </rPh>
    <rPh sb="4" eb="6">
      <t>カテイ</t>
    </rPh>
    <rPh sb="7" eb="9">
      <t>リョウリツ</t>
    </rPh>
    <phoneticPr fontId="4"/>
  </si>
  <si>
    <t>③高年齢者継続雇用</t>
    <rPh sb="1" eb="5">
      <t>コウネンレイシャ</t>
    </rPh>
    <rPh sb="5" eb="7">
      <t>ケイゾク</t>
    </rPh>
    <rPh sb="7" eb="9">
      <t>コヨウ</t>
    </rPh>
    <phoneticPr fontId="4"/>
  </si>
  <si>
    <t>④女性の活躍支援</t>
    <rPh sb="1" eb="3">
      <t>ジョセイ</t>
    </rPh>
    <rPh sb="4" eb="6">
      <t>カツヤク</t>
    </rPh>
    <rPh sb="6" eb="8">
      <t>シエン</t>
    </rPh>
    <phoneticPr fontId="4"/>
  </si>
  <si>
    <t>※今回配点なし</t>
    <rPh sb="1" eb="3">
      <t>コンカイ</t>
    </rPh>
    <rPh sb="3" eb="5">
      <t>ハイテン</t>
    </rPh>
    <phoneticPr fontId="4"/>
  </si>
  <si>
    <t>地域企業活用</t>
    <rPh sb="0" eb="2">
      <t>チイキ</t>
    </rPh>
    <rPh sb="2" eb="4">
      <t>キギョウ</t>
    </rPh>
    <rPh sb="4" eb="6">
      <t>カツヨウ</t>
    </rPh>
    <phoneticPr fontId="4"/>
  </si>
  <si>
    <t>地域資材活用</t>
    <rPh sb="0" eb="2">
      <t>チイキ</t>
    </rPh>
    <rPh sb="2" eb="4">
      <t>シザイ</t>
    </rPh>
    <rPh sb="4" eb="6">
      <t>カツヨウ</t>
    </rPh>
    <phoneticPr fontId="4"/>
  </si>
  <si>
    <t>多様な雇用貢献</t>
    <rPh sb="0" eb="2">
      <t>タヨウ</t>
    </rPh>
    <rPh sb="3" eb="5">
      <t>コヨウ</t>
    </rPh>
    <rPh sb="5" eb="7">
      <t>コウケン</t>
    </rPh>
    <phoneticPr fontId="4"/>
  </si>
  <si>
    <t>環境対策認定制度等</t>
    <rPh sb="0" eb="2">
      <t>カンキョウ</t>
    </rPh>
    <rPh sb="2" eb="4">
      <t>タイサク</t>
    </rPh>
    <rPh sb="4" eb="6">
      <t>ニンテイ</t>
    </rPh>
    <rPh sb="6" eb="8">
      <t>セイド</t>
    </rPh>
    <rPh sb="8" eb="9">
      <t>トウ</t>
    </rPh>
    <phoneticPr fontId="4"/>
  </si>
  <si>
    <t>円滑な事業執行への貢献</t>
    <rPh sb="0" eb="2">
      <t>エンカツ</t>
    </rPh>
    <rPh sb="3" eb="7">
      <t>ジギョウシッコウ</t>
    </rPh>
    <rPh sb="9" eb="11">
      <t>コウケン</t>
    </rPh>
    <phoneticPr fontId="4"/>
  </si>
  <si>
    <t>手持ち工事
件数</t>
    <rPh sb="0" eb="2">
      <t>テモ</t>
    </rPh>
    <rPh sb="3" eb="5">
      <t>コウジ</t>
    </rPh>
    <rPh sb="6" eb="8">
      <t>ケンスウ</t>
    </rPh>
    <phoneticPr fontId="11"/>
  </si>
  <si>
    <t>過去５年間の受注件数</t>
    <rPh sb="0" eb="2">
      <t>カコ</t>
    </rPh>
    <rPh sb="3" eb="5">
      <t>ネンカン</t>
    </rPh>
    <rPh sb="6" eb="8">
      <t>ジュチュウ</t>
    </rPh>
    <rPh sb="8" eb="10">
      <t>ケンスウ</t>
    </rPh>
    <phoneticPr fontId="11"/>
  </si>
  <si>
    <t>補正値</t>
    <rPh sb="0" eb="3">
      <t>ホセイチ</t>
    </rPh>
    <phoneticPr fontId="4"/>
  </si>
  <si>
    <t>評価
比率</t>
    <rPh sb="0" eb="2">
      <t>ヒョウカ</t>
    </rPh>
    <rPh sb="3" eb="5">
      <t>ヒリツ</t>
    </rPh>
    <phoneticPr fontId="4"/>
  </si>
  <si>
    <t>配点</t>
    <rPh sb="0" eb="2">
      <t>ハイテン</t>
    </rPh>
    <phoneticPr fontId="4"/>
  </si>
  <si>
    <t>過去６ヶ月の措置</t>
    <rPh sb="0" eb="2">
      <t>カコ</t>
    </rPh>
    <rPh sb="4" eb="5">
      <t>ゲツ</t>
    </rPh>
    <rPh sb="6" eb="8">
      <t>ソチ</t>
    </rPh>
    <phoneticPr fontId="4"/>
  </si>
  <si>
    <t>-</t>
    <phoneticPr fontId="4"/>
  </si>
  <si>
    <t>技術士</t>
    <rPh sb="0" eb="3">
      <t>ギジュツシ</t>
    </rPh>
    <phoneticPr fontId="4"/>
  </si>
  <si>
    <t>構成員平均点</t>
    <rPh sb="0" eb="3">
      <t>コウセイイン</t>
    </rPh>
    <rPh sb="3" eb="6">
      <t>ヘイキンテン</t>
    </rPh>
    <phoneticPr fontId="4"/>
  </si>
  <si>
    <t>平均点</t>
    <rPh sb="0" eb="3">
      <t>ヘイキンテン</t>
    </rPh>
    <phoneticPr fontId="4"/>
  </si>
  <si>
    <t>１～３
年間</t>
    <rPh sb="4" eb="6">
      <t>ネンカン</t>
    </rPh>
    <phoneticPr fontId="4"/>
  </si>
  <si>
    <t>４～８
年間</t>
    <rPh sb="4" eb="6">
      <t>ネンカン</t>
    </rPh>
    <phoneticPr fontId="4"/>
  </si>
  <si>
    <t>構成員配点</t>
    <rPh sb="0" eb="3">
      <t>コウセイイン</t>
    </rPh>
    <rPh sb="3" eb="5">
      <t>ハイテン</t>
    </rPh>
    <phoneticPr fontId="4"/>
  </si>
  <si>
    <t>配点(最高)</t>
    <rPh sb="0" eb="2">
      <t>ハイテン</t>
    </rPh>
    <rPh sb="3" eb="5">
      <t>サイコウ</t>
    </rPh>
    <phoneticPr fontId="4"/>
  </si>
  <si>
    <t>配点(平均)</t>
    <rPh sb="0" eb="2">
      <t>ハイテン</t>
    </rPh>
    <rPh sb="3" eb="5">
      <t>ヘイキン</t>
    </rPh>
    <phoneticPr fontId="4"/>
  </si>
  <si>
    <t>市町
村内</t>
    <rPh sb="0" eb="2">
      <t>シチョウ</t>
    </rPh>
    <rPh sb="3" eb="4">
      <t>ムラ</t>
    </rPh>
    <rPh sb="4" eb="5">
      <t>ナイ</t>
    </rPh>
    <phoneticPr fontId="4"/>
  </si>
  <si>
    <t>総合振興局管内</t>
    <rPh sb="0" eb="2">
      <t>ソウゴウ</t>
    </rPh>
    <rPh sb="2" eb="5">
      <t>シンコウキョク</t>
    </rPh>
    <rPh sb="5" eb="7">
      <t>カンナイ</t>
    </rPh>
    <phoneticPr fontId="4"/>
  </si>
  <si>
    <t>一級技士
5年以上</t>
    <rPh sb="0" eb="2">
      <t>イッキュウ</t>
    </rPh>
    <rPh sb="2" eb="4">
      <t>ギシ</t>
    </rPh>
    <rPh sb="6" eb="7">
      <t>ネン</t>
    </rPh>
    <rPh sb="7" eb="9">
      <t>イジョウ</t>
    </rPh>
    <phoneticPr fontId="4"/>
  </si>
  <si>
    <t>一級技士
5年未満</t>
    <rPh sb="0" eb="2">
      <t>イッキュウ</t>
    </rPh>
    <rPh sb="2" eb="4">
      <t>ギシ</t>
    </rPh>
    <rPh sb="6" eb="7">
      <t>ネン</t>
    </rPh>
    <rPh sb="7" eb="9">
      <t>ミマン</t>
    </rPh>
    <phoneticPr fontId="4"/>
  </si>
  <si>
    <t>二級技士
5年以上</t>
    <rPh sb="0" eb="2">
      <t>ニキュウ</t>
    </rPh>
    <rPh sb="2" eb="4">
      <t>ギシ</t>
    </rPh>
    <rPh sb="6" eb="7">
      <t>ネン</t>
    </rPh>
    <rPh sb="7" eb="9">
      <t>イジョウ</t>
    </rPh>
    <phoneticPr fontId="4"/>
  </si>
  <si>
    <t>ＣＰＤ</t>
    <phoneticPr fontId="4"/>
  </si>
  <si>
    <t>一級技士</t>
    <rPh sb="0" eb="2">
      <t>イッキュウ</t>
    </rPh>
    <rPh sb="2" eb="4">
      <t>ギシ</t>
    </rPh>
    <phoneticPr fontId="4"/>
  </si>
  <si>
    <t>二級技士</t>
    <phoneticPr fontId="4"/>
  </si>
  <si>
    <t>35歳未満15%以上</t>
    <rPh sb="2" eb="3">
      <t>サイ</t>
    </rPh>
    <rPh sb="3" eb="5">
      <t>ミマン</t>
    </rPh>
    <rPh sb="8" eb="10">
      <t>イジョウ</t>
    </rPh>
    <phoneticPr fontId="4"/>
  </si>
  <si>
    <t>新規(35歳未満)1%以上</t>
    <phoneticPr fontId="4"/>
  </si>
  <si>
    <t>技術職員総数同数以上</t>
    <rPh sb="0" eb="2">
      <t>ギジュツ</t>
    </rPh>
    <rPh sb="2" eb="4">
      <t>ショクイン</t>
    </rPh>
    <rPh sb="4" eb="6">
      <t>ソウスウ</t>
    </rPh>
    <rPh sb="6" eb="8">
      <t>ドウスウ</t>
    </rPh>
    <rPh sb="8" eb="10">
      <t>イジョウ</t>
    </rPh>
    <phoneticPr fontId="4"/>
  </si>
  <si>
    <t>１～２人減少又は減少率４％以下</t>
    <rPh sb="3" eb="4">
      <t>ニン</t>
    </rPh>
    <rPh sb="4" eb="6">
      <t>ゲンショウ</t>
    </rPh>
    <rPh sb="6" eb="7">
      <t>マタ</t>
    </rPh>
    <rPh sb="8" eb="11">
      <t>ゲンショウリツ</t>
    </rPh>
    <rPh sb="13" eb="15">
      <t>イカ</t>
    </rPh>
    <phoneticPr fontId="4"/>
  </si>
  <si>
    <t>３人減少又は減少率６％以下</t>
    <rPh sb="1" eb="2">
      <t>ニン</t>
    </rPh>
    <rPh sb="2" eb="4">
      <t>ゲンショウ</t>
    </rPh>
    <rPh sb="4" eb="5">
      <t>マタ</t>
    </rPh>
    <rPh sb="6" eb="9">
      <t>ゲンショウリツ</t>
    </rPh>
    <rPh sb="11" eb="13">
      <t>イカ</t>
    </rPh>
    <phoneticPr fontId="4"/>
  </si>
  <si>
    <t>過去5年間の雇用実績
(35歳未満)</t>
    <rPh sb="0" eb="2">
      <t>カコ</t>
    </rPh>
    <rPh sb="3" eb="4">
      <t>ネン</t>
    </rPh>
    <rPh sb="4" eb="5">
      <t>カン</t>
    </rPh>
    <rPh sb="6" eb="8">
      <t>コヨウ</t>
    </rPh>
    <rPh sb="8" eb="10">
      <t>ジッセキ</t>
    </rPh>
    <rPh sb="14" eb="15">
      <t>サイ</t>
    </rPh>
    <rPh sb="15" eb="17">
      <t>ミマン</t>
    </rPh>
    <phoneticPr fontId="4"/>
  </si>
  <si>
    <t>表彰等
有り</t>
    <rPh sb="0" eb="2">
      <t>ヒョウショウ</t>
    </rPh>
    <rPh sb="2" eb="3">
      <t>トウ</t>
    </rPh>
    <rPh sb="4" eb="5">
      <t>ア</t>
    </rPh>
    <phoneticPr fontId="4"/>
  </si>
  <si>
    <t>一般事業主行動計画策定・届出</t>
    <rPh sb="0" eb="2">
      <t>イッパン</t>
    </rPh>
    <rPh sb="2" eb="4">
      <t>ジギョウ</t>
    </rPh>
    <rPh sb="4" eb="5">
      <t>ヌシ</t>
    </rPh>
    <rPh sb="5" eb="7">
      <t>コウドウ</t>
    </rPh>
    <rPh sb="7" eb="9">
      <t>ケイカク</t>
    </rPh>
    <rPh sb="9" eb="11">
      <t>サクテイ</t>
    </rPh>
    <rPh sb="12" eb="14">
      <t>トドケデ</t>
    </rPh>
    <phoneticPr fontId="4"/>
  </si>
  <si>
    <t>取組
有り</t>
    <rPh sb="0" eb="2">
      <t>トリクミ</t>
    </rPh>
    <rPh sb="3" eb="4">
      <t>ア</t>
    </rPh>
    <phoneticPr fontId="4"/>
  </si>
  <si>
    <t>計画
あり</t>
    <rPh sb="0" eb="2">
      <t>ケイカク</t>
    </rPh>
    <phoneticPr fontId="4"/>
  </si>
  <si>
    <t>市町
村内</t>
    <rPh sb="0" eb="2">
      <t>シチョウ</t>
    </rPh>
    <rPh sb="3" eb="5">
      <t>ソンナイ</t>
    </rPh>
    <rPh sb="4" eb="5">
      <t>ナイ</t>
    </rPh>
    <phoneticPr fontId="4"/>
  </si>
  <si>
    <t>該当
あり</t>
    <rPh sb="0" eb="2">
      <t>ガイトウ</t>
    </rPh>
    <phoneticPr fontId="4"/>
  </si>
  <si>
    <t>登録
認証
あり</t>
    <rPh sb="0" eb="2">
      <t>トウロク</t>
    </rPh>
    <rPh sb="3" eb="5">
      <t>ニンショウ</t>
    </rPh>
    <phoneticPr fontId="4"/>
  </si>
  <si>
    <t>重点工事加点申請あり</t>
    <rPh sb="0" eb="2">
      <t>ジュウテン</t>
    </rPh>
    <rPh sb="2" eb="4">
      <t>コウジ</t>
    </rPh>
    <rPh sb="4" eb="8">
      <t>カテンシンセイ</t>
    </rPh>
    <phoneticPr fontId="4"/>
  </si>
  <si>
    <t>修補
請求</t>
    <rPh sb="0" eb="1">
      <t>シュウ</t>
    </rPh>
    <rPh sb="1" eb="2">
      <t>ホ</t>
    </rPh>
    <rPh sb="3" eb="5">
      <t>セイキュウ</t>
    </rPh>
    <phoneticPr fontId="4"/>
  </si>
  <si>
    <t>提案
不履行</t>
    <rPh sb="0" eb="2">
      <t>テイアン</t>
    </rPh>
    <rPh sb="3" eb="6">
      <t>フリコウ</t>
    </rPh>
    <phoneticPr fontId="4"/>
  </si>
  <si>
    <t>(2/3)</t>
    <phoneticPr fontId="2"/>
  </si>
  <si>
    <t>-</t>
    <phoneticPr fontId="2"/>
  </si>
  <si>
    <t>工事実績の有無（過去８年間）</t>
    <rPh sb="0" eb="2">
      <t>コウジ</t>
    </rPh>
    <phoneticPr fontId="2"/>
  </si>
  <si>
    <t>施工管理技士の場合には、資格取得年月日を記入してください。</t>
    <rPh sb="0" eb="6">
      <t>セコウカンリギシ</t>
    </rPh>
    <rPh sb="7" eb="9">
      <t>バアイ</t>
    </rPh>
    <rPh sb="12" eb="16">
      <t>シカクシュトク</t>
    </rPh>
    <rPh sb="16" eb="19">
      <t>ネンガッピ</t>
    </rPh>
    <rPh sb="20" eb="22">
      <t>キニュウ</t>
    </rPh>
    <phoneticPr fontId="2"/>
  </si>
  <si>
    <r>
      <t xml:space="preserve">構成員１
</t>
    </r>
    <r>
      <rPr>
        <sz val="6"/>
        <rFont val="ＭＳ Ｐゴシック"/>
        <family val="3"/>
        <charset val="128"/>
      </rPr>
      <t>（代表）</t>
    </r>
    <phoneticPr fontId="2"/>
  </si>
  <si>
    <r>
      <t>地域資材の調達金額が、</t>
    </r>
    <r>
      <rPr>
        <b/>
        <u/>
        <sz val="9"/>
        <rFont val="ＭＳ Ｐゴシック"/>
        <family val="3"/>
        <charset val="128"/>
      </rPr>
      <t>工事予定入札額の５％以上</t>
    </r>
    <r>
      <rPr>
        <sz val="9"/>
        <rFont val="ＭＳ Ｐゴシック"/>
        <family val="3"/>
        <charset val="128"/>
      </rPr>
      <t>の場合にのみ記入してください。
地域資材を調達する会社の所在地が、入札に参加する当該工事場所と同じ振興局の場合に評価します。
共同企業体で申請する場合は、共同企業体としての計画を代表の構成員のみが記入してください。</t>
    </r>
    <rPh sb="48" eb="50">
      <t>カイシャ</t>
    </rPh>
    <rPh sb="51" eb="54">
      <t>ショザイチ</t>
    </rPh>
    <rPh sb="56" eb="58">
      <t>ニュウサツ</t>
    </rPh>
    <rPh sb="59" eb="61">
      <t>サンカ</t>
    </rPh>
    <rPh sb="63" eb="65">
      <t>トウガイ</t>
    </rPh>
    <rPh sb="65" eb="67">
      <t>コウジ</t>
    </rPh>
    <rPh sb="67" eb="69">
      <t>バショ</t>
    </rPh>
    <rPh sb="70" eb="71">
      <t>オナ</t>
    </rPh>
    <rPh sb="72" eb="75">
      <t>シンコウキョク</t>
    </rPh>
    <rPh sb="76" eb="78">
      <t>バアイ</t>
    </rPh>
    <rPh sb="79" eb="81">
      <t>ヒョウカ</t>
    </rPh>
    <phoneticPr fontId="2"/>
  </si>
  <si>
    <t>建設工事等競争入札
参加資格者名簿登録番号</t>
    <rPh sb="0" eb="2">
      <t>ケンセツ</t>
    </rPh>
    <rPh sb="2" eb="4">
      <t>コウジ</t>
    </rPh>
    <rPh sb="4" eb="5">
      <t>ナド</t>
    </rPh>
    <rPh sb="5" eb="7">
      <t>キョウソウ</t>
    </rPh>
    <rPh sb="7" eb="9">
      <t>ニュウサツ</t>
    </rPh>
    <rPh sb="10" eb="12">
      <t>サンカ</t>
    </rPh>
    <rPh sb="12" eb="14">
      <t>シカク</t>
    </rPh>
    <rPh sb="14" eb="15">
      <t>シャ</t>
    </rPh>
    <rPh sb="15" eb="17">
      <t>メイボ</t>
    </rPh>
    <rPh sb="17" eb="19">
      <t>トウロク</t>
    </rPh>
    <rPh sb="19" eb="21">
      <t>バンゴウ</t>
    </rPh>
    <phoneticPr fontId="2"/>
  </si>
  <si>
    <t>有資格者名簿登録番号</t>
    <rPh sb="0" eb="4">
      <t>ユウシカクシャ</t>
    </rPh>
    <rPh sb="4" eb="6">
      <t>メイボ</t>
    </rPh>
    <rPh sb="6" eb="8">
      <t>トウロク</t>
    </rPh>
    <rPh sb="8" eb="10">
      <t>バンゴウ</t>
    </rPh>
    <phoneticPr fontId="2"/>
  </si>
  <si>
    <t>該当の場合</t>
    <rPh sb="0" eb="2">
      <t>ガイトウ</t>
    </rPh>
    <rPh sb="3" eb="5">
      <t>バアイ</t>
    </rPh>
    <phoneticPr fontId="2"/>
  </si>
  <si>
    <t>上記該当なし</t>
    <rPh sb="0" eb="2">
      <t>ジョウキ</t>
    </rPh>
    <rPh sb="2" eb="4">
      <t>ガイトウ</t>
    </rPh>
    <phoneticPr fontId="2"/>
  </si>
  <si>
    <t>また、上記の評価点（自己採点）欄及び各様式の入力欄に必ず記入すること。</t>
    <rPh sb="3" eb="5">
      <t>ジョウキ</t>
    </rPh>
    <rPh sb="6" eb="9">
      <t>ヒョウカテン</t>
    </rPh>
    <rPh sb="10" eb="14">
      <t>ジコサイテン</t>
    </rPh>
    <rPh sb="15" eb="16">
      <t>ラン</t>
    </rPh>
    <rPh sb="16" eb="17">
      <t>オヨ</t>
    </rPh>
    <rPh sb="18" eb="19">
      <t>カク</t>
    </rPh>
    <rPh sb="19" eb="21">
      <t>ヨウシキ</t>
    </rPh>
    <rPh sb="22" eb="24">
      <t>ニュウリョク</t>
    </rPh>
    <rPh sb="24" eb="25">
      <t>ラン</t>
    </rPh>
    <rPh sb="26" eb="27">
      <t>カナラ</t>
    </rPh>
    <rPh sb="28" eb="30">
      <t>キニュウ</t>
    </rPh>
    <phoneticPr fontId="2"/>
  </si>
  <si>
    <t>事前登録</t>
    <rPh sb="0" eb="4">
      <t>ジゼントウロク</t>
    </rPh>
    <phoneticPr fontId="2"/>
  </si>
  <si>
    <t>-</t>
    <phoneticPr fontId="2"/>
  </si>
  <si>
    <t>様式
６ー１</t>
    <rPh sb="0" eb="2">
      <t>ヨウシキ</t>
    </rPh>
    <phoneticPr fontId="2"/>
  </si>
  <si>
    <t>様式
６ー２</t>
    <phoneticPr fontId="2"/>
  </si>
  <si>
    <t>様式
６ー３</t>
    <phoneticPr fontId="2"/>
  </si>
  <si>
    <t>様式
７-１</t>
    <rPh sb="0" eb="2">
      <t>ヨウシキ</t>
    </rPh>
    <phoneticPr fontId="2"/>
  </si>
  <si>
    <t>様式
７-２</t>
    <phoneticPr fontId="2"/>
  </si>
  <si>
    <t>※共同企業体の場合はその組織体名（住所以下は代表窓口）について記入し、別紙１にすべての構成員を記入すること。</t>
    <phoneticPr fontId="2"/>
  </si>
  <si>
    <r>
      <t>技術評価点詳細（施工計画以外）</t>
    </r>
    <r>
      <rPr>
        <sz val="11"/>
        <color rgb="FFFF0000"/>
        <rFont val="ＭＳ Ｐゴシック"/>
        <family val="3"/>
        <charset val="128"/>
      </rPr>
      <t>※Ⅱ型・実績版</t>
    </r>
    <rPh sb="0" eb="2">
      <t>ギジュツ</t>
    </rPh>
    <rPh sb="2" eb="5">
      <t>ヒョウカテン</t>
    </rPh>
    <rPh sb="5" eb="7">
      <t>ショウサイ</t>
    </rPh>
    <rPh sb="8" eb="10">
      <t>セコウ</t>
    </rPh>
    <rPh sb="10" eb="12">
      <t>ケイカク</t>
    </rPh>
    <rPh sb="12" eb="14">
      <t>イガイ</t>
    </rPh>
    <rPh sb="17" eb="18">
      <t>ガタ</t>
    </rPh>
    <rPh sb="19" eb="21">
      <t>ジッセキ</t>
    </rPh>
    <rPh sb="21" eb="22">
      <t>バン</t>
    </rPh>
    <phoneticPr fontId="4"/>
  </si>
  <si>
    <t>資格（施工管理技士）取得年月日を記入</t>
    <rPh sb="0" eb="2">
      <t>シカク</t>
    </rPh>
    <rPh sb="3" eb="9">
      <t>セコウカンリギシ</t>
    </rPh>
    <rPh sb="10" eb="12">
      <t>シュトク</t>
    </rPh>
    <rPh sb="12" eb="15">
      <t>ネンガッピ</t>
    </rPh>
    <phoneticPr fontId="2"/>
  </si>
  <si>
    <t>経審結果通知書</t>
    <rPh sb="0" eb="2">
      <t>ケイシン</t>
    </rPh>
    <phoneticPr fontId="2"/>
  </si>
  <si>
    <t>技術資料（技術評価項目申請書及び根拠資料）　提出要領</t>
    <rPh sb="0" eb="4">
      <t>ギジュツシリョウ</t>
    </rPh>
    <rPh sb="14" eb="15">
      <t>オヨ</t>
    </rPh>
    <rPh sb="16" eb="18">
      <t>コンキョ</t>
    </rPh>
    <rPh sb="18" eb="20">
      <t>シリョウ</t>
    </rPh>
    <rPh sb="22" eb="24">
      <t>テイシュツ</t>
    </rPh>
    <rPh sb="24" eb="26">
      <t>ヨウリョウ</t>
    </rPh>
    <phoneticPr fontId="2"/>
  </si>
  <si>
    <t>根拠資料</t>
    <rPh sb="2" eb="4">
      <t>シリョウ</t>
    </rPh>
    <phoneticPr fontId="2"/>
  </si>
  <si>
    <t>次の工事について、技術評価項目申請書及び根拠資料を提出します。内容については事実と相違ないことを誓約します。</t>
    <rPh sb="0" eb="1">
      <t>ツギ</t>
    </rPh>
    <rPh sb="2" eb="4">
      <t>コウジ</t>
    </rPh>
    <rPh sb="18" eb="19">
      <t>オヨ</t>
    </rPh>
    <rPh sb="22" eb="24">
      <t>シリョウ</t>
    </rPh>
    <rPh sb="25" eb="27">
      <t>テイシュツ</t>
    </rPh>
    <phoneticPr fontId="1"/>
  </si>
  <si>
    <t>なお、申請書及び根拠資料に錯誤又は遺漏がある場合、項目毎の評価点の上方修正はされず下方修正されることについて承諾いたします。</t>
    <rPh sb="3" eb="6">
      <t>シンセイショ</t>
    </rPh>
    <rPh sb="6" eb="7">
      <t>オヨ</t>
    </rPh>
    <rPh sb="10" eb="12">
      <t>シリョウ</t>
    </rPh>
    <rPh sb="15" eb="16">
      <t>マタ</t>
    </rPh>
    <rPh sb="17" eb="19">
      <t>イロウ</t>
    </rPh>
    <rPh sb="25" eb="27">
      <t>コウモク</t>
    </rPh>
    <rPh sb="27" eb="28">
      <t>ゴト</t>
    </rPh>
    <rPh sb="29" eb="31">
      <t>ヒョウカ</t>
    </rPh>
    <phoneticPr fontId="1"/>
  </si>
  <si>
    <t>この様式に関係する根拠資料は、この様式の後に綴じてください。</t>
    <rPh sb="2" eb="4">
      <t>ヨウシキ</t>
    </rPh>
    <rPh sb="5" eb="7">
      <t>カンケイ</t>
    </rPh>
    <rPh sb="11" eb="13">
      <t>シリョウ</t>
    </rPh>
    <rPh sb="17" eb="19">
      <t>ヨウシキ</t>
    </rPh>
    <rPh sb="20" eb="21">
      <t>アト</t>
    </rPh>
    <rPh sb="22" eb="23">
      <t>ト</t>
    </rPh>
    <phoneticPr fontId="2"/>
  </si>
  <si>
    <t>〔根拠資料〕</t>
  </si>
  <si>
    <t>〔根拠資料〕</t>
    <rPh sb="3" eb="5">
      <t>シリョウ</t>
    </rPh>
    <phoneticPr fontId="2"/>
  </si>
  <si>
    <t>〔添付資料〕</t>
    <rPh sb="1" eb="3">
      <t>テンプ</t>
    </rPh>
    <rPh sb="3" eb="5">
      <t>シリョウ</t>
    </rPh>
    <phoneticPr fontId="2"/>
  </si>
  <si>
    <t>落札者決定基準に記載の「b」に該当する場合、直近の定款（表紙、定款制定(変更)年月日及び本店の所在地が記載されている頁）の写しを添付してください。　※「a」の場合は、添付資料は不要です。</t>
    <rPh sb="0" eb="3">
      <t>ラクサツシャ</t>
    </rPh>
    <rPh sb="3" eb="7">
      <t>ケッテイキジュン</t>
    </rPh>
    <rPh sb="8" eb="10">
      <t>キサイ</t>
    </rPh>
    <rPh sb="15" eb="17">
      <t>ガイトウ</t>
    </rPh>
    <rPh sb="19" eb="21">
      <t>バアイ</t>
    </rPh>
    <rPh sb="22" eb="24">
      <t>チョッキン</t>
    </rPh>
    <rPh sb="25" eb="27">
      <t>テイカン</t>
    </rPh>
    <rPh sb="61" eb="62">
      <t>ウツ</t>
    </rPh>
    <rPh sb="64" eb="66">
      <t>テンプ</t>
    </rPh>
    <rPh sb="79" eb="81">
      <t>バアイ</t>
    </rPh>
    <rPh sb="83" eb="85">
      <t>テンプ</t>
    </rPh>
    <rPh sb="85" eb="87">
      <t>シリョウ</t>
    </rPh>
    <rPh sb="88" eb="90">
      <t>フヨウ</t>
    </rPh>
    <phoneticPr fontId="2"/>
  </si>
  <si>
    <t>証明（認定）機関が発行する証明書の写しを添付してください。</t>
    <rPh sb="0" eb="2">
      <t>ショウメイ</t>
    </rPh>
    <rPh sb="3" eb="5">
      <t>ニンテイ</t>
    </rPh>
    <rPh sb="6" eb="8">
      <t>キカン</t>
    </rPh>
    <rPh sb="9" eb="11">
      <t>ハッコウ</t>
    </rPh>
    <rPh sb="13" eb="16">
      <t>ショウメイショ</t>
    </rPh>
    <rPh sb="17" eb="18">
      <t>ウツ</t>
    </rPh>
    <phoneticPr fontId="2"/>
  </si>
  <si>
    <t>アドレス</t>
    <phoneticPr fontId="2"/>
  </si>
  <si>
    <t>提出（事前登録の場合は活用）の項目
にチェック「✓」してください。</t>
    <rPh sb="0" eb="2">
      <t>テイシュツ</t>
    </rPh>
    <rPh sb="3" eb="7">
      <t>ジゼントウロク</t>
    </rPh>
    <rPh sb="8" eb="10">
      <t>バアイ</t>
    </rPh>
    <rPh sb="11" eb="13">
      <t>カツヨウ</t>
    </rPh>
    <rPh sb="15" eb="17">
      <t>コウモク</t>
    </rPh>
    <phoneticPr fontId="2"/>
  </si>
  <si>
    <t>事前登録済みの場合は、確認済事前登録票（建築局計画管理課長確認）の写しを提出することで、根拠資料を省略することができます。</t>
    <rPh sb="7" eb="9">
      <t>バアイ</t>
    </rPh>
    <rPh sb="46" eb="48">
      <t>シリョウ</t>
    </rPh>
    <rPh sb="49" eb="51">
      <t>ショウリャク</t>
    </rPh>
    <phoneticPr fontId="2"/>
  </si>
  <si>
    <t>-</t>
    <phoneticPr fontId="2"/>
  </si>
  <si>
    <t>奨学金に関する支援の取組あり</t>
    <rPh sb="0" eb="3">
      <t>ショウガクキン</t>
    </rPh>
    <rPh sb="4" eb="5">
      <t>カン</t>
    </rPh>
    <rPh sb="7" eb="9">
      <t>シエン</t>
    </rPh>
    <rPh sb="10" eb="12">
      <t>トリクミ</t>
    </rPh>
    <phoneticPr fontId="2"/>
  </si>
  <si>
    <t>一級施工管理技士（有資格期間５年以上）を保有し、かつ一級建築士等を保有</t>
    <phoneticPr fontId="2"/>
  </si>
  <si>
    <t>一級施工管理技士（有資格期間５年以上）を保有又は、一級建築士等を保有</t>
    <phoneticPr fontId="2"/>
  </si>
  <si>
    <t>一級施工管理技士（有資格期間５年未満）を保有</t>
    <phoneticPr fontId="2"/>
  </si>
  <si>
    <t>過去６か月の措置による減点</t>
    <phoneticPr fontId="2"/>
  </si>
  <si>
    <t>企業名</t>
  </si>
  <si>
    <t>工事
資材</t>
    <rPh sb="0" eb="2">
      <t>コウジ</t>
    </rPh>
    <rPh sb="3" eb="5">
      <t>シザイ</t>
    </rPh>
    <phoneticPr fontId="2"/>
  </si>
  <si>
    <t>予定
価格</t>
    <rPh sb="0" eb="2">
      <t>ヨテイ</t>
    </rPh>
    <rPh sb="3" eb="5">
      <t>カカク</t>
    </rPh>
    <phoneticPr fontId="2"/>
  </si>
  <si>
    <t>建築局重点工事に指定された工事の受注者が、当該工事の完成年度の次年度以降（３か年度以内）に加点を申請した場合に、評価します。
加点申請し工事を受注した場合、申請した重点工事を別の工事で加点申請できません。</t>
    <rPh sb="21" eb="23">
      <t>トウガイ</t>
    </rPh>
    <rPh sb="23" eb="25">
      <t>コウジ</t>
    </rPh>
    <rPh sb="26" eb="28">
      <t>カンセイ</t>
    </rPh>
    <rPh sb="28" eb="30">
      <t>ネンド</t>
    </rPh>
    <rPh sb="31" eb="34">
      <t>ジネンド</t>
    </rPh>
    <rPh sb="34" eb="36">
      <t>イコウ</t>
    </rPh>
    <rPh sb="39" eb="41">
      <t>ネンド</t>
    </rPh>
    <rPh sb="41" eb="43">
      <t>イナイ</t>
    </rPh>
    <rPh sb="75" eb="77">
      <t>バアイ</t>
    </rPh>
    <rPh sb="78" eb="80">
      <t>シンセイ</t>
    </rPh>
    <rPh sb="82" eb="84">
      <t>ジュウテン</t>
    </rPh>
    <rPh sb="84" eb="86">
      <t>コウジ</t>
    </rPh>
    <rPh sb="87" eb="88">
      <t>ベツ</t>
    </rPh>
    <phoneticPr fontId="2"/>
  </si>
  <si>
    <t>建築CPD運営会議加入団体のCPD（推奨単位以上取得）を評価します。
なお、令和２～４年度の取得単位については、推奨単位１／２以上取得した場合に評価します。</t>
    <phoneticPr fontId="2"/>
  </si>
  <si>
    <t>ａの北海道働き方改革推進企業認定制度に該当する場合、北海道働き方改革推進企業認定制度の写しを添付してください。</t>
    <rPh sb="2" eb="5">
      <t>ホッカイドウ</t>
    </rPh>
    <rPh sb="5" eb="6">
      <t>ハタラ</t>
    </rPh>
    <rPh sb="7" eb="18">
      <t>カタカイカクスイシンキギョウニンテイセイド</t>
    </rPh>
    <rPh sb="19" eb="21">
      <t>ガイトウ</t>
    </rPh>
    <rPh sb="23" eb="25">
      <t>バアイ</t>
    </rPh>
    <rPh sb="26" eb="29">
      <t>ホッカイドウ</t>
    </rPh>
    <rPh sb="29" eb="30">
      <t>ハタラ</t>
    </rPh>
    <rPh sb="31" eb="42">
      <t>カタカイカクスイシンキギョウニンテイセイド</t>
    </rPh>
    <rPh sb="43" eb="44">
      <t>ウツ</t>
    </rPh>
    <rPh sb="46" eb="48">
      <t>テンプ</t>
    </rPh>
    <phoneticPr fontId="2"/>
  </si>
  <si>
    <t>職種名</t>
    <rPh sb="0" eb="2">
      <t>ショクシュ</t>
    </rPh>
    <rPh sb="2" eb="3">
      <t>メイ</t>
    </rPh>
    <phoneticPr fontId="2"/>
  </si>
  <si>
    <t>活用予定人数</t>
    <rPh sb="0" eb="2">
      <t>カツヨウ</t>
    </rPh>
    <rPh sb="2" eb="4">
      <t>ヨテイ</t>
    </rPh>
    <rPh sb="4" eb="6">
      <t>ニンズウ</t>
    </rPh>
    <phoneticPr fontId="2"/>
  </si>
  <si>
    <t>－</t>
  </si>
  <si>
    <t>総合評価落札方式　施行実績審査タイプ（評価点事後審査方式）　自己採点集計表</t>
    <rPh sb="0" eb="2">
      <t>ソウゴウ</t>
    </rPh>
    <rPh sb="2" eb="4">
      <t>ヒョウカ</t>
    </rPh>
    <rPh sb="4" eb="6">
      <t>ラクサツ</t>
    </rPh>
    <rPh sb="6" eb="8">
      <t>ホウシキ</t>
    </rPh>
    <rPh sb="9" eb="11">
      <t>セコウ</t>
    </rPh>
    <rPh sb="11" eb="13">
      <t>ジッセキ</t>
    </rPh>
    <rPh sb="13" eb="15">
      <t>シンサ</t>
    </rPh>
    <rPh sb="19" eb="22">
      <t>ヒョウカテン</t>
    </rPh>
    <rPh sb="22" eb="24">
      <t>ジゴ</t>
    </rPh>
    <rPh sb="24" eb="26">
      <t>シンサ</t>
    </rPh>
    <rPh sb="26" eb="28">
      <t>ホウシキ</t>
    </rPh>
    <rPh sb="30" eb="32">
      <t>ジコ</t>
    </rPh>
    <rPh sb="32" eb="34">
      <t>サイテン</t>
    </rPh>
    <rPh sb="34" eb="37">
      <t>シュウケイヒョウ</t>
    </rPh>
    <phoneticPr fontId="4"/>
  </si>
  <si>
    <t>整理番号</t>
    <rPh sb="0" eb="2">
      <t>セイリ</t>
    </rPh>
    <rPh sb="2" eb="4">
      <t>バンゴウ</t>
    </rPh>
    <phoneticPr fontId="4"/>
  </si>
  <si>
    <t>地域建設業経営環境評価</t>
    <rPh sb="0" eb="2">
      <t>チイキ</t>
    </rPh>
    <rPh sb="2" eb="5">
      <t>ケンセツギョウ</t>
    </rPh>
    <phoneticPr fontId="4"/>
  </si>
  <si>
    <t>減点
項目</t>
    <rPh sb="0" eb="2">
      <t>ゲンテン</t>
    </rPh>
    <rPh sb="3" eb="5">
      <t>コウモク</t>
    </rPh>
    <phoneticPr fontId="4"/>
  </si>
  <si>
    <t>技術評価点
合計</t>
    <rPh sb="0" eb="2">
      <t>ギジュツ</t>
    </rPh>
    <rPh sb="2" eb="4">
      <t>ヒョウカ</t>
    </rPh>
    <rPh sb="4" eb="5">
      <t>テン</t>
    </rPh>
    <rPh sb="6" eb="7">
      <t>ゴウ</t>
    </rPh>
    <rPh sb="7" eb="8">
      <t>ケイ</t>
    </rPh>
    <phoneticPr fontId="4"/>
  </si>
  <si>
    <t>工事成績</t>
    <rPh sb="0" eb="2">
      <t>コウジ</t>
    </rPh>
    <rPh sb="2" eb="4">
      <t>セイセキ</t>
    </rPh>
    <phoneticPr fontId="4"/>
  </si>
  <si>
    <t>優秀業者表彰</t>
    <rPh sb="0" eb="2">
      <t>ユウシュウ</t>
    </rPh>
    <rPh sb="2" eb="4">
      <t>ギョウシャ</t>
    </rPh>
    <rPh sb="4" eb="6">
      <t>ヒョウショウ</t>
    </rPh>
    <phoneticPr fontId="4"/>
  </si>
  <si>
    <t>地域
精通度</t>
    <rPh sb="0" eb="2">
      <t>チイキ</t>
    </rPh>
    <rPh sb="3" eb="5">
      <t>セイツウ</t>
    </rPh>
    <rPh sb="5" eb="6">
      <t>ド</t>
    </rPh>
    <phoneticPr fontId="4"/>
  </si>
  <si>
    <t>資格</t>
    <rPh sb="0" eb="2">
      <t>シカク</t>
    </rPh>
    <phoneticPr fontId="4"/>
  </si>
  <si>
    <t>追加配置</t>
    <rPh sb="0" eb="2">
      <t>ツイカ</t>
    </rPh>
    <rPh sb="2" eb="4">
      <t>ハイチ</t>
    </rPh>
    <phoneticPr fontId="4"/>
  </si>
  <si>
    <t>育成・確保</t>
    <rPh sb="0" eb="2">
      <t>イクセイ</t>
    </rPh>
    <rPh sb="3" eb="5">
      <t>カクホ</t>
    </rPh>
    <phoneticPr fontId="4"/>
  </si>
  <si>
    <t>新規雇用</t>
    <rPh sb="0" eb="2">
      <t>シンキ</t>
    </rPh>
    <rPh sb="2" eb="4">
      <t>コヨウ</t>
    </rPh>
    <phoneticPr fontId="4"/>
  </si>
  <si>
    <t>労働環境改善</t>
    <rPh sb="0" eb="2">
      <t>ロウドウ</t>
    </rPh>
    <rPh sb="2" eb="4">
      <t>カンキョウ</t>
    </rPh>
    <rPh sb="4" eb="6">
      <t>カイゼン</t>
    </rPh>
    <phoneticPr fontId="4"/>
  </si>
  <si>
    <t>地域
技能士</t>
    <rPh sb="0" eb="2">
      <t>チイキ</t>
    </rPh>
    <rPh sb="3" eb="6">
      <t>ギノウシ</t>
    </rPh>
    <phoneticPr fontId="4"/>
  </si>
  <si>
    <t>主たる営業所</t>
    <rPh sb="0" eb="1">
      <t>シュ</t>
    </rPh>
    <rPh sb="3" eb="6">
      <t>エイギョウショ</t>
    </rPh>
    <phoneticPr fontId="4"/>
  </si>
  <si>
    <t>地域企業
活用</t>
    <rPh sb="0" eb="2">
      <t>チイキ</t>
    </rPh>
    <rPh sb="2" eb="4">
      <t>キギョウ</t>
    </rPh>
    <rPh sb="5" eb="7">
      <t>カツヨウ</t>
    </rPh>
    <phoneticPr fontId="4"/>
  </si>
  <si>
    <t>地域資材
活用</t>
    <rPh sb="0" eb="2">
      <t>チイキ</t>
    </rPh>
    <rPh sb="2" eb="4">
      <t>シザイ</t>
    </rPh>
    <rPh sb="5" eb="7">
      <t>カツヨウ</t>
    </rPh>
    <phoneticPr fontId="4"/>
  </si>
  <si>
    <t>環境対策認定制度</t>
    <rPh sb="0" eb="2">
      <t>カンキョウ</t>
    </rPh>
    <rPh sb="2" eb="4">
      <t>タイサク</t>
    </rPh>
    <rPh sb="4" eb="6">
      <t>ニンテイ</t>
    </rPh>
    <rPh sb="6" eb="8">
      <t>セイド</t>
    </rPh>
    <phoneticPr fontId="4"/>
  </si>
  <si>
    <t>職種名</t>
    <rPh sb="0" eb="3">
      <t>ショクシュメイ</t>
    </rPh>
    <phoneticPr fontId="2"/>
  </si>
  <si>
    <t>活用予定人数</t>
    <rPh sb="0" eb="6">
      <t>カツヨウヨテイニンズウ</t>
    </rPh>
    <phoneticPr fontId="2"/>
  </si>
  <si>
    <t>企業名</t>
    <rPh sb="0" eb="3">
      <t>キギョウメイ</t>
    </rPh>
    <phoneticPr fontId="2"/>
  </si>
  <si>
    <t>工事資材</t>
    <rPh sb="0" eb="2">
      <t>コウジ</t>
    </rPh>
    <rPh sb="2" eb="4">
      <t>シザイ</t>
    </rPh>
    <phoneticPr fontId="2"/>
  </si>
  <si>
    <t>予定価格</t>
    <rPh sb="0" eb="2">
      <t>ヨテイ</t>
    </rPh>
    <rPh sb="2" eb="4">
      <t>カカク</t>
    </rPh>
    <phoneticPr fontId="2"/>
  </si>
  <si>
    <r>
      <t xml:space="preserve">構成員別自己採点表
</t>
    </r>
    <r>
      <rPr>
        <b/>
        <sz val="11"/>
        <color rgb="FFFF0000"/>
        <rFont val="ＭＳ Ｐゴシック"/>
        <family val="3"/>
        <charset val="128"/>
      </rPr>
      <t xml:space="preserve">（共同企業体の場合のみ提出してください）
</t>
    </r>
    <r>
      <rPr>
        <sz val="11"/>
        <rFont val="ＭＳ Ｐゴシック"/>
        <family val="3"/>
        <charset val="128"/>
      </rPr>
      <t>※この採点表で算出した評価点を、１ページ目の申請書の評価点欄に入力してください。</t>
    </r>
    <rPh sb="0" eb="3">
      <t>コウセイイン</t>
    </rPh>
    <rPh sb="3" eb="4">
      <t>ベツ</t>
    </rPh>
    <rPh sb="4" eb="9">
      <t>ジコサイテンヒョウ</t>
    </rPh>
    <rPh sb="11" eb="16">
      <t>キョウドウキギョウタイ</t>
    </rPh>
    <rPh sb="17" eb="19">
      <t>バアイ</t>
    </rPh>
    <rPh sb="21" eb="23">
      <t>テイシュツ</t>
    </rPh>
    <rPh sb="34" eb="36">
      <t>サイテン</t>
    </rPh>
    <rPh sb="36" eb="37">
      <t>ヒョウ</t>
    </rPh>
    <rPh sb="38" eb="40">
      <t>サンシュツ</t>
    </rPh>
    <rPh sb="42" eb="45">
      <t>ヒョウカテン</t>
    </rPh>
    <rPh sb="51" eb="52">
      <t>メ</t>
    </rPh>
    <rPh sb="53" eb="56">
      <t>シンセイショ</t>
    </rPh>
    <rPh sb="57" eb="60">
      <t>ヒョウカテン</t>
    </rPh>
    <rPh sb="60" eb="61">
      <t>ラン</t>
    </rPh>
    <rPh sb="62" eb="64">
      <t>ニュウリョク</t>
    </rPh>
    <phoneticPr fontId="2"/>
  </si>
  <si>
    <r>
      <t xml:space="preserve">商号又は名称
</t>
    </r>
    <r>
      <rPr>
        <b/>
        <sz val="9"/>
        <color rgb="FFFF0000"/>
        <rFont val="ＭＳ Ｐゴシック"/>
        <family val="3"/>
        <charset val="128"/>
      </rPr>
      <t>※必ず入力</t>
    </r>
    <rPh sb="0" eb="2">
      <t>ショウゴウ</t>
    </rPh>
    <rPh sb="2" eb="3">
      <t>マタ</t>
    </rPh>
    <rPh sb="4" eb="6">
      <t>メイショウ</t>
    </rPh>
    <rPh sb="8" eb="9">
      <t>カナラ</t>
    </rPh>
    <rPh sb="10" eb="12">
      <t>ニュウリョク</t>
    </rPh>
    <phoneticPr fontId="2"/>
  </si>
  <si>
    <t>※各構成員の「商号又は名称」を必ず入力してください。未入力の場合、計算されません。</t>
    <rPh sb="1" eb="2">
      <t>カク</t>
    </rPh>
    <rPh sb="2" eb="5">
      <t>コウセイイン</t>
    </rPh>
    <rPh sb="7" eb="9">
      <t>ショウゴウ</t>
    </rPh>
    <rPh sb="9" eb="10">
      <t>マタ</t>
    </rPh>
    <rPh sb="11" eb="13">
      <t>メイショウ</t>
    </rPh>
    <rPh sb="15" eb="16">
      <t>カナラ</t>
    </rPh>
    <rPh sb="17" eb="19">
      <t>ニュウリョク</t>
    </rPh>
    <rPh sb="26" eb="29">
      <t>ミニュウリョク</t>
    </rPh>
    <rPh sb="30" eb="32">
      <t>バアイ</t>
    </rPh>
    <rPh sb="33" eb="35">
      <t>ケイサン</t>
    </rPh>
    <phoneticPr fontId="2"/>
  </si>
  <si>
    <t>この列（Z列）は、「共同企業体の算定方法」に基づきそれぞれの評価項目を計算しています。</t>
    <rPh sb="2" eb="3">
      <t>レツ</t>
    </rPh>
    <rPh sb="5" eb="6">
      <t>レツ</t>
    </rPh>
    <rPh sb="10" eb="12">
      <t>キョウドウ</t>
    </rPh>
    <rPh sb="12" eb="15">
      <t>キギョウタイ</t>
    </rPh>
    <rPh sb="16" eb="18">
      <t>サンテイ</t>
    </rPh>
    <rPh sb="18" eb="20">
      <t>ホウホウ</t>
    </rPh>
    <rPh sb="22" eb="23">
      <t>モト</t>
    </rPh>
    <rPh sb="30" eb="32">
      <t>ヒョウカ</t>
    </rPh>
    <rPh sb="32" eb="34">
      <t>コウモク</t>
    </rPh>
    <rPh sb="35" eb="37">
      <t>ケイサン</t>
    </rPh>
    <phoneticPr fontId="2"/>
  </si>
  <si>
    <t>計算結果を参考として、１ページ目の技術評価項目申請書に点数をご記入ください。</t>
    <rPh sb="0" eb="2">
      <t>ケイサン</t>
    </rPh>
    <rPh sb="2" eb="4">
      <t>ケッカ</t>
    </rPh>
    <rPh sb="5" eb="7">
      <t>サンコウ</t>
    </rPh>
    <rPh sb="15" eb="16">
      <t>メ</t>
    </rPh>
    <rPh sb="17" eb="19">
      <t>ギジュツ</t>
    </rPh>
    <rPh sb="19" eb="21">
      <t>ヒョウカ</t>
    </rPh>
    <rPh sb="21" eb="23">
      <t>コウモク</t>
    </rPh>
    <rPh sb="23" eb="26">
      <t>シンセイショ</t>
    </rPh>
    <rPh sb="27" eb="29">
      <t>テンスウ</t>
    </rPh>
    <rPh sb="31" eb="33">
      <t>キニュウ</t>
    </rPh>
    <phoneticPr fontId="2"/>
  </si>
  <si>
    <r>
      <rPr>
        <b/>
        <u/>
        <sz val="9"/>
        <rFont val="ＭＳ Ｐゴシック"/>
        <family val="3"/>
        <charset val="128"/>
      </rPr>
      <t>当該工事と同じ入札参加資格に関する</t>
    </r>
    <r>
      <rPr>
        <sz val="9"/>
        <rFont val="ＭＳ Ｐゴシック"/>
        <family val="3"/>
        <charset val="128"/>
      </rPr>
      <t>「ISO9001」認証の登録証の写しを添付してください。</t>
    </r>
    <phoneticPr fontId="2"/>
  </si>
  <si>
    <r>
      <t xml:space="preserve">工事実績を証するコリンズデータの写しを添付してください。
コリンズデータ以外で証明する場合は、契約書や図面等の写しを添付してください。
</t>
    </r>
    <r>
      <rPr>
        <b/>
        <u/>
        <sz val="9"/>
        <rFont val="ＭＳ Ｐゴシック"/>
        <family val="3"/>
        <charset val="128"/>
      </rPr>
      <t>※入札参加資格要件の類似工事施工実績として求める項目を満たす資料が必要です。</t>
    </r>
    <rPh sb="0" eb="2">
      <t>コウジ</t>
    </rPh>
    <rPh sb="2" eb="4">
      <t>ジッセキ</t>
    </rPh>
    <rPh sb="5" eb="6">
      <t>ショウ</t>
    </rPh>
    <rPh sb="16" eb="17">
      <t>ウツ</t>
    </rPh>
    <rPh sb="19" eb="21">
      <t>テンプ</t>
    </rPh>
    <rPh sb="36" eb="38">
      <t>イガイ</t>
    </rPh>
    <rPh sb="39" eb="41">
      <t>ショウメイ</t>
    </rPh>
    <rPh sb="43" eb="45">
      <t>バアイ</t>
    </rPh>
    <rPh sb="47" eb="50">
      <t>ケイヤクショ</t>
    </rPh>
    <rPh sb="51" eb="53">
      <t>ズメン</t>
    </rPh>
    <rPh sb="53" eb="54">
      <t>ナド</t>
    </rPh>
    <rPh sb="55" eb="56">
      <t>ウツ</t>
    </rPh>
    <rPh sb="58" eb="60">
      <t>テンプ</t>
    </rPh>
    <rPh sb="95" eb="96">
      <t>ミ</t>
    </rPh>
    <rPh sb="98" eb="100">
      <t>シリョウ</t>
    </rPh>
    <rPh sb="101" eb="103">
      <t>ヒツヨウ</t>
    </rPh>
    <phoneticPr fontId="2"/>
  </si>
  <si>
    <r>
      <t xml:space="preserve">経営規模等評価結果通知書（総合評定値通知書）の写しを添付してください。
</t>
    </r>
    <r>
      <rPr>
        <b/>
        <u/>
        <sz val="9"/>
        <rFont val="ＭＳ Ｐゴシック"/>
        <family val="3"/>
        <charset val="128"/>
      </rPr>
      <t>※①の場合は１年分、②の場合は２年分を添付してください。</t>
    </r>
    <rPh sb="26" eb="28">
      <t>テンプ</t>
    </rPh>
    <rPh sb="39" eb="41">
      <t>バアイ</t>
    </rPh>
    <rPh sb="43" eb="45">
      <t>ネンブン</t>
    </rPh>
    <rPh sb="48" eb="50">
      <t>バアイ</t>
    </rPh>
    <rPh sb="52" eb="54">
      <t>ネンブン</t>
    </rPh>
    <rPh sb="55" eb="57">
      <t>テンプ</t>
    </rPh>
    <phoneticPr fontId="2"/>
  </si>
  <si>
    <t>過去５か年度の建築局発注工事の受注実績件数は、建築局計画管理課のHP（総合評価落札方式の試行）で公表しているので参照の上、記入してください。
単体で申請する場合は、「C」に１を入力してください。
共同企業体の構成員としての受注実績は、出資比率20％以上の場合のものに限ります。
共同企業体で申請する場合は、構成員別に「A｝と「B」へ、構成員の数を「C」に記入してください。
評価点については、算出した評価比率を基に、該当する点数を申請書鑑へ記入してください。
※評価比率の欄は、計算式が入力されています。計算式を変更すると正しく計算されません。</t>
    <rPh sb="59" eb="60">
      <t>ウエ</t>
    </rPh>
    <rPh sb="61" eb="63">
      <t>キニュウ</t>
    </rPh>
    <rPh sb="111" eb="113">
      <t>ジュチュウ</t>
    </rPh>
    <rPh sb="153" eb="156">
      <t>コウセイイン</t>
    </rPh>
    <rPh sb="156" eb="157">
      <t>ベツ</t>
    </rPh>
    <rPh sb="167" eb="170">
      <t>コウセイイン</t>
    </rPh>
    <rPh sb="171" eb="172">
      <t>カズ</t>
    </rPh>
    <rPh sb="177" eb="179">
      <t>キニュウ</t>
    </rPh>
    <rPh sb="187" eb="190">
      <t>ヒョウカテン</t>
    </rPh>
    <rPh sb="196" eb="198">
      <t>サンシュツ</t>
    </rPh>
    <rPh sb="200" eb="204">
      <t>ヒョウカヒリツ</t>
    </rPh>
    <rPh sb="205" eb="206">
      <t>モト</t>
    </rPh>
    <rPh sb="208" eb="210">
      <t>ガイトウ</t>
    </rPh>
    <rPh sb="212" eb="214">
      <t>テンスウ</t>
    </rPh>
    <rPh sb="215" eb="218">
      <t>シンセイショ</t>
    </rPh>
    <rPh sb="218" eb="219">
      <t>カガミ</t>
    </rPh>
    <rPh sb="220" eb="222">
      <t>キニュウ</t>
    </rPh>
    <rPh sb="231" eb="233">
      <t>ヒョウカ</t>
    </rPh>
    <rPh sb="233" eb="235">
      <t>ヒリツ</t>
    </rPh>
    <rPh sb="236" eb="237">
      <t>ラン</t>
    </rPh>
    <rPh sb="239" eb="242">
      <t>ケイサンシキ</t>
    </rPh>
    <rPh sb="243" eb="245">
      <t>ニュウリョク</t>
    </rPh>
    <rPh sb="252" eb="255">
      <t>ケイサンシキ</t>
    </rPh>
    <rPh sb="256" eb="258">
      <t>ヘンコウ</t>
    </rPh>
    <rPh sb="261" eb="262">
      <t>タダ</t>
    </rPh>
    <rPh sb="264" eb="266">
      <t>ケイサン</t>
    </rPh>
    <phoneticPr fontId="2"/>
  </si>
  <si>
    <t>令和７・８年度の北海道建設工事等競争入札参加資格審査の「通年雇用」に
該当</t>
    <rPh sb="0" eb="2">
      <t>レイワ</t>
    </rPh>
    <rPh sb="5" eb="7">
      <t>ネンド</t>
    </rPh>
    <rPh sb="8" eb="11">
      <t>ホッカイドウ</t>
    </rPh>
    <rPh sb="11" eb="13">
      <t>ケンセツ</t>
    </rPh>
    <rPh sb="13" eb="15">
      <t>コウジ</t>
    </rPh>
    <rPh sb="15" eb="16">
      <t>ナド</t>
    </rPh>
    <rPh sb="16" eb="18">
      <t>キョウソウ</t>
    </rPh>
    <rPh sb="18" eb="20">
      <t>ニュウサツ</t>
    </rPh>
    <rPh sb="20" eb="22">
      <t>サンカ</t>
    </rPh>
    <rPh sb="22" eb="24">
      <t>シカク</t>
    </rPh>
    <rPh sb="24" eb="26">
      <t>シンサ</t>
    </rPh>
    <rPh sb="28" eb="30">
      <t>ツウネン</t>
    </rPh>
    <rPh sb="30" eb="32">
      <t>コヨウ</t>
    </rPh>
    <rPh sb="35" eb="37">
      <t>ガイトウ</t>
    </rPh>
    <phoneticPr fontId="2"/>
  </si>
  <si>
    <t>令和７・８年度の北海道建設工事等競争入札参加資格審査の「高年齢者継続雇用対策」に該当</t>
    <rPh sb="0" eb="2">
      <t>レイワ</t>
    </rPh>
    <rPh sb="5" eb="7">
      <t>ネンド</t>
    </rPh>
    <rPh sb="8" eb="11">
      <t>ホッカイドウ</t>
    </rPh>
    <rPh sb="11" eb="13">
      <t>ケンセツ</t>
    </rPh>
    <rPh sb="13" eb="15">
      <t>コウジ</t>
    </rPh>
    <rPh sb="15" eb="16">
      <t>ナド</t>
    </rPh>
    <rPh sb="16" eb="18">
      <t>キョウソウ</t>
    </rPh>
    <rPh sb="18" eb="20">
      <t>ニュウサツ</t>
    </rPh>
    <rPh sb="20" eb="22">
      <t>サンカ</t>
    </rPh>
    <rPh sb="22" eb="24">
      <t>シカク</t>
    </rPh>
    <rPh sb="24" eb="26">
      <t>シンサ</t>
    </rPh>
    <rPh sb="40" eb="42">
      <t>ガイトウ</t>
    </rPh>
    <phoneticPr fontId="2"/>
  </si>
  <si>
    <t>令和７・８年度の北海道建設工事等競争入札参加資格審査の「障害者の就労支援」に該当又は北海道働き方改革推進企業認定制度の「障がい者」の取組分野に該当</t>
    <rPh sb="0" eb="2">
      <t>レイワ</t>
    </rPh>
    <rPh sb="5" eb="7">
      <t>ネンド</t>
    </rPh>
    <rPh sb="8" eb="11">
      <t>ホッカイドウ</t>
    </rPh>
    <rPh sb="11" eb="13">
      <t>ケンセツ</t>
    </rPh>
    <rPh sb="13" eb="15">
      <t>コウジ</t>
    </rPh>
    <rPh sb="15" eb="16">
      <t>ナド</t>
    </rPh>
    <rPh sb="16" eb="18">
      <t>キョウソウ</t>
    </rPh>
    <rPh sb="18" eb="20">
      <t>ニュウサツ</t>
    </rPh>
    <rPh sb="20" eb="22">
      <t>サンカ</t>
    </rPh>
    <rPh sb="22" eb="24">
      <t>シカク</t>
    </rPh>
    <rPh sb="24" eb="26">
      <t>シンサ</t>
    </rPh>
    <rPh sb="38" eb="40">
      <t>ガイトウ</t>
    </rPh>
    <rPh sb="40" eb="41">
      <t>マタ</t>
    </rPh>
    <rPh sb="42" eb="45">
      <t>ホッカイドウ</t>
    </rPh>
    <rPh sb="45" eb="46">
      <t>ハタラ</t>
    </rPh>
    <rPh sb="47" eb="58">
      <t>カタカイカクスイシンキギョウニンテイセイド</t>
    </rPh>
    <rPh sb="60" eb="61">
      <t>ショウ</t>
    </rPh>
    <rPh sb="63" eb="64">
      <t>シャ</t>
    </rPh>
    <rPh sb="66" eb="68">
      <t>トリクミ</t>
    </rPh>
    <rPh sb="68" eb="70">
      <t>ブンヤ</t>
    </rPh>
    <rPh sb="71" eb="73">
      <t>ガイトウ</t>
    </rPh>
    <phoneticPr fontId="2"/>
  </si>
  <si>
    <r>
      <t>自己採点表及び審査表　</t>
    </r>
    <r>
      <rPr>
        <sz val="8"/>
        <rFont val="ＭＳ Ｐゴシック"/>
        <family val="3"/>
        <charset val="128"/>
      </rPr>
      <t>※共同企業体の場合、別紙１の構成員別自己採点表を用い、評価点（自己採点）を記入すること。</t>
    </r>
    <rPh sb="0" eb="4">
      <t>ジコサイテン</t>
    </rPh>
    <rPh sb="4" eb="5">
      <t>ヒョウ</t>
    </rPh>
    <rPh sb="5" eb="6">
      <t>オヨ</t>
    </rPh>
    <rPh sb="7" eb="9">
      <t>シンサ</t>
    </rPh>
    <rPh sb="9" eb="10">
      <t>ヒョウ</t>
    </rPh>
    <rPh sb="12" eb="17">
      <t>キョウドウキギョウタイ</t>
    </rPh>
    <rPh sb="18" eb="20">
      <t>バアイ</t>
    </rPh>
    <rPh sb="21" eb="23">
      <t>ベッシ</t>
    </rPh>
    <rPh sb="35" eb="36">
      <t>モチ</t>
    </rPh>
    <rPh sb="38" eb="41">
      <t>ヒョウカテン</t>
    </rPh>
    <rPh sb="42" eb="46">
      <t>ジコサイテン</t>
    </rPh>
    <rPh sb="48" eb="50">
      <t>キニュウ</t>
    </rPh>
    <phoneticPr fontId="2"/>
  </si>
  <si>
    <t>←</t>
    <phoneticPr fontId="2"/>
  </si>
  <si>
    <t>各構成員の「A・B・C」は、様式８を入力すると、反映されます。</t>
    <rPh sb="0" eb="1">
      <t>カク</t>
    </rPh>
    <rPh sb="1" eb="4">
      <t>コウセイイン</t>
    </rPh>
    <rPh sb="14" eb="16">
      <t>ヨウシキ</t>
    </rPh>
    <rPh sb="18" eb="20">
      <t>ニュウリョク</t>
    </rPh>
    <rPh sb="24" eb="26">
      <t>ハンエイ</t>
    </rPh>
    <phoneticPr fontId="2"/>
  </si>
  <si>
    <t>各構成員の「施行成績の平均点」は、様式４を入力すると、反映され、企業体の平均点が計算されます。</t>
    <rPh sb="0" eb="1">
      <t>カク</t>
    </rPh>
    <rPh sb="1" eb="4">
      <t>コウセイイン</t>
    </rPh>
    <rPh sb="6" eb="8">
      <t>セコウ</t>
    </rPh>
    <rPh sb="8" eb="10">
      <t>セイセキ</t>
    </rPh>
    <rPh sb="11" eb="14">
      <t>ヘイキンテン</t>
    </rPh>
    <rPh sb="17" eb="19">
      <t>ヨウシキ</t>
    </rPh>
    <rPh sb="21" eb="23">
      <t>ニュウリョク</t>
    </rPh>
    <rPh sb="27" eb="29">
      <t>ハンエイ</t>
    </rPh>
    <rPh sb="32" eb="35">
      <t>キギョウタイ</t>
    </rPh>
    <rPh sb="36" eb="39">
      <t>ヘイキンテン</t>
    </rPh>
    <rPh sb="40" eb="42">
      <t>ケイサン</t>
    </rPh>
    <phoneticPr fontId="2"/>
  </si>
  <si>
    <t>※仕様上、４項目全てに点数を記入できてしまいが、</t>
    <rPh sb="1" eb="4">
      <t>シヨウジョウ</t>
    </rPh>
    <rPh sb="6" eb="8">
      <t>コウモク</t>
    </rPh>
    <rPh sb="8" eb="9">
      <t>スベ</t>
    </rPh>
    <rPh sb="11" eb="13">
      <t>テンスウ</t>
    </rPh>
    <rPh sb="14" eb="16">
      <t>キニュウ</t>
    </rPh>
    <phoneticPr fontId="2"/>
  </si>
  <si>
    <t>　 本項目の配点（0.5点）以上には評価しません。</t>
    <rPh sb="2" eb="5">
      <t>ホンコウモク</t>
    </rPh>
    <rPh sb="6" eb="8">
      <t>ハイテン</t>
    </rPh>
    <rPh sb="12" eb="13">
      <t>テン</t>
    </rPh>
    <rPh sb="14" eb="16">
      <t>イジョウ</t>
    </rPh>
    <rPh sb="18" eb="20">
      <t>ヒョウカ</t>
    </rPh>
    <phoneticPr fontId="2"/>
  </si>
  <si>
    <t>↑</t>
    <phoneticPr fontId="2"/>
  </si>
  <si>
    <t>①～④のうち
２項目まで選択</t>
    <phoneticPr fontId="2"/>
  </si>
  <si>
    <t>①～④のうち、２項目まで選択して点数を記入してください。</t>
    <rPh sb="8" eb="10">
      <t>コウモク</t>
    </rPh>
    <rPh sb="12" eb="14">
      <t>センタク</t>
    </rPh>
    <rPh sb="16" eb="18">
      <t>テンスウ</t>
    </rPh>
    <rPh sb="19" eb="21">
      <t>キニュウ</t>
    </rPh>
    <phoneticPr fontId="2"/>
  </si>
  <si>
    <r>
      <rPr>
        <b/>
        <u/>
        <sz val="9"/>
        <rFont val="ＭＳ Ｐゴシック"/>
        <family val="3"/>
        <charset val="128"/>
      </rPr>
      <t>下記資料をすべて添付してください。</t>
    </r>
    <r>
      <rPr>
        <sz val="9"/>
        <rFont val="ＭＳ Ｐゴシック"/>
        <family val="3"/>
        <charset val="128"/>
      </rPr>
      <t xml:space="preserve">
❶【新卒者雇用の場合】　卒業証書又は卒業証明書の写し
 　【離職者雇用の場合】　解雇通知書又は離職証明書の写し
❷雇用契約書の写しなど、雇用契約の内容がわかる書面
❸健康保険加入者：資格取得確認通知書、又は標準報酬決定通知書の写し
 　健康保険未加入者：雇用保険被保険者資格取得等確認通知書の写し
❹基準日（公告日の月の初日の時点）において、３か月以上の継続雇用があることが必要なため、</t>
    </r>
    <r>
      <rPr>
        <b/>
        <u/>
        <sz val="9"/>
        <rFont val="ＭＳ Ｐゴシック"/>
        <family val="3"/>
        <charset val="128"/>
      </rPr>
      <t>３か月以上の雇用継続ならびに基準日においても雇用を継続していることを証する書類が必要</t>
    </r>
    <r>
      <rPr>
        <sz val="9"/>
        <rFont val="ＭＳ Ｐゴシック"/>
        <family val="3"/>
        <charset val="128"/>
      </rPr>
      <t>となるので、添付する書類に留意すること。（</t>
    </r>
    <r>
      <rPr>
        <b/>
        <u/>
        <sz val="9"/>
        <rFont val="ＭＳ Ｐゴシック"/>
        <family val="3"/>
        <charset val="128"/>
      </rPr>
      <t>出勤簿の写し</t>
    </r>
    <r>
      <rPr>
        <sz val="9"/>
        <rFont val="ＭＳ Ｐゴシック"/>
        <family val="3"/>
        <charset val="128"/>
      </rPr>
      <t>など）</t>
    </r>
    <rPh sb="20" eb="23">
      <t>シンソツシャ</t>
    </rPh>
    <rPh sb="23" eb="25">
      <t>コヨウ</t>
    </rPh>
    <rPh sb="26" eb="28">
      <t>バアイ</t>
    </rPh>
    <rPh sb="48" eb="51">
      <t>リショクシャ</t>
    </rPh>
    <rPh sb="51" eb="53">
      <t>コヨウ</t>
    </rPh>
    <rPh sb="54" eb="56">
      <t>バアイ</t>
    </rPh>
    <rPh sb="172" eb="175">
      <t>コウコクビ</t>
    </rPh>
    <rPh sb="176" eb="177">
      <t>ツキ</t>
    </rPh>
    <rPh sb="178" eb="180">
      <t>ショニチ</t>
    </rPh>
    <rPh sb="181" eb="183">
      <t>ジテン</t>
    </rPh>
    <rPh sb="192" eb="194">
      <t>イジョウ</t>
    </rPh>
    <rPh sb="195" eb="197">
      <t>ケイゾク</t>
    </rPh>
    <rPh sb="213" eb="214">
      <t>ゲツ</t>
    </rPh>
    <rPh sb="214" eb="216">
      <t>イジョウ</t>
    </rPh>
    <phoneticPr fontId="2"/>
  </si>
  <si>
    <r>
      <rPr>
        <b/>
        <u/>
        <sz val="9"/>
        <rFont val="ＭＳ Ｐゴシック"/>
        <family val="3"/>
        <charset val="128"/>
      </rPr>
      <t>「ｂ」の場合には、下記資料をすべて添付してください。</t>
    </r>
    <r>
      <rPr>
        <sz val="9"/>
        <rFont val="ＭＳ Ｐゴシック"/>
        <family val="3"/>
        <charset val="128"/>
      </rPr>
      <t xml:space="preserve">
❶雇用契約書の写しなど、雇用契約の内容がわかる書面
❷健康保険加入者：資格取得確認通知書、又は標準報酬決定通知書の写し
　 健康保険未加入者：雇用保険被保険者資格取得等確認通知書の写し
❸基準日（公告日の月の初日の時点）において、１年以上の継続雇用があることが必要なため、</t>
    </r>
    <r>
      <rPr>
        <b/>
        <u/>
        <sz val="9"/>
        <rFont val="ＭＳ Ｐゴシック"/>
        <family val="3"/>
        <charset val="128"/>
      </rPr>
      <t>１年以上の雇用継続ならびに基準日においても雇用を継続していることを証する書類が必要</t>
    </r>
    <r>
      <rPr>
        <sz val="9"/>
        <rFont val="ＭＳ Ｐゴシック"/>
        <family val="3"/>
        <charset val="128"/>
      </rPr>
      <t>となるので、添付する書類に留意すること。（</t>
    </r>
    <r>
      <rPr>
        <b/>
        <u/>
        <sz val="9"/>
        <rFont val="ＭＳ Ｐゴシック"/>
        <family val="3"/>
        <charset val="128"/>
      </rPr>
      <t>出勤簿の写し</t>
    </r>
    <r>
      <rPr>
        <sz val="9"/>
        <rFont val="ＭＳ Ｐゴシック"/>
        <family val="3"/>
        <charset val="128"/>
      </rPr>
      <t xml:space="preserve">など）
</t>
    </r>
    <rPh sb="143" eb="144">
      <t>ネン</t>
    </rPh>
    <rPh sb="144" eb="146">
      <t>イジョウ</t>
    </rPh>
    <rPh sb="147" eb="149">
      <t>ケイゾク</t>
    </rPh>
    <rPh sb="164" eb="165">
      <t>ネン</t>
    </rPh>
    <phoneticPr fontId="2"/>
  </si>
  <si>
    <r>
      <t>ｂの場合、登録先の保護観察所が発行する証明書（</t>
    </r>
    <r>
      <rPr>
        <b/>
        <u/>
        <sz val="9"/>
        <rFont val="ＭＳ Ｐゴシック"/>
        <family val="3"/>
        <charset val="128"/>
      </rPr>
      <t>証明日が当該年度の日付であるもの</t>
    </r>
    <r>
      <rPr>
        <sz val="9"/>
        <rFont val="ＭＳ Ｐゴシック"/>
        <family val="3"/>
        <charset val="128"/>
      </rPr>
      <t>）の写しを添付してください。</t>
    </r>
    <rPh sb="2" eb="4">
      <t>バアイ</t>
    </rPh>
    <rPh sb="5" eb="7">
      <t>トウロク</t>
    </rPh>
    <rPh sb="7" eb="8">
      <t>サキ</t>
    </rPh>
    <rPh sb="9" eb="11">
      <t>ホゴ</t>
    </rPh>
    <rPh sb="11" eb="13">
      <t>カンサツ</t>
    </rPh>
    <rPh sb="13" eb="14">
      <t>ジョ</t>
    </rPh>
    <rPh sb="15" eb="17">
      <t>ハッコウ</t>
    </rPh>
    <rPh sb="19" eb="22">
      <t>ショウメイショ</t>
    </rPh>
    <rPh sb="23" eb="25">
      <t>ショウメイ</t>
    </rPh>
    <rPh sb="25" eb="26">
      <t>ヒ</t>
    </rPh>
    <rPh sb="27" eb="29">
      <t>トウガイ</t>
    </rPh>
    <rPh sb="29" eb="31">
      <t>ネンド</t>
    </rPh>
    <rPh sb="32" eb="34">
      <t>ヒヅケ</t>
    </rPh>
    <rPh sb="41" eb="42">
      <t>ウツ</t>
    </rPh>
    <rPh sb="44" eb="46">
      <t>テンプ</t>
    </rPh>
    <phoneticPr fontId="2"/>
  </si>
  <si>
    <t>一級･二級施工管理技士又は一級施工管理技士補の追加配置あり</t>
    <rPh sb="3" eb="4">
      <t>ニ</t>
    </rPh>
    <rPh sb="4" eb="5">
      <t>キュウ</t>
    </rPh>
    <rPh sb="13" eb="14">
      <t>イチ</t>
    </rPh>
    <rPh sb="21" eb="22">
      <t>ホ</t>
    </rPh>
    <phoneticPr fontId="2"/>
  </si>
  <si>
    <t>一級施工管理技士補</t>
    <rPh sb="0" eb="2">
      <t>イッキュウ</t>
    </rPh>
    <rPh sb="2" eb="4">
      <t>セコウ</t>
    </rPh>
    <rPh sb="4" eb="6">
      <t>カンリ</t>
    </rPh>
    <rPh sb="6" eb="8">
      <t>ギシ</t>
    </rPh>
    <rPh sb="8" eb="9">
      <t>ホ</t>
    </rPh>
    <phoneticPr fontId="2"/>
  </si>
  <si>
    <r>
      <t xml:space="preserve">被雇用者年齢
</t>
    </r>
    <r>
      <rPr>
        <sz val="8"/>
        <rFont val="ＭＳ Ｐゴシック"/>
        <family val="3"/>
        <charset val="128"/>
      </rPr>
      <t>（令和７年４月１日時点）</t>
    </r>
    <rPh sb="8" eb="10">
      <t>レイワ</t>
    </rPh>
    <rPh sb="11" eb="12">
      <t>ネン</t>
    </rPh>
    <rPh sb="13" eb="14">
      <t>ガツ</t>
    </rPh>
    <rPh sb="15" eb="16">
      <t>ニチ</t>
    </rPh>
    <rPh sb="16" eb="18">
      <t>ジテン</t>
    </rPh>
    <phoneticPr fontId="2"/>
  </si>
  <si>
    <t>北海道幕別清陵高等学校大規模改造電気設備工事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</si>
</sst>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ggge&quot;年&quot;\(bbbb&quot;年)&quot;m&quot;月&quot;d&quot;日&quot;"/>
    <numFmt numFmtId="177" formatCode="0.0"/>
    <numFmt numFmtId="178" formatCode="@&quot;才&quot;"/>
    <numFmt numFmtId="179" formatCode="#,###&quot;円&quot;"/>
    <numFmt numFmtId="180" formatCode="0.0;_⓿"/>
    <numFmt numFmtId="181" formatCode="0.0_ "/>
    <numFmt numFmtId="182" formatCode="0_ "/>
    <numFmt numFmtId="183" formatCode="0.00_ "/>
    <numFmt numFmtId="184" formatCode="0.00_);[Red]\(0.00\)"/>
    <numFmt numFmtId="185" formatCode="0.0_);[Red]\(0.0\)"/>
    <numFmt numFmtId="186" formatCode="0_);[Red]\(0\)"/>
    <numFmt numFmtId="187" formatCode="0;0;"/>
  </numFmts>
  <fonts count="31"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6"/>
      <name val="ＭＳ Ｐゴシック"/>
      <family val="3"/>
      <charset val="128"/>
    </font>
    <font>
      <sz val="11"/>
      <name val="ＭＳ Ｐゴシック"/>
      <family val="3"/>
      <charset val="128"/>
    </font>
    <font>
      <u/>
      <sz val="11"/>
      <name val="ＭＳ Ｐゴシック"/>
      <family val="3"/>
      <charset val="128"/>
    </font>
    <font>
      <sz val="10"/>
      <name val="ＭＳ Ｐゴシック"/>
      <family val="3"/>
      <charset val="128"/>
    </font>
    <font>
      <sz val="10"/>
      <color indexed="9"/>
      <name val="ＭＳ Ｐゴシック"/>
      <family val="3"/>
      <charset val="128"/>
    </font>
    <font>
      <u/>
      <sz val="10"/>
      <name val="ＭＳ Ｐゴシック"/>
      <family val="3"/>
      <charset val="128"/>
    </font>
    <font>
      <sz val="9"/>
      <name val="ＭＳ Ｐゴシック"/>
      <family val="3"/>
      <charset val="128"/>
    </font>
    <font>
      <sz val="11"/>
      <color indexed="8"/>
      <name val="ＭＳ ゴシック"/>
      <family val="3"/>
      <charset val="128"/>
    </font>
    <font>
      <sz val="8"/>
      <name val="ＭＳ Ｐゴシック"/>
      <family val="3"/>
      <charset val="128"/>
    </font>
    <font>
      <sz val="7"/>
      <name val="ＭＳ Ｐゴシック"/>
      <family val="3"/>
      <charset val="128"/>
    </font>
    <font>
      <b/>
      <sz val="10"/>
      <name val="ＭＳ Ｐゴシック"/>
      <family val="3"/>
      <charset val="128"/>
    </font>
    <font>
      <sz val="14"/>
      <name val="ＭＳ Ｐゴシック"/>
      <family val="3"/>
      <charset val="128"/>
    </font>
    <font>
      <sz val="5"/>
      <name val="ＭＳ Ｐゴシック"/>
      <family val="3"/>
      <charset val="128"/>
    </font>
    <font>
      <b/>
      <sz val="12"/>
      <name val="ＭＳ Ｐゴシック"/>
      <family val="3"/>
      <charset val="128"/>
    </font>
    <font>
      <b/>
      <sz val="11"/>
      <name val="ＭＳ Ｐゴシック"/>
      <family val="3"/>
      <charset val="128"/>
    </font>
    <font>
      <b/>
      <u/>
      <sz val="9"/>
      <name val="ＭＳ Ｐゴシック"/>
      <family val="3"/>
      <charset val="128"/>
    </font>
    <font>
      <sz val="11"/>
      <color theme="1"/>
      <name val="BIZ UDPゴシック"/>
      <family val="3"/>
      <charset val="128"/>
    </font>
    <font>
      <sz val="11"/>
      <color rgb="FFFF0000"/>
      <name val="ＭＳ Ｐゴシック"/>
      <family val="3"/>
      <charset val="128"/>
    </font>
    <font>
      <b/>
      <sz val="8"/>
      <color rgb="FFFF0000"/>
      <name val="ＭＳ Ｐゴシック"/>
      <family val="3"/>
      <charset val="128"/>
    </font>
    <font>
      <b/>
      <sz val="8"/>
      <name val="ＭＳ Ｐゴシック"/>
      <family val="3"/>
      <charset val="128"/>
    </font>
    <font>
      <b/>
      <sz val="11"/>
      <color rgb="FFFF0000"/>
      <name val="ＭＳ Ｐゴシック"/>
      <family val="3"/>
      <charset val="128"/>
    </font>
    <font>
      <sz val="11"/>
      <name val="ＭＳ ゴシック"/>
      <family val="3"/>
      <charset val="128"/>
    </font>
    <font>
      <sz val="12"/>
      <name val="ＭＳ Ｐゴシック"/>
      <family val="3"/>
      <charset val="128"/>
    </font>
    <font>
      <sz val="11"/>
      <color indexed="9"/>
      <name val="ＭＳ Ｐゴシック"/>
      <family val="3"/>
      <charset val="128"/>
    </font>
    <font>
      <b/>
      <sz val="9"/>
      <color rgb="FFFF0000"/>
      <name val="ＭＳ Ｐゴシック"/>
      <family val="3"/>
      <charset val="128"/>
    </font>
    <font>
      <b/>
      <sz val="10"/>
      <color rgb="FFFF0000"/>
      <name val="ＭＳ Ｐゴシック"/>
      <family val="3"/>
      <charset val="128"/>
    </font>
    <font>
      <sz val="7.9"/>
      <name val="ＭＳ Ｐゴシック"/>
      <family val="3"/>
      <charset val="128"/>
    </font>
  </fonts>
  <fills count="10">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ECF0F8"/>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rgb="FFFF99FF"/>
        <bgColor indexed="64"/>
      </patternFill>
    </fill>
  </fills>
  <borders count="197">
    <border>
      <left/>
      <right/>
      <top/>
      <bottom/>
      <diagonal/>
    </border>
    <border>
      <left style="hair">
        <color theme="1"/>
      </left>
      <right style="hair">
        <color theme="1"/>
      </right>
      <top style="hair">
        <color theme="1"/>
      </top>
      <bottom style="hair">
        <color theme="1"/>
      </bottom>
      <diagonal/>
    </border>
    <border>
      <left style="thin">
        <color theme="1"/>
      </left>
      <right style="thin">
        <color theme="1"/>
      </right>
      <top style="thin">
        <color theme="1"/>
      </top>
      <bottom style="thin">
        <color theme="1"/>
      </bottom>
      <diagonal/>
    </border>
    <border>
      <left style="hair">
        <color theme="1"/>
      </left>
      <right style="hair">
        <color theme="1"/>
      </right>
      <top style="thin">
        <color theme="1"/>
      </top>
      <bottom style="hair">
        <color theme="1"/>
      </bottom>
      <diagonal/>
    </border>
    <border>
      <left style="hair">
        <color theme="1"/>
      </left>
      <right style="thin">
        <color theme="1"/>
      </right>
      <top style="thin">
        <color theme="1"/>
      </top>
      <bottom style="hair">
        <color theme="1"/>
      </bottom>
      <diagonal/>
    </border>
    <border>
      <left style="hair">
        <color theme="1"/>
      </left>
      <right style="thin">
        <color theme="1"/>
      </right>
      <top style="hair">
        <color theme="1"/>
      </top>
      <bottom style="hair">
        <color theme="1"/>
      </bottom>
      <diagonal/>
    </border>
    <border>
      <left style="hair">
        <color theme="1"/>
      </left>
      <right style="hair">
        <color theme="1"/>
      </right>
      <top style="hair">
        <color theme="1"/>
      </top>
      <bottom style="thin">
        <color theme="1"/>
      </bottom>
      <diagonal/>
    </border>
    <border>
      <left style="hair">
        <color theme="1"/>
      </left>
      <right style="thin">
        <color theme="1"/>
      </right>
      <top style="hair">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1"/>
      </left>
      <right/>
      <top/>
      <bottom style="thin">
        <color theme="1"/>
      </bottom>
      <diagonal/>
    </border>
    <border>
      <left/>
      <right style="thin">
        <color theme="1"/>
      </right>
      <top/>
      <bottom style="thin">
        <color theme="1"/>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theme="1"/>
      </left>
      <right style="thin">
        <color theme="1"/>
      </right>
      <top/>
      <bottom style="thin">
        <color theme="1"/>
      </bottom>
      <diagonal/>
    </border>
    <border>
      <left style="dotted">
        <color theme="1"/>
      </left>
      <right style="thin">
        <color theme="1"/>
      </right>
      <top style="thin">
        <color theme="1"/>
      </top>
      <bottom style="thin">
        <color theme="1"/>
      </bottom>
      <diagonal/>
    </border>
    <border>
      <left style="dotted">
        <color theme="1"/>
      </left>
      <right style="thin">
        <color theme="1"/>
      </right>
      <top style="thin">
        <color theme="1"/>
      </top>
      <bottom/>
      <diagonal/>
    </border>
    <border>
      <left style="dotted">
        <color theme="1"/>
      </left>
      <right style="thin">
        <color theme="1"/>
      </right>
      <top/>
      <bottom/>
      <diagonal/>
    </border>
    <border>
      <left style="dotted">
        <color theme="1"/>
      </left>
      <right style="thin">
        <color theme="1"/>
      </right>
      <top/>
      <bottom style="thin">
        <color theme="1"/>
      </bottom>
      <diagonal/>
    </border>
    <border>
      <left style="thin">
        <color theme="1"/>
      </left>
      <right style="dotted">
        <color theme="1"/>
      </right>
      <top style="thin">
        <color theme="1"/>
      </top>
      <bottom/>
      <diagonal/>
    </border>
    <border>
      <left style="thin">
        <color theme="1"/>
      </left>
      <right style="dotted">
        <color theme="1"/>
      </right>
      <top/>
      <bottom/>
      <diagonal/>
    </border>
    <border>
      <left style="thin">
        <color theme="1"/>
      </left>
      <right style="dotted">
        <color theme="1"/>
      </right>
      <top/>
      <bottom style="thin">
        <color theme="1"/>
      </bottom>
      <diagonal/>
    </border>
    <border>
      <left/>
      <right/>
      <top/>
      <bottom style="medium">
        <color auto="1"/>
      </bottom>
      <diagonal/>
    </border>
    <border>
      <left style="medium">
        <color indexed="64"/>
      </left>
      <right style="thin">
        <color indexed="64"/>
      </right>
      <top style="medium">
        <color indexed="64"/>
      </top>
      <bottom/>
      <diagonal/>
    </border>
    <border>
      <left style="thin">
        <color indexed="64"/>
      </left>
      <right/>
      <top style="medium">
        <color auto="1"/>
      </top>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auto="1"/>
      </top>
      <bottom/>
      <diagonal/>
    </border>
    <border>
      <left/>
      <right style="medium">
        <color indexed="64"/>
      </right>
      <top style="medium">
        <color auto="1"/>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right style="thin">
        <color indexed="64"/>
      </right>
      <top style="medium">
        <color auto="1"/>
      </top>
      <bottom/>
      <diagonal/>
    </border>
    <border>
      <left style="medium">
        <color indexed="64"/>
      </left>
      <right/>
      <top style="medium">
        <color indexed="64"/>
      </top>
      <bottom style="medium">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double">
        <color indexed="64"/>
      </right>
      <top style="medium">
        <color indexed="64"/>
      </top>
      <bottom style="medium">
        <color indexed="64"/>
      </bottom>
      <diagonal/>
    </border>
    <border>
      <left style="double">
        <color indexed="64"/>
      </left>
      <right style="double">
        <color indexed="64"/>
      </right>
      <top style="medium">
        <color indexed="64"/>
      </top>
      <bottom style="medium">
        <color indexed="64"/>
      </bottom>
      <diagonal/>
    </border>
    <border>
      <left style="medium">
        <color indexed="64"/>
      </left>
      <right style="hair">
        <color indexed="64"/>
      </right>
      <top/>
      <bottom style="medium">
        <color indexed="64"/>
      </bottom>
      <diagonal/>
    </border>
    <border>
      <left style="hair">
        <color indexed="64"/>
      </left>
      <right/>
      <top/>
      <bottom style="medium">
        <color indexed="64"/>
      </bottom>
      <diagonal/>
    </border>
    <border>
      <left style="double">
        <color indexed="64"/>
      </left>
      <right style="double">
        <color indexed="64"/>
      </right>
      <top/>
      <bottom style="medium">
        <color indexed="64"/>
      </bottom>
      <diagonal/>
    </border>
    <border>
      <left style="hair">
        <color indexed="64"/>
      </left>
      <right style="thin">
        <color indexed="64"/>
      </right>
      <top/>
      <bottom style="medium">
        <color indexed="64"/>
      </bottom>
      <diagonal/>
    </border>
    <border>
      <left style="medium">
        <color indexed="64"/>
      </left>
      <right style="hair">
        <color indexed="64"/>
      </right>
      <top style="medium">
        <color indexed="64"/>
      </top>
      <bottom style="medium">
        <color indexed="64"/>
      </bottom>
      <diagonal/>
    </border>
    <border>
      <left style="thin">
        <color indexed="64"/>
      </left>
      <right style="hair">
        <color indexed="64"/>
      </right>
      <top/>
      <bottom style="medium">
        <color indexed="64"/>
      </bottom>
      <diagonal/>
    </border>
    <border>
      <left style="thin">
        <color auto="1"/>
      </left>
      <right style="hair">
        <color auto="1"/>
      </right>
      <top style="medium">
        <color auto="1"/>
      </top>
      <bottom style="medium">
        <color indexed="64"/>
      </bottom>
      <diagonal/>
    </border>
    <border>
      <left style="double">
        <color indexed="64"/>
      </left>
      <right/>
      <top/>
      <bottom style="medium">
        <color indexed="64"/>
      </bottom>
      <diagonal/>
    </border>
    <border>
      <left style="double">
        <color indexed="64"/>
      </left>
      <right style="thin">
        <color indexed="64"/>
      </right>
      <top/>
      <bottom style="medium">
        <color indexed="64"/>
      </bottom>
      <diagonal/>
    </border>
    <border>
      <left style="double">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hair">
        <color indexed="64"/>
      </bottom>
      <diagonal/>
    </border>
    <border>
      <left style="medium">
        <color indexed="64"/>
      </left>
      <right style="double">
        <color indexed="64"/>
      </right>
      <top style="medium">
        <color indexed="64"/>
      </top>
      <bottom style="hair">
        <color indexed="64"/>
      </bottom>
      <diagonal/>
    </border>
    <border>
      <left style="double">
        <color indexed="64"/>
      </left>
      <right style="double">
        <color indexed="64"/>
      </right>
      <top style="medium">
        <color auto="1"/>
      </top>
      <bottom/>
      <diagonal/>
    </border>
    <border>
      <left style="medium">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double">
        <color indexed="64"/>
      </left>
      <right style="double">
        <color indexed="64"/>
      </right>
      <top style="medium">
        <color indexed="64"/>
      </top>
      <bottom style="hair">
        <color indexed="64"/>
      </bottom>
      <diagonal/>
    </border>
    <border>
      <left style="double">
        <color indexed="64"/>
      </left>
      <right style="medium">
        <color indexed="64"/>
      </right>
      <top style="medium">
        <color indexed="64"/>
      </top>
      <bottom/>
      <diagonal/>
    </border>
    <border>
      <left/>
      <right style="thin">
        <color indexed="64"/>
      </right>
      <top style="medium">
        <color indexed="64"/>
      </top>
      <bottom style="hair">
        <color indexed="64"/>
      </bottom>
      <diagonal/>
    </border>
    <border>
      <left style="double">
        <color indexed="64"/>
      </left>
      <right/>
      <top style="medium">
        <color indexed="64"/>
      </top>
      <bottom/>
      <diagonal/>
    </border>
    <border>
      <left style="hair">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double">
        <color indexed="64"/>
      </left>
      <right style="thin">
        <color indexed="64"/>
      </right>
      <top style="medium">
        <color indexed="64"/>
      </top>
      <bottom/>
      <diagonal/>
    </border>
    <border>
      <left/>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double">
        <color indexed="64"/>
      </left>
      <right/>
      <top style="medium">
        <color auto="1"/>
      </top>
      <bottom style="hair">
        <color indexed="64"/>
      </bottom>
      <diagonal/>
    </border>
    <border>
      <left style="thin">
        <color indexed="64"/>
      </left>
      <right/>
      <top style="medium">
        <color indexed="64"/>
      </top>
      <bottom style="hair">
        <color indexed="64"/>
      </bottom>
      <diagonal/>
    </border>
    <border>
      <left style="double">
        <color indexed="64"/>
      </left>
      <right style="thin">
        <color indexed="64"/>
      </right>
      <top style="medium">
        <color indexed="64"/>
      </top>
      <bottom style="hair">
        <color indexed="64"/>
      </bottom>
      <diagonal/>
    </border>
    <border>
      <left style="double">
        <color indexed="64"/>
      </left>
      <right style="medium">
        <color indexed="64"/>
      </right>
      <top style="medium">
        <color auto="1"/>
      </top>
      <bottom style="hair">
        <color indexed="64"/>
      </bottom>
      <diagonal/>
    </border>
    <border>
      <left style="hair">
        <color indexed="64"/>
      </left>
      <right style="hair">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double">
        <color indexed="64"/>
      </right>
      <top style="hair">
        <color indexed="64"/>
      </top>
      <bottom style="hair">
        <color indexed="64"/>
      </bottom>
      <diagonal/>
    </border>
    <border>
      <left style="double">
        <color indexed="64"/>
      </left>
      <right style="double">
        <color indexed="64"/>
      </right>
      <top/>
      <bottom/>
      <diagonal/>
    </border>
    <border>
      <left/>
      <right style="medium">
        <color indexed="64"/>
      </right>
      <top/>
      <bottom/>
      <diagonal/>
    </border>
    <border>
      <left style="medium">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double">
        <color indexed="64"/>
      </left>
      <right style="double">
        <color indexed="64"/>
      </right>
      <top style="hair">
        <color indexed="64"/>
      </top>
      <bottom style="hair">
        <color indexed="64"/>
      </bottom>
      <diagonal/>
    </border>
    <border>
      <left style="double">
        <color indexed="64"/>
      </left>
      <right style="medium">
        <color indexed="64"/>
      </right>
      <top/>
      <bottom/>
      <diagonal/>
    </border>
    <border>
      <left/>
      <right style="thin">
        <color indexed="64"/>
      </right>
      <top style="hair">
        <color indexed="64"/>
      </top>
      <bottom style="hair">
        <color indexed="64"/>
      </bottom>
      <diagonal/>
    </border>
    <border>
      <left style="double">
        <color indexed="64"/>
      </left>
      <right/>
      <top/>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double">
        <color indexed="64"/>
      </left>
      <right style="thin">
        <color indexed="64"/>
      </right>
      <top/>
      <bottom/>
      <diagonal/>
    </border>
    <border>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double">
        <color indexed="64"/>
      </left>
      <right/>
      <top style="hair">
        <color indexed="64"/>
      </top>
      <bottom style="hair">
        <color indexed="64"/>
      </bottom>
      <diagonal/>
    </border>
    <border>
      <left style="thin">
        <color indexed="64"/>
      </left>
      <right/>
      <top style="hair">
        <color indexed="64"/>
      </top>
      <bottom style="hair">
        <color indexed="64"/>
      </bottom>
      <diagonal/>
    </border>
    <border>
      <left style="double">
        <color indexed="64"/>
      </left>
      <right style="thin">
        <color indexed="64"/>
      </right>
      <top style="hair">
        <color indexed="64"/>
      </top>
      <bottom style="hair">
        <color indexed="64"/>
      </bottom>
      <diagonal/>
    </border>
    <border>
      <left style="double">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medium">
        <color indexed="64"/>
      </left>
      <right style="double">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double">
        <color indexed="64"/>
      </left>
      <right style="double">
        <color indexed="64"/>
      </right>
      <top style="hair">
        <color indexed="64"/>
      </top>
      <bottom style="medium">
        <color indexed="64"/>
      </bottom>
      <diagonal/>
    </border>
    <border>
      <left/>
      <right style="thin">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style="double">
        <color indexed="64"/>
      </left>
      <right/>
      <top style="hair">
        <color indexed="64"/>
      </top>
      <bottom style="medium">
        <color indexed="64"/>
      </bottom>
      <diagonal/>
    </border>
    <border>
      <left style="thin">
        <color indexed="64"/>
      </left>
      <right/>
      <top style="hair">
        <color indexed="64"/>
      </top>
      <bottom style="medium">
        <color indexed="64"/>
      </bottom>
      <diagonal/>
    </border>
    <border>
      <left style="double">
        <color indexed="64"/>
      </left>
      <right style="thin">
        <color indexed="64"/>
      </right>
      <top style="hair">
        <color indexed="64"/>
      </top>
      <bottom style="medium">
        <color indexed="64"/>
      </bottom>
      <diagonal/>
    </border>
    <border>
      <left style="double">
        <color indexed="64"/>
      </left>
      <right style="medium">
        <color indexed="64"/>
      </right>
      <top style="hair">
        <color indexed="64"/>
      </top>
      <bottom style="medium">
        <color indexed="64"/>
      </bottom>
      <diagonal/>
    </border>
    <border>
      <left style="medium">
        <color indexed="64"/>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theme="1"/>
      </left>
      <right style="thin">
        <color theme="1"/>
      </right>
      <top style="thin">
        <color theme="1"/>
      </top>
      <bottom style="thin">
        <color indexed="64"/>
      </bottom>
      <diagonal/>
    </border>
    <border>
      <left/>
      <right/>
      <top style="thin">
        <color theme="1"/>
      </top>
      <bottom/>
      <diagonal/>
    </border>
    <border>
      <left/>
      <right/>
      <top/>
      <bottom style="thin">
        <color theme="1"/>
      </bottom>
      <diagonal/>
    </border>
    <border>
      <left/>
      <right/>
      <top style="hair">
        <color theme="1"/>
      </top>
      <bottom/>
      <diagonal/>
    </border>
    <border>
      <left/>
      <right style="hair">
        <color theme="1"/>
      </right>
      <top style="hair">
        <color theme="1"/>
      </top>
      <bottom/>
      <diagonal/>
    </border>
    <border>
      <left/>
      <right style="hair">
        <color theme="1"/>
      </right>
      <top/>
      <bottom/>
      <diagonal/>
    </border>
    <border>
      <left/>
      <right style="hair">
        <color theme="1"/>
      </right>
      <top/>
      <bottom style="thin">
        <color theme="1"/>
      </bottom>
      <diagonal/>
    </border>
    <border>
      <left/>
      <right/>
      <top/>
      <bottom style="hair">
        <color theme="1"/>
      </bottom>
      <diagonal/>
    </border>
    <border>
      <left/>
      <right style="hair">
        <color theme="1"/>
      </right>
      <top/>
      <bottom style="hair">
        <color theme="1"/>
      </bottom>
      <diagonal/>
    </border>
    <border>
      <left/>
      <right/>
      <top style="hair">
        <color theme="1"/>
      </top>
      <bottom style="hair">
        <color theme="1"/>
      </bottom>
      <diagonal/>
    </border>
    <border>
      <left/>
      <right style="hair">
        <color theme="1"/>
      </right>
      <top style="hair">
        <color theme="1"/>
      </top>
      <bottom style="hair">
        <color theme="1"/>
      </bottom>
      <diagonal/>
    </border>
    <border>
      <left style="medium">
        <color indexed="64"/>
      </left>
      <right style="medium">
        <color indexed="64"/>
      </right>
      <top style="medium">
        <color auto="1"/>
      </top>
      <bottom/>
      <diagonal/>
    </border>
    <border>
      <left style="medium">
        <color indexed="64"/>
      </left>
      <right style="medium">
        <color indexed="64"/>
      </right>
      <top/>
      <bottom/>
      <diagonal/>
    </border>
    <border>
      <left style="medium">
        <color indexed="64"/>
      </left>
      <right style="medium">
        <color indexed="64"/>
      </right>
      <top/>
      <bottom style="medium">
        <color auto="1"/>
      </bottom>
      <diagonal/>
    </border>
    <border>
      <left style="medium">
        <color indexed="64"/>
      </left>
      <right/>
      <top style="medium">
        <color indexed="64"/>
      </top>
      <bottom style="hair">
        <color indexed="64"/>
      </bottom>
      <diagonal/>
    </border>
    <border>
      <left style="thin">
        <color indexed="64"/>
      </left>
      <right style="double">
        <color indexed="64"/>
      </right>
      <top style="medium">
        <color indexed="64"/>
      </top>
      <bottom/>
      <diagonal/>
    </border>
    <border>
      <left style="thin">
        <color indexed="64"/>
      </left>
      <right style="double">
        <color indexed="64"/>
      </right>
      <top/>
      <bottom/>
      <diagonal/>
    </border>
    <border>
      <left style="thin">
        <color indexed="64"/>
      </left>
      <right style="double">
        <color indexed="64"/>
      </right>
      <top/>
      <bottom style="medium">
        <color indexed="64"/>
      </bottom>
      <diagonal/>
    </border>
    <border>
      <left style="thin">
        <color indexed="64"/>
      </left>
      <right style="double">
        <color indexed="64"/>
      </right>
      <top style="medium">
        <color indexed="64"/>
      </top>
      <bottom style="medium">
        <color indexed="64"/>
      </bottom>
      <diagonal/>
    </border>
    <border diagonalUp="1">
      <left style="thin">
        <color theme="1"/>
      </left>
      <right/>
      <top style="thin">
        <color theme="1"/>
      </top>
      <bottom style="thin">
        <color theme="1"/>
      </bottom>
      <diagonal style="thin">
        <color theme="1"/>
      </diagonal>
    </border>
    <border diagonalUp="1">
      <left/>
      <right/>
      <top style="thin">
        <color theme="1"/>
      </top>
      <bottom style="thin">
        <color theme="1"/>
      </bottom>
      <diagonal style="thin">
        <color theme="1"/>
      </diagonal>
    </border>
    <border diagonalUp="1">
      <left/>
      <right style="thin">
        <color theme="1"/>
      </right>
      <top style="thin">
        <color theme="1"/>
      </top>
      <bottom style="thin">
        <color theme="1"/>
      </bottom>
      <diagonal style="thin">
        <color theme="1"/>
      </diagonal>
    </border>
    <border>
      <left style="medium">
        <color rgb="FFFF0000"/>
      </left>
      <right style="medium">
        <color rgb="FFFF0000"/>
      </right>
      <top style="medium">
        <color rgb="FFFF0000"/>
      </top>
      <bottom style="thin">
        <color theme="1"/>
      </bottom>
      <diagonal/>
    </border>
    <border>
      <left style="medium">
        <color rgb="FFFF0000"/>
      </left>
      <right style="medium">
        <color rgb="FFFF0000"/>
      </right>
      <top style="thin">
        <color theme="1"/>
      </top>
      <bottom style="thin">
        <color theme="1"/>
      </bottom>
      <diagonal/>
    </border>
    <border>
      <left style="medium">
        <color rgb="FFFF0000"/>
      </left>
      <right style="medium">
        <color rgb="FFFF0000"/>
      </right>
      <top style="thin">
        <color theme="1"/>
      </top>
      <bottom style="medium">
        <color rgb="FFFF0000"/>
      </bottom>
      <diagonal/>
    </border>
    <border diagonalUp="1">
      <left style="thin">
        <color theme="1"/>
      </left>
      <right/>
      <top style="thin">
        <color theme="1"/>
      </top>
      <bottom/>
      <diagonal style="thin">
        <color theme="1"/>
      </diagonal>
    </border>
    <border diagonalUp="1">
      <left/>
      <right/>
      <top style="thin">
        <color theme="1"/>
      </top>
      <bottom/>
      <diagonal style="thin">
        <color theme="1"/>
      </diagonal>
    </border>
    <border diagonalUp="1">
      <left/>
      <right style="thin">
        <color theme="1"/>
      </right>
      <top style="thin">
        <color theme="1"/>
      </top>
      <bottom/>
      <diagonal style="thin">
        <color theme="1"/>
      </diagonal>
    </border>
    <border diagonalUp="1">
      <left style="thin">
        <color theme="1"/>
      </left>
      <right/>
      <top/>
      <bottom/>
      <diagonal style="thin">
        <color theme="1"/>
      </diagonal>
    </border>
    <border diagonalUp="1">
      <left/>
      <right/>
      <top/>
      <bottom/>
      <diagonal style="thin">
        <color theme="1"/>
      </diagonal>
    </border>
    <border diagonalUp="1">
      <left/>
      <right style="thin">
        <color theme="1"/>
      </right>
      <top/>
      <bottom/>
      <diagonal style="thin">
        <color theme="1"/>
      </diagonal>
    </border>
    <border diagonalUp="1">
      <left style="thin">
        <color theme="1"/>
      </left>
      <right/>
      <top/>
      <bottom style="thin">
        <color theme="1"/>
      </bottom>
      <diagonal style="thin">
        <color theme="1"/>
      </diagonal>
    </border>
    <border diagonalUp="1">
      <left/>
      <right/>
      <top/>
      <bottom style="thin">
        <color theme="1"/>
      </bottom>
      <diagonal style="thin">
        <color theme="1"/>
      </diagonal>
    </border>
    <border diagonalUp="1">
      <left/>
      <right style="thin">
        <color theme="1"/>
      </right>
      <top/>
      <bottom style="thin">
        <color theme="1"/>
      </bottom>
      <diagonal style="thin">
        <color theme="1"/>
      </diagonal>
    </border>
    <border>
      <left/>
      <right style="hair">
        <color theme="1"/>
      </right>
      <top style="thin">
        <color theme="1"/>
      </top>
      <bottom style="hair">
        <color theme="1"/>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rgb="FFFF0000"/>
      </left>
      <right style="thin">
        <color theme="1"/>
      </right>
      <top style="medium">
        <color rgb="FFFF0000"/>
      </top>
      <bottom style="medium">
        <color rgb="FFFF0000"/>
      </bottom>
      <diagonal/>
    </border>
    <border>
      <left style="thin">
        <color theme="1"/>
      </left>
      <right style="thin">
        <color theme="1"/>
      </right>
      <top style="medium">
        <color rgb="FFFF0000"/>
      </top>
      <bottom style="medium">
        <color rgb="FFFF0000"/>
      </bottom>
      <diagonal/>
    </border>
    <border>
      <left style="thin">
        <color theme="1"/>
      </left>
      <right/>
      <top style="medium">
        <color rgb="FFFF0000"/>
      </top>
      <bottom style="medium">
        <color rgb="FFFF0000"/>
      </bottom>
      <diagonal/>
    </border>
    <border>
      <left/>
      <right style="thin">
        <color theme="1"/>
      </right>
      <top style="medium">
        <color rgb="FFFF0000"/>
      </top>
      <bottom style="medium">
        <color rgb="FFFF0000"/>
      </bottom>
      <diagonal/>
    </border>
    <border>
      <left style="thin">
        <color theme="1"/>
      </left>
      <right style="medium">
        <color rgb="FFFF0000"/>
      </right>
      <top style="medium">
        <color rgb="FFFF0000"/>
      </top>
      <bottom style="medium">
        <color rgb="FFFF0000"/>
      </bottom>
      <diagonal/>
    </border>
  </borders>
  <cellStyleXfs count="3">
    <xf numFmtId="0" fontId="0" fillId="0" borderId="0">
      <alignment vertical="center"/>
    </xf>
    <xf numFmtId="0" fontId="3" fillId="0" borderId="0">
      <alignment vertical="center"/>
    </xf>
    <xf numFmtId="0" fontId="5" fillId="0" borderId="0">
      <alignment vertical="center"/>
    </xf>
  </cellStyleXfs>
  <cellXfs count="714">
    <xf numFmtId="0" fontId="0" fillId="0" borderId="0" xfId="0">
      <alignment vertical="center"/>
    </xf>
    <xf numFmtId="0" fontId="5" fillId="0" borderId="0" xfId="2" applyFont="1" applyAlignment="1">
      <alignment vertical="center"/>
    </xf>
    <xf numFmtId="0" fontId="6" fillId="0" borderId="0" xfId="2" applyFont="1" applyBorder="1" applyAlignment="1">
      <alignment vertical="center"/>
    </xf>
    <xf numFmtId="0" fontId="7" fillId="0" borderId="0" xfId="2" applyFont="1">
      <alignment vertical="center"/>
    </xf>
    <xf numFmtId="49" fontId="7" fillId="0" borderId="0" xfId="2" applyNumberFormat="1" applyFont="1" applyBorder="1" applyAlignment="1">
      <alignment horizontal="left" vertical="center"/>
    </xf>
    <xf numFmtId="0" fontId="7" fillId="0" borderId="0" xfId="2" applyFont="1" applyBorder="1" applyAlignment="1">
      <alignment horizontal="left" vertical="center"/>
    </xf>
    <xf numFmtId="0" fontId="5" fillId="0" borderId="0" xfId="2" applyFont="1" applyAlignment="1">
      <alignment horizontal="right" vertical="center"/>
    </xf>
    <xf numFmtId="180" fontId="7" fillId="0" borderId="0" xfId="2" applyNumberFormat="1" applyFont="1">
      <alignment vertical="center"/>
    </xf>
    <xf numFmtId="0" fontId="7" fillId="0" borderId="0" xfId="2" applyFont="1" applyAlignment="1">
      <alignment horizontal="right" vertical="center"/>
    </xf>
    <xf numFmtId="0" fontId="8" fillId="0" borderId="0" xfId="2" applyFont="1">
      <alignment vertical="center"/>
    </xf>
    <xf numFmtId="0" fontId="6" fillId="0" borderId="44" xfId="2" applyFont="1" applyBorder="1">
      <alignment vertical="center"/>
    </xf>
    <xf numFmtId="0" fontId="8" fillId="0" borderId="44" xfId="2" applyFont="1" applyBorder="1">
      <alignment vertical="center"/>
    </xf>
    <xf numFmtId="0" fontId="9" fillId="0" borderId="0" xfId="2" applyFont="1">
      <alignment vertical="center"/>
    </xf>
    <xf numFmtId="0" fontId="7" fillId="0" borderId="44" xfId="2" applyFont="1" applyBorder="1">
      <alignment vertical="center"/>
    </xf>
    <xf numFmtId="0" fontId="7" fillId="0" borderId="50" xfId="2" applyFont="1" applyFill="1" applyBorder="1" applyAlignment="1">
      <alignment vertical="center"/>
    </xf>
    <xf numFmtId="0" fontId="7" fillId="0" borderId="51" xfId="2" applyFont="1" applyFill="1" applyBorder="1" applyAlignment="1">
      <alignment vertical="center"/>
    </xf>
    <xf numFmtId="0" fontId="7" fillId="0" borderId="0" xfId="2" applyFont="1" applyFill="1">
      <alignment vertical="center"/>
    </xf>
    <xf numFmtId="0" fontId="7" fillId="0" borderId="0" xfId="2" applyFont="1" applyFill="1" applyAlignment="1">
      <alignment vertical="center" wrapText="1"/>
    </xf>
    <xf numFmtId="0" fontId="7" fillId="0" borderId="58" xfId="2" applyFont="1" applyFill="1" applyBorder="1" applyAlignment="1">
      <alignment vertical="center" shrinkToFit="1"/>
    </xf>
    <xf numFmtId="0" fontId="7" fillId="0" borderId="59" xfId="2" applyFont="1" applyFill="1" applyBorder="1" applyAlignment="1">
      <alignment vertical="center" shrinkToFit="1"/>
    </xf>
    <xf numFmtId="0" fontId="7" fillId="0" borderId="60" xfId="2" applyFont="1" applyFill="1" applyBorder="1" applyAlignment="1">
      <alignment vertical="center" shrinkToFit="1"/>
    </xf>
    <xf numFmtId="0" fontId="7" fillId="0" borderId="61" xfId="2" applyFont="1" applyFill="1" applyBorder="1" applyAlignment="1">
      <alignment vertical="center" wrapText="1"/>
    </xf>
    <xf numFmtId="0" fontId="7" fillId="0" borderId="44" xfId="2" applyFont="1" applyFill="1" applyBorder="1" applyAlignment="1">
      <alignment vertical="center" wrapText="1"/>
    </xf>
    <xf numFmtId="0" fontId="7" fillId="0" borderId="62" xfId="2" applyFont="1" applyFill="1" applyBorder="1" applyAlignment="1">
      <alignment horizontal="center" vertical="center" shrinkToFit="1"/>
    </xf>
    <xf numFmtId="181" fontId="7" fillId="5" borderId="75" xfId="2" applyNumberFormat="1" applyFont="1" applyFill="1" applyBorder="1" applyAlignment="1">
      <alignment horizontal="center" vertical="center" wrapText="1"/>
    </xf>
    <xf numFmtId="181" fontId="7" fillId="5" borderId="76" xfId="2" applyNumberFormat="1" applyFont="1" applyFill="1" applyBorder="1" applyAlignment="1">
      <alignment horizontal="center" vertical="center" wrapText="1"/>
    </xf>
    <xf numFmtId="181" fontId="7" fillId="6" borderId="49" xfId="2" applyNumberFormat="1" applyFont="1" applyFill="1" applyBorder="1" applyAlignment="1">
      <alignment horizontal="center" vertical="center" wrapText="1"/>
    </xf>
    <xf numFmtId="181" fontId="7" fillId="0" borderId="77" xfId="2" applyNumberFormat="1" applyFont="1" applyFill="1" applyBorder="1" applyAlignment="1">
      <alignment horizontal="center" vertical="center" wrapText="1"/>
    </xf>
    <xf numFmtId="181" fontId="7" fillId="0" borderId="78" xfId="2" applyNumberFormat="1" applyFont="1" applyFill="1" applyBorder="1" applyAlignment="1">
      <alignment horizontal="center" vertical="center" wrapText="1"/>
    </xf>
    <xf numFmtId="181" fontId="7" fillId="5" borderId="79" xfId="2" applyNumberFormat="1" applyFont="1" applyFill="1" applyBorder="1" applyAlignment="1">
      <alignment horizontal="center" vertical="center" wrapText="1"/>
    </xf>
    <xf numFmtId="181" fontId="7" fillId="6" borderId="62" xfId="2" applyNumberFormat="1" applyFont="1" applyFill="1" applyBorder="1" applyAlignment="1">
      <alignment horizontal="center" vertical="center" wrapText="1"/>
    </xf>
    <xf numFmtId="182" fontId="7" fillId="0" borderId="69" xfId="2" applyNumberFormat="1" applyFont="1" applyFill="1" applyBorder="1" applyAlignment="1">
      <alignment horizontal="center" vertical="center" wrapText="1"/>
    </xf>
    <xf numFmtId="181" fontId="7" fillId="6" borderId="68" xfId="2" applyNumberFormat="1" applyFont="1" applyFill="1" applyBorder="1" applyAlignment="1">
      <alignment horizontal="center" vertical="center" wrapText="1"/>
    </xf>
    <xf numFmtId="181" fontId="12" fillId="0" borderId="80" xfId="2" applyNumberFormat="1" applyFont="1" applyFill="1" applyBorder="1" applyAlignment="1">
      <alignment horizontal="center" vertical="center" wrapText="1"/>
    </xf>
    <xf numFmtId="181" fontId="7" fillId="6" borderId="74" xfId="2" applyNumberFormat="1" applyFont="1" applyFill="1" applyBorder="1" applyAlignment="1">
      <alignment horizontal="center" vertical="center" wrapText="1"/>
    </xf>
    <xf numFmtId="182" fontId="13" fillId="0" borderId="81" xfId="2" applyNumberFormat="1" applyFont="1" applyFill="1" applyBorder="1" applyAlignment="1">
      <alignment horizontal="center" vertical="center" wrapText="1"/>
    </xf>
    <xf numFmtId="182" fontId="13" fillId="0" borderId="80" xfId="2" applyNumberFormat="1" applyFont="1" applyFill="1" applyBorder="1" applyAlignment="1">
      <alignment horizontal="center" vertical="center" wrapText="1"/>
    </xf>
    <xf numFmtId="182" fontId="13" fillId="0" borderId="82" xfId="2" applyNumberFormat="1" applyFont="1" applyFill="1" applyBorder="1" applyAlignment="1">
      <alignment horizontal="center" vertical="center" wrapText="1"/>
    </xf>
    <xf numFmtId="182" fontId="13" fillId="0" borderId="67" xfId="2" applyNumberFormat="1" applyFont="1" applyFill="1" applyBorder="1" applyAlignment="1">
      <alignment horizontal="center" vertical="center" wrapText="1"/>
    </xf>
    <xf numFmtId="181" fontId="7" fillId="6" borderId="69" xfId="2" applyNumberFormat="1" applyFont="1" applyFill="1" applyBorder="1" applyAlignment="1">
      <alignment horizontal="center" vertical="center" wrapText="1"/>
    </xf>
    <xf numFmtId="182" fontId="7" fillId="0" borderId="67" xfId="2" applyNumberFormat="1" applyFont="1" applyFill="1" applyBorder="1" applyAlignment="1">
      <alignment horizontal="center" vertical="center" wrapText="1"/>
    </xf>
    <xf numFmtId="182" fontId="12" fillId="0" borderId="77" xfId="2" applyNumberFormat="1" applyFont="1" applyFill="1" applyBorder="1" applyAlignment="1">
      <alignment horizontal="center" vertical="center" wrapText="1"/>
    </xf>
    <xf numFmtId="182" fontId="12" fillId="0" borderId="80" xfId="2" applyNumberFormat="1" applyFont="1" applyFill="1" applyBorder="1" applyAlignment="1">
      <alignment horizontal="center" vertical="center" wrapText="1"/>
    </xf>
    <xf numFmtId="181" fontId="7" fillId="6" borderId="44" xfId="2" applyNumberFormat="1" applyFont="1" applyFill="1" applyBorder="1" applyAlignment="1">
      <alignment horizontal="center" vertical="center" wrapText="1"/>
    </xf>
    <xf numFmtId="181" fontId="4" fillId="0" borderId="81" xfId="2" applyNumberFormat="1" applyFont="1" applyFill="1" applyBorder="1" applyAlignment="1">
      <alignment horizontal="center" vertical="center" wrapText="1"/>
    </xf>
    <xf numFmtId="181" fontId="4" fillId="0" borderId="78" xfId="2" applyNumberFormat="1" applyFont="1" applyFill="1" applyBorder="1" applyAlignment="1">
      <alignment horizontal="center" vertical="center" wrapText="1"/>
    </xf>
    <xf numFmtId="181" fontId="4" fillId="0" borderId="83" xfId="2" applyNumberFormat="1" applyFont="1" applyFill="1" applyBorder="1" applyAlignment="1">
      <alignment horizontal="center" vertical="center" wrapText="1"/>
    </xf>
    <xf numFmtId="182" fontId="4" fillId="0" borderId="69" xfId="2" applyNumberFormat="1" applyFont="1" applyFill="1" applyBorder="1" applyAlignment="1">
      <alignment horizontal="center" vertical="center" wrapText="1"/>
    </xf>
    <xf numFmtId="181" fontId="7" fillId="6" borderId="65" xfId="2" applyNumberFormat="1" applyFont="1" applyFill="1" applyBorder="1" applyAlignment="1">
      <alignment horizontal="center" vertical="center" wrapText="1"/>
    </xf>
    <xf numFmtId="181" fontId="7" fillId="0" borderId="66" xfId="2" applyNumberFormat="1" applyFont="1" applyFill="1" applyBorder="1" applyAlignment="1">
      <alignment horizontal="center" vertical="center" wrapText="1"/>
    </xf>
    <xf numFmtId="181" fontId="7" fillId="5" borderId="84" xfId="2" applyNumberFormat="1" applyFont="1" applyFill="1" applyBorder="1" applyAlignment="1">
      <alignment horizontal="center" vertical="center" wrapText="1"/>
    </xf>
    <xf numFmtId="181" fontId="4" fillId="0" borderId="68" xfId="2" applyNumberFormat="1" applyFont="1" applyFill="1" applyBorder="1" applyAlignment="1">
      <alignment horizontal="center" vertical="center" wrapText="1"/>
    </xf>
    <xf numFmtId="181" fontId="7" fillId="5" borderId="85" xfId="2" applyNumberFormat="1" applyFont="1" applyFill="1" applyBorder="1" applyAlignment="1">
      <alignment horizontal="center" vertical="center" wrapText="1"/>
    </xf>
    <xf numFmtId="181" fontId="7" fillId="0" borderId="44" xfId="2" applyNumberFormat="1" applyFont="1" applyFill="1" applyBorder="1" applyAlignment="1">
      <alignment horizontal="center" vertical="center" wrapText="1"/>
    </xf>
    <xf numFmtId="181" fontId="7" fillId="5" borderId="86" xfId="2" applyNumberFormat="1" applyFont="1" applyFill="1" applyBorder="1" applyAlignment="1">
      <alignment horizontal="center" vertical="center" wrapText="1"/>
    </xf>
    <xf numFmtId="181" fontId="7" fillId="0" borderId="61" xfId="2" applyNumberFormat="1" applyFont="1" applyFill="1" applyBorder="1" applyAlignment="1">
      <alignment horizontal="center" vertical="center" wrapText="1"/>
    </xf>
    <xf numFmtId="181" fontId="7" fillId="4" borderId="74" xfId="2" applyNumberFormat="1" applyFont="1" applyFill="1" applyBorder="1" applyAlignment="1">
      <alignment horizontal="center" vertical="center" wrapText="1"/>
    </xf>
    <xf numFmtId="182" fontId="7" fillId="0" borderId="77" xfId="2" applyNumberFormat="1" applyFont="1" applyFill="1" applyBorder="1" applyAlignment="1">
      <alignment horizontal="center" vertical="center" wrapText="1"/>
    </xf>
    <xf numFmtId="182" fontId="12" fillId="0" borderId="44" xfId="2" applyNumberFormat="1" applyFont="1" applyFill="1" applyBorder="1" applyAlignment="1">
      <alignment horizontal="center" vertical="center" wrapText="1"/>
    </xf>
    <xf numFmtId="182" fontId="7" fillId="0" borderId="66" xfId="2" applyNumberFormat="1" applyFont="1" applyFill="1" applyBorder="1" applyAlignment="1">
      <alignment horizontal="center" vertical="center" wrapText="1"/>
    </xf>
    <xf numFmtId="183" fontId="7" fillId="6" borderId="44" xfId="2" applyNumberFormat="1" applyFont="1" applyFill="1" applyBorder="1" applyAlignment="1">
      <alignment horizontal="center" vertical="center" wrapText="1"/>
    </xf>
    <xf numFmtId="183" fontId="7" fillId="6" borderId="62" xfId="2" applyNumberFormat="1" applyFont="1" applyFill="1" applyBorder="1" applyAlignment="1">
      <alignment horizontal="center" vertical="center" wrapText="1"/>
    </xf>
    <xf numFmtId="181" fontId="12" fillId="0" borderId="69" xfId="2" applyNumberFormat="1" applyFont="1" applyFill="1" applyBorder="1" applyAlignment="1">
      <alignment horizontal="center" vertical="center" wrapText="1"/>
    </xf>
    <xf numFmtId="181" fontId="12" fillId="0" borderId="66" xfId="2" applyNumberFormat="1" applyFont="1" applyFill="1" applyBorder="1" applyAlignment="1">
      <alignment horizontal="center" vertical="center" wrapText="1"/>
    </xf>
    <xf numFmtId="181" fontId="7" fillId="0" borderId="89" xfId="2" applyNumberFormat="1" applyFont="1" applyFill="1" applyBorder="1" applyAlignment="1">
      <alignment horizontal="center" vertical="center" wrapText="1"/>
    </xf>
    <xf numFmtId="181" fontId="7" fillId="0" borderId="87" xfId="2" applyNumberFormat="1" applyFont="1" applyFill="1" applyBorder="1" applyAlignment="1">
      <alignment horizontal="center" vertical="center" wrapText="1"/>
    </xf>
    <xf numFmtId="184" fontId="7" fillId="5" borderId="90" xfId="2" applyNumberFormat="1" applyFont="1" applyFill="1" applyBorder="1" applyAlignment="1">
      <alignment horizontal="left" vertical="center" indent="1" shrinkToFit="1"/>
    </xf>
    <xf numFmtId="185" fontId="14" fillId="7" borderId="91" xfId="2" applyNumberFormat="1" applyFont="1" applyFill="1" applyBorder="1" applyAlignment="1">
      <alignment horizontal="right" vertical="center"/>
    </xf>
    <xf numFmtId="0" fontId="14" fillId="0" borderId="93" xfId="2" applyNumberFormat="1" applyFont="1" applyFill="1" applyBorder="1" applyAlignment="1" applyProtection="1">
      <alignment horizontal="center" vertical="center"/>
    </xf>
    <xf numFmtId="0" fontId="14" fillId="0" borderId="94" xfId="2" applyNumberFormat="1" applyFont="1" applyFill="1" applyBorder="1" applyAlignment="1" applyProtection="1">
      <alignment horizontal="center" vertical="center"/>
    </xf>
    <xf numFmtId="2" fontId="14" fillId="5" borderId="95" xfId="2" applyNumberFormat="1" applyFont="1" applyFill="1" applyBorder="1" applyAlignment="1" applyProtection="1">
      <alignment horizontal="center" vertical="center"/>
    </xf>
    <xf numFmtId="0" fontId="14" fillId="0" borderId="97" xfId="2" applyNumberFormat="1" applyFont="1" applyFill="1" applyBorder="1" applyAlignment="1" applyProtection="1">
      <alignment horizontal="center" vertical="center"/>
    </xf>
    <xf numFmtId="177" fontId="14" fillId="5" borderId="95" xfId="2" applyNumberFormat="1" applyFont="1" applyFill="1" applyBorder="1" applyAlignment="1" applyProtection="1">
      <alignment horizontal="center" vertical="center"/>
    </xf>
    <xf numFmtId="0" fontId="14" fillId="0" borderId="99" xfId="2" applyNumberFormat="1" applyFont="1" applyFill="1" applyBorder="1" applyAlignment="1" applyProtection="1">
      <alignment horizontal="center" vertical="center"/>
    </xf>
    <xf numFmtId="0" fontId="14" fillId="0" borderId="100" xfId="2" applyNumberFormat="1" applyFont="1" applyFill="1" applyBorder="1" applyAlignment="1" applyProtection="1">
      <alignment horizontal="center" vertical="center"/>
    </xf>
    <xf numFmtId="0" fontId="14" fillId="0" borderId="101" xfId="2" applyNumberFormat="1" applyFont="1" applyFill="1" applyBorder="1" applyAlignment="1" applyProtection="1">
      <alignment horizontal="center" vertical="center"/>
    </xf>
    <xf numFmtId="185" fontId="14" fillId="0" borderId="93" xfId="2" applyNumberFormat="1" applyFont="1" applyFill="1" applyBorder="1" applyAlignment="1" applyProtection="1">
      <alignment horizontal="center" vertical="center"/>
    </xf>
    <xf numFmtId="185" fontId="14" fillId="0" borderId="94" xfId="2" applyNumberFormat="1" applyFont="1" applyFill="1" applyBorder="1" applyAlignment="1" applyProtection="1">
      <alignment horizontal="center" vertical="center"/>
    </xf>
    <xf numFmtId="185" fontId="14" fillId="0" borderId="100" xfId="2" applyNumberFormat="1" applyFont="1" applyFill="1" applyBorder="1" applyAlignment="1" applyProtection="1">
      <alignment horizontal="center" vertical="center"/>
    </xf>
    <xf numFmtId="185" fontId="14" fillId="0" borderId="103" xfId="2" applyNumberFormat="1" applyFont="1" applyFill="1" applyBorder="1" applyAlignment="1" applyProtection="1">
      <alignment horizontal="center" vertical="center"/>
    </xf>
    <xf numFmtId="183" fontId="14" fillId="5" borderId="91" xfId="2" applyNumberFormat="1" applyFont="1" applyFill="1" applyBorder="1" applyAlignment="1" applyProtection="1">
      <alignment horizontal="center" vertical="center"/>
    </xf>
    <xf numFmtId="0" fontId="14" fillId="0" borderId="104" xfId="2" applyNumberFormat="1" applyFont="1" applyFill="1" applyBorder="1" applyAlignment="1" applyProtection="1">
      <alignment horizontal="center" vertical="center"/>
    </xf>
    <xf numFmtId="2" fontId="14" fillId="5" borderId="105" xfId="2" applyNumberFormat="1" applyFont="1" applyFill="1" applyBorder="1" applyAlignment="1" applyProtection="1">
      <alignment horizontal="center" vertical="center"/>
    </xf>
    <xf numFmtId="185" fontId="14" fillId="0" borderId="106" xfId="2" applyNumberFormat="1" applyFont="1" applyFill="1" applyBorder="1" applyAlignment="1" applyProtection="1">
      <alignment horizontal="center" vertical="center"/>
    </xf>
    <xf numFmtId="2" fontId="14" fillId="5" borderId="107" xfId="2" applyNumberFormat="1" applyFont="1" applyFill="1" applyBorder="1" applyAlignment="1" applyProtection="1">
      <alignment horizontal="center" vertical="center"/>
    </xf>
    <xf numFmtId="2" fontId="14" fillId="5" borderId="108" xfId="2" applyNumberFormat="1" applyFont="1" applyFill="1" applyBorder="1" applyAlignment="1" applyProtection="1">
      <alignment horizontal="center" vertical="center"/>
    </xf>
    <xf numFmtId="0" fontId="14" fillId="0" borderId="109" xfId="2" applyNumberFormat="1" applyFont="1" applyFill="1" applyBorder="1" applyAlignment="1" applyProtection="1">
      <alignment horizontal="center" vertical="center"/>
    </xf>
    <xf numFmtId="186" fontId="14" fillId="0" borderId="97" xfId="2" applyNumberFormat="1" applyFont="1" applyFill="1" applyBorder="1" applyAlignment="1" applyProtection="1">
      <alignment horizontal="center" vertical="center"/>
    </xf>
    <xf numFmtId="186" fontId="14" fillId="0" borderId="101" xfId="2" applyNumberFormat="1" applyFont="1" applyFill="1" applyBorder="1" applyAlignment="1" applyProtection="1">
      <alignment horizontal="center" vertical="center"/>
    </xf>
    <xf numFmtId="184" fontId="14" fillId="0" borderId="104" xfId="2" applyNumberFormat="1" applyFont="1" applyFill="1" applyBorder="1" applyAlignment="1" applyProtection="1">
      <alignment horizontal="center" vertical="center"/>
    </xf>
    <xf numFmtId="184" fontId="14" fillId="0" borderId="101" xfId="2" applyNumberFormat="1" applyFont="1" applyFill="1" applyBorder="1" applyAlignment="1" applyProtection="1">
      <alignment horizontal="center" vertical="center"/>
    </xf>
    <xf numFmtId="184" fontId="7" fillId="0" borderId="110" xfId="2" applyNumberFormat="1" applyFont="1" applyFill="1" applyBorder="1" applyAlignment="1">
      <alignment horizontal="left" vertical="center" indent="1" shrinkToFit="1"/>
    </xf>
    <xf numFmtId="185" fontId="14" fillId="7" borderId="111" xfId="2" applyNumberFormat="1" applyFont="1" applyFill="1" applyBorder="1" applyAlignment="1">
      <alignment horizontal="right" vertical="center"/>
    </xf>
    <xf numFmtId="0" fontId="14" fillId="0" borderId="114" xfId="2" applyNumberFormat="1" applyFont="1" applyFill="1" applyBorder="1" applyAlignment="1" applyProtection="1">
      <alignment horizontal="center" vertical="center"/>
    </xf>
    <xf numFmtId="0" fontId="14" fillId="0" borderId="115" xfId="2" applyNumberFormat="1" applyFont="1" applyFill="1" applyBorder="1" applyAlignment="1" applyProtection="1">
      <alignment horizontal="center" vertical="center"/>
    </xf>
    <xf numFmtId="2" fontId="14" fillId="5" borderId="116" xfId="2" applyNumberFormat="1" applyFont="1" applyFill="1" applyBorder="1" applyAlignment="1" applyProtection="1">
      <alignment horizontal="center" vertical="center"/>
    </xf>
    <xf numFmtId="0" fontId="14" fillId="0" borderId="118" xfId="2" applyNumberFormat="1" applyFont="1" applyFill="1" applyBorder="1" applyAlignment="1" applyProtection="1">
      <alignment horizontal="center" vertical="center"/>
    </xf>
    <xf numFmtId="177" fontId="14" fillId="5" borderId="116" xfId="2" applyNumberFormat="1" applyFont="1" applyFill="1" applyBorder="1" applyAlignment="1" applyProtection="1">
      <alignment horizontal="center" vertical="center"/>
    </xf>
    <xf numFmtId="0" fontId="14" fillId="0" borderId="120" xfId="2" applyNumberFormat="1" applyFont="1" applyFill="1" applyBorder="1" applyAlignment="1" applyProtection="1">
      <alignment horizontal="center" vertical="center"/>
    </xf>
    <xf numFmtId="0" fontId="14" fillId="0" borderId="121" xfId="2" applyNumberFormat="1" applyFont="1" applyFill="1" applyBorder="1" applyAlignment="1" applyProtection="1">
      <alignment horizontal="center" vertical="center"/>
    </xf>
    <xf numFmtId="0" fontId="14" fillId="0" borderId="122" xfId="2" applyNumberFormat="1" applyFont="1" applyFill="1" applyBorder="1" applyAlignment="1" applyProtection="1">
      <alignment horizontal="center" vertical="center"/>
    </xf>
    <xf numFmtId="185" fontId="14" fillId="0" borderId="114" xfId="2" applyNumberFormat="1" applyFont="1" applyFill="1" applyBorder="1" applyAlignment="1" applyProtection="1">
      <alignment horizontal="center" vertical="center"/>
    </xf>
    <xf numFmtId="185" fontId="14" fillId="0" borderId="115" xfId="2" applyNumberFormat="1" applyFont="1" applyFill="1" applyBorder="1" applyAlignment="1" applyProtection="1">
      <alignment horizontal="center" vertical="center"/>
    </xf>
    <xf numFmtId="185" fontId="14" fillId="0" borderId="121" xfId="2" applyNumberFormat="1" applyFont="1" applyFill="1" applyBorder="1" applyAlignment="1" applyProtection="1">
      <alignment horizontal="center" vertical="center"/>
    </xf>
    <xf numFmtId="185" fontId="14" fillId="0" borderId="124" xfId="2" applyNumberFormat="1" applyFont="1" applyFill="1" applyBorder="1" applyAlignment="1" applyProtection="1">
      <alignment horizontal="center" vertical="center"/>
    </xf>
    <xf numFmtId="2" fontId="14" fillId="5" borderId="111" xfId="2" applyNumberFormat="1" applyFont="1" applyFill="1" applyBorder="1" applyAlignment="1" applyProtection="1">
      <alignment horizontal="center" vertical="center"/>
    </xf>
    <xf numFmtId="0" fontId="14" fillId="0" borderId="125" xfId="2" applyNumberFormat="1" applyFont="1" applyFill="1" applyBorder="1" applyAlignment="1" applyProtection="1">
      <alignment horizontal="center" vertical="center"/>
    </xf>
    <xf numFmtId="2" fontId="14" fillId="5" borderId="126" xfId="2" applyNumberFormat="1" applyFont="1" applyFill="1" applyBorder="1" applyAlignment="1" applyProtection="1">
      <alignment horizontal="center" vertical="center"/>
    </xf>
    <xf numFmtId="185" fontId="14" fillId="0" borderId="127" xfId="2" applyNumberFormat="1" applyFont="1" applyFill="1" applyBorder="1" applyAlignment="1" applyProtection="1">
      <alignment horizontal="center" vertical="center"/>
    </xf>
    <xf numFmtId="2" fontId="14" fillId="5" borderId="128" xfId="2" applyNumberFormat="1" applyFont="1" applyFill="1" applyBorder="1" applyAlignment="1" applyProtection="1">
      <alignment horizontal="center" vertical="center"/>
    </xf>
    <xf numFmtId="2" fontId="14" fillId="5" borderId="129" xfId="2" applyNumberFormat="1" applyFont="1" applyFill="1" applyBorder="1" applyAlignment="1" applyProtection="1">
      <alignment horizontal="center" vertical="center"/>
    </xf>
    <xf numFmtId="185" fontId="14" fillId="0" borderId="130" xfId="2" applyNumberFormat="1" applyFont="1" applyFill="1" applyBorder="1" applyAlignment="1" applyProtection="1">
      <alignment horizontal="center" vertical="center"/>
    </xf>
    <xf numFmtId="0" fontId="14" fillId="0" borderId="131" xfId="2" applyNumberFormat="1" applyFont="1" applyFill="1" applyBorder="1" applyAlignment="1" applyProtection="1">
      <alignment horizontal="center" vertical="center"/>
    </xf>
    <xf numFmtId="186" fontId="14" fillId="0" borderId="118" xfId="2" applyNumberFormat="1" applyFont="1" applyFill="1" applyBorder="1" applyAlignment="1" applyProtection="1">
      <alignment horizontal="center" vertical="center"/>
    </xf>
    <xf numFmtId="186" fontId="14" fillId="0" borderId="122" xfId="2" applyNumberFormat="1" applyFont="1" applyFill="1" applyBorder="1" applyAlignment="1" applyProtection="1">
      <alignment horizontal="center" vertical="center"/>
    </xf>
    <xf numFmtId="184" fontId="14" fillId="0" borderId="125" xfId="2" applyNumberFormat="1" applyFont="1" applyFill="1" applyBorder="1" applyAlignment="1" applyProtection="1">
      <alignment horizontal="center" vertical="center"/>
    </xf>
    <xf numFmtId="184" fontId="14" fillId="0" borderId="122" xfId="2" applyNumberFormat="1" applyFont="1" applyFill="1" applyBorder="1" applyAlignment="1" applyProtection="1">
      <alignment horizontal="center" vertical="center"/>
    </xf>
    <xf numFmtId="184" fontId="7" fillId="0" borderId="132" xfId="2" applyNumberFormat="1" applyFont="1" applyFill="1" applyBorder="1" applyAlignment="1">
      <alignment horizontal="left" vertical="center" indent="1" shrinkToFit="1"/>
    </xf>
    <xf numFmtId="185" fontId="14" fillId="7" borderId="133" xfId="2" applyNumberFormat="1" applyFont="1" applyFill="1" applyBorder="1" applyAlignment="1">
      <alignment horizontal="right" vertical="center"/>
    </xf>
    <xf numFmtId="0" fontId="14" fillId="0" borderId="134" xfId="2" applyNumberFormat="1" applyFont="1" applyFill="1" applyBorder="1" applyAlignment="1" applyProtection="1">
      <alignment horizontal="center" vertical="center"/>
    </xf>
    <xf numFmtId="0" fontId="14" fillId="0" borderId="135" xfId="2" applyNumberFormat="1" applyFont="1" applyFill="1" applyBorder="1" applyAlignment="1" applyProtection="1">
      <alignment horizontal="center" vertical="center"/>
    </xf>
    <xf numFmtId="2" fontId="14" fillId="5" borderId="136" xfId="2" applyNumberFormat="1" applyFont="1" applyFill="1" applyBorder="1" applyAlignment="1" applyProtection="1">
      <alignment horizontal="center" vertical="center"/>
    </xf>
    <xf numFmtId="0" fontId="14" fillId="0" borderId="137" xfId="2" applyNumberFormat="1" applyFont="1" applyFill="1" applyBorder="1" applyAlignment="1" applyProtection="1">
      <alignment horizontal="center" vertical="center"/>
    </xf>
    <xf numFmtId="177" fontId="14" fillId="5" borderId="136" xfId="2" applyNumberFormat="1" applyFont="1" applyFill="1" applyBorder="1" applyAlignment="1" applyProtection="1">
      <alignment horizontal="center" vertical="center"/>
    </xf>
    <xf numFmtId="0" fontId="14" fillId="0" borderId="138" xfId="2" applyNumberFormat="1" applyFont="1" applyFill="1" applyBorder="1" applyAlignment="1" applyProtection="1">
      <alignment horizontal="center" vertical="center"/>
    </xf>
    <xf numFmtId="0" fontId="14" fillId="0" borderId="139" xfId="2" applyNumberFormat="1" applyFont="1" applyFill="1" applyBorder="1" applyAlignment="1" applyProtection="1">
      <alignment horizontal="center" vertical="center"/>
    </xf>
    <xf numFmtId="0" fontId="14" fillId="0" borderId="140" xfId="2" applyNumberFormat="1" applyFont="1" applyFill="1" applyBorder="1" applyAlignment="1" applyProtection="1">
      <alignment horizontal="center" vertical="center"/>
    </xf>
    <xf numFmtId="185" fontId="14" fillId="0" borderId="134" xfId="2" applyNumberFormat="1" applyFont="1" applyFill="1" applyBorder="1" applyAlignment="1" applyProtection="1">
      <alignment horizontal="center" vertical="center"/>
    </xf>
    <xf numFmtId="185" fontId="14" fillId="0" borderId="135" xfId="2" applyNumberFormat="1" applyFont="1" applyFill="1" applyBorder="1" applyAlignment="1" applyProtection="1">
      <alignment horizontal="center" vertical="center"/>
    </xf>
    <xf numFmtId="185" fontId="14" fillId="0" borderId="139" xfId="2" applyNumberFormat="1" applyFont="1" applyFill="1" applyBorder="1" applyAlignment="1" applyProtection="1">
      <alignment horizontal="center" vertical="center"/>
    </xf>
    <xf numFmtId="185" fontId="14" fillId="0" borderId="141" xfId="2" applyNumberFormat="1" applyFont="1" applyFill="1" applyBorder="1" applyAlignment="1" applyProtection="1">
      <alignment horizontal="center" vertical="center"/>
    </xf>
    <xf numFmtId="2" fontId="14" fillId="5" borderId="133" xfId="2" applyNumberFormat="1" applyFont="1" applyFill="1" applyBorder="1" applyAlignment="1" applyProtection="1">
      <alignment horizontal="center" vertical="center"/>
    </xf>
    <xf numFmtId="0" fontId="14" fillId="0" borderId="142" xfId="2" applyNumberFormat="1" applyFont="1" applyFill="1" applyBorder="1" applyAlignment="1" applyProtection="1">
      <alignment horizontal="center" vertical="center"/>
    </xf>
    <xf numFmtId="2" fontId="14" fillId="5" borderId="143" xfId="2" applyNumberFormat="1" applyFont="1" applyFill="1" applyBorder="1" applyAlignment="1" applyProtection="1">
      <alignment horizontal="center" vertical="center"/>
    </xf>
    <xf numFmtId="185" fontId="14" fillId="0" borderId="144" xfId="2" applyNumberFormat="1" applyFont="1" applyFill="1" applyBorder="1" applyAlignment="1" applyProtection="1">
      <alignment horizontal="center" vertical="center"/>
    </xf>
    <xf numFmtId="2" fontId="14" fillId="5" borderId="145" xfId="2" applyNumberFormat="1" applyFont="1" applyFill="1" applyBorder="1" applyAlignment="1" applyProtection="1">
      <alignment horizontal="center" vertical="center"/>
    </xf>
    <xf numFmtId="2" fontId="14" fillId="5" borderId="146" xfId="2" applyNumberFormat="1" applyFont="1" applyFill="1" applyBorder="1" applyAlignment="1" applyProtection="1">
      <alignment horizontal="center" vertical="center"/>
    </xf>
    <xf numFmtId="185" fontId="14" fillId="0" borderId="147" xfId="2" applyNumberFormat="1" applyFont="1" applyFill="1" applyBorder="1" applyAlignment="1" applyProtection="1">
      <alignment horizontal="center" vertical="center"/>
    </xf>
    <xf numFmtId="0" fontId="14" fillId="0" borderId="148" xfId="2" applyNumberFormat="1" applyFont="1" applyFill="1" applyBorder="1" applyAlignment="1" applyProtection="1">
      <alignment horizontal="center" vertical="center"/>
    </xf>
    <xf numFmtId="186" fontId="14" fillId="0" borderId="137" xfId="2" applyNumberFormat="1" applyFont="1" applyFill="1" applyBorder="1" applyAlignment="1" applyProtection="1">
      <alignment horizontal="center" vertical="center"/>
    </xf>
    <xf numFmtId="186" fontId="14" fillId="0" borderId="140" xfId="2" applyNumberFormat="1" applyFont="1" applyFill="1" applyBorder="1" applyAlignment="1" applyProtection="1">
      <alignment horizontal="center" vertical="center"/>
    </xf>
    <xf numFmtId="184" fontId="14" fillId="0" borderId="142" xfId="2" applyNumberFormat="1" applyFont="1" applyFill="1" applyBorder="1" applyAlignment="1" applyProtection="1">
      <alignment horizontal="center" vertical="center"/>
    </xf>
    <xf numFmtId="184" fontId="14" fillId="0" borderId="140" xfId="2" applyNumberFormat="1" applyFont="1" applyFill="1" applyBorder="1" applyAlignment="1" applyProtection="1">
      <alignment horizontal="center" vertical="center"/>
    </xf>
    <xf numFmtId="181" fontId="4" fillId="0" borderId="44" xfId="2" applyNumberFormat="1" applyFont="1" applyFill="1" applyBorder="1" applyAlignment="1">
      <alignment horizontal="center" vertical="center" wrapText="1"/>
    </xf>
    <xf numFmtId="0" fontId="7" fillId="0" borderId="0" xfId="2" applyFont="1" applyFill="1" applyAlignment="1">
      <alignment horizontal="left" vertical="center"/>
    </xf>
    <xf numFmtId="0" fontId="5" fillId="0" borderId="0" xfId="0" applyFont="1">
      <alignment vertical="center"/>
    </xf>
    <xf numFmtId="0" fontId="10" fillId="0" borderId="0" xfId="0" applyFont="1">
      <alignment vertical="center"/>
    </xf>
    <xf numFmtId="0" fontId="12" fillId="0" borderId="0" xfId="0" applyFont="1">
      <alignment vertical="center"/>
    </xf>
    <xf numFmtId="0" fontId="12" fillId="0" borderId="37" xfId="0" applyFont="1" applyFill="1" applyBorder="1" applyAlignment="1">
      <alignment horizontal="center" vertical="center" shrinkToFit="1"/>
    </xf>
    <xf numFmtId="0" fontId="10" fillId="0" borderId="2" xfId="0" quotePrefix="1" applyFont="1" applyBorder="1" applyAlignment="1">
      <alignment horizontal="center" vertical="center"/>
    </xf>
    <xf numFmtId="0" fontId="10" fillId="0" borderId="2" xfId="0" applyFont="1" applyFill="1" applyBorder="1" applyAlignment="1">
      <alignment horizontal="center" vertical="center"/>
    </xf>
    <xf numFmtId="0" fontId="10" fillId="0" borderId="2" xfId="0" quotePrefix="1" applyNumberFormat="1" applyFont="1" applyFill="1" applyBorder="1" applyAlignment="1">
      <alignment horizontal="center" vertical="center"/>
    </xf>
    <xf numFmtId="0" fontId="10" fillId="0" borderId="8" xfId="0" applyFont="1" applyFill="1" applyBorder="1" applyAlignment="1">
      <alignment horizontal="center" vertical="center"/>
    </xf>
    <xf numFmtId="0" fontId="10" fillId="0" borderId="37" xfId="0" applyFont="1" applyFill="1" applyBorder="1" applyAlignment="1">
      <alignment horizontal="center" vertical="center" shrinkToFit="1"/>
    </xf>
    <xf numFmtId="0" fontId="10"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right" vertical="center"/>
    </xf>
    <xf numFmtId="0" fontId="12" fillId="0" borderId="2" xfId="0" applyFont="1" applyFill="1" applyBorder="1" applyAlignment="1">
      <alignment horizontal="center" vertical="center"/>
    </xf>
    <xf numFmtId="1" fontId="10" fillId="0" borderId="3" xfId="0" applyNumberFormat="1" applyFont="1" applyFill="1" applyBorder="1" applyAlignment="1">
      <alignment horizontal="center" vertical="center"/>
    </xf>
    <xf numFmtId="2" fontId="10" fillId="0" borderId="3" xfId="0" applyNumberFormat="1" applyFont="1" applyFill="1" applyBorder="1" applyAlignment="1">
      <alignment horizontal="right" vertical="center"/>
    </xf>
    <xf numFmtId="1" fontId="10" fillId="0" borderId="1" xfId="0" applyNumberFormat="1" applyFont="1" applyFill="1" applyBorder="1" applyAlignment="1">
      <alignment horizontal="center" vertical="center"/>
    </xf>
    <xf numFmtId="2" fontId="10" fillId="0" borderId="1" xfId="0" applyNumberFormat="1" applyFont="1" applyFill="1" applyBorder="1" applyAlignment="1">
      <alignment horizontal="right" vertical="center"/>
    </xf>
    <xf numFmtId="177" fontId="10" fillId="0" borderId="0" xfId="0" applyNumberFormat="1" applyFont="1">
      <alignment vertical="center"/>
    </xf>
    <xf numFmtId="0" fontId="7" fillId="0" borderId="0" xfId="0" applyFont="1">
      <alignment vertical="center"/>
    </xf>
    <xf numFmtId="0" fontId="5" fillId="0" borderId="0" xfId="0" applyFont="1" applyBorder="1" applyAlignment="1">
      <alignment vertical="center"/>
    </xf>
    <xf numFmtId="0" fontId="10" fillId="0" borderId="0" xfId="0" applyFont="1" applyAlignment="1">
      <alignment vertical="top"/>
    </xf>
    <xf numFmtId="0" fontId="10" fillId="0" borderId="0" xfId="0" applyFont="1" applyBorder="1" applyAlignment="1">
      <alignment horizontal="center" vertical="top"/>
    </xf>
    <xf numFmtId="0" fontId="5" fillId="0" borderId="0" xfId="0" applyFont="1" applyAlignment="1">
      <alignment vertical="top"/>
    </xf>
    <xf numFmtId="0" fontId="7" fillId="0" borderId="0" xfId="0" applyFont="1" applyAlignment="1">
      <alignment vertical="top"/>
    </xf>
    <xf numFmtId="0" fontId="7" fillId="0" borderId="0" xfId="0" applyFont="1" applyBorder="1" applyAlignment="1">
      <alignment horizontal="center" vertical="top"/>
    </xf>
    <xf numFmtId="0" fontId="7" fillId="0" borderId="0" xfId="0" applyFont="1" applyBorder="1" applyAlignment="1">
      <alignment vertical="top"/>
    </xf>
    <xf numFmtId="0" fontId="7" fillId="0" borderId="0" xfId="0" applyFont="1" applyAlignment="1">
      <alignment vertical="top" wrapText="1"/>
    </xf>
    <xf numFmtId="0" fontId="10" fillId="0" borderId="15" xfId="0" applyFont="1" applyBorder="1" applyAlignment="1">
      <alignment vertical="top"/>
    </xf>
    <xf numFmtId="0" fontId="10" fillId="0" borderId="0" xfId="0" applyFont="1" applyBorder="1" applyAlignment="1">
      <alignment vertical="top"/>
    </xf>
    <xf numFmtId="0" fontId="10" fillId="0" borderId="0" xfId="0" applyFont="1" applyBorder="1" applyAlignment="1">
      <alignment horizontal="center" vertical="center"/>
    </xf>
    <xf numFmtId="0" fontId="7" fillId="0" borderId="13" xfId="0" applyFont="1" applyBorder="1" applyAlignment="1">
      <alignment horizontal="center" vertical="center"/>
    </xf>
    <xf numFmtId="0" fontId="7" fillId="2" borderId="13" xfId="0" applyFont="1" applyFill="1" applyBorder="1" applyAlignment="1">
      <alignment horizontal="center" vertical="center"/>
    </xf>
    <xf numFmtId="0" fontId="18" fillId="0" borderId="0" xfId="0" applyFont="1" applyAlignment="1">
      <alignment horizontal="center" vertical="center"/>
    </xf>
    <xf numFmtId="0" fontId="7" fillId="0" borderId="13" xfId="0" applyFont="1" applyBorder="1" applyAlignment="1">
      <alignment horizontal="center" vertical="center" wrapText="1"/>
    </xf>
    <xf numFmtId="0" fontId="7" fillId="0" borderId="0" xfId="0" applyFont="1" applyBorder="1" applyAlignment="1">
      <alignment vertical="center"/>
    </xf>
    <xf numFmtId="0" fontId="7" fillId="0" borderId="0" xfId="0" applyFont="1" applyFill="1" applyBorder="1" applyAlignment="1">
      <alignment vertical="center"/>
    </xf>
    <xf numFmtId="0" fontId="7" fillId="0" borderId="24" xfId="0" applyFont="1" applyBorder="1" applyAlignment="1">
      <alignment horizontal="center" vertical="center" wrapText="1"/>
    </xf>
    <xf numFmtId="2" fontId="10" fillId="0" borderId="2" xfId="0" applyNumberFormat="1" applyFont="1" applyFill="1" applyBorder="1" applyAlignment="1">
      <alignment vertical="center"/>
    </xf>
    <xf numFmtId="0" fontId="12" fillId="0" borderId="37" xfId="0" applyFont="1" applyFill="1" applyBorder="1" applyAlignment="1">
      <alignment horizontal="center" vertical="center" wrapText="1" shrinkToFit="1"/>
    </xf>
    <xf numFmtId="0" fontId="20" fillId="0" borderId="0" xfId="0" applyFont="1">
      <alignment vertical="center"/>
    </xf>
    <xf numFmtId="0" fontId="20" fillId="0" borderId="0" xfId="0" applyFont="1" applyAlignment="1">
      <alignment vertical="center"/>
    </xf>
    <xf numFmtId="0" fontId="10" fillId="0" borderId="0" xfId="0" applyFont="1" applyBorder="1" applyAlignment="1">
      <alignment horizontal="center" vertical="top"/>
    </xf>
    <xf numFmtId="0" fontId="10" fillId="0" borderId="0" xfId="0" applyFont="1" applyBorder="1" applyAlignment="1">
      <alignment horizontal="center" vertical="top"/>
    </xf>
    <xf numFmtId="0" fontId="10" fillId="0" borderId="2" xfId="0" applyNumberFormat="1" applyFont="1" applyFill="1" applyBorder="1" applyAlignment="1">
      <alignment horizontal="center" vertical="center"/>
    </xf>
    <xf numFmtId="0" fontId="7" fillId="0" borderId="160" xfId="2" applyFont="1" applyFill="1" applyBorder="1" applyAlignment="1">
      <alignment horizontal="center" vertical="center" wrapText="1"/>
    </xf>
    <xf numFmtId="0" fontId="7" fillId="0" borderId="161" xfId="2" applyFont="1" applyFill="1" applyBorder="1" applyAlignment="1">
      <alignment horizontal="center" vertical="center" wrapText="1"/>
    </xf>
    <xf numFmtId="0" fontId="7" fillId="0" borderId="162" xfId="2" applyFont="1" applyFill="1" applyBorder="1" applyAlignment="1">
      <alignment horizontal="center" vertical="center" wrapText="1"/>
    </xf>
    <xf numFmtId="0" fontId="7" fillId="0" borderId="61" xfId="2" applyFont="1" applyFill="1" applyBorder="1" applyAlignment="1">
      <alignment horizontal="center" vertical="center" wrapText="1"/>
    </xf>
    <xf numFmtId="185" fontId="14" fillId="0" borderId="163" xfId="2" applyNumberFormat="1" applyFont="1" applyFill="1" applyBorder="1" applyAlignment="1" applyProtection="1">
      <alignment horizontal="center" vertical="center"/>
    </xf>
    <xf numFmtId="0" fontId="12" fillId="8" borderId="8" xfId="0" applyFont="1" applyFill="1" applyBorder="1" applyAlignment="1" applyProtection="1">
      <alignment horizontal="center" vertical="center"/>
      <protection locked="0"/>
    </xf>
    <xf numFmtId="0" fontId="12" fillId="8" borderId="2" xfId="0" applyFont="1" applyFill="1" applyBorder="1" applyAlignment="1" applyProtection="1">
      <alignment vertical="center"/>
      <protection locked="0"/>
    </xf>
    <xf numFmtId="0" fontId="12" fillId="8" borderId="2" xfId="0" applyFont="1" applyFill="1" applyBorder="1" applyAlignment="1" applyProtection="1">
      <alignment vertical="center" wrapText="1"/>
      <protection locked="0"/>
    </xf>
    <xf numFmtId="0" fontId="7" fillId="9" borderId="71" xfId="2" applyFont="1" applyFill="1" applyBorder="1" applyAlignment="1">
      <alignment horizontal="center" vertical="center" wrapText="1"/>
    </xf>
    <xf numFmtId="0" fontId="10" fillId="0" borderId="0" xfId="0" applyFont="1" applyBorder="1" applyAlignment="1">
      <alignment horizontal="center" vertical="top"/>
    </xf>
    <xf numFmtId="182" fontId="7" fillId="9" borderId="44" xfId="2" applyNumberFormat="1" applyFont="1" applyFill="1" applyBorder="1" applyAlignment="1">
      <alignment horizontal="center" vertical="center" wrapText="1"/>
    </xf>
    <xf numFmtId="181" fontId="7" fillId="9" borderId="44" xfId="2" applyNumberFormat="1" applyFont="1" applyFill="1" applyBorder="1" applyAlignment="1">
      <alignment horizontal="center" vertical="center" wrapText="1"/>
    </xf>
    <xf numFmtId="181" fontId="7" fillId="9" borderId="167" xfId="2" applyNumberFormat="1" applyFont="1" applyFill="1" applyBorder="1" applyAlignment="1">
      <alignment horizontal="center" vertical="center" wrapText="1"/>
    </xf>
    <xf numFmtId="0" fontId="14" fillId="9" borderId="97" xfId="2" applyNumberFormat="1" applyFont="1" applyFill="1" applyBorder="1" applyAlignment="1" applyProtection="1">
      <alignment horizontal="center" vertical="center"/>
    </xf>
    <xf numFmtId="0" fontId="14" fillId="9" borderId="118" xfId="2" applyNumberFormat="1" applyFont="1" applyFill="1" applyBorder="1" applyAlignment="1" applyProtection="1">
      <alignment horizontal="center" vertical="center"/>
    </xf>
    <xf numFmtId="0" fontId="14" fillId="9" borderId="137" xfId="2" applyNumberFormat="1" applyFont="1" applyFill="1" applyBorder="1" applyAlignment="1" applyProtection="1">
      <alignment horizontal="center" vertical="center"/>
    </xf>
    <xf numFmtId="0" fontId="7" fillId="9" borderId="64" xfId="2" applyFont="1" applyFill="1" applyBorder="1" applyAlignment="1">
      <alignment horizontal="center" vertical="center" wrapText="1"/>
    </xf>
    <xf numFmtId="0" fontId="10" fillId="3" borderId="2" xfId="0" quotePrefix="1" applyNumberFormat="1" applyFont="1" applyFill="1" applyBorder="1" applyAlignment="1">
      <alignment horizontal="center" vertical="center"/>
    </xf>
    <xf numFmtId="0" fontId="10" fillId="3" borderId="2" xfId="0" quotePrefix="1" applyFont="1" applyFill="1" applyBorder="1" applyAlignment="1">
      <alignment horizontal="center" vertical="center"/>
    </xf>
    <xf numFmtId="2" fontId="12" fillId="7" borderId="2" xfId="0" applyNumberFormat="1" applyFont="1" applyFill="1" applyBorder="1" applyAlignment="1">
      <alignment vertical="center"/>
    </xf>
    <xf numFmtId="0" fontId="10" fillId="7" borderId="2" xfId="0" applyFont="1" applyFill="1" applyBorder="1" applyAlignment="1">
      <alignment vertical="center"/>
    </xf>
    <xf numFmtId="0" fontId="12" fillId="7" borderId="2" xfId="0" applyFont="1" applyFill="1" applyBorder="1" applyAlignment="1">
      <alignment vertical="center"/>
    </xf>
    <xf numFmtId="0" fontId="10" fillId="7" borderId="9" xfId="0" applyFont="1" applyFill="1" applyBorder="1" applyAlignment="1">
      <alignment horizontal="center" vertical="center"/>
    </xf>
    <xf numFmtId="0" fontId="10" fillId="7" borderId="10" xfId="0" applyFont="1" applyFill="1" applyBorder="1" applyAlignment="1">
      <alignment horizontal="center" vertical="center"/>
    </xf>
    <xf numFmtId="0" fontId="4" fillId="7" borderId="171" xfId="0" applyFont="1" applyFill="1" applyBorder="1" applyAlignment="1">
      <alignment horizontal="center" vertical="center" shrinkToFit="1"/>
    </xf>
    <xf numFmtId="177" fontId="12" fillId="0" borderId="172" xfId="1" applyNumberFormat="1" applyFont="1" applyFill="1" applyBorder="1" applyAlignment="1">
      <alignment vertical="center" shrinkToFit="1"/>
    </xf>
    <xf numFmtId="177" fontId="12" fillId="0" borderId="172" xfId="0" applyNumberFormat="1" applyFont="1" applyFill="1" applyBorder="1" applyAlignment="1">
      <alignment vertical="center" shrinkToFit="1"/>
    </xf>
    <xf numFmtId="2" fontId="12" fillId="0" borderId="172" xfId="1" applyNumberFormat="1" applyFont="1" applyFill="1" applyBorder="1" applyAlignment="1">
      <alignment vertical="top" shrinkToFit="1"/>
    </xf>
    <xf numFmtId="2" fontId="12" fillId="0" borderId="172" xfId="1" applyNumberFormat="1" applyFont="1" applyFill="1" applyBorder="1" applyAlignment="1">
      <alignment vertical="center" shrinkToFit="1"/>
    </xf>
    <xf numFmtId="177" fontId="12" fillId="0" borderId="172" xfId="1" applyNumberFormat="1" applyFont="1" applyFill="1" applyBorder="1" applyAlignment="1">
      <alignment vertical="center" wrapText="1"/>
    </xf>
    <xf numFmtId="2" fontId="12" fillId="0" borderId="172" xfId="1" applyNumberFormat="1" applyFont="1" applyFill="1" applyBorder="1" applyAlignment="1">
      <alignment vertical="center" wrapText="1"/>
    </xf>
    <xf numFmtId="2" fontId="12" fillId="0" borderId="172" xfId="1" applyNumberFormat="1" applyFont="1" applyFill="1" applyBorder="1" applyAlignment="1">
      <alignment vertical="center" wrapText="1" shrinkToFit="1"/>
    </xf>
    <xf numFmtId="0" fontId="12" fillId="0" borderId="172" xfId="0" applyFont="1" applyFill="1" applyBorder="1" applyAlignment="1">
      <alignment horizontal="center" vertical="center" shrinkToFit="1"/>
    </xf>
    <xf numFmtId="2" fontId="12" fillId="7" borderId="173" xfId="0" applyNumberFormat="1" applyFont="1" applyFill="1" applyBorder="1" applyAlignment="1">
      <alignment vertical="center" shrinkToFit="1"/>
    </xf>
    <xf numFmtId="0" fontId="5" fillId="7" borderId="0" xfId="0" applyFont="1" applyFill="1" applyAlignment="1">
      <alignment horizontal="left" vertical="center"/>
    </xf>
    <xf numFmtId="0" fontId="10" fillId="7" borderId="9" xfId="0" applyFont="1" applyFill="1" applyBorder="1" applyAlignment="1">
      <alignment horizontal="center" vertical="center"/>
    </xf>
    <xf numFmtId="0" fontId="10" fillId="3" borderId="2" xfId="0" applyFont="1" applyFill="1" applyBorder="1" applyAlignment="1">
      <alignment horizontal="center" vertical="center"/>
    </xf>
    <xf numFmtId="2" fontId="10" fillId="0" borderId="183" xfId="0" applyNumberFormat="1" applyFont="1" applyFill="1" applyBorder="1" applyAlignment="1">
      <alignment horizontal="right" vertical="center"/>
    </xf>
    <xf numFmtId="2" fontId="10" fillId="0" borderId="159" xfId="0" applyNumberFormat="1" applyFont="1" applyFill="1" applyBorder="1" applyAlignment="1">
      <alignment horizontal="right" vertical="center"/>
    </xf>
    <xf numFmtId="177" fontId="12" fillId="3" borderId="8" xfId="0" applyNumberFormat="1" applyFont="1" applyFill="1" applyBorder="1" applyAlignment="1">
      <alignment vertical="center"/>
    </xf>
    <xf numFmtId="177" fontId="12" fillId="3" borderId="8" xfId="1" applyNumberFormat="1" applyFont="1" applyFill="1" applyBorder="1" applyAlignment="1">
      <alignment vertical="center" shrinkToFit="1"/>
    </xf>
    <xf numFmtId="177" fontId="12" fillId="3" borderId="172" xfId="1" applyNumberFormat="1" applyFont="1" applyFill="1" applyBorder="1" applyAlignment="1">
      <alignment horizontal="center" vertical="center" shrinkToFit="1"/>
    </xf>
    <xf numFmtId="177" fontId="12" fillId="3" borderId="8" xfId="0" applyNumberFormat="1" applyFont="1" applyFill="1" applyBorder="1" applyAlignment="1">
      <alignment horizontal="center" vertical="center" shrinkToFit="1"/>
    </xf>
    <xf numFmtId="177" fontId="12" fillId="3" borderId="172" xfId="0" applyNumberFormat="1" applyFont="1" applyFill="1" applyBorder="1" applyAlignment="1">
      <alignment horizontal="center" vertical="center" shrinkToFit="1"/>
    </xf>
    <xf numFmtId="0" fontId="15" fillId="0" borderId="0" xfId="2" applyFont="1">
      <alignment vertical="center"/>
    </xf>
    <xf numFmtId="0" fontId="5" fillId="0" borderId="0" xfId="2" applyFont="1">
      <alignment vertical="center"/>
    </xf>
    <xf numFmtId="0" fontId="25" fillId="0" borderId="0" xfId="2" applyFont="1" applyFill="1" applyBorder="1" applyAlignment="1">
      <alignment vertical="center"/>
    </xf>
    <xf numFmtId="0" fontId="26" fillId="0" borderId="0" xfId="2" applyFont="1" applyBorder="1" applyAlignment="1">
      <alignment vertical="center"/>
    </xf>
    <xf numFmtId="0" fontId="26" fillId="0" borderId="0" xfId="2" applyFont="1">
      <alignment vertical="center"/>
    </xf>
    <xf numFmtId="0" fontId="5" fillId="0" borderId="58" xfId="2" applyFont="1" applyBorder="1" applyAlignment="1">
      <alignment horizontal="right" vertical="center"/>
    </xf>
    <xf numFmtId="0" fontId="27" fillId="0" borderId="0" xfId="2" applyFont="1">
      <alignment vertical="center"/>
    </xf>
    <xf numFmtId="0" fontId="7" fillId="0" borderId="184" xfId="2" applyFont="1" applyBorder="1" applyAlignment="1">
      <alignment vertical="center" shrinkToFit="1"/>
    </xf>
    <xf numFmtId="0" fontId="7" fillId="0" borderId="185" xfId="2" applyFont="1" applyBorder="1" applyAlignment="1">
      <alignment vertical="center" shrinkToFit="1"/>
    </xf>
    <xf numFmtId="0" fontId="10" fillId="0" borderId="13" xfId="2" applyFont="1" applyBorder="1" applyAlignment="1">
      <alignment horizontal="center" vertical="center" wrapText="1" shrinkToFit="1"/>
    </xf>
    <xf numFmtId="0" fontId="10" fillId="0" borderId="189" xfId="2" applyFont="1" applyBorder="1" applyAlignment="1">
      <alignment horizontal="center" vertical="center" wrapText="1" shrinkToFit="1"/>
    </xf>
    <xf numFmtId="0" fontId="4" fillId="0" borderId="189" xfId="2" applyFont="1" applyBorder="1" applyAlignment="1">
      <alignment horizontal="center" vertical="center" wrapText="1" shrinkToFit="1"/>
    </xf>
    <xf numFmtId="181" fontId="5" fillId="0" borderId="140" xfId="2" applyNumberFormat="1" applyFont="1" applyBorder="1" applyAlignment="1">
      <alignment horizontal="center" vertical="center"/>
    </xf>
    <xf numFmtId="183" fontId="5" fillId="0" borderId="140" xfId="2" applyNumberFormat="1" applyFont="1" applyBorder="1" applyAlignment="1">
      <alignment horizontal="center" vertical="center"/>
    </xf>
    <xf numFmtId="181" fontId="5" fillId="0" borderId="140" xfId="2" applyNumberFormat="1" applyBorder="1" applyAlignment="1">
      <alignment horizontal="center" vertical="center"/>
    </xf>
    <xf numFmtId="181" fontId="5" fillId="0" borderId="68" xfId="2" applyNumberFormat="1" applyFont="1" applyBorder="1" applyAlignment="1">
      <alignment horizontal="center" vertical="center"/>
    </xf>
    <xf numFmtId="183" fontId="5" fillId="0" borderId="68" xfId="2" applyNumberFormat="1" applyFont="1" applyBorder="1" applyAlignment="1">
      <alignment horizontal="center" vertical="center"/>
    </xf>
    <xf numFmtId="185" fontId="5" fillId="0" borderId="68" xfId="2" applyNumberFormat="1" applyFont="1" applyBorder="1" applyAlignment="1">
      <alignment horizontal="center" vertical="center"/>
    </xf>
    <xf numFmtId="184" fontId="5" fillId="0" borderId="68" xfId="2" applyNumberFormat="1" applyFont="1" applyBorder="1" applyAlignment="1">
      <alignment horizontal="center" vertical="center"/>
    </xf>
    <xf numFmtId="183" fontId="5" fillId="0" borderId="132" xfId="2" applyNumberFormat="1" applyFont="1" applyBorder="1" applyAlignment="1">
      <alignment horizontal="center" vertical="center"/>
    </xf>
    <xf numFmtId="49" fontId="5" fillId="0" borderId="190" xfId="2" applyNumberFormat="1" applyFont="1" applyBorder="1" applyAlignment="1">
      <alignment horizontal="center" vertical="center" shrinkToFit="1"/>
    </xf>
    <xf numFmtId="184" fontId="18" fillId="0" borderId="187" xfId="2" applyNumberFormat="1" applyFont="1" applyFill="1" applyBorder="1" applyAlignment="1" applyProtection="1">
      <alignment horizontal="center" vertical="center"/>
    </xf>
    <xf numFmtId="183" fontId="18" fillId="0" borderId="187" xfId="2" applyNumberFormat="1" applyFont="1" applyFill="1" applyBorder="1" applyAlignment="1" applyProtection="1">
      <alignment horizontal="center" vertical="center"/>
    </xf>
    <xf numFmtId="183" fontId="18" fillId="0" borderId="191" xfId="2" applyNumberFormat="1" applyFont="1" applyFill="1" applyBorder="1" applyAlignment="1">
      <alignment horizontal="center" vertical="center"/>
    </xf>
    <xf numFmtId="187" fontId="5" fillId="0" borderId="0" xfId="2" applyNumberFormat="1" applyFont="1">
      <alignment vertical="center"/>
    </xf>
    <xf numFmtId="185" fontId="5" fillId="0" borderId="144" xfId="2" applyNumberFormat="1" applyFont="1" applyBorder="1" applyAlignment="1">
      <alignment horizontal="center" vertical="center"/>
    </xf>
    <xf numFmtId="184" fontId="5" fillId="0" borderId="144" xfId="2" applyNumberFormat="1" applyFont="1" applyBorder="1" applyAlignment="1">
      <alignment horizontal="center" vertical="center"/>
    </xf>
    <xf numFmtId="49" fontId="10" fillId="9" borderId="140" xfId="2" applyNumberFormat="1" applyFont="1" applyFill="1" applyBorder="1" applyAlignment="1">
      <alignment horizontal="center" vertical="center" wrapText="1" shrinkToFit="1"/>
    </xf>
    <xf numFmtId="49" fontId="18" fillId="9" borderId="187" xfId="2" applyNumberFormat="1" applyFont="1" applyFill="1" applyBorder="1" applyAlignment="1" applyProtection="1">
      <alignment horizontal="center" vertical="center"/>
    </xf>
    <xf numFmtId="49" fontId="10" fillId="9" borderId="144" xfId="2" applyNumberFormat="1" applyFont="1" applyFill="1" applyBorder="1" applyAlignment="1">
      <alignment horizontal="center" vertical="center"/>
    </xf>
    <xf numFmtId="49" fontId="10" fillId="9" borderId="140" xfId="2" applyNumberFormat="1" applyFont="1" applyFill="1" applyBorder="1" applyAlignment="1">
      <alignment horizontal="center" vertical="center"/>
    </xf>
    <xf numFmtId="0" fontId="12" fillId="3" borderId="8" xfId="0" applyFont="1" applyFill="1" applyBorder="1" applyAlignment="1">
      <alignment horizontal="center" vertical="center" shrinkToFit="1"/>
    </xf>
    <xf numFmtId="0" fontId="24" fillId="0" borderId="0" xfId="0" applyFont="1" applyProtection="1">
      <alignment vertical="center"/>
    </xf>
    <xf numFmtId="0" fontId="24" fillId="0" borderId="0" xfId="0" applyFont="1" applyAlignment="1" applyProtection="1">
      <alignment horizontal="left" vertical="center"/>
    </xf>
    <xf numFmtId="0" fontId="24" fillId="0" borderId="0" xfId="0" applyFont="1" applyAlignment="1" applyProtection="1">
      <alignment horizontal="center" vertical="center"/>
    </xf>
    <xf numFmtId="2" fontId="28" fillId="0" borderId="0" xfId="0" applyNumberFormat="1" applyFont="1">
      <alignment vertical="center"/>
    </xf>
    <xf numFmtId="0" fontId="28" fillId="0" borderId="0" xfId="0" applyFont="1">
      <alignment vertical="center"/>
    </xf>
    <xf numFmtId="0" fontId="10" fillId="0" borderId="13" xfId="0" applyFont="1" applyBorder="1">
      <alignment vertical="center"/>
    </xf>
    <xf numFmtId="2" fontId="28" fillId="0" borderId="13" xfId="0" applyNumberFormat="1" applyFont="1" applyBorder="1">
      <alignment vertical="center"/>
    </xf>
    <xf numFmtId="0" fontId="28" fillId="0" borderId="13" xfId="0" applyFont="1" applyBorder="1">
      <alignment vertical="center"/>
    </xf>
    <xf numFmtId="0" fontId="4" fillId="3" borderId="8" xfId="0" applyFont="1" applyFill="1" applyBorder="1" applyAlignment="1">
      <alignment horizontal="center" vertical="center" shrinkToFit="1"/>
    </xf>
    <xf numFmtId="177" fontId="12" fillId="3" borderId="8" xfId="0" applyNumberFormat="1" applyFont="1" applyFill="1" applyBorder="1" applyAlignment="1">
      <alignment vertical="center" shrinkToFit="1"/>
    </xf>
    <xf numFmtId="2" fontId="12" fillId="3" borderId="8" xfId="1" applyNumberFormat="1" applyFont="1" applyFill="1" applyBorder="1" applyAlignment="1">
      <alignment vertical="top" shrinkToFit="1"/>
    </xf>
    <xf numFmtId="0" fontId="12" fillId="3" borderId="8" xfId="0" applyFont="1" applyFill="1" applyBorder="1" applyAlignment="1">
      <alignment horizontal="center" vertical="center" wrapText="1"/>
    </xf>
    <xf numFmtId="2" fontId="12" fillId="3" borderId="8" xfId="1" applyNumberFormat="1" applyFont="1" applyFill="1" applyBorder="1" applyAlignment="1">
      <alignment vertical="center" shrinkToFit="1"/>
    </xf>
    <xf numFmtId="177" fontId="12" fillId="3" borderId="8" xfId="1" applyNumberFormat="1" applyFont="1" applyFill="1" applyBorder="1" applyAlignment="1">
      <alignment vertical="center" wrapText="1"/>
    </xf>
    <xf numFmtId="2" fontId="12" fillId="3" borderId="8" xfId="1" applyNumberFormat="1" applyFont="1" applyFill="1" applyBorder="1" applyAlignment="1">
      <alignment vertical="center" wrapText="1"/>
    </xf>
    <xf numFmtId="2" fontId="12" fillId="3" borderId="8" xfId="0" applyNumberFormat="1" applyFont="1" applyFill="1" applyBorder="1" applyAlignment="1">
      <alignment vertical="center" shrinkToFit="1"/>
    </xf>
    <xf numFmtId="2" fontId="12" fillId="3" borderId="8" xfId="1" applyNumberFormat="1" applyFont="1" applyFill="1" applyBorder="1" applyAlignment="1">
      <alignment vertical="center" wrapText="1" shrinkToFit="1"/>
    </xf>
    <xf numFmtId="0" fontId="5" fillId="0" borderId="0" xfId="0" applyFont="1" applyProtection="1">
      <alignment vertical="center"/>
    </xf>
    <xf numFmtId="0" fontId="29" fillId="0" borderId="0" xfId="0" applyFont="1" applyAlignment="1" applyProtection="1">
      <alignment horizontal="right" vertical="center"/>
    </xf>
    <xf numFmtId="2" fontId="29" fillId="0" borderId="0" xfId="0" applyNumberFormat="1" applyFont="1" applyAlignment="1" applyProtection="1">
      <alignment horizontal="left" vertical="center"/>
    </xf>
    <xf numFmtId="2" fontId="28" fillId="0" borderId="58" xfId="0" applyNumberFormat="1" applyFont="1" applyBorder="1">
      <alignment vertical="center"/>
    </xf>
    <xf numFmtId="2" fontId="29" fillId="0" borderId="0" xfId="0" applyNumberFormat="1" applyFont="1" applyAlignment="1">
      <alignment horizontal="center" vertical="center"/>
    </xf>
    <xf numFmtId="0" fontId="20" fillId="0" borderId="0" xfId="0" applyFont="1" applyAlignment="1">
      <alignment horizontal="center" vertical="center"/>
    </xf>
    <xf numFmtId="0" fontId="12" fillId="0" borderId="2" xfId="0" applyFont="1" applyBorder="1" applyAlignment="1">
      <alignment horizontal="center" vertical="center" shrinkToFit="1"/>
    </xf>
    <xf numFmtId="0" fontId="15" fillId="0" borderId="0" xfId="0" applyFont="1" applyAlignment="1">
      <alignment horizontal="center" vertical="center"/>
    </xf>
    <xf numFmtId="0" fontId="10" fillId="0" borderId="2" xfId="0" quotePrefix="1" applyFont="1" applyBorder="1" applyAlignment="1">
      <alignment horizontal="center" vertical="center"/>
    </xf>
    <xf numFmtId="0" fontId="10" fillId="0" borderId="2" xfId="0" applyFont="1" applyBorder="1" applyAlignment="1">
      <alignment horizontal="center" vertical="center"/>
    </xf>
    <xf numFmtId="0" fontId="10" fillId="0" borderId="2" xfId="0" quotePrefix="1" applyFont="1" applyFill="1" applyBorder="1" applyAlignment="1">
      <alignment horizontal="center" vertical="center"/>
    </xf>
    <xf numFmtId="2" fontId="4" fillId="0" borderId="183" xfId="0" applyNumberFormat="1" applyFont="1" applyFill="1" applyBorder="1" applyAlignment="1">
      <alignment horizontal="center" vertical="center" textRotation="255" wrapText="1"/>
    </xf>
    <xf numFmtId="2" fontId="4" fillId="0" borderId="159" xfId="0" applyNumberFormat="1" applyFont="1" applyFill="1" applyBorder="1" applyAlignment="1">
      <alignment horizontal="center" vertical="center" textRotation="255" wrapText="1"/>
    </xf>
    <xf numFmtId="177" fontId="10" fillId="0" borderId="3" xfId="0" applyNumberFormat="1" applyFont="1" applyFill="1" applyBorder="1" applyAlignment="1">
      <alignment horizontal="center" vertical="center"/>
    </xf>
    <xf numFmtId="177" fontId="10" fillId="0" borderId="1" xfId="0" applyNumberFormat="1" applyFont="1" applyFill="1" applyBorder="1" applyAlignment="1">
      <alignment horizontal="center" vertical="center"/>
    </xf>
    <xf numFmtId="2" fontId="4" fillId="0" borderId="3" xfId="0" applyNumberFormat="1" applyFont="1" applyFill="1" applyBorder="1" applyAlignment="1">
      <alignment horizontal="center" vertical="center" textRotation="255" wrapText="1"/>
    </xf>
    <xf numFmtId="2" fontId="4" fillId="0" borderId="1" xfId="0" applyNumberFormat="1" applyFont="1" applyFill="1" applyBorder="1" applyAlignment="1">
      <alignment horizontal="center" vertical="center" textRotation="255" wrapText="1"/>
    </xf>
    <xf numFmtId="177" fontId="10" fillId="0" borderId="4" xfId="0" quotePrefix="1" applyNumberFormat="1" applyFont="1" applyFill="1" applyBorder="1" applyAlignment="1">
      <alignment horizontal="center" vertical="center"/>
    </xf>
    <xf numFmtId="177" fontId="10" fillId="0" borderId="5" xfId="0" applyNumberFormat="1" applyFont="1" applyFill="1" applyBorder="1" applyAlignment="1">
      <alignment horizontal="center" vertical="center"/>
    </xf>
    <xf numFmtId="2" fontId="10" fillId="2" borderId="1" xfId="0" applyNumberFormat="1" applyFont="1" applyFill="1" applyBorder="1" applyAlignment="1" applyProtection="1">
      <alignment horizontal="center" vertical="center"/>
      <protection locked="0"/>
    </xf>
    <xf numFmtId="2" fontId="10" fillId="2" borderId="5" xfId="0" applyNumberFormat="1" applyFont="1" applyFill="1" applyBorder="1" applyAlignment="1" applyProtection="1">
      <alignment horizontal="center" vertical="center"/>
      <protection locked="0"/>
    </xf>
    <xf numFmtId="2" fontId="10" fillId="2" borderId="6" xfId="0" applyNumberFormat="1" applyFont="1" applyFill="1" applyBorder="1" applyAlignment="1" applyProtection="1">
      <alignment horizontal="center" vertical="center"/>
      <protection locked="0"/>
    </xf>
    <xf numFmtId="2" fontId="10" fillId="2" borderId="7" xfId="0" applyNumberFormat="1" applyFont="1" applyFill="1" applyBorder="1" applyAlignment="1" applyProtection="1">
      <alignment horizontal="center" vertical="center"/>
      <protection locked="0"/>
    </xf>
    <xf numFmtId="2" fontId="10" fillId="2" borderId="2" xfId="0" applyNumberFormat="1" applyFont="1" applyFill="1" applyBorder="1" applyAlignment="1" applyProtection="1">
      <alignment horizontal="center" vertical="center"/>
      <protection locked="0"/>
    </xf>
    <xf numFmtId="0" fontId="10" fillId="2" borderId="0" xfId="0" applyFont="1" applyFill="1" applyBorder="1" applyAlignment="1" applyProtection="1">
      <alignment horizontal="center" vertical="center"/>
      <protection locked="0"/>
    </xf>
    <xf numFmtId="0" fontId="10" fillId="0" borderId="2" xfId="0" applyFont="1" applyFill="1" applyBorder="1" applyAlignment="1">
      <alignment horizontal="center" vertical="center"/>
    </xf>
    <xf numFmtId="0" fontId="10" fillId="0" borderId="0" xfId="0" applyFont="1" applyBorder="1" applyAlignment="1">
      <alignment horizontal="center" vertical="center"/>
    </xf>
    <xf numFmtId="0" fontId="10" fillId="0" borderId="0" xfId="0" applyFont="1" applyFill="1" applyBorder="1" applyAlignment="1" applyProtection="1">
      <alignment horizontal="center" vertical="center"/>
    </xf>
    <xf numFmtId="0" fontId="10" fillId="3" borderId="2" xfId="0" quotePrefix="1" applyFont="1" applyFill="1" applyBorder="1" applyAlignment="1">
      <alignment horizontal="center" vertical="center"/>
    </xf>
    <xf numFmtId="0" fontId="10" fillId="3" borderId="2" xfId="0" applyFont="1" applyFill="1" applyBorder="1" applyAlignment="1">
      <alignment horizontal="center" vertical="center"/>
    </xf>
    <xf numFmtId="0" fontId="12" fillId="3" borderId="2" xfId="0" applyFont="1" applyFill="1" applyBorder="1" applyAlignment="1">
      <alignment horizontal="center" vertical="center" wrapText="1"/>
    </xf>
    <xf numFmtId="0" fontId="12" fillId="3" borderId="2" xfId="0" applyFont="1" applyFill="1" applyBorder="1" applyAlignment="1">
      <alignment horizontal="center" vertical="center"/>
    </xf>
    <xf numFmtId="0" fontId="10" fillId="0" borderId="2" xfId="0" applyFont="1" applyBorder="1" applyAlignment="1">
      <alignment horizontal="center" vertical="center" wrapText="1"/>
    </xf>
    <xf numFmtId="0" fontId="4" fillId="0" borderId="8" xfId="0" applyFont="1" applyBorder="1" applyAlignment="1">
      <alignment horizontal="center" vertical="center"/>
    </xf>
    <xf numFmtId="0" fontId="4" fillId="0" borderId="10" xfId="0" applyFont="1" applyBorder="1" applyAlignment="1">
      <alignment horizontal="center" vertical="center"/>
    </xf>
    <xf numFmtId="2" fontId="10" fillId="0" borderId="8" xfId="0" applyNumberFormat="1" applyFont="1" applyFill="1" applyBorder="1" applyAlignment="1">
      <alignment horizontal="center" vertical="center"/>
    </xf>
    <xf numFmtId="2" fontId="10" fillId="0" borderId="10" xfId="0" applyNumberFormat="1" applyFont="1" applyFill="1" applyBorder="1" applyAlignment="1">
      <alignment horizontal="center" vertical="center"/>
    </xf>
    <xf numFmtId="0" fontId="12" fillId="0" borderId="29"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32" xfId="0" applyFont="1" applyBorder="1" applyAlignment="1">
      <alignment horizontal="center" vertical="center" wrapText="1"/>
    </xf>
    <xf numFmtId="0" fontId="12" fillId="0" borderId="27" xfId="0" applyFont="1" applyBorder="1" applyAlignment="1">
      <alignment horizontal="center" vertical="center" wrapText="1"/>
    </xf>
    <xf numFmtId="0" fontId="12" fillId="0" borderId="28" xfId="0" applyFont="1" applyBorder="1" applyAlignment="1">
      <alignment horizontal="center" vertical="center" wrapText="1"/>
    </xf>
    <xf numFmtId="2" fontId="10" fillId="0" borderId="9" xfId="0" applyNumberFormat="1" applyFont="1" applyFill="1" applyBorder="1" applyAlignment="1">
      <alignment horizontal="center" vertical="center"/>
    </xf>
    <xf numFmtId="0" fontId="10" fillId="7" borderId="11" xfId="0" applyFont="1" applyFill="1" applyBorder="1" applyAlignment="1">
      <alignment horizontal="center" vertical="center"/>
    </xf>
    <xf numFmtId="0" fontId="10" fillId="7" borderId="36" xfId="0" applyFont="1" applyFill="1" applyBorder="1" applyAlignment="1">
      <alignment horizontal="center" vertical="center"/>
    </xf>
    <xf numFmtId="0" fontId="10" fillId="7" borderId="29" xfId="0" applyFont="1" applyFill="1" applyBorder="1" applyAlignment="1">
      <alignment horizontal="center" vertical="center"/>
    </xf>
    <xf numFmtId="0" fontId="10" fillId="7" borderId="150" xfId="0" applyFont="1" applyFill="1" applyBorder="1" applyAlignment="1">
      <alignment horizontal="center" vertical="center"/>
    </xf>
    <xf numFmtId="0" fontId="10" fillId="7" borderId="30" xfId="0" applyFont="1" applyFill="1" applyBorder="1" applyAlignment="1">
      <alignment horizontal="center" vertical="center"/>
    </xf>
    <xf numFmtId="0" fontId="10" fillId="7" borderId="27" xfId="0" applyFont="1" applyFill="1" applyBorder="1" applyAlignment="1">
      <alignment horizontal="center" vertical="center"/>
    </xf>
    <xf numFmtId="0" fontId="10" fillId="7" borderId="151" xfId="0" applyFont="1" applyFill="1" applyBorder="1" applyAlignment="1">
      <alignment horizontal="center" vertical="center"/>
    </xf>
    <xf numFmtId="0" fontId="10" fillId="7" borderId="28" xfId="0" applyFont="1" applyFill="1" applyBorder="1" applyAlignment="1">
      <alignment horizontal="center" vertical="center"/>
    </xf>
    <xf numFmtId="0" fontId="10" fillId="3" borderId="8" xfId="0" applyFont="1" applyFill="1" applyBorder="1" applyAlignment="1">
      <alignment horizontal="left" vertical="center"/>
    </xf>
    <xf numFmtId="0" fontId="10" fillId="3" borderId="9" xfId="0" applyFont="1" applyFill="1" applyBorder="1" applyAlignment="1">
      <alignment horizontal="left" vertical="center"/>
    </xf>
    <xf numFmtId="0" fontId="10" fillId="3" borderId="10" xfId="0" applyFont="1" applyFill="1" applyBorder="1" applyAlignment="1">
      <alignment horizontal="left" vertical="center"/>
    </xf>
    <xf numFmtId="0" fontId="10" fillId="0" borderId="8" xfId="0" applyFont="1"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10" fillId="8" borderId="8" xfId="0" applyFont="1" applyFill="1" applyBorder="1" applyAlignment="1" applyProtection="1">
      <alignment horizontal="center" vertical="center"/>
      <protection locked="0"/>
    </xf>
    <xf numFmtId="0" fontId="10" fillId="8" borderId="10" xfId="0" applyFont="1" applyFill="1" applyBorder="1" applyAlignment="1" applyProtection="1">
      <alignment horizontal="center" vertical="center"/>
      <protection locked="0"/>
    </xf>
    <xf numFmtId="0" fontId="10" fillId="7" borderId="29" xfId="0" applyFont="1" applyFill="1" applyBorder="1" applyAlignment="1">
      <alignment horizontal="center" vertical="center" wrapText="1"/>
    </xf>
    <xf numFmtId="0" fontId="10" fillId="7" borderId="150" xfId="0" applyFont="1" applyFill="1" applyBorder="1" applyAlignment="1">
      <alignment horizontal="center" vertical="center" wrapText="1"/>
    </xf>
    <xf numFmtId="0" fontId="10" fillId="7" borderId="30" xfId="0" applyFont="1" applyFill="1" applyBorder="1" applyAlignment="1">
      <alignment horizontal="center" vertical="center" wrapText="1"/>
    </xf>
    <xf numFmtId="0" fontId="10" fillId="7" borderId="27" xfId="0" applyFont="1" applyFill="1" applyBorder="1" applyAlignment="1">
      <alignment horizontal="center" vertical="center" wrapText="1"/>
    </xf>
    <xf numFmtId="0" fontId="10" fillId="7" borderId="151" xfId="0" applyFont="1" applyFill="1" applyBorder="1" applyAlignment="1">
      <alignment horizontal="center" vertical="center" wrapText="1"/>
    </xf>
    <xf numFmtId="0" fontId="10" fillId="7" borderId="28" xfId="0" applyFont="1" applyFill="1" applyBorder="1" applyAlignment="1">
      <alignment horizontal="center" vertical="center" wrapText="1"/>
    </xf>
    <xf numFmtId="0" fontId="12" fillId="0" borderId="0" xfId="0" applyFont="1" applyBorder="1" applyAlignment="1">
      <alignment horizontal="center" vertical="center" wrapText="1"/>
    </xf>
    <xf numFmtId="0" fontId="12" fillId="0" borderId="0" xfId="0" applyFont="1" applyBorder="1" applyAlignment="1">
      <alignment horizontal="center" vertical="center"/>
    </xf>
    <xf numFmtId="0" fontId="10" fillId="3" borderId="174" xfId="0" applyFont="1" applyFill="1" applyBorder="1" applyAlignment="1">
      <alignment horizontal="center" vertical="center"/>
    </xf>
    <xf numFmtId="0" fontId="10" fillId="3" borderId="175" xfId="0" applyFont="1" applyFill="1" applyBorder="1" applyAlignment="1">
      <alignment horizontal="center" vertical="center"/>
    </xf>
    <xf numFmtId="0" fontId="10" fillId="3" borderId="176" xfId="0" applyFont="1" applyFill="1" applyBorder="1" applyAlignment="1">
      <alignment horizontal="center" vertical="center"/>
    </xf>
    <xf numFmtId="0" fontId="10" fillId="3" borderId="177" xfId="0" applyFont="1" applyFill="1" applyBorder="1" applyAlignment="1">
      <alignment horizontal="center" vertical="center"/>
    </xf>
    <xf numFmtId="0" fontId="10" fillId="3" borderId="178" xfId="0" applyFont="1" applyFill="1" applyBorder="1" applyAlignment="1">
      <alignment horizontal="center" vertical="center"/>
    </xf>
    <xf numFmtId="0" fontId="10" fillId="3" borderId="179" xfId="0" applyFont="1" applyFill="1" applyBorder="1" applyAlignment="1">
      <alignment horizontal="center" vertical="center"/>
    </xf>
    <xf numFmtId="0" fontId="10" fillId="3" borderId="180" xfId="0" applyFont="1" applyFill="1" applyBorder="1" applyAlignment="1">
      <alignment horizontal="center" vertical="center"/>
    </xf>
    <xf numFmtId="0" fontId="10" fillId="3" borderId="181" xfId="0" applyFont="1" applyFill="1" applyBorder="1" applyAlignment="1">
      <alignment horizontal="center" vertical="center"/>
    </xf>
    <xf numFmtId="0" fontId="10" fillId="3" borderId="182" xfId="0" applyFont="1" applyFill="1" applyBorder="1" applyAlignment="1">
      <alignment horizontal="center" vertical="center"/>
    </xf>
    <xf numFmtId="0" fontId="12" fillId="0" borderId="38" xfId="0" applyFont="1" applyFill="1" applyBorder="1" applyAlignment="1">
      <alignment horizontal="center" vertical="center" shrinkToFit="1"/>
    </xf>
    <xf numFmtId="0" fontId="12" fillId="0" borderId="39" xfId="0" applyFont="1" applyFill="1" applyBorder="1" applyAlignment="1">
      <alignment horizontal="center" vertical="center" shrinkToFit="1"/>
    </xf>
    <xf numFmtId="0" fontId="12" fillId="0" borderId="40" xfId="0" applyFont="1" applyFill="1" applyBorder="1" applyAlignment="1">
      <alignment horizontal="center" vertical="center" shrinkToFit="1"/>
    </xf>
    <xf numFmtId="176" fontId="10" fillId="2" borderId="0" xfId="0" applyNumberFormat="1" applyFont="1" applyFill="1" applyBorder="1" applyAlignment="1" applyProtection="1">
      <alignment horizontal="center" vertical="center"/>
      <protection locked="0"/>
    </xf>
    <xf numFmtId="0" fontId="10" fillId="0" borderId="0" xfId="0" applyFont="1" applyBorder="1" applyAlignment="1">
      <alignment horizontal="right" vertical="center"/>
    </xf>
    <xf numFmtId="0" fontId="10" fillId="0" borderId="2" xfId="0" applyNumberFormat="1" applyFont="1" applyFill="1" applyBorder="1" applyAlignment="1">
      <alignment horizontal="center" vertical="center"/>
    </xf>
    <xf numFmtId="2" fontId="10" fillId="7" borderId="2" xfId="0" applyNumberFormat="1" applyFont="1" applyFill="1" applyBorder="1" applyAlignment="1">
      <alignment horizontal="center" vertical="center"/>
    </xf>
    <xf numFmtId="0" fontId="10" fillId="7" borderId="149" xfId="0" applyFont="1" applyFill="1" applyBorder="1" applyAlignment="1">
      <alignment horizontal="center" vertical="center"/>
    </xf>
    <xf numFmtId="0" fontId="12" fillId="0" borderId="2" xfId="0" applyFont="1" applyBorder="1" applyAlignment="1">
      <alignment horizontal="center" vertical="center"/>
    </xf>
    <xf numFmtId="0" fontId="12" fillId="0" borderId="2" xfId="0" applyFont="1" applyFill="1" applyBorder="1" applyAlignment="1">
      <alignment horizontal="center" vertical="center" wrapText="1"/>
    </xf>
    <xf numFmtId="0" fontId="30" fillId="0" borderId="2" xfId="0" applyFont="1" applyBorder="1" applyAlignment="1">
      <alignment horizontal="center" vertical="center" wrapText="1"/>
    </xf>
    <xf numFmtId="0" fontId="12" fillId="0" borderId="2" xfId="0" applyFont="1" applyFill="1" applyBorder="1" applyAlignment="1">
      <alignment horizontal="center" vertical="center"/>
    </xf>
    <xf numFmtId="0" fontId="12" fillId="0" borderId="2" xfId="0" applyFont="1" applyFill="1" applyBorder="1" applyAlignment="1">
      <alignment horizontal="center" vertical="center" shrinkToFit="1"/>
    </xf>
    <xf numFmtId="0" fontId="10" fillId="7" borderId="8" xfId="0" applyFont="1" applyFill="1" applyBorder="1" applyAlignment="1">
      <alignment horizontal="center" vertical="center" wrapText="1"/>
    </xf>
    <xf numFmtId="0" fontId="10" fillId="7" borderId="10" xfId="0" applyFont="1" applyFill="1" applyBorder="1" applyAlignment="1">
      <alignment horizontal="center" vertical="center" wrapText="1"/>
    </xf>
    <xf numFmtId="0" fontId="12" fillId="7" borderId="2" xfId="0" applyFont="1" applyFill="1" applyBorder="1" applyAlignment="1">
      <alignment horizontal="center" vertical="center" wrapText="1"/>
    </xf>
    <xf numFmtId="0" fontId="5" fillId="0" borderId="2" xfId="0" applyFont="1" applyFill="1" applyBorder="1" applyAlignment="1" applyProtection="1">
      <alignment horizontal="center" vertical="center" wrapText="1"/>
    </xf>
    <xf numFmtId="0" fontId="5" fillId="0" borderId="8" xfId="0" applyFont="1" applyFill="1" applyBorder="1" applyAlignment="1" applyProtection="1">
      <alignment horizontal="center" vertical="center" wrapText="1"/>
    </xf>
    <xf numFmtId="0" fontId="12" fillId="0" borderId="2" xfId="0" applyFont="1" applyFill="1" applyBorder="1" applyAlignment="1">
      <alignment horizontal="left" vertical="center" wrapText="1"/>
    </xf>
    <xf numFmtId="0" fontId="10" fillId="7" borderId="2" xfId="0" applyFont="1" applyFill="1" applyBorder="1" applyAlignment="1">
      <alignment horizontal="center" vertical="center" wrapText="1"/>
    </xf>
    <xf numFmtId="0" fontId="12"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10" fillId="0" borderId="2" xfId="0" quotePrefix="1" applyNumberFormat="1" applyFont="1" applyFill="1" applyBorder="1" applyAlignment="1">
      <alignment horizontal="center" vertical="center"/>
    </xf>
    <xf numFmtId="1" fontId="10" fillId="0" borderId="1" xfId="0" applyNumberFormat="1" applyFont="1" applyFill="1" applyBorder="1" applyAlignment="1">
      <alignment horizontal="center" vertical="center"/>
    </xf>
    <xf numFmtId="1" fontId="10" fillId="0" borderId="5" xfId="0" applyNumberFormat="1" applyFont="1" applyFill="1" applyBorder="1" applyAlignment="1">
      <alignment horizontal="center" vertical="center"/>
    </xf>
    <xf numFmtId="2" fontId="10" fillId="0" borderId="2" xfId="0" applyNumberFormat="1" applyFont="1" applyFill="1" applyBorder="1" applyAlignment="1">
      <alignment horizontal="center" vertical="center"/>
    </xf>
    <xf numFmtId="0" fontId="22" fillId="0" borderId="171" xfId="0" applyFont="1" applyFill="1" applyBorder="1" applyAlignment="1">
      <alignment horizontal="center" vertical="center" textRotation="255" wrapText="1" shrinkToFit="1"/>
    </xf>
    <xf numFmtId="0" fontId="22" fillId="0" borderId="172" xfId="0" applyFont="1" applyFill="1" applyBorder="1" applyAlignment="1">
      <alignment horizontal="center" vertical="center" textRotation="255" wrapText="1" shrinkToFit="1"/>
    </xf>
    <xf numFmtId="0" fontId="22" fillId="0" borderId="173" xfId="0" applyFont="1" applyFill="1" applyBorder="1" applyAlignment="1">
      <alignment horizontal="center" vertical="center" textRotation="255" wrapText="1" shrinkToFit="1"/>
    </xf>
    <xf numFmtId="2" fontId="10" fillId="2" borderId="29" xfId="0" applyNumberFormat="1" applyFont="1" applyFill="1" applyBorder="1" applyAlignment="1" applyProtection="1">
      <alignment horizontal="center" vertical="center"/>
      <protection locked="0"/>
    </xf>
    <xf numFmtId="2" fontId="10" fillId="2" borderId="30" xfId="0" applyNumberFormat="1" applyFont="1" applyFill="1" applyBorder="1" applyAlignment="1" applyProtection="1">
      <alignment horizontal="center" vertical="center"/>
      <protection locked="0"/>
    </xf>
    <xf numFmtId="2" fontId="10" fillId="2" borderId="27" xfId="0" applyNumberFormat="1" applyFont="1" applyFill="1" applyBorder="1" applyAlignment="1" applyProtection="1">
      <alignment horizontal="center" vertical="center"/>
      <protection locked="0"/>
    </xf>
    <xf numFmtId="2" fontId="10" fillId="2" borderId="28" xfId="0" applyNumberFormat="1" applyFont="1" applyFill="1" applyBorder="1" applyAlignment="1" applyProtection="1">
      <alignment horizontal="center" vertical="center"/>
      <protection locked="0"/>
    </xf>
    <xf numFmtId="2" fontId="10" fillId="3" borderId="8" xfId="0" applyNumberFormat="1" applyFont="1" applyFill="1" applyBorder="1" applyAlignment="1">
      <alignment horizontal="center" vertical="center"/>
    </xf>
    <xf numFmtId="2" fontId="10" fillId="3" borderId="10" xfId="0" applyNumberFormat="1" applyFont="1" applyFill="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2" fontId="10" fillId="0" borderId="1" xfId="0" applyNumberFormat="1" applyFont="1" applyFill="1" applyBorder="1" applyAlignment="1">
      <alignment horizontal="center" vertical="center"/>
    </xf>
    <xf numFmtId="2" fontId="10" fillId="0" borderId="5" xfId="0" applyNumberFormat="1" applyFont="1" applyFill="1" applyBorder="1" applyAlignment="1">
      <alignment horizontal="center" vertical="center"/>
    </xf>
    <xf numFmtId="0" fontId="12" fillId="0" borderId="38" xfId="0" applyFont="1" applyFill="1" applyBorder="1" applyAlignment="1">
      <alignment horizontal="center" vertical="center" wrapText="1" shrinkToFit="1"/>
    </xf>
    <xf numFmtId="0" fontId="16" fillId="0" borderId="8" xfId="0" applyFont="1" applyBorder="1" applyAlignment="1">
      <alignment horizontal="center" vertical="center" wrapText="1"/>
    </xf>
    <xf numFmtId="0" fontId="16" fillId="0" borderId="10" xfId="0" applyFont="1" applyBorder="1" applyAlignment="1">
      <alignment horizontal="center" vertical="center" wrapText="1"/>
    </xf>
    <xf numFmtId="0" fontId="10" fillId="0" borderId="8" xfId="0" applyFont="1" applyFill="1" applyBorder="1" applyAlignment="1">
      <alignment horizontal="center" vertical="center"/>
    </xf>
    <xf numFmtId="0" fontId="10" fillId="0" borderId="10" xfId="0" applyFont="1" applyFill="1" applyBorder="1" applyAlignment="1">
      <alignment horizontal="center" vertical="center"/>
    </xf>
    <xf numFmtId="0" fontId="10" fillId="8" borderId="41" xfId="0" applyFont="1" applyFill="1" applyBorder="1" applyAlignment="1" applyProtection="1">
      <alignment horizontal="center" vertical="center"/>
      <protection locked="0"/>
    </xf>
    <xf numFmtId="0" fontId="10" fillId="8" borderId="42" xfId="0" applyFont="1" applyFill="1" applyBorder="1" applyAlignment="1" applyProtection="1">
      <alignment horizontal="center" vertical="center"/>
      <protection locked="0"/>
    </xf>
    <xf numFmtId="0" fontId="10" fillId="8" borderId="43" xfId="0" applyFont="1" applyFill="1" applyBorder="1" applyAlignment="1" applyProtection="1">
      <alignment horizontal="center" vertical="center"/>
      <protection locked="0"/>
    </xf>
    <xf numFmtId="0" fontId="10" fillId="7" borderId="2" xfId="0" applyFont="1" applyFill="1" applyBorder="1" applyAlignment="1">
      <alignment horizontal="center" vertical="center"/>
    </xf>
    <xf numFmtId="0" fontId="10" fillId="0" borderId="11" xfId="0" quotePrefix="1" applyFont="1" applyFill="1" applyBorder="1" applyAlignment="1">
      <alignment horizontal="center" vertical="center"/>
    </xf>
    <xf numFmtId="0" fontId="10" fillId="0" borderId="12" xfId="0" quotePrefix="1" applyFont="1" applyFill="1" applyBorder="1" applyAlignment="1">
      <alignment horizontal="center" vertical="center"/>
    </xf>
    <xf numFmtId="0" fontId="10" fillId="0" borderId="11" xfId="0" quotePrefix="1" applyFont="1" applyBorder="1" applyAlignment="1">
      <alignment horizontal="center" vertical="center"/>
    </xf>
    <xf numFmtId="0" fontId="10" fillId="0" borderId="12" xfId="0" applyFont="1" applyBorder="1" applyAlignment="1">
      <alignment horizontal="center" vertical="center"/>
    </xf>
    <xf numFmtId="0" fontId="10" fillId="0" borderId="36" xfId="0" applyFont="1" applyBorder="1" applyAlignment="1">
      <alignment horizontal="center" vertical="center"/>
    </xf>
    <xf numFmtId="0" fontId="12" fillId="0" borderId="2" xfId="0" applyFont="1" applyFill="1" applyBorder="1" applyAlignment="1">
      <alignment horizontal="center" vertical="center" textRotation="255"/>
    </xf>
    <xf numFmtId="0" fontId="12" fillId="3" borderId="8" xfId="0" applyFont="1" applyFill="1" applyBorder="1" applyAlignment="1">
      <alignment horizontal="center" vertical="center" shrinkToFit="1"/>
    </xf>
    <xf numFmtId="0" fontId="12" fillId="3" borderId="9" xfId="0" applyFont="1" applyFill="1" applyBorder="1" applyAlignment="1">
      <alignment horizontal="center" vertical="center" shrinkToFit="1"/>
    </xf>
    <xf numFmtId="0" fontId="12" fillId="3" borderId="10" xfId="0" applyFont="1" applyFill="1" applyBorder="1" applyAlignment="1">
      <alignment horizontal="center" vertical="center" shrinkToFit="1"/>
    </xf>
    <xf numFmtId="0" fontId="12" fillId="0" borderId="8" xfId="0" applyFont="1" applyFill="1" applyBorder="1" applyAlignment="1">
      <alignment horizontal="center" vertical="center" wrapText="1" shrinkToFit="1"/>
    </xf>
    <xf numFmtId="0" fontId="12" fillId="0" borderId="9" xfId="0" applyFont="1" applyFill="1" applyBorder="1" applyAlignment="1">
      <alignment horizontal="center" vertical="center" wrapText="1" shrinkToFit="1"/>
    </xf>
    <xf numFmtId="0" fontId="12" fillId="0" borderId="10" xfId="0" applyFont="1" applyFill="1" applyBorder="1" applyAlignment="1">
      <alignment horizontal="center" vertical="center" wrapText="1" shrinkToFit="1"/>
    </xf>
    <xf numFmtId="0" fontId="12" fillId="0" borderId="2" xfId="0" applyFont="1" applyFill="1" applyBorder="1" applyAlignment="1">
      <alignment horizontal="center" wrapText="1"/>
    </xf>
    <xf numFmtId="2" fontId="10" fillId="0" borderId="158" xfId="0" applyNumberFormat="1" applyFont="1" applyFill="1" applyBorder="1" applyAlignment="1">
      <alignment horizontal="center" vertical="center"/>
    </xf>
    <xf numFmtId="2" fontId="10" fillId="0" borderId="159" xfId="0" applyNumberFormat="1" applyFont="1" applyFill="1" applyBorder="1" applyAlignment="1">
      <alignment horizontal="center" vertical="center"/>
    </xf>
    <xf numFmtId="2" fontId="10" fillId="0" borderId="152" xfId="0" applyNumberFormat="1" applyFont="1" applyFill="1" applyBorder="1" applyAlignment="1">
      <alignment horizontal="center" vertical="center" wrapText="1"/>
    </xf>
    <xf numFmtId="2" fontId="10" fillId="0" borderId="153" xfId="0" applyNumberFormat="1" applyFont="1" applyFill="1" applyBorder="1" applyAlignment="1">
      <alignment horizontal="center" vertical="center" wrapText="1"/>
    </xf>
    <xf numFmtId="2" fontId="10" fillId="0" borderId="151" xfId="0" applyNumberFormat="1" applyFont="1" applyFill="1" applyBorder="1" applyAlignment="1">
      <alignment horizontal="center" vertical="center" wrapText="1"/>
    </xf>
    <xf numFmtId="2" fontId="10" fillId="0" borderId="155" xfId="0" applyNumberFormat="1" applyFont="1" applyFill="1" applyBorder="1" applyAlignment="1">
      <alignment horizontal="center" vertical="center" wrapText="1"/>
    </xf>
    <xf numFmtId="0" fontId="12" fillId="3" borderId="8" xfId="0" applyFont="1" applyFill="1" applyBorder="1" applyAlignment="1">
      <alignment horizontal="center" vertical="center"/>
    </xf>
    <xf numFmtId="0" fontId="12" fillId="3" borderId="10" xfId="0" applyFont="1" applyFill="1" applyBorder="1" applyAlignment="1">
      <alignment horizontal="center" vertical="center"/>
    </xf>
    <xf numFmtId="0" fontId="12" fillId="0" borderId="2" xfId="0" applyFont="1" applyFill="1" applyBorder="1" applyAlignment="1">
      <alignment horizontal="center" vertical="top" shrinkToFit="1"/>
    </xf>
    <xf numFmtId="0" fontId="12" fillId="0" borderId="2" xfId="0" applyFont="1" applyFill="1" applyBorder="1" applyAlignment="1">
      <alignment horizontal="left" vertical="top" wrapText="1"/>
    </xf>
    <xf numFmtId="2" fontId="12" fillId="0" borderId="152" xfId="0" applyNumberFormat="1" applyFont="1" applyFill="1" applyBorder="1" applyAlignment="1">
      <alignment horizontal="center" vertical="center"/>
    </xf>
    <xf numFmtId="2" fontId="12" fillId="0" borderId="153" xfId="0" applyNumberFormat="1" applyFont="1" applyFill="1" applyBorder="1" applyAlignment="1">
      <alignment horizontal="center" vertical="center"/>
    </xf>
    <xf numFmtId="2" fontId="12" fillId="0" borderId="0" xfId="0" applyNumberFormat="1" applyFont="1" applyFill="1" applyBorder="1" applyAlignment="1">
      <alignment horizontal="center" vertical="center"/>
    </xf>
    <xf numFmtId="2" fontId="12" fillId="0" borderId="154" xfId="0" applyNumberFormat="1" applyFont="1" applyFill="1" applyBorder="1" applyAlignment="1">
      <alignment horizontal="center" vertical="center"/>
    </xf>
    <xf numFmtId="2" fontId="12" fillId="0" borderId="151" xfId="0" applyNumberFormat="1" applyFont="1" applyFill="1" applyBorder="1" applyAlignment="1">
      <alignment horizontal="center" vertical="center"/>
    </xf>
    <xf numFmtId="2" fontId="12" fillId="0" borderId="155" xfId="0" applyNumberFormat="1" applyFont="1" applyFill="1" applyBorder="1" applyAlignment="1">
      <alignment horizontal="center" vertical="center"/>
    </xf>
    <xf numFmtId="2" fontId="12" fillId="0" borderId="156" xfId="0" applyNumberFormat="1" applyFont="1" applyFill="1" applyBorder="1" applyAlignment="1">
      <alignment horizontal="center" vertical="center"/>
    </xf>
    <xf numFmtId="2" fontId="12" fillId="0" borderId="157" xfId="0" applyNumberFormat="1" applyFont="1" applyFill="1" applyBorder="1" applyAlignment="1">
      <alignment horizontal="center" vertical="center"/>
    </xf>
    <xf numFmtId="2" fontId="10" fillId="3" borderId="9" xfId="0" applyNumberFormat="1" applyFont="1" applyFill="1" applyBorder="1" applyAlignment="1">
      <alignment horizontal="center" vertical="center"/>
    </xf>
    <xf numFmtId="0" fontId="10" fillId="3" borderId="9" xfId="0" applyFont="1" applyFill="1" applyBorder="1" applyAlignment="1">
      <alignment horizontal="center" vertical="center"/>
    </xf>
    <xf numFmtId="0" fontId="10" fillId="3" borderId="10" xfId="0" applyFont="1" applyFill="1" applyBorder="1" applyAlignment="1">
      <alignment horizontal="center" vertical="center"/>
    </xf>
    <xf numFmtId="0" fontId="10" fillId="7" borderId="8" xfId="0" applyFont="1" applyFill="1" applyBorder="1" applyAlignment="1">
      <alignment horizontal="center" vertical="center"/>
    </xf>
    <xf numFmtId="0" fontId="10" fillId="7" borderId="9" xfId="0" applyFont="1" applyFill="1" applyBorder="1" applyAlignment="1">
      <alignment horizontal="center" vertical="center"/>
    </xf>
    <xf numFmtId="0" fontId="10" fillId="7" borderId="10" xfId="0" applyFont="1" applyFill="1" applyBorder="1" applyAlignment="1">
      <alignment horizontal="center" vertical="center"/>
    </xf>
    <xf numFmtId="0" fontId="10" fillId="0" borderId="2" xfId="0" applyFont="1" applyBorder="1" applyAlignment="1">
      <alignment horizontal="center" vertical="center" wrapText="1" shrinkToFit="1"/>
    </xf>
    <xf numFmtId="0" fontId="10" fillId="0" borderId="8" xfId="0" applyFont="1" applyFill="1" applyBorder="1" applyAlignment="1">
      <alignment horizontal="left" vertical="center"/>
    </xf>
    <xf numFmtId="0" fontId="22" fillId="7" borderId="8" xfId="0" applyFont="1" applyFill="1" applyBorder="1" applyAlignment="1">
      <alignment horizontal="center" vertical="center" wrapText="1" shrinkToFit="1"/>
    </xf>
    <xf numFmtId="0" fontId="23" fillId="7" borderId="9" xfId="0" applyFont="1" applyFill="1" applyBorder="1" applyAlignment="1">
      <alignment horizontal="center" vertical="center" shrinkToFit="1"/>
    </xf>
    <xf numFmtId="0" fontId="23" fillId="7" borderId="10" xfId="0" applyFont="1" applyFill="1" applyBorder="1" applyAlignment="1">
      <alignment horizontal="center" vertical="center" shrinkToFit="1"/>
    </xf>
    <xf numFmtId="0" fontId="12" fillId="8" borderId="41" xfId="0" applyFont="1" applyFill="1" applyBorder="1" applyAlignment="1" applyProtection="1">
      <alignment horizontal="center" vertical="center"/>
      <protection locked="0"/>
    </xf>
    <xf numFmtId="0" fontId="12" fillId="8" borderId="43" xfId="0" applyFont="1" applyFill="1" applyBorder="1" applyAlignment="1" applyProtection="1">
      <alignment horizontal="center" vertical="center"/>
      <protection locked="0"/>
    </xf>
    <xf numFmtId="0" fontId="0" fillId="3" borderId="9" xfId="0" applyFill="1" applyBorder="1" applyAlignment="1">
      <alignment horizontal="left" vertical="center"/>
    </xf>
    <xf numFmtId="0" fontId="0" fillId="3" borderId="10" xfId="0" applyFill="1" applyBorder="1" applyAlignment="1">
      <alignment horizontal="left" vertical="center"/>
    </xf>
    <xf numFmtId="0" fontId="12" fillId="8" borderId="42" xfId="0" applyFont="1" applyFill="1" applyBorder="1" applyAlignment="1" applyProtection="1">
      <alignment horizontal="center" vertical="center"/>
      <protection locked="0"/>
    </xf>
    <xf numFmtId="0" fontId="10" fillId="0" borderId="8" xfId="0" applyFont="1" applyBorder="1" applyAlignment="1">
      <alignment horizontal="center" vertical="center"/>
    </xf>
    <xf numFmtId="2" fontId="10" fillId="3" borderId="168" xfId="0" applyNumberFormat="1" applyFont="1" applyFill="1" applyBorder="1" applyAlignment="1">
      <alignment horizontal="center" vertical="center"/>
    </xf>
    <xf numFmtId="2" fontId="10" fillId="3" borderId="169" xfId="0" applyNumberFormat="1" applyFont="1" applyFill="1" applyBorder="1" applyAlignment="1">
      <alignment horizontal="center" vertical="center"/>
    </xf>
    <xf numFmtId="2" fontId="10" fillId="3" borderId="170" xfId="0" applyNumberFormat="1" applyFont="1" applyFill="1" applyBorder="1" applyAlignment="1">
      <alignment horizontal="center" vertical="center"/>
    </xf>
    <xf numFmtId="0" fontId="12" fillId="2" borderId="193" xfId="0" applyFont="1" applyFill="1" applyBorder="1" applyAlignment="1" applyProtection="1">
      <alignment horizontal="center" vertical="center" wrapText="1" shrinkToFit="1"/>
      <protection locked="0"/>
    </xf>
    <xf numFmtId="2" fontId="10" fillId="7" borderId="149" xfId="0" applyNumberFormat="1" applyFont="1" applyFill="1" applyBorder="1" applyAlignment="1">
      <alignment horizontal="center" vertical="center"/>
    </xf>
    <xf numFmtId="0" fontId="12" fillId="7" borderId="8" xfId="0" applyFont="1" applyFill="1" applyBorder="1" applyAlignment="1">
      <alignment horizontal="center" vertical="center"/>
    </xf>
    <xf numFmtId="0" fontId="12" fillId="7" borderId="10" xfId="0" applyFont="1" applyFill="1" applyBorder="1" applyAlignment="1">
      <alignment horizontal="center" vertical="center"/>
    </xf>
    <xf numFmtId="0" fontId="5" fillId="0" borderId="29" xfId="0" applyFont="1" applyFill="1" applyBorder="1" applyAlignment="1">
      <alignment horizontal="center" vertical="center"/>
    </xf>
    <xf numFmtId="0" fontId="5" fillId="0" borderId="30" xfId="0" applyFont="1" applyFill="1" applyBorder="1" applyAlignment="1">
      <alignment horizontal="center" vertical="center"/>
    </xf>
    <xf numFmtId="0" fontId="5" fillId="0" borderId="27" xfId="0" applyFont="1" applyFill="1" applyBorder="1" applyAlignment="1">
      <alignment horizontal="center" vertical="center"/>
    </xf>
    <xf numFmtId="0" fontId="5" fillId="0" borderId="28" xfId="0" applyFont="1" applyFill="1" applyBorder="1" applyAlignment="1">
      <alignment horizontal="center" vertical="center"/>
    </xf>
    <xf numFmtId="0" fontId="12" fillId="7" borderId="2" xfId="0" applyFont="1" applyFill="1" applyBorder="1" applyAlignment="1">
      <alignment horizontal="center" vertical="center"/>
    </xf>
    <xf numFmtId="0" fontId="12" fillId="2" borderId="196" xfId="0" applyFont="1" applyFill="1" applyBorder="1" applyAlignment="1" applyProtection="1">
      <alignment horizontal="center" vertical="center" wrapText="1" shrinkToFit="1"/>
      <protection locked="0"/>
    </xf>
    <xf numFmtId="0" fontId="10" fillId="2" borderId="2" xfId="0" applyFont="1" applyFill="1" applyBorder="1" applyAlignment="1" applyProtection="1">
      <alignment horizontal="center" vertical="center" shrinkToFit="1"/>
      <protection locked="0"/>
    </xf>
    <xf numFmtId="0" fontId="12" fillId="7" borderId="8" xfId="0" applyFont="1" applyFill="1" applyBorder="1" applyAlignment="1">
      <alignment horizontal="center" vertical="center" wrapText="1"/>
    </xf>
    <xf numFmtId="0" fontId="12" fillId="7" borderId="10" xfId="0" applyFont="1" applyFill="1" applyBorder="1" applyAlignment="1">
      <alignment horizontal="center" vertical="center" wrapText="1"/>
    </xf>
    <xf numFmtId="0" fontId="12" fillId="2" borderId="194" xfId="0" applyFont="1" applyFill="1" applyBorder="1" applyAlignment="1" applyProtection="1">
      <alignment horizontal="center" vertical="center" wrapText="1" shrinkToFit="1"/>
      <protection locked="0"/>
    </xf>
    <xf numFmtId="0" fontId="12" fillId="2" borderId="195" xfId="0" applyFont="1" applyFill="1" applyBorder="1" applyAlignment="1" applyProtection="1">
      <alignment horizontal="center" vertical="center" wrapText="1" shrinkToFit="1"/>
      <protection locked="0"/>
    </xf>
    <xf numFmtId="0" fontId="10" fillId="2" borderId="8" xfId="0" applyFont="1" applyFill="1" applyBorder="1" applyAlignment="1" applyProtection="1">
      <alignment horizontal="center" vertical="center" shrinkToFit="1"/>
      <protection locked="0"/>
    </xf>
    <xf numFmtId="0" fontId="10" fillId="2" borderId="10" xfId="0" applyFont="1" applyFill="1" applyBorder="1" applyAlignment="1" applyProtection="1">
      <alignment horizontal="center" vertical="center" shrinkToFit="1"/>
      <protection locked="0"/>
    </xf>
    <xf numFmtId="0" fontId="12" fillId="7" borderId="29" xfId="0" applyFont="1" applyFill="1" applyBorder="1" applyAlignment="1">
      <alignment horizontal="center" vertical="center" wrapText="1"/>
    </xf>
    <xf numFmtId="0" fontId="12" fillId="7" borderId="30" xfId="0" applyFont="1" applyFill="1" applyBorder="1" applyAlignment="1">
      <alignment horizontal="center" vertical="center" wrapText="1"/>
    </xf>
    <xf numFmtId="0" fontId="12" fillId="7" borderId="151" xfId="0" applyFont="1" applyFill="1" applyBorder="1" applyAlignment="1">
      <alignment horizontal="center" vertical="center" wrapText="1"/>
    </xf>
    <xf numFmtId="0" fontId="12" fillId="7" borderId="28" xfId="0" applyFont="1" applyFill="1" applyBorder="1" applyAlignment="1">
      <alignment horizontal="center" vertical="center" wrapText="1"/>
    </xf>
    <xf numFmtId="0" fontId="12" fillId="7" borderId="192" xfId="0" applyFont="1" applyFill="1" applyBorder="1" applyAlignment="1" applyProtection="1">
      <alignment horizontal="center" vertical="center" wrapText="1"/>
    </xf>
    <xf numFmtId="0" fontId="12" fillId="7" borderId="193" xfId="0" applyFont="1" applyFill="1" applyBorder="1" applyAlignment="1" applyProtection="1">
      <alignment horizontal="center" vertical="center"/>
    </xf>
    <xf numFmtId="0" fontId="4" fillId="7" borderId="2" xfId="0" applyFont="1" applyFill="1" applyBorder="1" applyAlignment="1">
      <alignment horizontal="center" vertical="center"/>
    </xf>
    <xf numFmtId="0" fontId="10" fillId="0" borderId="0" xfId="0" applyFont="1" applyBorder="1" applyAlignment="1">
      <alignment horizontal="center" vertical="top"/>
    </xf>
    <xf numFmtId="0" fontId="10" fillId="0" borderId="0" xfId="0" applyFont="1" applyAlignment="1">
      <alignment horizontal="left" vertical="top" wrapText="1"/>
    </xf>
    <xf numFmtId="0" fontId="10" fillId="0" borderId="15" xfId="0" applyFont="1" applyBorder="1" applyAlignment="1">
      <alignment horizontal="left" vertical="top" wrapText="1"/>
    </xf>
    <xf numFmtId="0" fontId="10" fillId="0" borderId="15" xfId="0" applyFont="1" applyBorder="1" applyAlignment="1">
      <alignment horizontal="left" vertical="top"/>
    </xf>
    <xf numFmtId="0" fontId="10" fillId="0" borderId="0" xfId="0" applyFont="1" applyBorder="1" applyAlignment="1">
      <alignment horizontal="left" vertical="top"/>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7" fillId="2" borderId="13" xfId="0" applyFont="1" applyFill="1" applyBorder="1" applyAlignment="1">
      <alignment horizontal="center" vertical="center"/>
    </xf>
    <xf numFmtId="0" fontId="10" fillId="0" borderId="14"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13" xfId="0" applyFont="1" applyBorder="1" applyAlignment="1">
      <alignment horizontal="center" vertical="center" wrapText="1"/>
    </xf>
    <xf numFmtId="0" fontId="14" fillId="0" borderId="13" xfId="0" applyFont="1" applyBorder="1" applyAlignment="1">
      <alignment horizontal="center" vertical="center" shrinkToFit="1"/>
    </xf>
    <xf numFmtId="0" fontId="7" fillId="0" borderId="13" xfId="0" applyFont="1" applyBorder="1" applyAlignment="1">
      <alignment horizontal="center" vertical="center"/>
    </xf>
    <xf numFmtId="0" fontId="7" fillId="0" borderId="14"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12" fillId="0" borderId="13" xfId="0" applyFont="1" applyBorder="1" applyAlignment="1">
      <alignment horizontal="center" vertical="center" wrapText="1"/>
    </xf>
    <xf numFmtId="0" fontId="7" fillId="2" borderId="21" xfId="0" applyFont="1" applyFill="1" applyBorder="1" applyAlignment="1">
      <alignment horizontal="center" vertical="center"/>
    </xf>
    <xf numFmtId="0" fontId="7" fillId="2" borderId="22" xfId="0" applyFont="1" applyFill="1" applyBorder="1" applyAlignment="1">
      <alignment horizontal="center" vertical="center"/>
    </xf>
    <xf numFmtId="0" fontId="7" fillId="2" borderId="23" xfId="0" applyFont="1" applyFill="1" applyBorder="1" applyAlignment="1">
      <alignment horizontal="center"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10" fillId="0" borderId="15" xfId="0" applyFont="1" applyBorder="1" applyAlignment="1">
      <alignment horizontal="center" vertical="top"/>
    </xf>
    <xf numFmtId="0" fontId="7" fillId="0" borderId="0" xfId="0" applyFont="1" applyBorder="1" applyAlignment="1">
      <alignment horizontal="center" vertical="center"/>
    </xf>
    <xf numFmtId="0" fontId="7" fillId="0" borderId="18" xfId="0" applyFont="1" applyBorder="1" applyAlignment="1">
      <alignment horizontal="center" vertical="center"/>
    </xf>
    <xf numFmtId="0" fontId="7" fillId="0" borderId="13" xfId="0" applyFont="1" applyFill="1" applyBorder="1" applyAlignment="1">
      <alignment horizontal="center" vertical="center" shrinkToFit="1"/>
    </xf>
    <xf numFmtId="0" fontId="5" fillId="7" borderId="0" xfId="0" applyFont="1" applyFill="1" applyAlignment="1">
      <alignment horizontal="left" vertical="center"/>
    </xf>
    <xf numFmtId="0" fontId="14" fillId="0" borderId="13" xfId="0" applyFont="1" applyBorder="1" applyAlignment="1">
      <alignment horizontal="center" vertical="center"/>
    </xf>
    <xf numFmtId="0" fontId="12" fillId="0" borderId="21"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23" xfId="0" applyFont="1" applyBorder="1" applyAlignment="1">
      <alignment horizontal="center" vertical="center" wrapText="1"/>
    </xf>
    <xf numFmtId="0" fontId="10" fillId="0" borderId="0" xfId="0" applyFont="1" applyBorder="1" applyAlignment="1">
      <alignment horizontal="left" vertical="top" wrapText="1"/>
    </xf>
    <xf numFmtId="0" fontId="7" fillId="0" borderId="13" xfId="0" applyFont="1" applyBorder="1" applyAlignment="1">
      <alignment horizontal="center" vertical="center" wrapText="1"/>
    </xf>
    <xf numFmtId="176" fontId="7" fillId="2" borderId="13" xfId="0" applyNumberFormat="1" applyFont="1" applyFill="1" applyBorder="1" applyAlignment="1">
      <alignment horizontal="center" vertical="center" shrinkToFit="1"/>
    </xf>
    <xf numFmtId="178" fontId="7" fillId="2" borderId="13" xfId="0" applyNumberFormat="1" applyFont="1" applyFill="1" applyBorder="1" applyAlignment="1">
      <alignment horizontal="center" vertical="center" shrinkToFit="1"/>
    </xf>
    <xf numFmtId="0" fontId="7" fillId="0" borderId="24" xfId="0" applyFont="1" applyBorder="1" applyAlignment="1">
      <alignment horizontal="center" vertical="center" textRotation="255"/>
    </xf>
    <xf numFmtId="0" fontId="7" fillId="0" borderId="25" xfId="0" applyFont="1" applyBorder="1" applyAlignment="1">
      <alignment horizontal="center" vertical="center" textRotation="255"/>
    </xf>
    <xf numFmtId="0" fontId="7" fillId="0" borderId="26" xfId="0" applyFont="1" applyBorder="1" applyAlignment="1">
      <alignment horizontal="center" vertical="center" textRotation="255"/>
    </xf>
    <xf numFmtId="176" fontId="7" fillId="2" borderId="21" xfId="0" applyNumberFormat="1" applyFont="1" applyFill="1" applyBorder="1" applyAlignment="1">
      <alignment horizontal="center" vertical="center" shrinkToFit="1"/>
    </xf>
    <xf numFmtId="176" fontId="7" fillId="2" borderId="22" xfId="0" applyNumberFormat="1" applyFont="1" applyFill="1" applyBorder="1" applyAlignment="1">
      <alignment horizontal="center" vertical="center" shrinkToFit="1"/>
    </xf>
    <xf numFmtId="176" fontId="7" fillId="2" borderId="23" xfId="0" applyNumberFormat="1" applyFont="1" applyFill="1" applyBorder="1" applyAlignment="1">
      <alignment horizontal="center" vertical="center" shrinkToFit="1"/>
    </xf>
    <xf numFmtId="0" fontId="10" fillId="0" borderId="13" xfId="0" applyFont="1" applyBorder="1" applyAlignment="1">
      <alignment horizontal="center" vertical="center" shrinkToFit="1"/>
    </xf>
    <xf numFmtId="0" fontId="7" fillId="0" borderId="13" xfId="0" applyFont="1" applyBorder="1" applyAlignment="1">
      <alignment horizontal="center" vertical="center" textRotation="255"/>
    </xf>
    <xf numFmtId="0" fontId="5" fillId="0" borderId="13" xfId="0" applyFont="1" applyBorder="1" applyAlignment="1">
      <alignment horizontal="center" vertical="center"/>
    </xf>
    <xf numFmtId="0" fontId="10" fillId="0" borderId="13" xfId="0" applyFont="1" applyBorder="1" applyAlignment="1">
      <alignment horizontal="center" vertical="center" wrapText="1" shrinkToFit="1"/>
    </xf>
    <xf numFmtId="0" fontId="12" fillId="0" borderId="13" xfId="0" applyFont="1" applyBorder="1" applyAlignment="1">
      <alignment horizontal="center" vertical="center" wrapText="1" shrinkToFit="1"/>
    </xf>
    <xf numFmtId="0" fontId="12" fillId="0" borderId="13" xfId="0" applyFont="1" applyBorder="1" applyAlignment="1">
      <alignment horizontal="center" vertical="center" shrinkToFi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21" xfId="0" applyFont="1" applyBorder="1" applyAlignment="1">
      <alignment horizontal="center" vertical="center" shrinkToFit="1"/>
    </xf>
    <xf numFmtId="0" fontId="7" fillId="0" borderId="22" xfId="0" applyFont="1" applyBorder="1" applyAlignment="1">
      <alignment horizontal="center" vertical="center" shrinkToFit="1"/>
    </xf>
    <xf numFmtId="0" fontId="7" fillId="0" borderId="23" xfId="0" applyFont="1" applyBorder="1" applyAlignment="1">
      <alignment horizontal="center" vertical="center" shrinkToFit="1"/>
    </xf>
    <xf numFmtId="0" fontId="7" fillId="2" borderId="21" xfId="0" applyFont="1" applyFill="1" applyBorder="1" applyAlignment="1" applyProtection="1">
      <alignment horizontal="center" vertical="center"/>
      <protection locked="0"/>
    </xf>
    <xf numFmtId="0" fontId="7" fillId="2" borderId="22" xfId="0" applyFont="1" applyFill="1" applyBorder="1" applyAlignment="1" applyProtection="1">
      <alignment horizontal="center" vertical="center"/>
      <protection locked="0"/>
    </xf>
    <xf numFmtId="0" fontId="7" fillId="2" borderId="23" xfId="0" applyFont="1" applyFill="1" applyBorder="1" applyAlignment="1" applyProtection="1">
      <alignment horizontal="center" vertical="center"/>
      <protection locked="0"/>
    </xf>
    <xf numFmtId="0" fontId="7" fillId="2" borderId="13" xfId="0" applyFont="1" applyFill="1" applyBorder="1" applyAlignment="1">
      <alignment horizontal="center" vertical="center" shrinkToFit="1"/>
    </xf>
    <xf numFmtId="0" fontId="7" fillId="0" borderId="15" xfId="0" applyFont="1" applyBorder="1" applyAlignment="1">
      <alignment horizontal="center" vertical="top"/>
    </xf>
    <xf numFmtId="0" fontId="7" fillId="0" borderId="13" xfId="0" applyFont="1" applyBorder="1" applyAlignment="1">
      <alignment horizontal="center" vertical="top"/>
    </xf>
    <xf numFmtId="0" fontId="7" fillId="0" borderId="0" xfId="0" applyFont="1" applyBorder="1" applyAlignment="1">
      <alignment horizontal="center" vertical="top"/>
    </xf>
    <xf numFmtId="0" fontId="7" fillId="7" borderId="13" xfId="0" applyFont="1" applyFill="1" applyBorder="1" applyAlignment="1">
      <alignment horizontal="center" vertical="top"/>
    </xf>
    <xf numFmtId="0" fontId="7" fillId="0" borderId="13" xfId="0" applyFont="1" applyBorder="1" applyAlignment="1">
      <alignment horizontal="center" vertical="center" shrinkToFit="1"/>
    </xf>
    <xf numFmtId="0" fontId="17" fillId="0" borderId="0" xfId="0" applyFont="1" applyAlignment="1">
      <alignment horizontal="center" vertical="center"/>
    </xf>
    <xf numFmtId="0" fontId="10" fillId="0" borderId="17" xfId="0" applyFont="1" applyBorder="1" applyAlignment="1">
      <alignment horizontal="center" vertical="center" wrapText="1"/>
    </xf>
    <xf numFmtId="0" fontId="10" fillId="0" borderId="18" xfId="0" applyFont="1" applyBorder="1" applyAlignment="1">
      <alignment horizontal="center" vertical="center" wrapText="1"/>
    </xf>
    <xf numFmtId="0" fontId="7" fillId="0" borderId="33" xfId="0" applyFont="1" applyFill="1" applyBorder="1" applyAlignment="1">
      <alignment horizontal="center" vertical="center" shrinkToFit="1"/>
    </xf>
    <xf numFmtId="0" fontId="7" fillId="0" borderId="34" xfId="0" applyFont="1" applyFill="1" applyBorder="1" applyAlignment="1">
      <alignment horizontal="center" vertical="center" shrinkToFit="1"/>
    </xf>
    <xf numFmtId="0" fontId="7" fillId="0" borderId="35" xfId="0" applyFont="1" applyFill="1" applyBorder="1" applyAlignment="1">
      <alignment horizontal="center" vertical="center" shrinkToFit="1"/>
    </xf>
    <xf numFmtId="0" fontId="10" fillId="0" borderId="0" xfId="0" applyFont="1" applyAlignment="1">
      <alignment horizontal="left" vertical="top"/>
    </xf>
    <xf numFmtId="0" fontId="7" fillId="2" borderId="21" xfId="0" applyNumberFormat="1" applyFont="1" applyFill="1" applyBorder="1" applyAlignment="1">
      <alignment horizontal="center" vertical="center" shrinkToFit="1"/>
    </xf>
    <xf numFmtId="0" fontId="7" fillId="2" borderId="22" xfId="0" applyNumberFormat="1" applyFont="1" applyFill="1" applyBorder="1" applyAlignment="1">
      <alignment horizontal="center" vertical="center" shrinkToFit="1"/>
    </xf>
    <xf numFmtId="0" fontId="7" fillId="2" borderId="23" xfId="0" applyNumberFormat="1" applyFont="1" applyFill="1" applyBorder="1" applyAlignment="1">
      <alignment horizontal="center" vertical="center" shrinkToFit="1"/>
    </xf>
    <xf numFmtId="0" fontId="7" fillId="2" borderId="24" xfId="0" applyFont="1" applyFill="1" applyBorder="1" applyAlignment="1">
      <alignment horizontal="center" vertical="center"/>
    </xf>
    <xf numFmtId="179" fontId="7" fillId="2" borderId="13" xfId="0" applyNumberFormat="1" applyFont="1" applyFill="1" applyBorder="1" applyAlignment="1">
      <alignment horizontal="center" vertical="center"/>
    </xf>
    <xf numFmtId="2" fontId="7" fillId="0" borderId="21" xfId="0" applyNumberFormat="1" applyFont="1" applyFill="1" applyBorder="1" applyAlignment="1">
      <alignment horizontal="center" vertical="center"/>
    </xf>
    <xf numFmtId="2" fontId="7" fillId="0" borderId="22" xfId="0" applyNumberFormat="1" applyFont="1" applyFill="1" applyBorder="1" applyAlignment="1">
      <alignment horizontal="center" vertical="center"/>
    </xf>
    <xf numFmtId="2" fontId="7" fillId="0" borderId="23" xfId="0" applyNumberFormat="1" applyFont="1" applyFill="1" applyBorder="1" applyAlignment="1">
      <alignment horizontal="center" vertical="center"/>
    </xf>
    <xf numFmtId="0" fontId="7" fillId="0" borderId="14" xfId="0" applyFont="1" applyBorder="1" applyAlignment="1">
      <alignment horizontal="center" vertical="center" shrinkToFit="1"/>
    </xf>
    <xf numFmtId="0" fontId="7" fillId="0" borderId="15" xfId="0" applyFont="1" applyBorder="1" applyAlignment="1">
      <alignment horizontal="center" vertical="center" shrinkToFit="1"/>
    </xf>
    <xf numFmtId="0" fontId="7" fillId="0" borderId="16" xfId="0" applyFont="1" applyBorder="1" applyAlignment="1">
      <alignment horizontal="center" vertical="center" shrinkToFit="1"/>
    </xf>
    <xf numFmtId="0" fontId="7" fillId="5" borderId="160" xfId="2" applyNumberFormat="1" applyFont="1" applyFill="1" applyBorder="1" applyAlignment="1">
      <alignment horizontal="center" vertical="center" shrinkToFit="1"/>
    </xf>
    <xf numFmtId="0" fontId="7" fillId="5" borderId="161" xfId="2" applyNumberFormat="1" applyFont="1" applyFill="1" applyBorder="1" applyAlignment="1">
      <alignment horizontal="center" vertical="center" shrinkToFit="1"/>
    </xf>
    <xf numFmtId="0" fontId="7" fillId="5" borderId="162" xfId="2" applyNumberFormat="1" applyFont="1" applyFill="1" applyBorder="1" applyAlignment="1">
      <alignment horizontal="center" vertical="center" shrinkToFit="1"/>
    </xf>
    <xf numFmtId="0" fontId="14" fillId="9" borderId="55" xfId="2" applyNumberFormat="1" applyFont="1" applyFill="1" applyBorder="1" applyAlignment="1" applyProtection="1">
      <alignment horizontal="center" vertical="center"/>
    </xf>
    <xf numFmtId="0" fontId="14" fillId="9" borderId="25" xfId="2" applyNumberFormat="1" applyFont="1" applyFill="1" applyBorder="1" applyAlignment="1" applyProtection="1">
      <alignment horizontal="center" vertical="center"/>
    </xf>
    <xf numFmtId="0" fontId="14" fillId="9" borderId="67" xfId="2" applyNumberFormat="1" applyFont="1" applyFill="1" applyBorder="1" applyAlignment="1" applyProtection="1">
      <alignment horizontal="center" vertical="center"/>
    </xf>
    <xf numFmtId="0" fontId="14" fillId="9" borderId="164" xfId="2" applyNumberFormat="1" applyFont="1" applyFill="1" applyBorder="1" applyAlignment="1" applyProtection="1">
      <alignment horizontal="center" vertical="center"/>
    </xf>
    <xf numFmtId="0" fontId="14" fillId="9" borderId="165" xfId="2" applyNumberFormat="1" applyFont="1" applyFill="1" applyBorder="1" applyAlignment="1" applyProtection="1">
      <alignment horizontal="center" vertical="center"/>
    </xf>
    <xf numFmtId="0" fontId="14" fillId="9" borderId="166" xfId="2" applyNumberFormat="1" applyFont="1" applyFill="1" applyBorder="1" applyAlignment="1" applyProtection="1">
      <alignment horizontal="center" vertical="center"/>
    </xf>
    <xf numFmtId="184" fontId="14" fillId="6" borderId="96" xfId="2" applyNumberFormat="1" applyFont="1" applyFill="1" applyBorder="1" applyAlignment="1" applyProtection="1">
      <alignment horizontal="center" vertical="center"/>
    </xf>
    <xf numFmtId="0" fontId="5" fillId="0" borderId="117" xfId="2" applyBorder="1" applyAlignment="1">
      <alignment horizontal="center" vertical="center"/>
    </xf>
    <xf numFmtId="0" fontId="5" fillId="0" borderId="86" xfId="2" applyBorder="1" applyAlignment="1">
      <alignment horizontal="center" vertical="center"/>
    </xf>
    <xf numFmtId="184" fontId="14" fillId="6" borderId="98" xfId="2" applyNumberFormat="1" applyFont="1" applyFill="1" applyBorder="1" applyAlignment="1" applyProtection="1">
      <alignment horizontal="center" vertical="center"/>
    </xf>
    <xf numFmtId="0" fontId="5" fillId="0" borderId="119" xfId="2" applyBorder="1" applyAlignment="1">
      <alignment horizontal="center" vertical="center"/>
    </xf>
    <xf numFmtId="0" fontId="5" fillId="0" borderId="84" xfId="2" applyBorder="1" applyAlignment="1">
      <alignment horizontal="center" vertical="center"/>
    </xf>
    <xf numFmtId="184" fontId="14" fillId="6" borderId="117" xfId="2" applyNumberFormat="1" applyFont="1" applyFill="1" applyBorder="1" applyAlignment="1" applyProtection="1">
      <alignment horizontal="center" vertical="center"/>
    </xf>
    <xf numFmtId="184" fontId="14" fillId="6" borderId="86" xfId="2" applyNumberFormat="1" applyFont="1" applyFill="1" applyBorder="1" applyAlignment="1" applyProtection="1">
      <alignment horizontal="center" vertical="center"/>
    </xf>
    <xf numFmtId="184" fontId="14" fillId="6" borderId="119" xfId="2" applyNumberFormat="1" applyFont="1" applyFill="1" applyBorder="1" applyAlignment="1" applyProtection="1">
      <alignment horizontal="center" vertical="center"/>
    </xf>
    <xf numFmtId="184" fontId="14" fillId="6" borderId="84" xfId="2" applyNumberFormat="1" applyFont="1" applyFill="1" applyBorder="1" applyAlignment="1" applyProtection="1">
      <alignment horizontal="center" vertical="center"/>
    </xf>
    <xf numFmtId="183" fontId="14" fillId="6" borderId="96" xfId="2" applyNumberFormat="1" applyFont="1" applyFill="1" applyBorder="1" applyAlignment="1" applyProtection="1">
      <alignment horizontal="center" vertical="center"/>
    </xf>
    <xf numFmtId="183" fontId="5" fillId="0" borderId="117" xfId="2" applyNumberFormat="1" applyBorder="1" applyAlignment="1">
      <alignment horizontal="center" vertical="center"/>
    </xf>
    <xf numFmtId="183" fontId="5" fillId="0" borderId="86" xfId="2" applyNumberFormat="1" applyBorder="1" applyAlignment="1">
      <alignment horizontal="center" vertical="center"/>
    </xf>
    <xf numFmtId="185" fontId="14" fillId="0" borderId="45" xfId="2" applyNumberFormat="1" applyFont="1" applyFill="1" applyBorder="1" applyAlignment="1" applyProtection="1">
      <alignment horizontal="center" vertical="center"/>
    </xf>
    <xf numFmtId="185" fontId="14" fillId="0" borderId="53" xfId="2" applyNumberFormat="1" applyFont="1" applyFill="1" applyBorder="1" applyAlignment="1" applyProtection="1">
      <alignment horizontal="center" vertical="center"/>
    </xf>
    <xf numFmtId="185" fontId="14" fillId="0" borderId="66" xfId="2" applyNumberFormat="1" applyFont="1" applyFill="1" applyBorder="1" applyAlignment="1" applyProtection="1">
      <alignment horizontal="center" vertical="center"/>
    </xf>
    <xf numFmtId="184" fontId="14" fillId="4" borderId="47" xfId="2" applyNumberFormat="1" applyFont="1" applyFill="1" applyBorder="1" applyAlignment="1" applyProtection="1">
      <alignment horizontal="center" vertical="center"/>
    </xf>
    <xf numFmtId="184" fontId="14" fillId="4" borderId="54" xfId="2" applyNumberFormat="1" applyFont="1" applyFill="1" applyBorder="1" applyAlignment="1" applyProtection="1">
      <alignment horizontal="center" vertical="center"/>
    </xf>
    <xf numFmtId="184" fontId="14" fillId="4" borderId="74" xfId="2" applyNumberFormat="1" applyFont="1" applyFill="1" applyBorder="1" applyAlignment="1" applyProtection="1">
      <alignment horizontal="center" vertical="center"/>
    </xf>
    <xf numFmtId="183" fontId="14" fillId="6" borderId="98" xfId="2" applyNumberFormat="1" applyFont="1" applyFill="1" applyBorder="1" applyAlignment="1" applyProtection="1">
      <alignment horizontal="center" vertical="center"/>
    </xf>
    <xf numFmtId="183" fontId="5" fillId="0" borderId="119" xfId="2" applyNumberFormat="1" applyBorder="1" applyAlignment="1">
      <alignment horizontal="center" vertical="center"/>
    </xf>
    <xf numFmtId="183" fontId="5" fillId="0" borderId="84" xfId="2" applyNumberFormat="1" applyBorder="1" applyAlignment="1">
      <alignment horizontal="center" vertical="center"/>
    </xf>
    <xf numFmtId="186" fontId="14" fillId="0" borderId="55" xfId="2" applyNumberFormat="1" applyFont="1" applyFill="1" applyBorder="1" applyAlignment="1" applyProtection="1">
      <alignment horizontal="center" vertical="center"/>
    </xf>
    <xf numFmtId="186" fontId="14" fillId="0" borderId="25" xfId="2" applyNumberFormat="1" applyFont="1" applyFill="1" applyBorder="1" applyAlignment="1" applyProtection="1">
      <alignment horizontal="center" vertical="center"/>
    </xf>
    <xf numFmtId="186" fontId="14" fillId="0" borderId="67" xfId="2" applyNumberFormat="1" applyFont="1" applyFill="1" applyBorder="1" applyAlignment="1" applyProtection="1">
      <alignment horizontal="center" vertical="center"/>
    </xf>
    <xf numFmtId="184" fontId="14" fillId="4" borderId="55" xfId="2" applyNumberFormat="1" applyFont="1" applyFill="1" applyBorder="1" applyAlignment="1" applyProtection="1">
      <alignment horizontal="center" vertical="center"/>
    </xf>
    <xf numFmtId="184" fontId="14" fillId="4" borderId="25" xfId="2" applyNumberFormat="1" applyFont="1" applyFill="1" applyBorder="1" applyAlignment="1" applyProtection="1">
      <alignment horizontal="center" vertical="center"/>
    </xf>
    <xf numFmtId="184" fontId="14" fillId="4" borderId="67" xfId="2" applyNumberFormat="1" applyFont="1" applyFill="1" applyBorder="1" applyAlignment="1" applyProtection="1">
      <alignment horizontal="center" vertical="center"/>
    </xf>
    <xf numFmtId="185" fontId="14" fillId="4" borderId="46" xfId="2" applyNumberFormat="1" applyFont="1" applyFill="1" applyBorder="1" applyAlignment="1" applyProtection="1">
      <alignment horizontal="center" vertical="center"/>
    </xf>
    <xf numFmtId="185" fontId="14" fillId="4" borderId="17" xfId="2" applyNumberFormat="1" applyFont="1" applyFill="1" applyBorder="1" applyAlignment="1" applyProtection="1">
      <alignment horizontal="center" vertical="center"/>
    </xf>
    <xf numFmtId="185" fontId="14" fillId="4" borderId="68" xfId="2" applyNumberFormat="1" applyFont="1" applyFill="1" applyBorder="1" applyAlignment="1" applyProtection="1">
      <alignment horizontal="center" vertical="center"/>
    </xf>
    <xf numFmtId="181" fontId="7" fillId="0" borderId="72" xfId="2" applyNumberFormat="1" applyFont="1" applyFill="1" applyBorder="1" applyAlignment="1">
      <alignment horizontal="center" vertical="center" wrapText="1"/>
    </xf>
    <xf numFmtId="181" fontId="7" fillId="0" borderId="13" xfId="2" applyNumberFormat="1" applyFont="1" applyFill="1" applyBorder="1" applyAlignment="1">
      <alignment horizontal="center" vertical="center" wrapText="1"/>
    </xf>
    <xf numFmtId="181" fontId="7" fillId="0" borderId="21" xfId="2" applyNumberFormat="1" applyFont="1" applyFill="1" applyBorder="1" applyAlignment="1">
      <alignment horizontal="center" vertical="center" wrapText="1"/>
    </xf>
    <xf numFmtId="181" fontId="7" fillId="0" borderId="73" xfId="2" applyNumberFormat="1" applyFont="1" applyFill="1" applyBorder="1" applyAlignment="1">
      <alignment horizontal="center" vertical="center" wrapText="1"/>
    </xf>
    <xf numFmtId="49" fontId="7" fillId="0" borderId="45" xfId="2" applyNumberFormat="1" applyFont="1" applyFill="1" applyBorder="1" applyAlignment="1">
      <alignment horizontal="center" vertical="center"/>
    </xf>
    <xf numFmtId="49" fontId="7" fillId="0" borderId="53" xfId="2" applyNumberFormat="1" applyFont="1" applyFill="1" applyBorder="1" applyAlignment="1">
      <alignment horizontal="center" vertical="center"/>
    </xf>
    <xf numFmtId="49" fontId="7" fillId="0" borderId="66" xfId="2" applyNumberFormat="1" applyFont="1" applyFill="1" applyBorder="1" applyAlignment="1">
      <alignment horizontal="center" vertical="center"/>
    </xf>
    <xf numFmtId="0" fontId="7" fillId="0" borderId="46" xfId="2" applyNumberFormat="1" applyFont="1" applyFill="1" applyBorder="1" applyAlignment="1">
      <alignment horizontal="left" vertical="center" wrapText="1" indent="1" shrinkToFit="1"/>
    </xf>
    <xf numFmtId="0" fontId="7" fillId="0" borderId="17" xfId="2" applyNumberFormat="1" applyFont="1" applyFill="1" applyBorder="1" applyAlignment="1">
      <alignment horizontal="left" vertical="center" wrapText="1" indent="1" shrinkToFit="1"/>
    </xf>
    <xf numFmtId="0" fontId="7" fillId="0" borderId="68" xfId="2" applyNumberFormat="1" applyFont="1" applyFill="1" applyBorder="1" applyAlignment="1">
      <alignment horizontal="left" vertical="center" wrapText="1" indent="1" shrinkToFit="1"/>
    </xf>
    <xf numFmtId="185" fontId="14" fillId="5" borderId="92" xfId="2" applyNumberFormat="1" applyFont="1" applyFill="1" applyBorder="1" applyAlignment="1">
      <alignment horizontal="center" vertical="center"/>
    </xf>
    <xf numFmtId="185" fontId="14" fillId="5" borderId="112" xfId="2" applyNumberFormat="1" applyFont="1" applyFill="1" applyBorder="1" applyAlignment="1">
      <alignment horizontal="center" vertical="center"/>
    </xf>
    <xf numFmtId="185" fontId="14" fillId="5" borderId="79" xfId="2" applyNumberFormat="1" applyFont="1" applyFill="1" applyBorder="1" applyAlignment="1">
      <alignment horizontal="center" vertical="center"/>
    </xf>
    <xf numFmtId="185" fontId="14" fillId="6" borderId="52" xfId="2" applyNumberFormat="1" applyFont="1" applyFill="1" applyBorder="1" applyAlignment="1">
      <alignment horizontal="center" vertical="center"/>
    </xf>
    <xf numFmtId="185" fontId="14" fillId="6" borderId="113" xfId="2" applyNumberFormat="1" applyFont="1" applyFill="1" applyBorder="1" applyAlignment="1">
      <alignment horizontal="center" vertical="center"/>
    </xf>
    <xf numFmtId="185" fontId="14" fillId="6" borderId="62" xfId="2" applyNumberFormat="1" applyFont="1" applyFill="1" applyBorder="1" applyAlignment="1">
      <alignment horizontal="center" vertical="center"/>
    </xf>
    <xf numFmtId="184" fontId="14" fillId="6" borderId="102" xfId="2" applyNumberFormat="1" applyFont="1" applyFill="1" applyBorder="1" applyAlignment="1" applyProtection="1">
      <alignment horizontal="center" vertical="center"/>
    </xf>
    <xf numFmtId="0" fontId="5" fillId="0" borderId="123" xfId="2" applyBorder="1" applyAlignment="1">
      <alignment horizontal="center" vertical="center"/>
    </xf>
    <xf numFmtId="0" fontId="5" fillId="0" borderId="85" xfId="2" applyBorder="1" applyAlignment="1">
      <alignment horizontal="center" vertical="center"/>
    </xf>
    <xf numFmtId="0" fontId="7" fillId="0" borderId="63" xfId="2" applyFont="1" applyFill="1" applyBorder="1" applyAlignment="1">
      <alignment horizontal="center" vertical="center" shrinkToFit="1"/>
    </xf>
    <xf numFmtId="0" fontId="7" fillId="0" borderId="64" xfId="2" applyFont="1" applyFill="1" applyBorder="1" applyAlignment="1">
      <alignment horizontal="center" vertical="center" shrinkToFit="1"/>
    </xf>
    <xf numFmtId="0" fontId="7" fillId="0" borderId="71" xfId="2" applyFont="1" applyFill="1" applyBorder="1" applyAlignment="1">
      <alignment horizontal="center" vertical="center" shrinkToFit="1"/>
    </xf>
    <xf numFmtId="0" fontId="7" fillId="0" borderId="61" xfId="2" applyFont="1" applyFill="1" applyBorder="1" applyAlignment="1">
      <alignment horizontal="center" vertical="center" shrinkToFit="1"/>
    </xf>
    <xf numFmtId="0" fontId="7" fillId="0" borderId="44" xfId="2" applyFont="1" applyFill="1" applyBorder="1" applyAlignment="1">
      <alignment horizontal="center" vertical="center" shrinkToFit="1"/>
    </xf>
    <xf numFmtId="0" fontId="7" fillId="0" borderId="62" xfId="2" applyFont="1" applyFill="1" applyBorder="1" applyAlignment="1">
      <alignment horizontal="center" vertical="center" shrinkToFit="1"/>
    </xf>
    <xf numFmtId="0" fontId="10" fillId="0" borderId="16" xfId="2" applyFont="1" applyFill="1" applyBorder="1" applyAlignment="1">
      <alignment horizontal="center" vertical="center" wrapText="1"/>
    </xf>
    <xf numFmtId="0" fontId="10" fillId="0" borderId="69" xfId="2" applyFont="1" applyFill="1" applyBorder="1" applyAlignment="1">
      <alignment horizontal="center" vertical="center" wrapText="1"/>
    </xf>
    <xf numFmtId="181" fontId="7" fillId="0" borderId="87" xfId="2" applyNumberFormat="1" applyFont="1" applyFill="1" applyBorder="1" applyAlignment="1">
      <alignment horizontal="center" vertical="center" wrapText="1"/>
    </xf>
    <xf numFmtId="181" fontId="7" fillId="0" borderId="24" xfId="2" applyNumberFormat="1" applyFont="1" applyFill="1" applyBorder="1" applyAlignment="1">
      <alignment horizontal="center" vertical="center" wrapText="1"/>
    </xf>
    <xf numFmtId="181" fontId="7" fillId="0" borderId="67" xfId="2" applyNumberFormat="1" applyFont="1" applyFill="1" applyBorder="1" applyAlignment="1">
      <alignment horizontal="center" vertical="center" wrapText="1"/>
    </xf>
    <xf numFmtId="181" fontId="7" fillId="4" borderId="13" xfId="2" applyNumberFormat="1" applyFont="1" applyFill="1" applyBorder="1" applyAlignment="1">
      <alignment horizontal="center" vertical="center" wrapText="1"/>
    </xf>
    <xf numFmtId="181" fontId="7" fillId="4" borderId="87" xfId="2" applyNumberFormat="1" applyFont="1" applyFill="1" applyBorder="1" applyAlignment="1">
      <alignment horizontal="center" vertical="center" wrapText="1"/>
    </xf>
    <xf numFmtId="0" fontId="7" fillId="0" borderId="49" xfId="2" applyFont="1" applyFill="1" applyBorder="1" applyAlignment="1">
      <alignment horizontal="center" vertical="center" shrinkToFit="1"/>
    </xf>
    <xf numFmtId="0" fontId="7" fillId="0" borderId="70" xfId="2" applyFont="1" applyFill="1" applyBorder="1" applyAlignment="1">
      <alignment horizontal="center" vertical="center" shrinkToFit="1"/>
    </xf>
    <xf numFmtId="0" fontId="7" fillId="0" borderId="65" xfId="2" applyFont="1" applyFill="1" applyBorder="1" applyAlignment="1">
      <alignment horizontal="center" vertical="center" shrinkToFit="1"/>
    </xf>
    <xf numFmtId="181" fontId="7" fillId="4" borderId="21" xfId="2" applyNumberFormat="1" applyFont="1" applyFill="1" applyBorder="1" applyAlignment="1">
      <alignment horizontal="center" vertical="center" wrapText="1"/>
    </xf>
    <xf numFmtId="181" fontId="7" fillId="4" borderId="88" xfId="2" applyNumberFormat="1" applyFont="1" applyFill="1" applyBorder="1" applyAlignment="1">
      <alignment horizontal="center" vertical="center" wrapText="1"/>
    </xf>
    <xf numFmtId="0" fontId="7" fillId="0" borderId="50" xfId="2" applyFont="1" applyFill="1" applyBorder="1" applyAlignment="1">
      <alignment horizontal="center" vertical="center" shrinkToFit="1"/>
    </xf>
    <xf numFmtId="0" fontId="7" fillId="0" borderId="51" xfId="2" applyFont="1" applyFill="1" applyBorder="1" applyAlignment="1">
      <alignment horizontal="center" vertical="center" shrinkToFit="1"/>
    </xf>
    <xf numFmtId="0" fontId="7" fillId="0" borderId="52" xfId="2" applyFont="1" applyFill="1" applyBorder="1" applyAlignment="1">
      <alignment horizontal="center" vertical="center" shrinkToFit="1"/>
    </xf>
    <xf numFmtId="0" fontId="7" fillId="0" borderId="57" xfId="2" applyFont="1" applyFill="1" applyBorder="1" applyAlignment="1">
      <alignment horizontal="center" vertical="center" shrinkToFit="1"/>
    </xf>
    <xf numFmtId="0" fontId="7" fillId="0" borderId="48" xfId="2" applyFont="1" applyFill="1" applyBorder="1" applyAlignment="1">
      <alignment horizontal="center" vertical="center" shrinkToFit="1"/>
    </xf>
    <xf numFmtId="0" fontId="7" fillId="0" borderId="66" xfId="2" applyFont="1" applyFill="1" applyBorder="1" applyAlignment="1">
      <alignment horizontal="center" vertical="center" shrinkToFit="1"/>
    </xf>
    <xf numFmtId="0" fontId="7" fillId="0" borderId="67" xfId="2" applyFont="1" applyFill="1" applyBorder="1" applyAlignment="1">
      <alignment horizontal="center" vertical="center" shrinkToFit="1"/>
    </xf>
    <xf numFmtId="0" fontId="7" fillId="0" borderId="68" xfId="2" applyFont="1" applyFill="1" applyBorder="1" applyAlignment="1">
      <alignment horizontal="center" vertical="center" shrinkToFit="1"/>
    </xf>
    <xf numFmtId="0" fontId="7" fillId="0" borderId="69" xfId="2" applyFont="1" applyFill="1" applyBorder="1" applyAlignment="1">
      <alignment horizontal="center" vertical="center" shrinkToFit="1"/>
    </xf>
    <xf numFmtId="0" fontId="7" fillId="0" borderId="45" xfId="2" applyFont="1" applyFill="1" applyBorder="1" applyAlignment="1">
      <alignment horizontal="center" vertical="center" shrinkToFit="1"/>
    </xf>
    <xf numFmtId="0" fontId="7" fillId="0" borderId="55" xfId="2" applyFont="1" applyFill="1" applyBorder="1" applyAlignment="1">
      <alignment horizontal="center" vertical="center" shrinkToFit="1"/>
    </xf>
    <xf numFmtId="0" fontId="7" fillId="0" borderId="46" xfId="2" applyFont="1" applyFill="1" applyBorder="1" applyAlignment="1">
      <alignment horizontal="center" vertical="center" shrinkToFit="1"/>
    </xf>
    <xf numFmtId="0" fontId="7" fillId="0" borderId="56" xfId="2" applyFont="1" applyFill="1" applyBorder="1" applyAlignment="1">
      <alignment horizontal="center" vertical="center" shrinkToFit="1"/>
    </xf>
    <xf numFmtId="0" fontId="7" fillId="0" borderId="50" xfId="2" applyFont="1" applyFill="1" applyBorder="1" applyAlignment="1">
      <alignment horizontal="center" vertical="center"/>
    </xf>
    <xf numFmtId="0" fontId="7" fillId="0" borderId="51" xfId="2" applyFont="1" applyFill="1" applyBorder="1" applyAlignment="1">
      <alignment horizontal="center" vertical="center"/>
    </xf>
    <xf numFmtId="0" fontId="7" fillId="0" borderId="52" xfId="2" applyFont="1" applyFill="1" applyBorder="1" applyAlignment="1">
      <alignment horizontal="center" vertical="center"/>
    </xf>
    <xf numFmtId="0" fontId="7" fillId="0" borderId="45" xfId="2" applyFont="1" applyFill="1" applyBorder="1" applyAlignment="1">
      <alignment horizontal="center" vertical="center" wrapText="1"/>
    </xf>
    <xf numFmtId="0" fontId="7" fillId="0" borderId="53" xfId="2" applyFont="1" applyFill="1" applyBorder="1" applyAlignment="1">
      <alignment horizontal="center" vertical="center" wrapText="1"/>
    </xf>
    <xf numFmtId="0" fontId="7" fillId="0" borderId="66" xfId="2" applyFont="1" applyFill="1" applyBorder="1" applyAlignment="1">
      <alignment horizontal="center" vertical="center" wrapText="1"/>
    </xf>
    <xf numFmtId="0" fontId="7" fillId="0" borderId="46" xfId="2" applyFont="1" applyFill="1" applyBorder="1" applyAlignment="1">
      <alignment horizontal="center" vertical="center" wrapText="1"/>
    </xf>
    <xf numFmtId="0" fontId="7" fillId="0" borderId="17" xfId="2" applyFont="1" applyFill="1" applyBorder="1" applyAlignment="1">
      <alignment horizontal="center" vertical="center" wrapText="1"/>
    </xf>
    <xf numFmtId="0" fontId="7" fillId="0" borderId="68" xfId="2" applyFont="1" applyFill="1" applyBorder="1" applyAlignment="1">
      <alignment horizontal="center" vertical="center" wrapText="1"/>
    </xf>
    <xf numFmtId="0" fontId="7" fillId="0" borderId="47" xfId="2" applyFont="1" applyFill="1" applyBorder="1" applyAlignment="1">
      <alignment horizontal="center" vertical="center" wrapText="1"/>
    </xf>
    <xf numFmtId="0" fontId="7" fillId="0" borderId="54" xfId="2" applyFont="1" applyFill="1" applyBorder="1" applyAlignment="1">
      <alignment horizontal="center" vertical="center" wrapText="1"/>
    </xf>
    <xf numFmtId="0" fontId="7" fillId="0" borderId="74" xfId="2" applyFont="1" applyFill="1" applyBorder="1" applyAlignment="1">
      <alignment horizontal="center" vertical="center" wrapText="1"/>
    </xf>
    <xf numFmtId="187" fontId="5" fillId="0" borderId="184" xfId="2" applyNumberFormat="1" applyFont="1" applyBorder="1" applyAlignment="1">
      <alignment horizontal="left" vertical="center" shrinkToFit="1"/>
    </xf>
    <xf numFmtId="187" fontId="5" fillId="0" borderId="185" xfId="2" applyNumberFormat="1" applyFont="1" applyBorder="1" applyAlignment="1">
      <alignment horizontal="left" vertical="center" shrinkToFit="1"/>
    </xf>
    <xf numFmtId="187" fontId="5" fillId="0" borderId="186" xfId="2" applyNumberFormat="1" applyFont="1" applyBorder="1" applyAlignment="1">
      <alignment horizontal="left" vertical="center" shrinkToFit="1"/>
    </xf>
    <xf numFmtId="0" fontId="10" fillId="0" borderId="14" xfId="2" applyFont="1" applyBorder="1" applyAlignment="1">
      <alignment horizontal="center" vertical="center" wrapText="1" shrinkToFit="1"/>
    </xf>
    <xf numFmtId="0" fontId="10" fillId="0" borderId="15" xfId="2" applyFont="1" applyBorder="1" applyAlignment="1">
      <alignment horizontal="center" vertical="center" wrapText="1" shrinkToFit="1"/>
    </xf>
    <xf numFmtId="0" fontId="10" fillId="0" borderId="16" xfId="2" applyFont="1" applyBorder="1" applyAlignment="1">
      <alignment horizontal="center" vertical="center" wrapText="1" shrinkToFit="1"/>
    </xf>
    <xf numFmtId="0" fontId="10" fillId="0" borderId="17" xfId="2" applyFont="1" applyBorder="1" applyAlignment="1">
      <alignment horizontal="center" vertical="center" wrapText="1" shrinkToFit="1"/>
    </xf>
    <xf numFmtId="0" fontId="10" fillId="0" borderId="0" xfId="2" applyFont="1" applyBorder="1" applyAlignment="1">
      <alignment horizontal="center" vertical="center" wrapText="1" shrinkToFit="1"/>
    </xf>
    <xf numFmtId="0" fontId="10" fillId="0" borderId="18" xfId="2" applyFont="1" applyBorder="1" applyAlignment="1">
      <alignment horizontal="center" vertical="center" wrapText="1" shrinkToFit="1"/>
    </xf>
    <xf numFmtId="0" fontId="10" fillId="0" borderId="21" xfId="2" applyFont="1" applyBorder="1" applyAlignment="1">
      <alignment horizontal="center" vertical="center" wrapText="1" shrinkToFit="1"/>
    </xf>
    <xf numFmtId="0" fontId="10" fillId="0" borderId="22" xfId="2" applyFont="1" applyBorder="1" applyAlignment="1">
      <alignment horizontal="center" vertical="center" wrapText="1" shrinkToFit="1"/>
    </xf>
    <xf numFmtId="0" fontId="10" fillId="0" borderId="23" xfId="2" applyFont="1" applyBorder="1" applyAlignment="1">
      <alignment horizontal="center" vertical="center" wrapText="1" shrinkToFit="1"/>
    </xf>
    <xf numFmtId="0" fontId="7" fillId="0" borderId="187" xfId="2" applyFont="1" applyBorder="1" applyAlignment="1">
      <alignment horizontal="center" vertical="center" wrapText="1"/>
    </xf>
    <xf numFmtId="0" fontId="7" fillId="0" borderId="13" xfId="2" applyFont="1" applyBorder="1" applyAlignment="1">
      <alignment horizontal="center" vertical="center" wrapText="1"/>
    </xf>
    <xf numFmtId="0" fontId="7" fillId="0" borderId="24" xfId="2" applyFont="1" applyBorder="1" applyAlignment="1">
      <alignment horizontal="center" vertical="center" wrapText="1"/>
    </xf>
    <xf numFmtId="0" fontId="10" fillId="0" borderId="55" xfId="2" applyFont="1" applyBorder="1" applyAlignment="1">
      <alignment horizontal="center" vertical="center" wrapText="1" shrinkToFit="1"/>
    </xf>
    <xf numFmtId="0" fontId="10" fillId="0" borderId="25" xfId="2" applyFont="1" applyBorder="1" applyAlignment="1">
      <alignment horizontal="center" vertical="center" wrapText="1" shrinkToFit="1"/>
    </xf>
    <xf numFmtId="0" fontId="10" fillId="0" borderId="188" xfId="2" applyFont="1" applyBorder="1" applyAlignment="1">
      <alignment horizontal="center" vertical="center" wrapText="1" shrinkToFit="1"/>
    </xf>
    <xf numFmtId="0" fontId="7" fillId="0" borderId="52" xfId="2" applyFont="1" applyFill="1" applyBorder="1" applyAlignment="1">
      <alignment horizontal="center" vertical="center" wrapText="1"/>
    </xf>
    <xf numFmtId="0" fontId="7" fillId="0" borderId="113" xfId="2" applyFont="1" applyFill="1" applyBorder="1" applyAlignment="1">
      <alignment horizontal="center" vertical="center"/>
    </xf>
    <xf numFmtId="0" fontId="10" fillId="0" borderId="13" xfId="2" applyFont="1" applyBorder="1" applyAlignment="1">
      <alignment horizontal="center" vertical="center" shrinkToFit="1"/>
    </xf>
    <xf numFmtId="0" fontId="10" fillId="0" borderId="24" xfId="2" applyFont="1" applyBorder="1" applyAlignment="1">
      <alignment horizontal="center" vertical="center" shrinkToFit="1"/>
    </xf>
    <xf numFmtId="0" fontId="10" fillId="0" borderId="13" xfId="2" applyFont="1" applyBorder="1" applyAlignment="1">
      <alignment horizontal="center" vertical="center" wrapText="1" shrinkToFit="1"/>
    </xf>
    <xf numFmtId="0" fontId="10" fillId="0" borderId="24" xfId="2" applyFont="1" applyBorder="1" applyAlignment="1">
      <alignment horizontal="center" vertical="center" wrapText="1" shrinkToFit="1"/>
    </xf>
    <xf numFmtId="0" fontId="10" fillId="0" borderId="188" xfId="2" applyFont="1" applyBorder="1" applyAlignment="1">
      <alignment horizontal="center" vertical="center" shrinkToFit="1"/>
    </xf>
    <xf numFmtId="0" fontId="7" fillId="0" borderId="184" xfId="2" applyFont="1" applyBorder="1" applyAlignment="1">
      <alignment horizontal="center" vertical="center" shrinkToFit="1"/>
    </xf>
    <xf numFmtId="0" fontId="7" fillId="0" borderId="185" xfId="2" applyFont="1" applyBorder="1" applyAlignment="1">
      <alignment horizontal="center" vertical="center" shrinkToFit="1"/>
    </xf>
    <xf numFmtId="0" fontId="7" fillId="0" borderId="186" xfId="2" applyFont="1" applyBorder="1" applyAlignment="1">
      <alignment horizontal="center" vertical="center" shrinkToFit="1"/>
    </xf>
    <xf numFmtId="0" fontId="10" fillId="0" borderId="189" xfId="2" applyFont="1" applyBorder="1" applyAlignment="1">
      <alignment horizontal="center" vertical="center" wrapText="1" shrinkToFit="1"/>
    </xf>
    <xf numFmtId="0" fontId="10" fillId="0" borderId="24" xfId="2" applyFont="1" applyBorder="1" applyAlignment="1">
      <alignment horizontal="center" vertical="center" wrapText="1"/>
    </xf>
    <xf numFmtId="0" fontId="10" fillId="0" borderId="188" xfId="2" applyFont="1" applyBorder="1" applyAlignment="1">
      <alignment horizontal="center" vertical="center" wrapText="1"/>
    </xf>
    <xf numFmtId="0" fontId="10" fillId="0" borderId="13" xfId="2" applyFont="1" applyBorder="1" applyAlignment="1">
      <alignment horizontal="center" vertical="center"/>
    </xf>
    <xf numFmtId="0" fontId="5" fillId="0" borderId="58" xfId="2" applyFont="1" applyFill="1" applyBorder="1" applyAlignment="1">
      <alignment horizontal="left" vertical="center"/>
    </xf>
    <xf numFmtId="0" fontId="5" fillId="0" borderId="45" xfId="2" applyFont="1" applyBorder="1" applyAlignment="1">
      <alignment horizontal="center" vertical="center" wrapText="1"/>
    </xf>
    <xf numFmtId="0" fontId="5" fillId="0" borderId="53" xfId="2" applyFont="1" applyBorder="1" applyAlignment="1">
      <alignment horizontal="center" vertical="center" wrapText="1"/>
    </xf>
    <xf numFmtId="0" fontId="5" fillId="0" borderId="66" xfId="2" applyFont="1" applyBorder="1" applyAlignment="1">
      <alignment horizontal="center" vertical="center" wrapText="1"/>
    </xf>
    <xf numFmtId="0" fontId="5" fillId="0" borderId="46" xfId="2" applyFont="1" applyBorder="1" applyAlignment="1">
      <alignment horizontal="center" vertical="center" wrapText="1"/>
    </xf>
    <xf numFmtId="0" fontId="5" fillId="0" borderId="51" xfId="2" applyFont="1" applyBorder="1" applyAlignment="1">
      <alignment horizontal="center" vertical="center" wrapText="1"/>
    </xf>
    <xf numFmtId="0" fontId="5" fillId="0" borderId="56" xfId="2" applyFont="1" applyBorder="1" applyAlignment="1">
      <alignment horizontal="center" vertical="center" wrapText="1"/>
    </xf>
    <xf numFmtId="0" fontId="5" fillId="0" borderId="17" xfId="2" applyFont="1" applyBorder="1" applyAlignment="1">
      <alignment horizontal="center" vertical="center" wrapText="1"/>
    </xf>
    <xf numFmtId="0" fontId="5" fillId="0" borderId="0" xfId="2" applyFont="1" applyBorder="1" applyAlignment="1">
      <alignment horizontal="center" vertical="center" wrapText="1"/>
    </xf>
    <xf numFmtId="0" fontId="5" fillId="0" borderId="18" xfId="2" applyFont="1" applyBorder="1" applyAlignment="1">
      <alignment horizontal="center" vertical="center" wrapText="1"/>
    </xf>
    <xf numFmtId="0" fontId="5" fillId="0" borderId="68" xfId="2" applyFont="1" applyBorder="1" applyAlignment="1">
      <alignment horizontal="center" vertical="center" wrapText="1"/>
    </xf>
    <xf numFmtId="0" fontId="5" fillId="0" borderId="44" xfId="2" applyFont="1" applyBorder="1" applyAlignment="1">
      <alignment horizontal="center" vertical="center" wrapText="1"/>
    </xf>
    <xf numFmtId="0" fontId="5" fillId="0" borderId="69" xfId="2" applyFont="1" applyBorder="1" applyAlignment="1">
      <alignment horizontal="center" vertical="center" wrapText="1"/>
    </xf>
  </cellXfs>
  <cellStyles count="3">
    <cellStyle name="標準" xfId="0" builtinId="0"/>
    <cellStyle name="標準 2" xfId="2" xr:uid="{00000000-0005-0000-0000-000001000000}"/>
    <cellStyle name="標準 3" xfId="1" xr:uid="{00000000-0005-0000-0000-000002000000}"/>
  </cellStyles>
  <dxfs count="0"/>
  <tableStyles count="0" defaultTableStyle="TableStyleMedium2" defaultPivotStyle="PivotStyleLight16"/>
  <colors>
    <mruColors>
      <color rgb="FFFF99FF"/>
      <color rgb="FFFFFF00"/>
      <color rgb="FFECF0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iagrams/colors1.xml><?xml version="1.0" encoding="utf-8"?>
<dgm:colorsDef xmlns:dgm="http://schemas.openxmlformats.org/drawingml/2006/diagram" xmlns:a="http://schemas.openxmlformats.org/drawingml/2006/main" uniqueId="urn:microsoft.com/office/officeart/2005/8/colors/accent0_1">
  <dgm:title val=""/>
  <dgm:desc val=""/>
  <dgm:catLst>
    <dgm:cat type="mainScheme" pri="10100"/>
  </dgm:catLst>
  <dgm:styleLbl name="node0">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dk1">
        <a:shade val="80000"/>
      </a:schemeClr>
    </dgm:linClrLst>
    <dgm:effectClrLst/>
    <dgm:txLinClrLst/>
    <dgm:txFillClrLst/>
    <dgm:txEffectClrLst/>
  </dgm:styleLbl>
  <dgm:styleLbl name="node2">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dk1">
        <a:shade val="80000"/>
      </a:schemeClr>
    </dgm:linClrLst>
    <dgm:effectClrLst/>
    <dgm:txLinClrLst/>
    <dgm:txFillClrLst meth="repeat">
      <a:schemeClr val="dk1"/>
    </dgm:txFillClrLst>
    <dgm:txEffectClrLst/>
  </dgm:styleLbl>
  <dgm:styleLbl name="f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align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b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f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b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sibTrans1D1">
    <dgm:fillClrLst meth="repeat">
      <a:schemeClr val="dk1"/>
    </dgm:fillClrLst>
    <dgm:linClrLst meth="repeat">
      <a:schemeClr val="dk1"/>
    </dgm:linClrLst>
    <dgm:effectClrLst/>
    <dgm:txLinClrLst/>
    <dgm:txFillClrLst meth="repeat">
      <a:schemeClr val="tx1"/>
    </dgm:txFillClrLst>
    <dgm:txEffectClrLst/>
  </dgm:styleLbl>
  <dgm:styleLbl name="callout">
    <dgm:fillClrLst meth="repeat">
      <a:schemeClr val="dk1"/>
    </dgm:fillClrLst>
    <dgm:linClrLst meth="repeat">
      <a:schemeClr val="dk1"/>
    </dgm:linClrLst>
    <dgm:effectClrLst/>
    <dgm:txLinClrLst/>
    <dgm:txFillClrLst meth="repeat">
      <a:schemeClr val="tx1"/>
    </dgm:txFillClrLst>
    <dgm:txEffectClrLst/>
  </dgm:styleLbl>
  <dgm:styleLbl name="asst0">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dk1">
        <a:shade val="80000"/>
      </a:schemeClr>
    </dgm:linClrLst>
    <dgm:effectClrLst/>
    <dgm:txLinClrLst/>
    <dgm:txFillClrLst meth="repeat">
      <a:schemeClr val="dk1"/>
    </dgm:txFillClrLst>
    <dgm:txEffectClrLst/>
  </dgm:styleLbl>
  <dgm:styleLbl name="parChTrans2D1">
    <dgm:fillClrLst meth="repeat">
      <a:schemeClr val="dk1">
        <a:tint val="60000"/>
      </a:schemeClr>
    </dgm:fillClrLst>
    <dgm:linClrLst meth="repeat">
      <a:schemeClr val="dk1">
        <a:tint val="60000"/>
      </a:schemeClr>
    </dgm:linClrLst>
    <dgm:effectClrLst/>
    <dgm:txLinClrLst/>
    <dgm:txFillClrLst/>
    <dgm:txEffectClrLst/>
  </dgm:styleLbl>
  <dgm:styleLbl name="parChTrans2D2">
    <dgm:fillClrLst meth="repeat">
      <a:schemeClr val="dk1"/>
    </dgm:fillClrLst>
    <dgm:linClrLst meth="repeat">
      <a:schemeClr val="dk1"/>
    </dgm:linClrLst>
    <dgm:effectClrLst/>
    <dgm:txLinClrLst/>
    <dgm:txFillClrLst/>
    <dgm:txEffectClrLst/>
  </dgm:styleLbl>
  <dgm:styleLbl name="parChTrans2D3">
    <dgm:fillClrLst meth="repeat">
      <a:schemeClr val="dk1"/>
    </dgm:fillClrLst>
    <dgm:linClrLst meth="repeat">
      <a:schemeClr val="dk1"/>
    </dgm:linClrLst>
    <dgm:effectClrLst/>
    <dgm:txLinClrLst/>
    <dgm:txFillClrLst/>
    <dgm:txEffectClrLst/>
  </dgm:styleLbl>
  <dgm:styleLbl name="parChTrans2D4">
    <dgm:fillClrLst meth="repeat">
      <a:schemeClr val="dk1"/>
    </dgm:fillClrLst>
    <dgm:linClrLst meth="repeat">
      <a:schemeClr val="dk1"/>
    </dgm:linClrLst>
    <dgm:effectClrLst/>
    <dgm:txLinClrLst/>
    <dgm:txFillClrLst meth="repeat">
      <a:schemeClr val="lt1"/>
    </dgm:txFillClrLst>
    <dgm:txEffectClrLst/>
  </dgm:styleLbl>
  <dgm:styleLbl name="parChTrans1D1">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2">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3">
    <dgm:fillClrLst meth="repeat">
      <a:schemeClr val="dk1"/>
    </dgm:fillClrLst>
    <dgm:linClrLst meth="repeat">
      <a:schemeClr val="dk1">
        <a:shade val="80000"/>
      </a:schemeClr>
    </dgm:linClrLst>
    <dgm:effectClrLst/>
    <dgm:txLinClrLst/>
    <dgm:txFillClrLst meth="repeat">
      <a:schemeClr val="tx1"/>
    </dgm:txFillClrLst>
    <dgm:txEffectClrLst/>
  </dgm:styleLbl>
  <dgm:styleLbl name="parChTrans1D4">
    <dgm:fillClrLst meth="repeat">
      <a:schemeClr val="dk1"/>
    </dgm:fillClrLst>
    <dgm:linClrLst meth="repeat">
      <a:schemeClr val="dk1">
        <a:shade val="80000"/>
      </a:schemeClr>
    </dgm:linClrLst>
    <dgm:effectClrLst/>
    <dgm:txLinClrLst/>
    <dgm:txFillClrLst meth="repeat">
      <a:schemeClr val="tx1"/>
    </dgm:txFillClrLst>
    <dgm:txEffectClrLst/>
  </dgm:styleLbl>
  <dgm:styleLbl name="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con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align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trAlignAcc1">
    <dgm:fillClrLst meth="repeat">
      <a:schemeClr val="dk1">
        <a:alpha val="40000"/>
        <a:tint val="40000"/>
      </a:schemeClr>
    </dgm:fillClrLst>
    <dgm:linClrLst meth="repeat">
      <a:schemeClr val="dk1"/>
    </dgm:linClrLst>
    <dgm:effectClrLst/>
    <dgm:txLinClrLst/>
    <dgm:txFillClrLst meth="repeat">
      <a:schemeClr val="dk1"/>
    </dgm:txFillClrLst>
    <dgm:txEffectClrLst/>
  </dgm:styleLbl>
  <dgm:styleLbl name="b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solidFgAcc1">
    <dgm:fillClrLst meth="repeat">
      <a:schemeClr val="lt1"/>
    </dgm:fillClrLst>
    <dgm:linClrLst meth="repeat">
      <a:schemeClr val="dk1"/>
    </dgm:linClrLst>
    <dgm:effectClrLst/>
    <dgm:txLinClrLst/>
    <dgm:txFillClrLst meth="repeat">
      <a:schemeClr val="dk1"/>
    </dgm:txFillClrLst>
    <dgm:txEffectClrLst/>
  </dgm:styleLbl>
  <dgm:styleLbl name="solidAlignAcc1">
    <dgm:fillClrLst meth="repeat">
      <a:schemeClr val="lt1"/>
    </dgm:fillClrLst>
    <dgm:linClrLst meth="repeat">
      <a:schemeClr val="dk1"/>
    </dgm:linClrLst>
    <dgm:effectClrLst/>
    <dgm:txLinClrLst/>
    <dgm:txFillClrLst meth="repeat">
      <a:schemeClr val="dk1"/>
    </dgm:txFillClrLst>
    <dgm:txEffectClrLst/>
  </dgm:styleLbl>
  <dgm:styleLbl name="solidBgAcc1">
    <dgm:fillClrLst meth="repeat">
      <a:schemeClr val="lt1"/>
    </dgm:fillClrLst>
    <dgm:linClrLst meth="repeat">
      <a:schemeClr val="dk1"/>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fgAcc0">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2">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3">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4">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bgShp">
    <dgm:fillClrLst meth="repeat">
      <a:schemeClr val="dk1">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dk1">
        <a:shade val="80000"/>
      </a:schemeClr>
    </dgm:fillClrLst>
    <dgm:linClrLst meth="repeat">
      <a:schemeClr val="dk1"/>
    </dgm:linClrLst>
    <dgm:effectClrLst/>
    <dgm:txLinClrLst/>
    <dgm:txFillClrLst meth="repeat">
      <a:schemeClr val="lt1"/>
    </dgm:txFillClrLst>
    <dgm:txEffectClrLst/>
  </dgm:styleLbl>
  <dgm:styleLbl name="trBgShp">
    <dgm:fillClrLst meth="repeat">
      <a:schemeClr val="dk1">
        <a:tint val="50000"/>
        <a:alpha val="40000"/>
      </a:schemeClr>
    </dgm:fillClrLst>
    <dgm:linClrLst meth="repeat">
      <a:schemeClr val="dk1"/>
    </dgm:linClrLst>
    <dgm:effectClrLst/>
    <dgm:txLinClrLst/>
    <dgm:txFillClrLst meth="repeat">
      <a:schemeClr val="lt1"/>
    </dgm:txFillClrLst>
    <dgm:txEffectClrLst/>
  </dgm:styleLbl>
  <dgm:styleLbl name="fgShp">
    <dgm:fillClrLst meth="repeat">
      <a:schemeClr val="dk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08746ED1-D641-4FCE-890C-82F08EB18345}" type="doc">
      <dgm:prSet loTypeId="urn:microsoft.com/office/officeart/2009/3/layout/HorizontalOrganizationChart" loCatId="hierarchy" qsTypeId="urn:microsoft.com/office/officeart/2005/8/quickstyle/simple1" qsCatId="simple" csTypeId="urn:microsoft.com/office/officeart/2005/8/colors/accent0_1" csCatId="mainScheme" phldr="1"/>
      <dgm:spPr/>
      <dgm:t>
        <a:bodyPr/>
        <a:lstStyle/>
        <a:p>
          <a:endParaRPr kumimoji="1" lang="ja-JP" altLang="en-US"/>
        </a:p>
      </dgm:t>
    </dgm:pt>
    <dgm:pt modelId="{CADF8348-6DA7-4507-A357-9ABB923174F3}">
      <dgm:prSet phldrT="[テキスト]" custT="1"/>
      <dgm:spPr/>
      <dgm:t>
        <a:bodyPr/>
        <a:lstStyle/>
        <a:p>
          <a:r>
            <a:rPr kumimoji="1" lang="ja-JP" altLang="en-US" sz="1050">
              <a:latin typeface="BIZ UDPゴシック" panose="020B0400000000000000" pitchFamily="50" charset="-128"/>
              <a:ea typeface="BIZ UDPゴシック" panose="020B0400000000000000" pitchFamily="50" charset="-128"/>
            </a:rPr>
            <a:t>提出要領</a:t>
          </a:r>
        </a:p>
      </dgm:t>
    </dgm:pt>
    <dgm:pt modelId="{379F0CA0-70B5-479C-8BE3-543734CFE2D9}" type="parTrans" cxnId="{423EA727-41BD-4CA5-9D84-570D05416A9F}">
      <dgm:prSet/>
      <dgm:spPr/>
      <dgm:t>
        <a:bodyPr/>
        <a:lstStyle/>
        <a:p>
          <a:endParaRPr kumimoji="1" lang="ja-JP" altLang="en-US" sz="1050">
            <a:latin typeface="BIZ UDPゴシック" panose="020B0400000000000000" pitchFamily="50" charset="-128"/>
            <a:ea typeface="BIZ UDPゴシック" panose="020B0400000000000000" pitchFamily="50" charset="-128"/>
          </a:endParaRPr>
        </a:p>
      </dgm:t>
    </dgm:pt>
    <dgm:pt modelId="{FC5401C2-41CF-41E0-B8C2-00F0A027BDCD}" type="sibTrans" cxnId="{423EA727-41BD-4CA5-9D84-570D05416A9F}">
      <dgm:prSet/>
      <dgm:spPr/>
      <dgm:t>
        <a:bodyPr/>
        <a:lstStyle/>
        <a:p>
          <a:endParaRPr kumimoji="1" lang="ja-JP" altLang="en-US" sz="1050">
            <a:latin typeface="BIZ UDPゴシック" panose="020B0400000000000000" pitchFamily="50" charset="-128"/>
            <a:ea typeface="BIZ UDPゴシック" panose="020B0400000000000000" pitchFamily="50" charset="-128"/>
          </a:endParaRPr>
        </a:p>
      </dgm:t>
    </dgm:pt>
    <dgm:pt modelId="{5B1B873A-041D-42DF-9BEE-AA578DA10D7A}">
      <dgm:prSet phldrT="[テキスト]" custT="1"/>
      <dgm:spPr/>
      <dgm:t>
        <a:bodyPr/>
        <a:lstStyle/>
        <a:p>
          <a:r>
            <a:rPr kumimoji="1" lang="ja-JP" altLang="en-US" sz="1050">
              <a:latin typeface="BIZ UDPゴシック" panose="020B0400000000000000" pitchFamily="50" charset="-128"/>
              <a:ea typeface="BIZ UDPゴシック" panose="020B0400000000000000" pitchFamily="50" charset="-128"/>
            </a:rPr>
            <a:t>概要</a:t>
          </a:r>
        </a:p>
      </dgm:t>
    </dgm:pt>
    <dgm:pt modelId="{218997D7-5EF6-4D69-933F-132A6A310AA4}" type="parTrans" cxnId="{003082DD-4BBB-4FEB-8E8E-64128CE99353}">
      <dgm:prSet/>
      <dgm:spPr/>
      <dgm:t>
        <a:bodyPr/>
        <a:lstStyle/>
        <a:p>
          <a:endParaRPr kumimoji="1" lang="ja-JP" altLang="en-US" sz="1050">
            <a:latin typeface="BIZ UDPゴシック" panose="020B0400000000000000" pitchFamily="50" charset="-128"/>
            <a:ea typeface="BIZ UDPゴシック" panose="020B0400000000000000" pitchFamily="50" charset="-128"/>
          </a:endParaRPr>
        </a:p>
      </dgm:t>
    </dgm:pt>
    <dgm:pt modelId="{3D766169-3FAA-4EDC-8B66-3A55136565F4}" type="sibTrans" cxnId="{003082DD-4BBB-4FEB-8E8E-64128CE99353}">
      <dgm:prSet/>
      <dgm:spPr/>
      <dgm:t>
        <a:bodyPr/>
        <a:lstStyle/>
        <a:p>
          <a:endParaRPr kumimoji="1" lang="ja-JP" altLang="en-US" sz="1050">
            <a:latin typeface="BIZ UDPゴシック" panose="020B0400000000000000" pitchFamily="50" charset="-128"/>
            <a:ea typeface="BIZ UDPゴシック" panose="020B0400000000000000" pitchFamily="50" charset="-128"/>
          </a:endParaRPr>
        </a:p>
      </dgm:t>
    </dgm:pt>
    <dgm:pt modelId="{F7B43E59-644E-4A97-9CF5-D0D5CA652225}">
      <dgm:prSet phldrT="[テキスト]" custT="1"/>
      <dgm:spPr/>
      <dgm:t>
        <a:bodyPr/>
        <a:lstStyle/>
        <a:p>
          <a:r>
            <a:rPr kumimoji="1" lang="ja-JP" altLang="en-US" sz="1050">
              <a:latin typeface="BIZ UDPゴシック" panose="020B0400000000000000" pitchFamily="50" charset="-128"/>
              <a:ea typeface="BIZ UDPゴシック" panose="020B0400000000000000" pitchFamily="50" charset="-128"/>
            </a:rPr>
            <a:t>申請方法</a:t>
          </a:r>
        </a:p>
      </dgm:t>
    </dgm:pt>
    <dgm:pt modelId="{628F5A7B-A82C-42A9-9C98-B5938BEDC4E0}" type="parTrans" cxnId="{C982438B-2653-45CF-A60D-97F0BAB15E15}">
      <dgm:prSet/>
      <dgm:spPr/>
      <dgm:t>
        <a:bodyPr/>
        <a:lstStyle/>
        <a:p>
          <a:endParaRPr kumimoji="1" lang="ja-JP" altLang="en-US" sz="1050">
            <a:latin typeface="BIZ UDPゴシック" panose="020B0400000000000000" pitchFamily="50" charset="-128"/>
            <a:ea typeface="BIZ UDPゴシック" panose="020B0400000000000000" pitchFamily="50" charset="-128"/>
          </a:endParaRPr>
        </a:p>
      </dgm:t>
    </dgm:pt>
    <dgm:pt modelId="{A3C9FB5D-138D-4B5B-A77D-E16A7B09D4AD}" type="sibTrans" cxnId="{C982438B-2653-45CF-A60D-97F0BAB15E15}">
      <dgm:prSet/>
      <dgm:spPr/>
      <dgm:t>
        <a:bodyPr/>
        <a:lstStyle/>
        <a:p>
          <a:endParaRPr kumimoji="1" lang="ja-JP" altLang="en-US" sz="1050">
            <a:latin typeface="BIZ UDPゴシック" panose="020B0400000000000000" pitchFamily="50" charset="-128"/>
            <a:ea typeface="BIZ UDPゴシック" panose="020B0400000000000000" pitchFamily="50" charset="-128"/>
          </a:endParaRPr>
        </a:p>
      </dgm:t>
    </dgm:pt>
    <dgm:pt modelId="{8FC17001-4B14-4807-8FCF-24AE7BE6304A}">
      <dgm:prSet phldrT="[テキスト]" custT="1"/>
      <dgm:spPr/>
      <dgm:t>
        <a:bodyPr/>
        <a:lstStyle/>
        <a:p>
          <a:r>
            <a:rPr kumimoji="1" lang="ja-JP" altLang="en-US" sz="1050">
              <a:latin typeface="BIZ UDPゴシック" panose="020B0400000000000000" pitchFamily="50" charset="-128"/>
              <a:ea typeface="BIZ UDPゴシック" panose="020B0400000000000000" pitchFamily="50" charset="-128"/>
            </a:rPr>
            <a:t>様式の記入例</a:t>
          </a:r>
        </a:p>
      </dgm:t>
    </dgm:pt>
    <dgm:pt modelId="{732577B8-BF67-4FF5-A3E5-9145D0E0794A}" type="parTrans" cxnId="{B3A14575-C868-4158-B22A-97A6D33BB84B}">
      <dgm:prSet/>
      <dgm:spPr/>
      <dgm:t>
        <a:bodyPr/>
        <a:lstStyle/>
        <a:p>
          <a:endParaRPr kumimoji="1" lang="ja-JP" altLang="en-US"/>
        </a:p>
      </dgm:t>
    </dgm:pt>
    <dgm:pt modelId="{787E622F-2EDC-497F-B345-A04C51137C6C}" type="sibTrans" cxnId="{B3A14575-C868-4158-B22A-97A6D33BB84B}">
      <dgm:prSet/>
      <dgm:spPr/>
      <dgm:t>
        <a:bodyPr/>
        <a:lstStyle/>
        <a:p>
          <a:endParaRPr kumimoji="1" lang="ja-JP" altLang="en-US"/>
        </a:p>
      </dgm:t>
    </dgm:pt>
    <dgm:pt modelId="{ECC29B6E-37FF-4275-B887-24DBA0ED52B9}" type="pres">
      <dgm:prSet presAssocID="{08746ED1-D641-4FCE-890C-82F08EB18345}" presName="hierChild1" presStyleCnt="0">
        <dgm:presLayoutVars>
          <dgm:orgChart val="1"/>
          <dgm:chPref val="1"/>
          <dgm:dir/>
          <dgm:animOne val="branch"/>
          <dgm:animLvl val="lvl"/>
          <dgm:resizeHandles/>
        </dgm:presLayoutVars>
      </dgm:prSet>
      <dgm:spPr/>
    </dgm:pt>
    <dgm:pt modelId="{77B8C911-0F76-4033-B90D-2B0A62E27BD9}" type="pres">
      <dgm:prSet presAssocID="{CADF8348-6DA7-4507-A357-9ABB923174F3}" presName="hierRoot1" presStyleCnt="0">
        <dgm:presLayoutVars>
          <dgm:hierBranch val="init"/>
        </dgm:presLayoutVars>
      </dgm:prSet>
      <dgm:spPr/>
    </dgm:pt>
    <dgm:pt modelId="{81CEF836-01F5-42DB-8AC6-F7E6F8A4D2D7}" type="pres">
      <dgm:prSet presAssocID="{CADF8348-6DA7-4507-A357-9ABB923174F3}" presName="rootComposite1" presStyleCnt="0"/>
      <dgm:spPr/>
    </dgm:pt>
    <dgm:pt modelId="{067A3864-3891-4B96-81BD-4DE869BAFF57}" type="pres">
      <dgm:prSet presAssocID="{CADF8348-6DA7-4507-A357-9ABB923174F3}" presName="rootText1" presStyleLbl="node0" presStyleIdx="0" presStyleCnt="1">
        <dgm:presLayoutVars>
          <dgm:chPref val="3"/>
        </dgm:presLayoutVars>
      </dgm:prSet>
      <dgm:spPr/>
    </dgm:pt>
    <dgm:pt modelId="{A7180461-A883-46E3-A6D3-66BE7A1FFF13}" type="pres">
      <dgm:prSet presAssocID="{CADF8348-6DA7-4507-A357-9ABB923174F3}" presName="rootConnector1" presStyleLbl="node1" presStyleIdx="0" presStyleCnt="0"/>
      <dgm:spPr/>
    </dgm:pt>
    <dgm:pt modelId="{8F194E97-E57D-4521-81BE-AE64AC44190F}" type="pres">
      <dgm:prSet presAssocID="{CADF8348-6DA7-4507-A357-9ABB923174F3}" presName="hierChild2" presStyleCnt="0"/>
      <dgm:spPr/>
    </dgm:pt>
    <dgm:pt modelId="{AFDF7BDA-6CBC-48DB-88C6-75643961188A}" type="pres">
      <dgm:prSet presAssocID="{218997D7-5EF6-4D69-933F-132A6A310AA4}" presName="Name64" presStyleLbl="parChTrans1D2" presStyleIdx="0" presStyleCnt="3"/>
      <dgm:spPr/>
    </dgm:pt>
    <dgm:pt modelId="{7443F599-9387-4C4D-9201-8227E18EA1F0}" type="pres">
      <dgm:prSet presAssocID="{5B1B873A-041D-42DF-9BEE-AA578DA10D7A}" presName="hierRoot2" presStyleCnt="0">
        <dgm:presLayoutVars>
          <dgm:hierBranch val="init"/>
        </dgm:presLayoutVars>
      </dgm:prSet>
      <dgm:spPr/>
    </dgm:pt>
    <dgm:pt modelId="{A21DB898-583A-41ED-90C9-1F901C769892}" type="pres">
      <dgm:prSet presAssocID="{5B1B873A-041D-42DF-9BEE-AA578DA10D7A}" presName="rootComposite" presStyleCnt="0"/>
      <dgm:spPr/>
    </dgm:pt>
    <dgm:pt modelId="{F5FBE736-1B14-4AF0-B77D-A223796444EA}" type="pres">
      <dgm:prSet presAssocID="{5B1B873A-041D-42DF-9BEE-AA578DA10D7A}" presName="rootText" presStyleLbl="node2" presStyleIdx="0" presStyleCnt="3">
        <dgm:presLayoutVars>
          <dgm:chPref val="3"/>
        </dgm:presLayoutVars>
      </dgm:prSet>
      <dgm:spPr/>
    </dgm:pt>
    <dgm:pt modelId="{C35018CA-D31E-4641-9143-0B420B8CB365}" type="pres">
      <dgm:prSet presAssocID="{5B1B873A-041D-42DF-9BEE-AA578DA10D7A}" presName="rootConnector" presStyleLbl="node2" presStyleIdx="0" presStyleCnt="3"/>
      <dgm:spPr/>
    </dgm:pt>
    <dgm:pt modelId="{0ACC20C8-A934-48F8-85E1-9E4FAFAD147F}" type="pres">
      <dgm:prSet presAssocID="{5B1B873A-041D-42DF-9BEE-AA578DA10D7A}" presName="hierChild4" presStyleCnt="0"/>
      <dgm:spPr/>
    </dgm:pt>
    <dgm:pt modelId="{F45F4E60-5078-4B0C-9B81-8F5224D7C171}" type="pres">
      <dgm:prSet presAssocID="{5B1B873A-041D-42DF-9BEE-AA578DA10D7A}" presName="hierChild5" presStyleCnt="0"/>
      <dgm:spPr/>
    </dgm:pt>
    <dgm:pt modelId="{0FE6EA34-4AB0-499E-8D14-6967EBEB0FE5}" type="pres">
      <dgm:prSet presAssocID="{628F5A7B-A82C-42A9-9C98-B5938BEDC4E0}" presName="Name64" presStyleLbl="parChTrans1D2" presStyleIdx="1" presStyleCnt="3"/>
      <dgm:spPr/>
    </dgm:pt>
    <dgm:pt modelId="{9E9FE3C8-5425-43F0-AD3C-CB065BB98C2B}" type="pres">
      <dgm:prSet presAssocID="{F7B43E59-644E-4A97-9CF5-D0D5CA652225}" presName="hierRoot2" presStyleCnt="0">
        <dgm:presLayoutVars>
          <dgm:hierBranch val="init"/>
        </dgm:presLayoutVars>
      </dgm:prSet>
      <dgm:spPr/>
    </dgm:pt>
    <dgm:pt modelId="{66F66FC1-2F5E-4E67-8547-1D5D65761438}" type="pres">
      <dgm:prSet presAssocID="{F7B43E59-644E-4A97-9CF5-D0D5CA652225}" presName="rootComposite" presStyleCnt="0"/>
      <dgm:spPr/>
    </dgm:pt>
    <dgm:pt modelId="{6A6FFA0A-5D4F-4420-8C1F-3A3D160A85E4}" type="pres">
      <dgm:prSet presAssocID="{F7B43E59-644E-4A97-9CF5-D0D5CA652225}" presName="rootText" presStyleLbl="node2" presStyleIdx="1" presStyleCnt="3">
        <dgm:presLayoutVars>
          <dgm:chPref val="3"/>
        </dgm:presLayoutVars>
      </dgm:prSet>
      <dgm:spPr/>
    </dgm:pt>
    <dgm:pt modelId="{813FC367-90FD-441C-BE7D-9813CE80B0F4}" type="pres">
      <dgm:prSet presAssocID="{F7B43E59-644E-4A97-9CF5-D0D5CA652225}" presName="rootConnector" presStyleLbl="node2" presStyleIdx="1" presStyleCnt="3"/>
      <dgm:spPr/>
    </dgm:pt>
    <dgm:pt modelId="{B9995114-8CBF-401B-9659-9B4246C31270}" type="pres">
      <dgm:prSet presAssocID="{F7B43E59-644E-4A97-9CF5-D0D5CA652225}" presName="hierChild4" presStyleCnt="0"/>
      <dgm:spPr/>
    </dgm:pt>
    <dgm:pt modelId="{DD68B620-F45E-4ABE-A78F-4345C5CFEEE8}" type="pres">
      <dgm:prSet presAssocID="{F7B43E59-644E-4A97-9CF5-D0D5CA652225}" presName="hierChild5" presStyleCnt="0"/>
      <dgm:spPr/>
    </dgm:pt>
    <dgm:pt modelId="{619D721E-B463-4275-8132-1AC93F899DFF}" type="pres">
      <dgm:prSet presAssocID="{732577B8-BF67-4FF5-A3E5-9145D0E0794A}" presName="Name64" presStyleLbl="parChTrans1D2" presStyleIdx="2" presStyleCnt="3"/>
      <dgm:spPr/>
    </dgm:pt>
    <dgm:pt modelId="{FC71D265-8060-4CC2-A273-8DF3ED0EE04E}" type="pres">
      <dgm:prSet presAssocID="{8FC17001-4B14-4807-8FCF-24AE7BE6304A}" presName="hierRoot2" presStyleCnt="0">
        <dgm:presLayoutVars>
          <dgm:hierBranch val="init"/>
        </dgm:presLayoutVars>
      </dgm:prSet>
      <dgm:spPr/>
    </dgm:pt>
    <dgm:pt modelId="{A73C0551-191D-47E2-BD08-DA79A20493C9}" type="pres">
      <dgm:prSet presAssocID="{8FC17001-4B14-4807-8FCF-24AE7BE6304A}" presName="rootComposite" presStyleCnt="0"/>
      <dgm:spPr/>
    </dgm:pt>
    <dgm:pt modelId="{5788B105-D6B5-44E7-99FB-47C22CFD33FE}" type="pres">
      <dgm:prSet presAssocID="{8FC17001-4B14-4807-8FCF-24AE7BE6304A}" presName="rootText" presStyleLbl="node2" presStyleIdx="2" presStyleCnt="3">
        <dgm:presLayoutVars>
          <dgm:chPref val="3"/>
        </dgm:presLayoutVars>
      </dgm:prSet>
      <dgm:spPr/>
    </dgm:pt>
    <dgm:pt modelId="{B59507C3-2693-4E9D-B431-DF1DBCD7B7B2}" type="pres">
      <dgm:prSet presAssocID="{8FC17001-4B14-4807-8FCF-24AE7BE6304A}" presName="rootConnector" presStyleLbl="node2" presStyleIdx="2" presStyleCnt="3"/>
      <dgm:spPr/>
    </dgm:pt>
    <dgm:pt modelId="{B02CFACC-D58F-4D67-B970-C46DBCD9B118}" type="pres">
      <dgm:prSet presAssocID="{8FC17001-4B14-4807-8FCF-24AE7BE6304A}" presName="hierChild4" presStyleCnt="0"/>
      <dgm:spPr/>
    </dgm:pt>
    <dgm:pt modelId="{BF3F07CF-212B-46F8-968C-9B2DA58389E3}" type="pres">
      <dgm:prSet presAssocID="{8FC17001-4B14-4807-8FCF-24AE7BE6304A}" presName="hierChild5" presStyleCnt="0"/>
      <dgm:spPr/>
    </dgm:pt>
    <dgm:pt modelId="{0FB23C9A-6203-42B2-A747-1E64FA5D9786}" type="pres">
      <dgm:prSet presAssocID="{CADF8348-6DA7-4507-A357-9ABB923174F3}" presName="hierChild3" presStyleCnt="0"/>
      <dgm:spPr/>
    </dgm:pt>
  </dgm:ptLst>
  <dgm:cxnLst>
    <dgm:cxn modelId="{3CB29B00-29A5-45BC-A45A-8E369AD02C83}" type="presOf" srcId="{CADF8348-6DA7-4507-A357-9ABB923174F3}" destId="{067A3864-3891-4B96-81BD-4DE869BAFF57}" srcOrd="0" destOrd="0" presId="urn:microsoft.com/office/officeart/2009/3/layout/HorizontalOrganizationChart"/>
    <dgm:cxn modelId="{18124405-4B74-498E-86E2-99EB87CB0E24}" type="presOf" srcId="{5B1B873A-041D-42DF-9BEE-AA578DA10D7A}" destId="{C35018CA-D31E-4641-9143-0B420B8CB365}" srcOrd="1" destOrd="0" presId="urn:microsoft.com/office/officeart/2009/3/layout/HorizontalOrganizationChart"/>
    <dgm:cxn modelId="{273A6E1F-B6A2-4D08-A8A4-41A809552CF0}" type="presOf" srcId="{F7B43E59-644E-4A97-9CF5-D0D5CA652225}" destId="{813FC367-90FD-441C-BE7D-9813CE80B0F4}" srcOrd="1" destOrd="0" presId="urn:microsoft.com/office/officeart/2009/3/layout/HorizontalOrganizationChart"/>
    <dgm:cxn modelId="{423EA727-41BD-4CA5-9D84-570D05416A9F}" srcId="{08746ED1-D641-4FCE-890C-82F08EB18345}" destId="{CADF8348-6DA7-4507-A357-9ABB923174F3}" srcOrd="0" destOrd="0" parTransId="{379F0CA0-70B5-479C-8BE3-543734CFE2D9}" sibTransId="{FC5401C2-41CF-41E0-B8C2-00F0A027BDCD}"/>
    <dgm:cxn modelId="{9AB9055F-22AA-42D9-BECD-4961B04D5DF3}" type="presOf" srcId="{218997D7-5EF6-4D69-933F-132A6A310AA4}" destId="{AFDF7BDA-6CBC-48DB-88C6-75643961188A}" srcOrd="0" destOrd="0" presId="urn:microsoft.com/office/officeart/2009/3/layout/HorizontalOrganizationChart"/>
    <dgm:cxn modelId="{1BA81D65-0CAE-4CFF-9341-93F911828B9A}" type="presOf" srcId="{CADF8348-6DA7-4507-A357-9ABB923174F3}" destId="{A7180461-A883-46E3-A6D3-66BE7A1FFF13}" srcOrd="1" destOrd="0" presId="urn:microsoft.com/office/officeart/2009/3/layout/HorizontalOrganizationChart"/>
    <dgm:cxn modelId="{B7F5F96A-1940-4091-88F9-86EC0B956041}" type="presOf" srcId="{5B1B873A-041D-42DF-9BEE-AA578DA10D7A}" destId="{F5FBE736-1B14-4AF0-B77D-A223796444EA}" srcOrd="0" destOrd="0" presId="urn:microsoft.com/office/officeart/2009/3/layout/HorizontalOrganizationChart"/>
    <dgm:cxn modelId="{4D051253-F266-4665-9BE4-E2278D4D7E37}" type="presOf" srcId="{F7B43E59-644E-4A97-9CF5-D0D5CA652225}" destId="{6A6FFA0A-5D4F-4420-8C1F-3A3D160A85E4}" srcOrd="0" destOrd="0" presId="urn:microsoft.com/office/officeart/2009/3/layout/HorizontalOrganizationChart"/>
    <dgm:cxn modelId="{C4862675-0ACC-4946-8CFE-60110FFE840F}" type="presOf" srcId="{8FC17001-4B14-4807-8FCF-24AE7BE6304A}" destId="{5788B105-D6B5-44E7-99FB-47C22CFD33FE}" srcOrd="0" destOrd="0" presId="urn:microsoft.com/office/officeart/2009/3/layout/HorizontalOrganizationChart"/>
    <dgm:cxn modelId="{B3A14575-C868-4158-B22A-97A6D33BB84B}" srcId="{CADF8348-6DA7-4507-A357-9ABB923174F3}" destId="{8FC17001-4B14-4807-8FCF-24AE7BE6304A}" srcOrd="2" destOrd="0" parTransId="{732577B8-BF67-4FF5-A3E5-9145D0E0794A}" sibTransId="{787E622F-2EDC-497F-B345-A04C51137C6C}"/>
    <dgm:cxn modelId="{B9C48176-8373-4F7D-9DB3-7D726F645A62}" type="presOf" srcId="{08746ED1-D641-4FCE-890C-82F08EB18345}" destId="{ECC29B6E-37FF-4275-B887-24DBA0ED52B9}" srcOrd="0" destOrd="0" presId="urn:microsoft.com/office/officeart/2009/3/layout/HorizontalOrganizationChart"/>
    <dgm:cxn modelId="{C250AA59-2D1D-4917-9D23-57CDC3893025}" type="presOf" srcId="{628F5A7B-A82C-42A9-9C98-B5938BEDC4E0}" destId="{0FE6EA34-4AB0-499E-8D14-6967EBEB0FE5}" srcOrd="0" destOrd="0" presId="urn:microsoft.com/office/officeart/2009/3/layout/HorizontalOrganizationChart"/>
    <dgm:cxn modelId="{C982438B-2653-45CF-A60D-97F0BAB15E15}" srcId="{CADF8348-6DA7-4507-A357-9ABB923174F3}" destId="{F7B43E59-644E-4A97-9CF5-D0D5CA652225}" srcOrd="1" destOrd="0" parTransId="{628F5A7B-A82C-42A9-9C98-B5938BEDC4E0}" sibTransId="{A3C9FB5D-138D-4B5B-A77D-E16A7B09D4AD}"/>
    <dgm:cxn modelId="{A61EC09C-B85F-460F-A668-45E841F57B41}" type="presOf" srcId="{8FC17001-4B14-4807-8FCF-24AE7BE6304A}" destId="{B59507C3-2693-4E9D-B431-DF1DBCD7B7B2}" srcOrd="1" destOrd="0" presId="urn:microsoft.com/office/officeart/2009/3/layout/HorizontalOrganizationChart"/>
    <dgm:cxn modelId="{12F63FAA-5DB7-4377-BBBD-7573A302DE76}" type="presOf" srcId="{732577B8-BF67-4FF5-A3E5-9145D0E0794A}" destId="{619D721E-B463-4275-8132-1AC93F899DFF}" srcOrd="0" destOrd="0" presId="urn:microsoft.com/office/officeart/2009/3/layout/HorizontalOrganizationChart"/>
    <dgm:cxn modelId="{003082DD-4BBB-4FEB-8E8E-64128CE99353}" srcId="{CADF8348-6DA7-4507-A357-9ABB923174F3}" destId="{5B1B873A-041D-42DF-9BEE-AA578DA10D7A}" srcOrd="0" destOrd="0" parTransId="{218997D7-5EF6-4D69-933F-132A6A310AA4}" sibTransId="{3D766169-3FAA-4EDC-8B66-3A55136565F4}"/>
    <dgm:cxn modelId="{6A730117-B0A4-4DB3-BDB7-F978F695B68B}" type="presParOf" srcId="{ECC29B6E-37FF-4275-B887-24DBA0ED52B9}" destId="{77B8C911-0F76-4033-B90D-2B0A62E27BD9}" srcOrd="0" destOrd="0" presId="urn:microsoft.com/office/officeart/2009/3/layout/HorizontalOrganizationChart"/>
    <dgm:cxn modelId="{06E5B371-F95B-48F5-BA83-6B807C57777A}" type="presParOf" srcId="{77B8C911-0F76-4033-B90D-2B0A62E27BD9}" destId="{81CEF836-01F5-42DB-8AC6-F7E6F8A4D2D7}" srcOrd="0" destOrd="0" presId="urn:microsoft.com/office/officeart/2009/3/layout/HorizontalOrganizationChart"/>
    <dgm:cxn modelId="{E44AC62F-6552-4789-8757-327FE14E66FC}" type="presParOf" srcId="{81CEF836-01F5-42DB-8AC6-F7E6F8A4D2D7}" destId="{067A3864-3891-4B96-81BD-4DE869BAFF57}" srcOrd="0" destOrd="0" presId="urn:microsoft.com/office/officeart/2009/3/layout/HorizontalOrganizationChart"/>
    <dgm:cxn modelId="{69AEB379-B147-4286-B123-33F90B920A7E}" type="presParOf" srcId="{81CEF836-01F5-42DB-8AC6-F7E6F8A4D2D7}" destId="{A7180461-A883-46E3-A6D3-66BE7A1FFF13}" srcOrd="1" destOrd="0" presId="urn:microsoft.com/office/officeart/2009/3/layout/HorizontalOrganizationChart"/>
    <dgm:cxn modelId="{3BDFE915-4AAC-4ED3-8314-19E12A47A20B}" type="presParOf" srcId="{77B8C911-0F76-4033-B90D-2B0A62E27BD9}" destId="{8F194E97-E57D-4521-81BE-AE64AC44190F}" srcOrd="1" destOrd="0" presId="urn:microsoft.com/office/officeart/2009/3/layout/HorizontalOrganizationChart"/>
    <dgm:cxn modelId="{1B4726EA-F8AB-4E82-92D3-D3322D713805}" type="presParOf" srcId="{8F194E97-E57D-4521-81BE-AE64AC44190F}" destId="{AFDF7BDA-6CBC-48DB-88C6-75643961188A}" srcOrd="0" destOrd="0" presId="urn:microsoft.com/office/officeart/2009/3/layout/HorizontalOrganizationChart"/>
    <dgm:cxn modelId="{5CD52C20-6AE2-4C2F-AA63-599841FFF453}" type="presParOf" srcId="{8F194E97-E57D-4521-81BE-AE64AC44190F}" destId="{7443F599-9387-4C4D-9201-8227E18EA1F0}" srcOrd="1" destOrd="0" presId="urn:microsoft.com/office/officeart/2009/3/layout/HorizontalOrganizationChart"/>
    <dgm:cxn modelId="{D32D0F1E-EC28-4EF3-A74F-1244EC5AB539}" type="presParOf" srcId="{7443F599-9387-4C4D-9201-8227E18EA1F0}" destId="{A21DB898-583A-41ED-90C9-1F901C769892}" srcOrd="0" destOrd="0" presId="urn:microsoft.com/office/officeart/2009/3/layout/HorizontalOrganizationChart"/>
    <dgm:cxn modelId="{9B097433-3264-41C0-A765-0629CC9B251E}" type="presParOf" srcId="{A21DB898-583A-41ED-90C9-1F901C769892}" destId="{F5FBE736-1B14-4AF0-B77D-A223796444EA}" srcOrd="0" destOrd="0" presId="urn:microsoft.com/office/officeart/2009/3/layout/HorizontalOrganizationChart"/>
    <dgm:cxn modelId="{9F312C46-206C-438E-9CA9-89E58FC34533}" type="presParOf" srcId="{A21DB898-583A-41ED-90C9-1F901C769892}" destId="{C35018CA-D31E-4641-9143-0B420B8CB365}" srcOrd="1" destOrd="0" presId="urn:microsoft.com/office/officeart/2009/3/layout/HorizontalOrganizationChart"/>
    <dgm:cxn modelId="{1432B507-FECE-45BD-8F53-5E01FAA04FB2}" type="presParOf" srcId="{7443F599-9387-4C4D-9201-8227E18EA1F0}" destId="{0ACC20C8-A934-48F8-85E1-9E4FAFAD147F}" srcOrd="1" destOrd="0" presId="urn:microsoft.com/office/officeart/2009/3/layout/HorizontalOrganizationChart"/>
    <dgm:cxn modelId="{0ABD7235-C3E4-4154-9B2C-0BA055580354}" type="presParOf" srcId="{7443F599-9387-4C4D-9201-8227E18EA1F0}" destId="{F45F4E60-5078-4B0C-9B81-8F5224D7C171}" srcOrd="2" destOrd="0" presId="urn:microsoft.com/office/officeart/2009/3/layout/HorizontalOrganizationChart"/>
    <dgm:cxn modelId="{80592407-8515-4C51-A352-D15CB8023C63}" type="presParOf" srcId="{8F194E97-E57D-4521-81BE-AE64AC44190F}" destId="{0FE6EA34-4AB0-499E-8D14-6967EBEB0FE5}" srcOrd="2" destOrd="0" presId="urn:microsoft.com/office/officeart/2009/3/layout/HorizontalOrganizationChart"/>
    <dgm:cxn modelId="{5EE3BE35-0E5E-41A1-97F4-74A43FA35386}" type="presParOf" srcId="{8F194E97-E57D-4521-81BE-AE64AC44190F}" destId="{9E9FE3C8-5425-43F0-AD3C-CB065BB98C2B}" srcOrd="3" destOrd="0" presId="urn:microsoft.com/office/officeart/2009/3/layout/HorizontalOrganizationChart"/>
    <dgm:cxn modelId="{02A8F6E5-BF55-43F1-AB1B-18FDBD4855E1}" type="presParOf" srcId="{9E9FE3C8-5425-43F0-AD3C-CB065BB98C2B}" destId="{66F66FC1-2F5E-4E67-8547-1D5D65761438}" srcOrd="0" destOrd="0" presId="urn:microsoft.com/office/officeart/2009/3/layout/HorizontalOrganizationChart"/>
    <dgm:cxn modelId="{E52755D3-DB66-4E7E-85FD-FDE283EF35D4}" type="presParOf" srcId="{66F66FC1-2F5E-4E67-8547-1D5D65761438}" destId="{6A6FFA0A-5D4F-4420-8C1F-3A3D160A85E4}" srcOrd="0" destOrd="0" presId="urn:microsoft.com/office/officeart/2009/3/layout/HorizontalOrganizationChart"/>
    <dgm:cxn modelId="{4116AFB4-BA77-40D8-A2C9-CD5B5178CFBF}" type="presParOf" srcId="{66F66FC1-2F5E-4E67-8547-1D5D65761438}" destId="{813FC367-90FD-441C-BE7D-9813CE80B0F4}" srcOrd="1" destOrd="0" presId="urn:microsoft.com/office/officeart/2009/3/layout/HorizontalOrganizationChart"/>
    <dgm:cxn modelId="{13BC8E4D-CEEB-436E-A72E-6C8ABE33D681}" type="presParOf" srcId="{9E9FE3C8-5425-43F0-AD3C-CB065BB98C2B}" destId="{B9995114-8CBF-401B-9659-9B4246C31270}" srcOrd="1" destOrd="0" presId="urn:microsoft.com/office/officeart/2009/3/layout/HorizontalOrganizationChart"/>
    <dgm:cxn modelId="{527BAA72-EAD5-42CE-979A-6CE5C36A6BB4}" type="presParOf" srcId="{9E9FE3C8-5425-43F0-AD3C-CB065BB98C2B}" destId="{DD68B620-F45E-4ABE-A78F-4345C5CFEEE8}" srcOrd="2" destOrd="0" presId="urn:microsoft.com/office/officeart/2009/3/layout/HorizontalOrganizationChart"/>
    <dgm:cxn modelId="{6F9F20C8-023D-45FF-9528-A021B39DEC35}" type="presParOf" srcId="{8F194E97-E57D-4521-81BE-AE64AC44190F}" destId="{619D721E-B463-4275-8132-1AC93F899DFF}" srcOrd="4" destOrd="0" presId="urn:microsoft.com/office/officeart/2009/3/layout/HorizontalOrganizationChart"/>
    <dgm:cxn modelId="{2ED8B7FA-569A-4896-8BE6-47ED421CF63A}" type="presParOf" srcId="{8F194E97-E57D-4521-81BE-AE64AC44190F}" destId="{FC71D265-8060-4CC2-A273-8DF3ED0EE04E}" srcOrd="5" destOrd="0" presId="urn:microsoft.com/office/officeart/2009/3/layout/HorizontalOrganizationChart"/>
    <dgm:cxn modelId="{65AE3DD4-1682-4875-B0DF-3B1B6221CC3E}" type="presParOf" srcId="{FC71D265-8060-4CC2-A273-8DF3ED0EE04E}" destId="{A73C0551-191D-47E2-BD08-DA79A20493C9}" srcOrd="0" destOrd="0" presId="urn:microsoft.com/office/officeart/2009/3/layout/HorizontalOrganizationChart"/>
    <dgm:cxn modelId="{935ED5A8-B0E1-4400-8A6E-CF14825E2F1C}" type="presParOf" srcId="{A73C0551-191D-47E2-BD08-DA79A20493C9}" destId="{5788B105-D6B5-44E7-99FB-47C22CFD33FE}" srcOrd="0" destOrd="0" presId="urn:microsoft.com/office/officeart/2009/3/layout/HorizontalOrganizationChart"/>
    <dgm:cxn modelId="{C4B23F62-56FD-4035-856F-99A83CB897CF}" type="presParOf" srcId="{A73C0551-191D-47E2-BD08-DA79A20493C9}" destId="{B59507C3-2693-4E9D-B431-DF1DBCD7B7B2}" srcOrd="1" destOrd="0" presId="urn:microsoft.com/office/officeart/2009/3/layout/HorizontalOrganizationChart"/>
    <dgm:cxn modelId="{DF05D7DA-20D8-480E-93EC-702ADA28BAA4}" type="presParOf" srcId="{FC71D265-8060-4CC2-A273-8DF3ED0EE04E}" destId="{B02CFACC-D58F-4D67-B970-C46DBCD9B118}" srcOrd="1" destOrd="0" presId="urn:microsoft.com/office/officeart/2009/3/layout/HorizontalOrganizationChart"/>
    <dgm:cxn modelId="{C02317E9-7A57-4817-8364-48791CF54987}" type="presParOf" srcId="{FC71D265-8060-4CC2-A273-8DF3ED0EE04E}" destId="{BF3F07CF-212B-46F8-968C-9B2DA58389E3}" srcOrd="2" destOrd="0" presId="urn:microsoft.com/office/officeart/2009/3/layout/HorizontalOrganizationChart"/>
    <dgm:cxn modelId="{C408555E-6837-4259-921B-D125A6AFDD53}" type="presParOf" srcId="{77B8C911-0F76-4033-B90D-2B0A62E27BD9}" destId="{0FB23C9A-6203-42B2-A747-1E64FA5D9786}" srcOrd="2" destOrd="0" presId="urn:microsoft.com/office/officeart/2009/3/layout/HorizontalOrganizationChart"/>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619D721E-B463-4275-8132-1AC93F899DFF}">
      <dsp:nvSpPr>
        <dsp:cNvPr id="0" name=""/>
        <dsp:cNvSpPr/>
      </dsp:nvSpPr>
      <dsp:spPr>
        <a:xfrm>
          <a:off x="2114732" y="994327"/>
          <a:ext cx="340878" cy="732889"/>
        </a:xfrm>
        <a:custGeom>
          <a:avLst/>
          <a:gdLst/>
          <a:ahLst/>
          <a:cxnLst/>
          <a:rect l="0" t="0" r="0" b="0"/>
          <a:pathLst>
            <a:path>
              <a:moveTo>
                <a:pt x="0" y="0"/>
              </a:moveTo>
              <a:lnTo>
                <a:pt x="170439" y="0"/>
              </a:lnTo>
              <a:lnTo>
                <a:pt x="170439" y="732889"/>
              </a:lnTo>
              <a:lnTo>
                <a:pt x="340878" y="732889"/>
              </a:lnTo>
            </a:path>
          </a:pathLst>
        </a:custGeom>
        <a:noFill/>
        <a:ln w="12700" cap="flat" cmpd="sng" algn="ctr">
          <a:solidFill>
            <a:schemeClr val="dk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0FE6EA34-4AB0-499E-8D14-6967EBEB0FE5}">
      <dsp:nvSpPr>
        <dsp:cNvPr id="0" name=""/>
        <dsp:cNvSpPr/>
      </dsp:nvSpPr>
      <dsp:spPr>
        <a:xfrm>
          <a:off x="2114732" y="948607"/>
          <a:ext cx="340878" cy="91440"/>
        </a:xfrm>
        <a:custGeom>
          <a:avLst/>
          <a:gdLst/>
          <a:ahLst/>
          <a:cxnLst/>
          <a:rect l="0" t="0" r="0" b="0"/>
          <a:pathLst>
            <a:path>
              <a:moveTo>
                <a:pt x="0" y="45720"/>
              </a:moveTo>
              <a:lnTo>
                <a:pt x="340878" y="45720"/>
              </a:lnTo>
            </a:path>
          </a:pathLst>
        </a:custGeom>
        <a:noFill/>
        <a:ln w="12700" cap="flat" cmpd="sng" algn="ctr">
          <a:solidFill>
            <a:schemeClr val="dk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AFDF7BDA-6CBC-48DB-88C6-75643961188A}">
      <dsp:nvSpPr>
        <dsp:cNvPr id="0" name=""/>
        <dsp:cNvSpPr/>
      </dsp:nvSpPr>
      <dsp:spPr>
        <a:xfrm>
          <a:off x="2114732" y="261437"/>
          <a:ext cx="340878" cy="732889"/>
        </a:xfrm>
        <a:custGeom>
          <a:avLst/>
          <a:gdLst/>
          <a:ahLst/>
          <a:cxnLst/>
          <a:rect l="0" t="0" r="0" b="0"/>
          <a:pathLst>
            <a:path>
              <a:moveTo>
                <a:pt x="0" y="732889"/>
              </a:moveTo>
              <a:lnTo>
                <a:pt x="170439" y="732889"/>
              </a:lnTo>
              <a:lnTo>
                <a:pt x="170439" y="0"/>
              </a:lnTo>
              <a:lnTo>
                <a:pt x="340878" y="0"/>
              </a:lnTo>
            </a:path>
          </a:pathLst>
        </a:custGeom>
        <a:noFill/>
        <a:ln w="12700" cap="flat" cmpd="sng" algn="ctr">
          <a:solidFill>
            <a:schemeClr val="dk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067A3864-3891-4B96-81BD-4DE869BAFF57}">
      <dsp:nvSpPr>
        <dsp:cNvPr id="0" name=""/>
        <dsp:cNvSpPr/>
      </dsp:nvSpPr>
      <dsp:spPr>
        <a:xfrm>
          <a:off x="410337" y="734406"/>
          <a:ext cx="1704394" cy="519840"/>
        </a:xfrm>
        <a:prstGeom prst="rect">
          <a:avLst/>
        </a:prstGeom>
        <a:solidFill>
          <a:schemeClr val="lt1">
            <a:hueOff val="0"/>
            <a:satOff val="0"/>
            <a:lumOff val="0"/>
            <a:alphaOff val="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66725">
            <a:lnSpc>
              <a:spcPct val="90000"/>
            </a:lnSpc>
            <a:spcBef>
              <a:spcPct val="0"/>
            </a:spcBef>
            <a:spcAft>
              <a:spcPct val="35000"/>
            </a:spcAft>
            <a:buNone/>
          </a:pPr>
          <a:r>
            <a:rPr kumimoji="1" lang="ja-JP" altLang="en-US" sz="1050" kern="1200">
              <a:latin typeface="BIZ UDPゴシック" panose="020B0400000000000000" pitchFamily="50" charset="-128"/>
              <a:ea typeface="BIZ UDPゴシック" panose="020B0400000000000000" pitchFamily="50" charset="-128"/>
            </a:rPr>
            <a:t>提出要領</a:t>
          </a:r>
        </a:p>
      </dsp:txBody>
      <dsp:txXfrm>
        <a:off x="410337" y="734406"/>
        <a:ext cx="1704394" cy="519840"/>
      </dsp:txXfrm>
    </dsp:sp>
    <dsp:sp modelId="{F5FBE736-1B14-4AF0-B77D-A223796444EA}">
      <dsp:nvSpPr>
        <dsp:cNvPr id="0" name=""/>
        <dsp:cNvSpPr/>
      </dsp:nvSpPr>
      <dsp:spPr>
        <a:xfrm>
          <a:off x="2455611" y="1517"/>
          <a:ext cx="1704394" cy="519840"/>
        </a:xfrm>
        <a:prstGeom prst="rect">
          <a:avLst/>
        </a:prstGeom>
        <a:solidFill>
          <a:schemeClr val="lt1">
            <a:hueOff val="0"/>
            <a:satOff val="0"/>
            <a:lumOff val="0"/>
            <a:alphaOff val="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66725">
            <a:lnSpc>
              <a:spcPct val="90000"/>
            </a:lnSpc>
            <a:spcBef>
              <a:spcPct val="0"/>
            </a:spcBef>
            <a:spcAft>
              <a:spcPct val="35000"/>
            </a:spcAft>
            <a:buNone/>
          </a:pPr>
          <a:r>
            <a:rPr kumimoji="1" lang="ja-JP" altLang="en-US" sz="1050" kern="1200">
              <a:latin typeface="BIZ UDPゴシック" panose="020B0400000000000000" pitchFamily="50" charset="-128"/>
              <a:ea typeface="BIZ UDPゴシック" panose="020B0400000000000000" pitchFamily="50" charset="-128"/>
            </a:rPr>
            <a:t>概要</a:t>
          </a:r>
        </a:p>
      </dsp:txBody>
      <dsp:txXfrm>
        <a:off x="2455611" y="1517"/>
        <a:ext cx="1704394" cy="519840"/>
      </dsp:txXfrm>
    </dsp:sp>
    <dsp:sp modelId="{6A6FFA0A-5D4F-4420-8C1F-3A3D160A85E4}">
      <dsp:nvSpPr>
        <dsp:cNvPr id="0" name=""/>
        <dsp:cNvSpPr/>
      </dsp:nvSpPr>
      <dsp:spPr>
        <a:xfrm>
          <a:off x="2455611" y="734406"/>
          <a:ext cx="1704394" cy="519840"/>
        </a:xfrm>
        <a:prstGeom prst="rect">
          <a:avLst/>
        </a:prstGeom>
        <a:solidFill>
          <a:schemeClr val="lt1">
            <a:hueOff val="0"/>
            <a:satOff val="0"/>
            <a:lumOff val="0"/>
            <a:alphaOff val="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66725">
            <a:lnSpc>
              <a:spcPct val="90000"/>
            </a:lnSpc>
            <a:spcBef>
              <a:spcPct val="0"/>
            </a:spcBef>
            <a:spcAft>
              <a:spcPct val="35000"/>
            </a:spcAft>
            <a:buNone/>
          </a:pPr>
          <a:r>
            <a:rPr kumimoji="1" lang="ja-JP" altLang="en-US" sz="1050" kern="1200">
              <a:latin typeface="BIZ UDPゴシック" panose="020B0400000000000000" pitchFamily="50" charset="-128"/>
              <a:ea typeface="BIZ UDPゴシック" panose="020B0400000000000000" pitchFamily="50" charset="-128"/>
            </a:rPr>
            <a:t>申請方法</a:t>
          </a:r>
        </a:p>
      </dsp:txBody>
      <dsp:txXfrm>
        <a:off x="2455611" y="734406"/>
        <a:ext cx="1704394" cy="519840"/>
      </dsp:txXfrm>
    </dsp:sp>
    <dsp:sp modelId="{5788B105-D6B5-44E7-99FB-47C22CFD33FE}">
      <dsp:nvSpPr>
        <dsp:cNvPr id="0" name=""/>
        <dsp:cNvSpPr/>
      </dsp:nvSpPr>
      <dsp:spPr>
        <a:xfrm>
          <a:off x="2455611" y="1467296"/>
          <a:ext cx="1704394" cy="519840"/>
        </a:xfrm>
        <a:prstGeom prst="rect">
          <a:avLst/>
        </a:prstGeom>
        <a:solidFill>
          <a:schemeClr val="lt1">
            <a:hueOff val="0"/>
            <a:satOff val="0"/>
            <a:lumOff val="0"/>
            <a:alphaOff val="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66725">
            <a:lnSpc>
              <a:spcPct val="90000"/>
            </a:lnSpc>
            <a:spcBef>
              <a:spcPct val="0"/>
            </a:spcBef>
            <a:spcAft>
              <a:spcPct val="35000"/>
            </a:spcAft>
            <a:buNone/>
          </a:pPr>
          <a:r>
            <a:rPr kumimoji="1" lang="ja-JP" altLang="en-US" sz="1050" kern="1200">
              <a:latin typeface="BIZ UDPゴシック" panose="020B0400000000000000" pitchFamily="50" charset="-128"/>
              <a:ea typeface="BIZ UDPゴシック" panose="020B0400000000000000" pitchFamily="50" charset="-128"/>
            </a:rPr>
            <a:t>様式の記入例</a:t>
          </a:r>
        </a:p>
      </dsp:txBody>
      <dsp:txXfrm>
        <a:off x="2455611" y="1467296"/>
        <a:ext cx="1704394" cy="519840"/>
      </dsp:txXfrm>
    </dsp:sp>
  </dsp:spTree>
</dsp:drawing>
</file>

<file path=xl/diagrams/layout1.xml><?xml version="1.0" encoding="utf-8"?>
<dgm:layoutDef xmlns:dgm="http://schemas.openxmlformats.org/drawingml/2006/diagram" xmlns:a="http://schemas.openxmlformats.org/drawingml/2006/main" uniqueId="urn:microsoft.com/office/officeart/2009/3/layout/HorizontalOrganizationChart">
  <dgm:title val=""/>
  <dgm:desc val=""/>
  <dgm:catLst>
    <dgm:cat type="hierarchy" pri="4300"/>
  </dgm:catLst>
  <dgm:sampData>
    <dgm:dataModel>
      <dgm:ptLst>
        <dgm:pt modelId="0" type="doc"/>
        <dgm:pt modelId="1">
          <dgm:prSet phldr="1"/>
        </dgm:pt>
        <dgm:pt modelId="2" type="asst">
          <dgm:prSet phldr="1"/>
        </dgm:pt>
        <dgm:pt modelId="3">
          <dgm:prSet phldr="1"/>
        </dgm:pt>
        <dgm:pt modelId="4">
          <dgm:prSet phldr="1"/>
        </dgm:pt>
        <dgm:pt modelId="5">
          <dgm:prSet phldr="1"/>
        </dgm:pt>
      </dgm:ptLst>
      <dgm:cxnLst>
        <dgm:cxn modelId="5" srcId="0" destId="1" srcOrd="0" destOrd="0"/>
        <dgm:cxn modelId="6" srcId="1" destId="2" srcOrd="0" destOrd="0"/>
        <dgm:cxn modelId="7" srcId="1" destId="3" srcOrd="1" destOrd="0"/>
        <dgm:cxn modelId="8" srcId="1" destId="4" srcOrd="2" destOrd="0"/>
        <dgm:cxn modelId="9" srcId="1" destId="5" srcOrd="3" destOrd="0"/>
      </dgm:cxnLst>
      <dgm:bg/>
      <dgm:whole/>
    </dgm:dataModel>
  </dgm:sampData>
  <dgm:styleData>
    <dgm:dataModel>
      <dgm:ptLst>
        <dgm:pt modelId="0" type="doc"/>
        <dgm:pt modelId="1"/>
        <dgm:pt modelId="12"/>
        <dgm:pt modelId="13"/>
      </dgm:ptLst>
      <dgm:cxnLst>
        <dgm:cxn modelId="2" srcId="0" destId="1" srcOrd="0" destOrd="0"/>
        <dgm:cxn modelId="16" srcId="1" destId="12" srcOrd="1" destOrd="0"/>
        <dgm:cxn modelId="17" srcId="1" destId="13" srcOrd="2" destOrd="0"/>
      </dgm:cxnLst>
      <dgm:bg/>
      <dgm:whole/>
    </dgm:dataModel>
  </dgm:styleData>
  <dgm:clrData>
    <dgm:dataModel>
      <dgm:ptLst>
        <dgm:pt modelId="0" type="doc"/>
        <dgm:pt modelId="1"/>
        <dgm:pt modelId="11" type="asst"/>
        <dgm:pt modelId="12"/>
        <dgm:pt modelId="13"/>
        <dgm:pt modelId="14"/>
      </dgm:ptLst>
      <dgm:cxnLst>
        <dgm:cxn modelId="2" srcId="0" destId="1" srcOrd="0" destOrd="0"/>
        <dgm:cxn modelId="15" srcId="1" destId="11" srcOrd="0" destOrd="0"/>
        <dgm:cxn modelId="16" srcId="1" destId="12" srcOrd="1" destOrd="0"/>
        <dgm:cxn modelId="17" srcId="1" destId="13" srcOrd="2" destOrd="0"/>
        <dgm:cxn modelId="18" srcId="1" destId="14" srcOrd="2" destOrd="0"/>
      </dgm:cxnLst>
      <dgm:bg/>
      <dgm:whole/>
    </dgm:dataModel>
  </dgm:clrData>
  <dgm:layoutNode name="hierChild1">
    <dgm:varLst>
      <dgm:orgChart val="1"/>
      <dgm:chPref val="1"/>
      <dgm:dir/>
      <dgm:animOne val="branch"/>
      <dgm:animLvl val="lvl"/>
      <dgm:resizeHandles/>
    </dgm:varLst>
    <dgm:choose name="Name0">
      <dgm:if name="Name1" func="var" arg="dir" op="equ" val="norm">
        <dgm:alg type="hierChild">
          <dgm:param type="linDir" val="fromT"/>
          <dgm:param type="chAlign" val="l"/>
        </dgm:alg>
      </dgm:if>
      <dgm:else name="Name2">
        <dgm:alg type="hierChild">
          <dgm:param type="linDir" val="fromT"/>
          <dgm:param type="chAlign" val="r"/>
        </dgm:alg>
      </dgm:else>
    </dgm:choose>
    <dgm:shape xmlns:r="http://schemas.openxmlformats.org/officeDocument/2006/relationships" r:blip="">
      <dgm:adjLst/>
    </dgm:shape>
    <dgm:presOf/>
    <dgm:constrLst>
      <dgm:constr type="w" for="des" forName="rootComposite1" refType="w" fact="10"/>
      <dgm:constr type="h" for="des" forName="rootComposite1" refType="w" refFor="des" refForName="rootComposite1" fact="0.305"/>
      <dgm:constr type="w" for="des" forName="rootComposite" refType="w" fact="10"/>
      <dgm:constr type="h" for="des" forName="rootComposite" refType="w" refFor="des" refForName="rootComposite1" fact="0.305"/>
      <dgm:constr type="w" for="des" forName="rootComposite3" refType="w" fact="10"/>
      <dgm:constr type="h" for="des" forName="rootComposite3" refType="w" refFor="des" refForName="rootComposite1" fact="0.305"/>
      <dgm:constr type="primFontSz" for="des" ptType="node" op="equ"/>
      <dgm:constr type="sp" for="des" op="equ"/>
      <dgm:constr type="sp" for="des" forName="hierRoot1" refType="w" refFor="des" refForName="rootComposite1" fact="0.2"/>
      <dgm:constr type="sp" for="des" forName="hierRoot2" refType="sp" refFor="des" refForName="hierRoot1"/>
      <dgm:constr type="sp" for="des" forName="hierRoot3" refType="sp" refFor="des" refForName="hierRoot1"/>
      <dgm:constr type="sibSp" refType="w" refFor="des" refForName="rootComposite1" fact="0.125"/>
      <dgm:constr type="sibSp" for="des" forName="hierChild2" refType="sibSp"/>
      <dgm:constr type="sibSp" for="des" forName="hierChild3" refType="sibSp"/>
      <dgm:constr type="sibSp" for="des" forName="hierChild4" refType="sibSp"/>
      <dgm:constr type="sibSp" for="des" forName="hierChild5" refType="sibSp"/>
      <dgm:constr type="sibSp" for="des" forName="hierChild6" refType="sibSp"/>
      <dgm:constr type="sibSp" for="des" forName="hierChild7" refType="sibSp"/>
      <dgm:constr type="secSibSp" refType="w" refFor="des" refForName="rootComposite1" fact="0.125"/>
      <dgm:constr type="secSibSp" for="des" forName="hierChild2" refType="secSibSp"/>
      <dgm:constr type="secSibSp" for="des" forName="hierChild3" refType="secSibSp"/>
      <dgm:constr type="secSibSp" for="des" forName="hierChild4" refType="secSibSp"/>
      <dgm:constr type="secSibSp" for="des" forName="hierChild5" refType="secSibSp"/>
      <dgm:constr type="secSibSp" for="des" forName="hierChild6" refType="secSibSp"/>
      <dgm:constr type="secSibSp" for="des" forName="hierChild7" refType="secSibSp"/>
    </dgm:constrLst>
    <dgm:ruleLst/>
    <dgm:forEach name="Name3" axis="ch">
      <dgm:forEach name="Name4" axis="self" ptType="node">
        <dgm:layoutNode name="hierRoot1">
          <dgm:varLst>
            <dgm:hierBranch val="init"/>
          </dgm:varLst>
          <dgm:choose name="Name5">
            <dgm:if name="Name6" func="var" arg="hierBranch" op="equ" val="l">
              <dgm:choose name="Name7">
                <dgm:if name="Name8" func="var" arg="dir" op="equ" val="norm">
                  <dgm:alg type="hierRoot">
                    <dgm:param type="hierAlign" val="lT"/>
                  </dgm:alg>
                  <dgm:constrLst>
                    <dgm:constr type="alignOff" val="0.75"/>
                  </dgm:constrLst>
                </dgm:if>
                <dgm:else name="Name9">
                  <dgm:alg type="hierRoot">
                    <dgm:param type="hierAlign" val="rT"/>
                  </dgm:alg>
                  <dgm:constrLst>
                    <dgm:constr type="alignOff" val="0.75"/>
                  </dgm:constrLst>
                </dgm:else>
              </dgm:choose>
            </dgm:if>
            <dgm:if name="Name10" func="var" arg="hierBranch" op="equ" val="r">
              <dgm:choose name="Name11">
                <dgm:if name="Name12" func="var" arg="dir" op="equ" val="norm">
                  <dgm:alg type="hierRoot">
                    <dgm:param type="hierAlign" val="lB"/>
                  </dgm:alg>
                  <dgm:constrLst>
                    <dgm:constr type="alignOff" val="0.75"/>
                  </dgm:constrLst>
                </dgm:if>
                <dgm:else name="Name13">
                  <dgm:alg type="hierRoot">
                    <dgm:param type="hierAlign" val="rB"/>
                  </dgm:alg>
                  <dgm:constrLst>
                    <dgm:constr type="alignOff" val="0.75"/>
                  </dgm:constrLst>
                </dgm:else>
              </dgm:choose>
            </dgm:if>
            <dgm:if name="Name14" func="var" arg="hierBranch" op="equ" val="hang">
              <dgm:choose name="Name15">
                <dgm:if name="Name16" func="var" arg="dir" op="equ" val="norm">
                  <dgm:alg type="hierRoot">
                    <dgm:param type="hierAlign" val="lCtrCh"/>
                  </dgm:alg>
                  <dgm:constrLst>
                    <dgm:constr type="alignOff" val="0.65"/>
                  </dgm:constrLst>
                </dgm:if>
                <dgm:else name="Name17">
                  <dgm:alg type="hierRoot">
                    <dgm:param type="hierAlign" val="rCtrCh"/>
                  </dgm:alg>
                  <dgm:constrLst>
                    <dgm:constr type="alignOff" val="0.65"/>
                  </dgm:constrLst>
                </dgm:else>
              </dgm:choose>
            </dgm:if>
            <dgm:else name="Name18">
              <dgm:choose name="Name19">
                <dgm:if name="Name20" func="var" arg="dir" op="equ" val="norm">
                  <dgm:alg type="hierRoot">
                    <dgm:param type="hierAlign" val="lCtrCh"/>
                  </dgm:alg>
                  <dgm:constrLst>
                    <dgm:constr type="alignOff"/>
                    <dgm:constr type="bendDist" for="des" ptType="parTrans" refType="sp" fact="0.5"/>
                  </dgm:constrLst>
                </dgm:if>
                <dgm:else name="Name21">
                  <dgm:alg type="hierRoot">
                    <dgm:param type="hierAlign" val="rCtrCh"/>
                  </dgm:alg>
                  <dgm:constrLst>
                    <dgm:constr type="alignOff"/>
                    <dgm:constr type="bendDist" for="des" ptType="parTrans" refType="sp" fact="0.5"/>
                  </dgm:constrLst>
                </dgm:else>
              </dgm:choose>
            </dgm:else>
          </dgm:choose>
          <dgm:shape xmlns:r="http://schemas.openxmlformats.org/officeDocument/2006/relationships" r:blip="">
            <dgm:adjLst/>
          </dgm:shape>
          <dgm:presOf/>
          <dgm:ruleLst/>
          <dgm:layoutNode name="rootComposite1">
            <dgm:alg type="composite"/>
            <dgm:shape xmlns:r="http://schemas.openxmlformats.org/officeDocument/2006/relationships" r:blip="">
              <dgm:adjLst/>
            </dgm:shape>
            <dgm:presOf axis="self" ptType="node" cnt="1"/>
            <dgm:choose name="Name22">
              <dgm:if name="Name23" func="var" arg="hierBranch" op="equ" val="init">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if name="Name24" func="var" arg="hierBranch" op="equ" val="l">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if>
              <dgm:if name="Name25" func="var" arg="hierBranch" op="equ" val="r">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else name="Name26">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else>
            </dgm:choose>
            <dgm:ruleLst/>
            <dgm:layoutNode name="rootText1" styleLbl="node0">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1" moveWith="rootText1">
              <dgm:alg type="sp"/>
              <dgm:shape xmlns:r="http://schemas.openxmlformats.org/officeDocument/2006/relationships" type="rect" r:blip="" hideGeom="1">
                <dgm:adjLst/>
              </dgm:shape>
              <dgm:presOf axis="self" ptType="node" cnt="1"/>
              <dgm:constrLst/>
              <dgm:ruleLst/>
            </dgm:layoutNode>
          </dgm:layoutNode>
          <dgm:layoutNode name="hierChild2">
            <dgm:choose name="Name27">
              <dgm:if name="Name28" func="var" arg="hierBranch" op="equ" val="l">
                <dgm:choose name="Name29">
                  <dgm:if name="Name30" func="var" arg="dir" op="equ" val="norm">
                    <dgm:alg type="hierChild">
                      <dgm:param type="chAlign" val="t"/>
                      <dgm:param type="linDir" val="fromL"/>
                    </dgm:alg>
                  </dgm:if>
                  <dgm:else name="Name31">
                    <dgm:alg type="hierChild">
                      <dgm:param type="chAlign" val="t"/>
                      <dgm:param type="linDir" val="fromR"/>
                    </dgm:alg>
                  </dgm:else>
                </dgm:choose>
              </dgm:if>
              <dgm:if name="Name32" func="var" arg="hierBranch" op="equ" val="r">
                <dgm:choose name="Name33">
                  <dgm:if name="Name34" func="var" arg="dir" op="equ" val="norm">
                    <dgm:alg type="hierChild">
                      <dgm:param type="chAlign" val="b"/>
                      <dgm:param type="linDir" val="fromL"/>
                    </dgm:alg>
                  </dgm:if>
                  <dgm:else name="Name35">
                    <dgm:alg type="hierChild">
                      <dgm:param type="chAlign" val="b"/>
                      <dgm:param type="linDir" val="fromR"/>
                    </dgm:alg>
                  </dgm:else>
                </dgm:choose>
              </dgm:if>
              <dgm:if name="Name36" func="var" arg="hierBranch" op="equ" val="hang">
                <dgm:choose name="Name37">
                  <dgm:if name="Name38" func="var" arg="dir" op="equ" val="norm">
                    <dgm:alg type="hierChild">
                      <dgm:param type="chAlign" val="l"/>
                      <dgm:param type="linDir" val="fromT"/>
                      <dgm:param type="secChAlign" val="t"/>
                      <dgm:param type="secLinDir" val="fromL"/>
                    </dgm:alg>
                  </dgm:if>
                  <dgm:else name="Name39">
                    <dgm:alg type="hierChild">
                      <dgm:param type="chAlign" val="r"/>
                      <dgm:param type="linDir" val="fromT"/>
                      <dgm:param type="secChAlign" val="t"/>
                      <dgm:param type="secLinDir" val="fromR"/>
                    </dgm:alg>
                  </dgm:else>
                </dgm:choose>
              </dgm:if>
              <dgm:else name="Name40">
                <dgm:choose name="Name41">
                  <dgm:if name="Name42" func="var" arg="dir" op="equ" val="norm">
                    <dgm:alg type="hierChild">
                      <dgm:param type="linDir" val="fromT"/>
                      <dgm:param type="chAlign" val="l"/>
                    </dgm:alg>
                  </dgm:if>
                  <dgm:else name="Name43">
                    <dgm:alg type="hierChild">
                      <dgm:param type="linDir" val="fromT"/>
                      <dgm:param type="chAlign" val="r"/>
                    </dgm:alg>
                  </dgm:else>
                </dgm:choose>
              </dgm:else>
            </dgm:choose>
            <dgm:shape xmlns:r="http://schemas.openxmlformats.org/officeDocument/2006/relationships" r:blip="">
              <dgm:adjLst/>
            </dgm:shape>
            <dgm:presOf/>
            <dgm:constrLst/>
            <dgm:ruleLst/>
            <dgm:forEach name="rep2a" axis="ch" ptType="nonAsst">
              <dgm:forEach name="Name44" axis="precedSib" ptType="parTrans" st="-1" cnt="1">
                <dgm:choose name="Name45">
                  <dgm:if name="Name46" func="var" arg="hierBranch" op="equ" val="hang">
                    <dgm:layoutNode name="Name47">
                      <dgm:choose name="Name48">
                        <dgm:if name="Name49" func="var" arg="dir" op="equ" val="norm">
                          <dgm:alg type="conn">
                            <dgm:param type="connRout" val="bend"/>
                            <dgm:param type="dim" val="1D"/>
                            <dgm:param type="endSty" val="noArr"/>
                            <dgm:param type="begPts" val="midR"/>
                            <dgm:param type="endPts" val="bCtr tCtr"/>
                          </dgm:alg>
                        </dgm:if>
                        <dgm:else name="Name50">
                          <dgm:alg type="conn">
                            <dgm:param type="connRout" val="bend"/>
                            <dgm:param type="dim" val="1D"/>
                            <dgm:param type="endSty" val="noArr"/>
                            <dgm:param type="begPts" val="midL"/>
                            <dgm:param type="endPts" val="bCtr tCtr"/>
                          </dgm:alg>
                        </dgm:else>
                      </dgm:choose>
                      <dgm:shape xmlns:r="http://schemas.openxmlformats.org/officeDocument/2006/relationships" type="conn" r:blip="" zOrderOff="-99999">
                        <dgm:adjLst/>
                      </dgm:shape>
                      <dgm:presOf axis="self"/>
                      <dgm:constrLst>
                        <dgm:constr type="begPad"/>
                        <dgm:constr type="endPad"/>
                      </dgm:constrLst>
                      <dgm:ruleLst/>
                    </dgm:layoutNode>
                  </dgm:if>
                  <dgm:if name="Name51" func="var" arg="hierBranch" op="equ" val="l">
                    <dgm:layoutNode name="Name52">
                      <dgm:choose name="Name53">
                        <dgm:if name="Name54" func="var" arg="dir" op="equ" val="norm">
                          <dgm:alg type="conn">
                            <dgm:param type="connRout" val="bend"/>
                            <dgm:param type="dim" val="1D"/>
                            <dgm:param type="endSty" val="noArr"/>
                            <dgm:param type="begPts" val="midR"/>
                            <dgm:param type="endPts" val="tCtr"/>
                          </dgm:alg>
                        </dgm:if>
                        <dgm:else name="Name55">
                          <dgm:alg type="conn">
                            <dgm:param type="connRout" val="bend"/>
                            <dgm:param type="dim" val="1D"/>
                            <dgm:param type="endSty" val="noArr"/>
                            <dgm:param type="begPts" val="midL"/>
                            <dgm:param type="endPts" val="tCtr"/>
                          </dgm:alg>
                        </dgm:else>
                      </dgm:choose>
                      <dgm:shape xmlns:r="http://schemas.openxmlformats.org/officeDocument/2006/relationships" type="conn" r:blip="" zOrderOff="-99999">
                        <dgm:adjLst/>
                      </dgm:shape>
                      <dgm:presOf axis="self"/>
                      <dgm:constrLst>
                        <dgm:constr type="begPad"/>
                        <dgm:constr type="endPad"/>
                      </dgm:constrLst>
                      <dgm:ruleLst/>
                    </dgm:layoutNode>
                  </dgm:if>
                  <dgm:if name="Name56" func="var" arg="hierBranch" op="equ" val="r">
                    <dgm:layoutNode name="Name57">
                      <dgm:choose name="Name58">
                        <dgm:if name="Name59" func="var" arg="dir" op="equ" val="norm">
                          <dgm:alg type="conn">
                            <dgm:param type="connRout" val="bend"/>
                            <dgm:param type="dim" val="1D"/>
                            <dgm:param type="endSty" val="noArr"/>
                            <dgm:param type="begPts" val="midR"/>
                            <dgm:param type="endPts" val="bCtr"/>
                          </dgm:alg>
                        </dgm:if>
                        <dgm:else name="Name60">
                          <dgm:alg type="conn">
                            <dgm:param type="connRout" val="bend"/>
                            <dgm:param type="dim" val="1D"/>
                            <dgm:param type="endSty" val="noArr"/>
                            <dgm:param type="begPts" val="midL"/>
                            <dgm:param type="endPts" val="bCtr"/>
                          </dgm:alg>
                        </dgm:else>
                      </dgm:choose>
                      <dgm:shape xmlns:r="http://schemas.openxmlformats.org/officeDocument/2006/relationships" type="conn" r:blip="" zOrderOff="-99999">
                        <dgm:adjLst/>
                      </dgm:shape>
                      <dgm:presOf axis="self"/>
                      <dgm:constrLst>
                        <dgm:constr type="begPad"/>
                        <dgm:constr type="endPad"/>
                      </dgm:constrLst>
                      <dgm:ruleLst/>
                    </dgm:layoutNode>
                  </dgm:if>
                  <dgm:else name="Name61">
                    <dgm:choose name="Name62">
                      <dgm:if name="Name63" func="var" arg="dir" op="equ" val="norm">
                        <dgm:layoutNode name="Name64">
                          <dgm:alg type="conn">
                            <dgm:param type="connRout" val="bend"/>
                            <dgm:param type="dim" val="1D"/>
                            <dgm:param type="endSty" val="noArr"/>
                            <dgm:param type="begPts" val="midR"/>
                            <dgm:param type="endPts" val="midL"/>
                            <dgm:param type="bendPt" val="end"/>
                          </dgm:alg>
                          <dgm:shape xmlns:r="http://schemas.openxmlformats.org/officeDocument/2006/relationships" type="conn" r:blip="" zOrderOff="-99999">
                            <dgm:adjLst/>
                          </dgm:shape>
                          <dgm:presOf axis="self"/>
                          <dgm:constrLst>
                            <dgm:constr type="begPad"/>
                            <dgm:constr type="endPad"/>
                          </dgm:constrLst>
                          <dgm:ruleLst/>
                        </dgm:layoutNode>
                      </dgm:if>
                      <dgm:else name="Name65">
                        <dgm:layoutNode name="Name66">
                          <dgm:alg type="conn">
                            <dgm:param type="connRout" val="bend"/>
                            <dgm:param type="dim" val="1D"/>
                            <dgm:param type="endSty" val="noArr"/>
                            <dgm:param type="begPts" val="midL"/>
                            <dgm:param type="endPts" val="midR"/>
                            <dgm:param type="bendPt" val="end"/>
                          </dgm:alg>
                          <dgm:shape xmlns:r="http://schemas.openxmlformats.org/officeDocument/2006/relationships" type="conn" r:blip="" zOrderOff="-99999">
                            <dgm:adjLst/>
                          </dgm:shape>
                          <dgm:presOf axis="self"/>
                          <dgm:constrLst>
                            <dgm:constr type="begPad"/>
                            <dgm:constr type="endPad"/>
                          </dgm:constrLst>
                          <dgm:ruleLst/>
                        </dgm:layoutNode>
                      </dgm:else>
                    </dgm:choose>
                  </dgm:else>
                </dgm:choose>
              </dgm:forEach>
              <dgm:layoutNode name="hierRoot2">
                <dgm:varLst>
                  <dgm:hierBranch val="init"/>
                </dgm:varLst>
                <dgm:choose name="Name67">
                  <dgm:if name="Name68" func="var" arg="hierBranch" op="equ" val="l">
                    <dgm:choose name="Name69">
                      <dgm:if name="Name70" func="var" arg="dir" op="equ" val="norm">
                        <dgm:alg type="hierRoot">
                          <dgm:param type="hierAlign" val="lT"/>
                        </dgm:alg>
                        <dgm:constrLst>
                          <dgm:constr type="alignOff" val="0.75"/>
                        </dgm:constrLst>
                      </dgm:if>
                      <dgm:else name="Name71">
                        <dgm:alg type="hierRoot">
                          <dgm:param type="hierAlign" val="rT"/>
                        </dgm:alg>
                        <dgm:constrLst>
                          <dgm:constr type="alignOff" val="0.75"/>
                        </dgm:constrLst>
                      </dgm:else>
                    </dgm:choose>
                  </dgm:if>
                  <dgm:if name="Name72" func="var" arg="hierBranch" op="equ" val="r">
                    <dgm:choose name="Name73">
                      <dgm:if name="Name74" func="var" arg="dir" op="equ" val="norm">
                        <dgm:alg type="hierRoot">
                          <dgm:param type="hierAlign" val="lB"/>
                        </dgm:alg>
                        <dgm:constrLst>
                          <dgm:constr type="alignOff" val="0.75"/>
                        </dgm:constrLst>
                      </dgm:if>
                      <dgm:else name="Name75">
                        <dgm:alg type="hierRoot">
                          <dgm:param type="hierAlign" val="rB"/>
                        </dgm:alg>
                        <dgm:constrLst>
                          <dgm:constr type="alignOff" val="0.75"/>
                        </dgm:constrLst>
                      </dgm:else>
                    </dgm:choose>
                  </dgm:if>
                  <dgm:if name="Name76" func="var" arg="hierBranch" op="equ" val="hang">
                    <dgm:choose name="Name77">
                      <dgm:if name="Name78" func="var" arg="dir" op="equ" val="norm">
                        <dgm:alg type="hierRoot">
                          <dgm:param type="hierAlign" val="lCtrCh"/>
                        </dgm:alg>
                        <dgm:constrLst>
                          <dgm:constr type="alignOff" val="0.65"/>
                        </dgm:constrLst>
                      </dgm:if>
                      <dgm:else name="Name79">
                        <dgm:alg type="hierRoot">
                          <dgm:param type="hierAlign" val="rCtrCh"/>
                        </dgm:alg>
                        <dgm:constrLst>
                          <dgm:constr type="alignOff" val="0.65"/>
                        </dgm:constrLst>
                      </dgm:else>
                    </dgm:choose>
                  </dgm:if>
                  <dgm:else name="Name80">
                    <dgm:choose name="Name81">
                      <dgm:if name="Name82" func="var" arg="dir" op="equ" val="norm">
                        <dgm:alg type="hierRoot">
                          <dgm:param type="hierAlign" val="lCtrCh"/>
                        </dgm:alg>
                        <dgm:constrLst>
                          <dgm:constr type="alignOff"/>
                          <dgm:constr type="bendDist" for="des" ptType="parTrans" refType="sp" fact="0.5"/>
                        </dgm:constrLst>
                      </dgm:if>
                      <dgm:else name="Name83">
                        <dgm:alg type="hierRoot">
                          <dgm:param type="hierAlign" val="rCtrCh"/>
                        </dgm:alg>
                        <dgm:constrLst>
                          <dgm:constr type="alignOff"/>
                          <dgm:constr type="bendDist" for="des" ptType="parTrans" refType="sp" fact="0.5"/>
                        </dgm:constrLst>
                      </dgm:else>
                    </dgm:choose>
                  </dgm:else>
                </dgm:choose>
                <dgm:shape xmlns:r="http://schemas.openxmlformats.org/officeDocument/2006/relationships" r:blip="">
                  <dgm:adjLst/>
                </dgm:shape>
                <dgm:presOf/>
                <dgm:ruleLst/>
                <dgm:layoutNode name="rootComposite">
                  <dgm:alg type="composite"/>
                  <dgm:shape xmlns:r="http://schemas.openxmlformats.org/officeDocument/2006/relationships" r:blip="">
                    <dgm:adjLst/>
                  </dgm:shape>
                  <dgm:presOf axis="self" ptType="node" cnt="1"/>
                  <dgm:choose name="Name84">
                    <dgm:if name="Name85" func="var" arg="hierBranch" op="equ" val="init">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if name="Name86" func="var" arg="hierBranch" op="equ" val="l">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if>
                    <dgm:if name="Name87" func="var" arg="hierBranch" op="equ" val="r">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else name="Name88">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else>
                  </dgm:choose>
                  <dgm:ruleLst/>
                  <dgm:layoutNode name="rootText">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 moveWith="rootText">
                    <dgm:alg type="sp"/>
                    <dgm:shape xmlns:r="http://schemas.openxmlformats.org/officeDocument/2006/relationships" type="rect" r:blip="" hideGeom="1">
                      <dgm:adjLst/>
                    </dgm:shape>
                    <dgm:presOf axis="self" ptType="node" cnt="1"/>
                    <dgm:constrLst/>
                    <dgm:ruleLst/>
                  </dgm:layoutNode>
                </dgm:layoutNode>
                <dgm:layoutNode name="hierChild4">
                  <dgm:choose name="Name89">
                    <dgm:if name="Name90" func="var" arg="hierBranch" op="equ" val="l">
                      <dgm:choose name="Name91">
                        <dgm:if name="Name92" func="var" arg="dir" op="equ" val="norm">
                          <dgm:alg type="hierChild">
                            <dgm:param type="chAlign" val="t"/>
                            <dgm:param type="linDir" val="fromL"/>
                          </dgm:alg>
                        </dgm:if>
                        <dgm:else name="Name93">
                          <dgm:alg type="hierChild">
                            <dgm:param type="chAlign" val="t"/>
                            <dgm:param type="linDir" val="fromR"/>
                          </dgm:alg>
                        </dgm:else>
                      </dgm:choose>
                    </dgm:if>
                    <dgm:if name="Name94" func="var" arg="hierBranch" op="equ" val="r">
                      <dgm:choose name="Name95">
                        <dgm:if name="Name96" func="var" arg="dir" op="equ" val="norm">
                          <dgm:alg type="hierChild">
                            <dgm:param type="chAlign" val="b"/>
                            <dgm:param type="linDir" val="fromL"/>
                          </dgm:alg>
                        </dgm:if>
                        <dgm:else name="Name97">
                          <dgm:alg type="hierChild">
                            <dgm:param type="chAlign" val="b"/>
                            <dgm:param type="linDir" val="fromR"/>
                          </dgm:alg>
                        </dgm:else>
                      </dgm:choose>
                    </dgm:if>
                    <dgm:if name="Name98" func="var" arg="hierBranch" op="equ" val="hang">
                      <dgm:choose name="Name99">
                        <dgm:if name="Name100" func="var" arg="dir" op="equ" val="norm">
                          <dgm:alg type="hierChild">
                            <dgm:param type="chAlign" val="l"/>
                            <dgm:param type="linDir" val="fromT"/>
                            <dgm:param type="secChAlign" val="t"/>
                            <dgm:param type="secLinDir" val="fromL"/>
                          </dgm:alg>
                        </dgm:if>
                        <dgm:else name="Name101">
                          <dgm:alg type="hierChild">
                            <dgm:param type="chAlign" val="r"/>
                            <dgm:param type="linDir" val="fromT"/>
                            <dgm:param type="secChAlign" val="t"/>
                            <dgm:param type="secLinDir" val="fromR"/>
                          </dgm:alg>
                        </dgm:else>
                      </dgm:choose>
                    </dgm:if>
                    <dgm:else name="Name102">
                      <dgm:choose name="Name103">
                        <dgm:if name="Name104" func="var" arg="dir" op="equ" val="norm">
                          <dgm:alg type="hierChild">
                            <dgm:param type="linDir" val="fromT"/>
                            <dgm:param type="chAlign" val="l"/>
                          </dgm:alg>
                        </dgm:if>
                        <dgm:else name="Name105">
                          <dgm:alg type="hierChild">
                            <dgm:param type="linDir" val="fromT"/>
                            <dgm:param type="chAlign" val="r"/>
                          </dgm:alg>
                        </dgm:else>
                      </dgm:choose>
                    </dgm:else>
                  </dgm:choose>
                  <dgm:shape xmlns:r="http://schemas.openxmlformats.org/officeDocument/2006/relationships" r:blip="">
                    <dgm:adjLst/>
                  </dgm:shape>
                  <dgm:presOf/>
                  <dgm:constrLst/>
                  <dgm:ruleLst/>
                  <dgm:forEach name="Name106" ref="rep2a"/>
                </dgm:layoutNode>
                <dgm:layoutNode name="hierChild5">
                  <dgm:choose name="Name107">
                    <dgm:if name="Name108" func="var" arg="dir" op="equ" val="norm">
                      <dgm:alg type="hierChild">
                        <dgm:param type="chAlign" val="l"/>
                        <dgm:param type="linDir" val="fromT"/>
                        <dgm:param type="secChAlign" val="t"/>
                        <dgm:param type="secLinDir" val="fromL"/>
                      </dgm:alg>
                    </dgm:if>
                    <dgm:else name="Name109">
                      <dgm:alg type="hierChild">
                        <dgm:param type="chAlign" val="r"/>
                        <dgm:param type="linDir" val="fromT"/>
                        <dgm:param type="secChAlign" val="t"/>
                        <dgm:param type="secLinDir" val="fromR"/>
                      </dgm:alg>
                    </dgm:else>
                  </dgm:choose>
                  <dgm:shape xmlns:r="http://schemas.openxmlformats.org/officeDocument/2006/relationships" r:blip="">
                    <dgm:adjLst/>
                  </dgm:shape>
                  <dgm:presOf/>
                  <dgm:constrLst/>
                  <dgm:ruleLst/>
                  <dgm:forEach name="Name110" ref="rep2b"/>
                </dgm:layoutNode>
              </dgm:layoutNode>
            </dgm:forEach>
          </dgm:layoutNode>
          <dgm:layoutNode name="hierChild3">
            <dgm:choose name="Name111">
              <dgm:if name="Name112" func="var" arg="dir" op="equ" val="norm">
                <dgm:alg type="hierChild">
                  <dgm:param type="chAlign" val="l"/>
                  <dgm:param type="linDir" val="fromT"/>
                  <dgm:param type="secChAlign" val="t"/>
                  <dgm:param type="secLinDir" val="fromL"/>
                </dgm:alg>
              </dgm:if>
              <dgm:else name="Name113">
                <dgm:alg type="hierChild">
                  <dgm:param type="chAlign" val="r"/>
                  <dgm:param type="linDir" val="fromT"/>
                  <dgm:param type="secChAlign" val="t"/>
                  <dgm:param type="secLinDir" val="fromR"/>
                </dgm:alg>
              </dgm:else>
            </dgm:choose>
            <dgm:shape xmlns:r="http://schemas.openxmlformats.org/officeDocument/2006/relationships" r:blip="">
              <dgm:adjLst/>
            </dgm:shape>
            <dgm:presOf/>
            <dgm:constrLst/>
            <dgm:ruleLst/>
            <dgm:forEach name="rep2b" axis="ch" ptType="asst">
              <dgm:forEach name="Name114" axis="precedSib" ptType="parTrans" st="-1" cnt="1">
                <dgm:layoutNode name="Name115">
                  <dgm:choose name="Name116">
                    <dgm:if name="Name117" func="var" arg="dir" op="equ" val="norm">
                      <dgm:alg type="conn">
                        <dgm:param type="connRout" val="bend"/>
                        <dgm:param type="dim" val="1D"/>
                        <dgm:param type="endSty" val="noArr"/>
                        <dgm:param type="begPts" val="midR"/>
                        <dgm:param type="endPts" val="bCtr tCtr"/>
                      </dgm:alg>
                    </dgm:if>
                    <dgm:else name="Name118">
                      <dgm:alg type="conn">
                        <dgm:param type="connRout" val="bend"/>
                        <dgm:param type="dim" val="1D"/>
                        <dgm:param type="endSty" val="noArr"/>
                        <dgm:param type="begPts" val="midL"/>
                        <dgm:param type="endPts" val="bCtr tCtr"/>
                      </dgm:alg>
                    </dgm:else>
                  </dgm:choose>
                  <dgm:shape xmlns:r="http://schemas.openxmlformats.org/officeDocument/2006/relationships" type="conn" r:blip="" zOrderOff="-99999">
                    <dgm:adjLst/>
                  </dgm:shape>
                  <dgm:presOf axis="self"/>
                  <dgm:constrLst>
                    <dgm:constr type="begPad"/>
                    <dgm:constr type="endPad"/>
                  </dgm:constrLst>
                  <dgm:ruleLst/>
                </dgm:layoutNode>
              </dgm:forEach>
              <dgm:layoutNode name="hierRoot3">
                <dgm:varLst>
                  <dgm:hierBranch val="init"/>
                </dgm:varLst>
                <dgm:choose name="Name119">
                  <dgm:if name="Name120" func="var" arg="hierBranch" op="equ" val="l">
                    <dgm:choose name="Name121">
                      <dgm:if name="Name122" func="var" arg="dir" op="equ" val="norm">
                        <dgm:alg type="hierRoot">
                          <dgm:param type="hierAlign" val="lT"/>
                        </dgm:alg>
                        <dgm:constrLst>
                          <dgm:constr type="alignOff" val="0.75"/>
                        </dgm:constrLst>
                      </dgm:if>
                      <dgm:else name="Name123">
                        <dgm:alg type="hierRoot">
                          <dgm:param type="hierAlign" val="rT"/>
                        </dgm:alg>
                        <dgm:constrLst>
                          <dgm:constr type="alignOff" val="0.75"/>
                        </dgm:constrLst>
                      </dgm:else>
                    </dgm:choose>
                  </dgm:if>
                  <dgm:if name="Name124" func="var" arg="hierBranch" op="equ" val="r">
                    <dgm:choose name="Name125">
                      <dgm:if name="Name126" func="var" arg="dir" op="equ" val="norm">
                        <dgm:alg type="hierRoot">
                          <dgm:param type="hierAlign" val="lB"/>
                        </dgm:alg>
                        <dgm:constrLst>
                          <dgm:constr type="alignOff" val="0.75"/>
                        </dgm:constrLst>
                      </dgm:if>
                      <dgm:else name="Name127">
                        <dgm:alg type="hierRoot">
                          <dgm:param type="hierAlign" val="rB"/>
                        </dgm:alg>
                        <dgm:constrLst>
                          <dgm:constr type="alignOff" val="0.75"/>
                        </dgm:constrLst>
                      </dgm:else>
                    </dgm:choose>
                  </dgm:if>
                  <dgm:if name="Name128" func="var" arg="hierBranch" op="equ" val="hang">
                    <dgm:choose name="Name129">
                      <dgm:if name="Name130" func="var" arg="dir" op="equ" val="norm">
                        <dgm:alg type="hierRoot">
                          <dgm:param type="hierAlign" val="lCtrCh"/>
                        </dgm:alg>
                        <dgm:constrLst>
                          <dgm:constr type="alignOff" val="0.65"/>
                        </dgm:constrLst>
                      </dgm:if>
                      <dgm:else name="Name131">
                        <dgm:alg type="hierRoot">
                          <dgm:param type="hierAlign" val="rCtrCh"/>
                        </dgm:alg>
                        <dgm:constrLst>
                          <dgm:constr type="alignOff" val="0.65"/>
                        </dgm:constrLst>
                      </dgm:else>
                    </dgm:choose>
                  </dgm:if>
                  <dgm:else name="Name132">
                    <dgm:choose name="Name133">
                      <dgm:if name="Name134" func="var" arg="dir" op="equ" val="norm">
                        <dgm:alg type="hierRoot">
                          <dgm:param type="hierAlign" val="lCtrCh"/>
                        </dgm:alg>
                        <dgm:constrLst>
                          <dgm:constr type="alignOff"/>
                          <dgm:constr type="bendDist" for="des" ptType="parTrans" refType="sp" fact="0.5"/>
                        </dgm:constrLst>
                      </dgm:if>
                      <dgm:else name="Name135">
                        <dgm:alg type="hierRoot">
                          <dgm:param type="hierAlign" val="rCtrCh"/>
                        </dgm:alg>
                        <dgm:constrLst>
                          <dgm:constr type="alignOff"/>
                          <dgm:constr type="bendDist" for="des" ptType="parTrans" refType="sp" fact="0.5"/>
                        </dgm:constrLst>
                      </dgm:else>
                    </dgm:choose>
                  </dgm:else>
                </dgm:choose>
                <dgm:shape xmlns:r="http://schemas.openxmlformats.org/officeDocument/2006/relationships" r:blip="">
                  <dgm:adjLst/>
                </dgm:shape>
                <dgm:presOf/>
                <dgm:ruleLst/>
                <dgm:layoutNode name="rootComposite3">
                  <dgm:alg type="composite"/>
                  <dgm:shape xmlns:r="http://schemas.openxmlformats.org/officeDocument/2006/relationships" r:blip="">
                    <dgm:adjLst/>
                  </dgm:shape>
                  <dgm:presOf axis="self" ptType="node" cnt="1"/>
                  <dgm:choose name="Name136">
                    <dgm:if name="Name137" func="var" arg="hierBranch" op="equ" val="init">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if name="Name138" func="var" arg="hierBranch" op="equ" val="l">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if>
                    <dgm:if name="Name139" func="var" arg="hierBranch" op="equ" val="r">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else name="Name140">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else>
                  </dgm:choose>
                  <dgm:ruleLst/>
                  <dgm:layoutNode name="rootText3">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3" moveWith="rootText1">
                    <dgm:alg type="sp"/>
                    <dgm:shape xmlns:r="http://schemas.openxmlformats.org/officeDocument/2006/relationships" type="rect" r:blip="" hideGeom="1">
                      <dgm:adjLst/>
                    </dgm:shape>
                    <dgm:presOf axis="self" ptType="node" cnt="1"/>
                    <dgm:constrLst/>
                    <dgm:ruleLst/>
                  </dgm:layoutNode>
                </dgm:layoutNode>
                <dgm:layoutNode name="hierChild6">
                  <dgm:choose name="Name141">
                    <dgm:if name="Name142" func="var" arg="hierBranch" op="equ" val="l">
                      <dgm:choose name="Name143">
                        <dgm:if name="Name144" func="var" arg="dir" op="equ" val="norm">
                          <dgm:alg type="hierChild">
                            <dgm:param type="chAlign" val="t"/>
                            <dgm:param type="linDir" val="fromL"/>
                          </dgm:alg>
                        </dgm:if>
                        <dgm:else name="Name145">
                          <dgm:alg type="hierChild">
                            <dgm:param type="chAlign" val="t"/>
                            <dgm:param type="linDir" val="fromR"/>
                          </dgm:alg>
                        </dgm:else>
                      </dgm:choose>
                    </dgm:if>
                    <dgm:if name="Name146" func="var" arg="hierBranch" op="equ" val="r">
                      <dgm:choose name="Name147">
                        <dgm:if name="Name148" func="var" arg="dir" op="equ" val="norm">
                          <dgm:alg type="hierChild">
                            <dgm:param type="chAlign" val="b"/>
                            <dgm:param type="linDir" val="fromL"/>
                          </dgm:alg>
                        </dgm:if>
                        <dgm:else name="Name149">
                          <dgm:alg type="hierChild">
                            <dgm:param type="chAlign" val="b"/>
                            <dgm:param type="linDir" val="fromR"/>
                          </dgm:alg>
                        </dgm:else>
                      </dgm:choose>
                    </dgm:if>
                    <dgm:if name="Name150" func="var" arg="hierBranch" op="equ" val="hang">
                      <dgm:choose name="Name151">
                        <dgm:if name="Name152" func="var" arg="dir" op="equ" val="norm">
                          <dgm:alg type="hierChild">
                            <dgm:param type="chAlign" val="l"/>
                            <dgm:param type="linDir" val="fromT"/>
                            <dgm:param type="secChAlign" val="t"/>
                            <dgm:param type="secLinDir" val="fromL"/>
                          </dgm:alg>
                        </dgm:if>
                        <dgm:else name="Name153">
                          <dgm:alg type="hierChild">
                            <dgm:param type="chAlign" val="r"/>
                            <dgm:param type="linDir" val="fromT"/>
                            <dgm:param type="secChAlign" val="t"/>
                            <dgm:param type="secLinDir" val="fromR"/>
                          </dgm:alg>
                        </dgm:else>
                      </dgm:choose>
                    </dgm:if>
                    <dgm:else name="Name154">
                      <dgm:choose name="Name155">
                        <dgm:if name="Name156" func="var" arg="dir" op="equ" val="norm">
                          <dgm:alg type="hierChild">
                            <dgm:param type="linDir" val="fromT"/>
                            <dgm:param type="chAlign" val="l"/>
                          </dgm:alg>
                        </dgm:if>
                        <dgm:else name="Name157">
                          <dgm:alg type="hierChild">
                            <dgm:param type="linDir" val="fromT"/>
                            <dgm:param type="chAlign" val="r"/>
                          </dgm:alg>
                        </dgm:else>
                      </dgm:choose>
                    </dgm:else>
                  </dgm:choose>
                  <dgm:shape xmlns:r="http://schemas.openxmlformats.org/officeDocument/2006/relationships" r:blip="">
                    <dgm:adjLst/>
                  </dgm:shape>
                  <dgm:presOf/>
                  <dgm:constrLst/>
                  <dgm:ruleLst/>
                  <dgm:forEach name="Name158" ref="rep2a"/>
                </dgm:layoutNode>
                <dgm:layoutNode name="hierChild7">
                  <dgm:choose name="Name159">
                    <dgm:if name="Name160" func="var" arg="dir" op="equ" val="norm">
                      <dgm:alg type="hierChild">
                        <dgm:param type="chAlign" val="l"/>
                        <dgm:param type="linDir" val="fromT"/>
                        <dgm:param type="secChAlign" val="t"/>
                        <dgm:param type="secLinDir" val="fromL"/>
                      </dgm:alg>
                    </dgm:if>
                    <dgm:else name="Name161">
                      <dgm:alg type="hierChild">
                        <dgm:param type="chAlign" val="r"/>
                        <dgm:param type="linDir" val="fromT"/>
                        <dgm:param type="secChAlign" val="t"/>
                        <dgm:param type="secLinDir" val="fromR"/>
                      </dgm:alg>
                    </dgm:else>
                  </dgm:choose>
                  <dgm:shape xmlns:r="http://schemas.openxmlformats.org/officeDocument/2006/relationships" r:blip="">
                    <dgm:adjLst/>
                  </dgm:shape>
                  <dgm:presOf/>
                  <dgm:constrLst/>
                  <dgm:ruleLst/>
                  <dgm:forEach name="Name162" ref="rep2b"/>
                </dgm:layoutNode>
              </dgm:layoutNode>
            </dgm:forEach>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180974</xdr:colOff>
      <xdr:row>35</xdr:row>
      <xdr:rowOff>15018</xdr:rowOff>
    </xdr:from>
    <xdr:to>
      <xdr:col>33</xdr:col>
      <xdr:colOff>180974</xdr:colOff>
      <xdr:row>57</xdr:row>
      <xdr:rowOff>0</xdr:rowOff>
    </xdr:to>
    <xdr:sp macro="" textlink="">
      <xdr:nvSpPr>
        <xdr:cNvPr id="53" name="テキスト ボックス 26">
          <a:extLst>
            <a:ext uri="{FF2B5EF4-FFF2-40B4-BE49-F238E27FC236}">
              <a16:creationId xmlns:a16="http://schemas.microsoft.com/office/drawing/2014/main" id="{00000000-0008-0000-0000-000035000000}"/>
            </a:ext>
          </a:extLst>
        </xdr:cNvPr>
        <xdr:cNvSpPr txBox="1"/>
      </xdr:nvSpPr>
      <xdr:spPr>
        <a:xfrm>
          <a:off x="180974" y="6015768"/>
          <a:ext cx="5972175" cy="3756882"/>
        </a:xfrm>
        <a:prstGeom prst="rect">
          <a:avLst/>
        </a:prstGeom>
        <a:solidFill>
          <a:schemeClr val="bg2"/>
        </a:solidFill>
        <a:ln w="6350">
          <a:solidFill>
            <a:schemeClr val="tx1">
              <a:lumMod val="50000"/>
              <a:lumOff val="50000"/>
            </a:schemeClr>
          </a:solidFill>
        </a:ln>
        <a:effectLst/>
      </xdr:spPr>
      <xdr:txBody>
        <a:bodyPr wrap="square" lIns="36000" tIns="18000" rIns="36000" bIns="18000" rtlCol="0" anchor="t" anchorCtr="0">
          <a:noAutofit/>
        </a:bodyPr>
        <a:lstStyle>
          <a:defPPr>
            <a:defRPr lang="en-US"/>
          </a:defPPr>
          <a:lvl1pPr marL="0" algn="l" defTabSz="457130" rtl="0" eaLnBrk="1" latinLnBrk="0" hangingPunct="1">
            <a:defRPr sz="1800" kern="1200">
              <a:solidFill>
                <a:schemeClr val="tx1"/>
              </a:solidFill>
              <a:latin typeface="+mn-lt"/>
              <a:ea typeface="+mn-ea"/>
              <a:cs typeface="+mn-cs"/>
            </a:defRPr>
          </a:lvl1pPr>
          <a:lvl2pPr marL="457130" algn="l" defTabSz="457130" rtl="0" eaLnBrk="1" latinLnBrk="0" hangingPunct="1">
            <a:defRPr sz="1800" kern="1200">
              <a:solidFill>
                <a:schemeClr val="tx1"/>
              </a:solidFill>
              <a:latin typeface="+mn-lt"/>
              <a:ea typeface="+mn-ea"/>
              <a:cs typeface="+mn-cs"/>
            </a:defRPr>
          </a:lvl2pPr>
          <a:lvl3pPr marL="914260" algn="l" defTabSz="457130" rtl="0" eaLnBrk="1" latinLnBrk="0" hangingPunct="1">
            <a:defRPr sz="1800" kern="1200">
              <a:solidFill>
                <a:schemeClr val="tx1"/>
              </a:solidFill>
              <a:latin typeface="+mn-lt"/>
              <a:ea typeface="+mn-ea"/>
              <a:cs typeface="+mn-cs"/>
            </a:defRPr>
          </a:lvl3pPr>
          <a:lvl4pPr marL="1371391" algn="l" defTabSz="457130" rtl="0" eaLnBrk="1" latinLnBrk="0" hangingPunct="1">
            <a:defRPr sz="1800" kern="1200">
              <a:solidFill>
                <a:schemeClr val="tx1"/>
              </a:solidFill>
              <a:latin typeface="+mn-lt"/>
              <a:ea typeface="+mn-ea"/>
              <a:cs typeface="+mn-cs"/>
            </a:defRPr>
          </a:lvl4pPr>
          <a:lvl5pPr marL="1828521" algn="l" defTabSz="457130" rtl="0" eaLnBrk="1" latinLnBrk="0" hangingPunct="1">
            <a:defRPr sz="1800" kern="1200">
              <a:solidFill>
                <a:schemeClr val="tx1"/>
              </a:solidFill>
              <a:latin typeface="+mn-lt"/>
              <a:ea typeface="+mn-ea"/>
              <a:cs typeface="+mn-cs"/>
            </a:defRPr>
          </a:lvl5pPr>
          <a:lvl6pPr marL="2285651" algn="l" defTabSz="457130" rtl="0" eaLnBrk="1" latinLnBrk="0" hangingPunct="1">
            <a:defRPr sz="1800" kern="1200">
              <a:solidFill>
                <a:schemeClr val="tx1"/>
              </a:solidFill>
              <a:latin typeface="+mn-lt"/>
              <a:ea typeface="+mn-ea"/>
              <a:cs typeface="+mn-cs"/>
            </a:defRPr>
          </a:lvl6pPr>
          <a:lvl7pPr marL="2742781" algn="l" defTabSz="457130" rtl="0" eaLnBrk="1" latinLnBrk="0" hangingPunct="1">
            <a:defRPr sz="1800" kern="1200">
              <a:solidFill>
                <a:schemeClr val="tx1"/>
              </a:solidFill>
              <a:latin typeface="+mn-lt"/>
              <a:ea typeface="+mn-ea"/>
              <a:cs typeface="+mn-cs"/>
            </a:defRPr>
          </a:lvl7pPr>
          <a:lvl8pPr marL="3199911" algn="l" defTabSz="457130" rtl="0" eaLnBrk="1" latinLnBrk="0" hangingPunct="1">
            <a:defRPr sz="1800" kern="1200">
              <a:solidFill>
                <a:schemeClr val="tx1"/>
              </a:solidFill>
              <a:latin typeface="+mn-lt"/>
              <a:ea typeface="+mn-ea"/>
              <a:cs typeface="+mn-cs"/>
            </a:defRPr>
          </a:lvl8pPr>
          <a:lvl9pPr marL="3657041" algn="l" defTabSz="457130" rtl="0" eaLnBrk="1" latinLnBrk="0" hangingPunct="1">
            <a:defRPr sz="1800" kern="1200">
              <a:solidFill>
                <a:schemeClr val="tx1"/>
              </a:solidFill>
              <a:latin typeface="+mn-lt"/>
              <a:ea typeface="+mn-ea"/>
              <a:cs typeface="+mn-cs"/>
            </a:defRPr>
          </a:lvl9pPr>
        </a:lstStyle>
        <a:p>
          <a:pPr marL="432000" indent="-432000"/>
          <a:r>
            <a:rPr kumimoji="1" lang="ja-JP" altLang="en-US" sz="1200" b="1">
              <a:latin typeface="BIZ UDPゴシック" panose="020B0400000000000000" pitchFamily="50" charset="-128"/>
              <a:ea typeface="BIZ UDPゴシック" panose="020B0400000000000000" pitchFamily="50" charset="-128"/>
            </a:rPr>
            <a:t>技術資料（</a:t>
          </a:r>
          <a:r>
            <a:rPr kumimoji="1" lang="en-US" altLang="ja-JP" sz="1200" b="1">
              <a:latin typeface="BIZ UDPゴシック" panose="020B0400000000000000" pitchFamily="50" charset="-128"/>
              <a:ea typeface="BIZ UDPゴシック" panose="020B0400000000000000" pitchFamily="50" charset="-128"/>
            </a:rPr>
            <a:t>PDF)</a:t>
          </a:r>
          <a:r>
            <a:rPr kumimoji="1" lang="ja-JP" altLang="en-US" sz="1200" b="1">
              <a:latin typeface="BIZ UDPゴシック" panose="020B0400000000000000" pitchFamily="50" charset="-128"/>
              <a:ea typeface="BIZ UDPゴシック" panose="020B0400000000000000" pitchFamily="50" charset="-128"/>
            </a:rPr>
            <a:t>のまとめ方</a:t>
          </a:r>
          <a:endParaRPr kumimoji="1" lang="ja-JP" altLang="en-US" sz="1000" b="1">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180974</xdr:colOff>
      <xdr:row>24</xdr:row>
      <xdr:rowOff>1</xdr:rowOff>
    </xdr:from>
    <xdr:to>
      <xdr:col>33</xdr:col>
      <xdr:colOff>180974</xdr:colOff>
      <xdr:row>34</xdr:row>
      <xdr:rowOff>1</xdr:rowOff>
    </xdr:to>
    <xdr:sp macro="" textlink="">
      <xdr:nvSpPr>
        <xdr:cNvPr id="2" name="テキスト ボックス 26">
          <a:extLst>
            <a:ext uri="{FF2B5EF4-FFF2-40B4-BE49-F238E27FC236}">
              <a16:creationId xmlns:a16="http://schemas.microsoft.com/office/drawing/2014/main" id="{00000000-0008-0000-0000-000002000000}"/>
            </a:ext>
          </a:extLst>
        </xdr:cNvPr>
        <xdr:cNvSpPr txBox="1"/>
      </xdr:nvSpPr>
      <xdr:spPr>
        <a:xfrm>
          <a:off x="180974" y="4114801"/>
          <a:ext cx="5972175" cy="1714500"/>
        </a:xfrm>
        <a:prstGeom prst="rect">
          <a:avLst/>
        </a:prstGeom>
        <a:solidFill>
          <a:schemeClr val="bg2"/>
        </a:solidFill>
        <a:ln w="6350">
          <a:solidFill>
            <a:schemeClr val="tx1">
              <a:lumMod val="50000"/>
              <a:lumOff val="50000"/>
            </a:schemeClr>
          </a:solidFill>
        </a:ln>
        <a:effectLst/>
      </xdr:spPr>
      <xdr:txBody>
        <a:bodyPr wrap="square" lIns="36000" tIns="18000" rIns="36000" bIns="18000" rtlCol="0" anchor="t" anchorCtr="0">
          <a:noAutofit/>
        </a:bodyPr>
        <a:lstStyle>
          <a:defPPr>
            <a:defRPr lang="en-US"/>
          </a:defPPr>
          <a:lvl1pPr marL="0" algn="l" defTabSz="457130" rtl="0" eaLnBrk="1" latinLnBrk="0" hangingPunct="1">
            <a:defRPr sz="1800" kern="1200">
              <a:solidFill>
                <a:schemeClr val="tx1"/>
              </a:solidFill>
              <a:latin typeface="+mn-lt"/>
              <a:ea typeface="+mn-ea"/>
              <a:cs typeface="+mn-cs"/>
            </a:defRPr>
          </a:lvl1pPr>
          <a:lvl2pPr marL="457130" algn="l" defTabSz="457130" rtl="0" eaLnBrk="1" latinLnBrk="0" hangingPunct="1">
            <a:defRPr sz="1800" kern="1200">
              <a:solidFill>
                <a:schemeClr val="tx1"/>
              </a:solidFill>
              <a:latin typeface="+mn-lt"/>
              <a:ea typeface="+mn-ea"/>
              <a:cs typeface="+mn-cs"/>
            </a:defRPr>
          </a:lvl2pPr>
          <a:lvl3pPr marL="914260" algn="l" defTabSz="457130" rtl="0" eaLnBrk="1" latinLnBrk="0" hangingPunct="1">
            <a:defRPr sz="1800" kern="1200">
              <a:solidFill>
                <a:schemeClr val="tx1"/>
              </a:solidFill>
              <a:latin typeface="+mn-lt"/>
              <a:ea typeface="+mn-ea"/>
              <a:cs typeface="+mn-cs"/>
            </a:defRPr>
          </a:lvl3pPr>
          <a:lvl4pPr marL="1371391" algn="l" defTabSz="457130" rtl="0" eaLnBrk="1" latinLnBrk="0" hangingPunct="1">
            <a:defRPr sz="1800" kern="1200">
              <a:solidFill>
                <a:schemeClr val="tx1"/>
              </a:solidFill>
              <a:latin typeface="+mn-lt"/>
              <a:ea typeface="+mn-ea"/>
              <a:cs typeface="+mn-cs"/>
            </a:defRPr>
          </a:lvl4pPr>
          <a:lvl5pPr marL="1828521" algn="l" defTabSz="457130" rtl="0" eaLnBrk="1" latinLnBrk="0" hangingPunct="1">
            <a:defRPr sz="1800" kern="1200">
              <a:solidFill>
                <a:schemeClr val="tx1"/>
              </a:solidFill>
              <a:latin typeface="+mn-lt"/>
              <a:ea typeface="+mn-ea"/>
              <a:cs typeface="+mn-cs"/>
            </a:defRPr>
          </a:lvl5pPr>
          <a:lvl6pPr marL="2285651" algn="l" defTabSz="457130" rtl="0" eaLnBrk="1" latinLnBrk="0" hangingPunct="1">
            <a:defRPr sz="1800" kern="1200">
              <a:solidFill>
                <a:schemeClr val="tx1"/>
              </a:solidFill>
              <a:latin typeface="+mn-lt"/>
              <a:ea typeface="+mn-ea"/>
              <a:cs typeface="+mn-cs"/>
            </a:defRPr>
          </a:lvl6pPr>
          <a:lvl7pPr marL="2742781" algn="l" defTabSz="457130" rtl="0" eaLnBrk="1" latinLnBrk="0" hangingPunct="1">
            <a:defRPr sz="1800" kern="1200">
              <a:solidFill>
                <a:schemeClr val="tx1"/>
              </a:solidFill>
              <a:latin typeface="+mn-lt"/>
              <a:ea typeface="+mn-ea"/>
              <a:cs typeface="+mn-cs"/>
            </a:defRPr>
          </a:lvl7pPr>
          <a:lvl8pPr marL="3199911" algn="l" defTabSz="457130" rtl="0" eaLnBrk="1" latinLnBrk="0" hangingPunct="1">
            <a:defRPr sz="1800" kern="1200">
              <a:solidFill>
                <a:schemeClr val="tx1"/>
              </a:solidFill>
              <a:latin typeface="+mn-lt"/>
              <a:ea typeface="+mn-ea"/>
              <a:cs typeface="+mn-cs"/>
            </a:defRPr>
          </a:lvl8pPr>
          <a:lvl9pPr marL="3657041" algn="l" defTabSz="457130" rtl="0" eaLnBrk="1" latinLnBrk="0" hangingPunct="1">
            <a:defRPr sz="1800" kern="1200">
              <a:solidFill>
                <a:schemeClr val="tx1"/>
              </a:solidFill>
              <a:latin typeface="+mn-lt"/>
              <a:ea typeface="+mn-ea"/>
              <a:cs typeface="+mn-cs"/>
            </a:defRPr>
          </a:lvl9pPr>
        </a:lstStyle>
        <a:p>
          <a:pPr marL="432000" indent="-432000"/>
          <a:r>
            <a:rPr kumimoji="1" lang="ja-JP" altLang="en-US" sz="1200">
              <a:latin typeface="HGPｺﾞｼｯｸE" panose="020B0900000000000000" pitchFamily="50" charset="-128"/>
              <a:ea typeface="HGPｺﾞｼｯｸE" panose="020B0900000000000000" pitchFamily="50" charset="-128"/>
            </a:rPr>
            <a:t>資料の提出方法</a:t>
          </a:r>
          <a:endParaRPr kumimoji="1" lang="ja-JP" altLang="en-US" sz="1000">
            <a:latin typeface="HGPｺﾞｼｯｸM" panose="020B0600000000000000" pitchFamily="50" charset="-128"/>
            <a:ea typeface="HGPｺﾞｼｯｸM" panose="020B0600000000000000" pitchFamily="50" charset="-128"/>
          </a:endParaRPr>
        </a:p>
      </xdr:txBody>
    </xdr:sp>
    <xdr:clientData/>
  </xdr:twoCellAnchor>
  <xdr:twoCellAnchor>
    <xdr:from>
      <xdr:col>65</xdr:col>
      <xdr:colOff>448888</xdr:colOff>
      <xdr:row>60</xdr:row>
      <xdr:rowOff>116801</xdr:rowOff>
    </xdr:from>
    <xdr:to>
      <xdr:col>67</xdr:col>
      <xdr:colOff>227631</xdr:colOff>
      <xdr:row>65</xdr:row>
      <xdr:rowOff>6283</xdr:rowOff>
    </xdr:to>
    <xdr:sp macro="" textlink="">
      <xdr:nvSpPr>
        <xdr:cNvPr id="4" name="テキスト ボックス 33">
          <a:extLst>
            <a:ext uri="{FF2B5EF4-FFF2-40B4-BE49-F238E27FC236}">
              <a16:creationId xmlns:a16="http://schemas.microsoft.com/office/drawing/2014/main" id="{00000000-0008-0000-0000-000004000000}"/>
            </a:ext>
          </a:extLst>
        </xdr:cNvPr>
        <xdr:cNvSpPr txBox="1"/>
      </xdr:nvSpPr>
      <xdr:spPr>
        <a:xfrm>
          <a:off x="16381615" y="10507710"/>
          <a:ext cx="1164198" cy="755391"/>
        </a:xfrm>
        <a:prstGeom prst="rect">
          <a:avLst/>
        </a:prstGeom>
        <a:solidFill>
          <a:schemeClr val="bg1"/>
        </a:solidFill>
        <a:ln w="6350">
          <a:solidFill>
            <a:schemeClr val="tx1">
              <a:lumMod val="50000"/>
              <a:lumOff val="50000"/>
            </a:schemeClr>
          </a:solidFill>
        </a:ln>
        <a:effectLst>
          <a:outerShdw blurRad="50800" dist="38100" dir="2700000" algn="tl" rotWithShape="0">
            <a:prstClr val="black">
              <a:alpha val="40000"/>
            </a:prstClr>
          </a:outerShdw>
        </a:effectLst>
      </xdr:spPr>
      <xdr:txBody>
        <a:bodyPr wrap="square" lIns="36000" tIns="18000" rIns="36000" bIns="18000" rtlCol="0" anchor="t" anchorCtr="0">
          <a:noAutofit/>
        </a:bodyPr>
        <a:lstStyle>
          <a:defPPr>
            <a:defRPr lang="en-US"/>
          </a:defPPr>
          <a:lvl1pPr marL="0" algn="l" defTabSz="457130" rtl="0" eaLnBrk="1" latinLnBrk="0" hangingPunct="1">
            <a:defRPr sz="1800" kern="1200">
              <a:solidFill>
                <a:schemeClr val="tx1"/>
              </a:solidFill>
              <a:latin typeface="+mn-lt"/>
              <a:ea typeface="+mn-ea"/>
              <a:cs typeface="+mn-cs"/>
            </a:defRPr>
          </a:lvl1pPr>
          <a:lvl2pPr marL="457130" algn="l" defTabSz="457130" rtl="0" eaLnBrk="1" latinLnBrk="0" hangingPunct="1">
            <a:defRPr sz="1800" kern="1200">
              <a:solidFill>
                <a:schemeClr val="tx1"/>
              </a:solidFill>
              <a:latin typeface="+mn-lt"/>
              <a:ea typeface="+mn-ea"/>
              <a:cs typeface="+mn-cs"/>
            </a:defRPr>
          </a:lvl2pPr>
          <a:lvl3pPr marL="914260" algn="l" defTabSz="457130" rtl="0" eaLnBrk="1" latinLnBrk="0" hangingPunct="1">
            <a:defRPr sz="1800" kern="1200">
              <a:solidFill>
                <a:schemeClr val="tx1"/>
              </a:solidFill>
              <a:latin typeface="+mn-lt"/>
              <a:ea typeface="+mn-ea"/>
              <a:cs typeface="+mn-cs"/>
            </a:defRPr>
          </a:lvl3pPr>
          <a:lvl4pPr marL="1371391" algn="l" defTabSz="457130" rtl="0" eaLnBrk="1" latinLnBrk="0" hangingPunct="1">
            <a:defRPr sz="1800" kern="1200">
              <a:solidFill>
                <a:schemeClr val="tx1"/>
              </a:solidFill>
              <a:latin typeface="+mn-lt"/>
              <a:ea typeface="+mn-ea"/>
              <a:cs typeface="+mn-cs"/>
            </a:defRPr>
          </a:lvl4pPr>
          <a:lvl5pPr marL="1828521" algn="l" defTabSz="457130" rtl="0" eaLnBrk="1" latinLnBrk="0" hangingPunct="1">
            <a:defRPr sz="1800" kern="1200">
              <a:solidFill>
                <a:schemeClr val="tx1"/>
              </a:solidFill>
              <a:latin typeface="+mn-lt"/>
              <a:ea typeface="+mn-ea"/>
              <a:cs typeface="+mn-cs"/>
            </a:defRPr>
          </a:lvl5pPr>
          <a:lvl6pPr marL="2285651" algn="l" defTabSz="457130" rtl="0" eaLnBrk="1" latinLnBrk="0" hangingPunct="1">
            <a:defRPr sz="1800" kern="1200">
              <a:solidFill>
                <a:schemeClr val="tx1"/>
              </a:solidFill>
              <a:latin typeface="+mn-lt"/>
              <a:ea typeface="+mn-ea"/>
              <a:cs typeface="+mn-cs"/>
            </a:defRPr>
          </a:lvl6pPr>
          <a:lvl7pPr marL="2742781" algn="l" defTabSz="457130" rtl="0" eaLnBrk="1" latinLnBrk="0" hangingPunct="1">
            <a:defRPr sz="1800" kern="1200">
              <a:solidFill>
                <a:schemeClr val="tx1"/>
              </a:solidFill>
              <a:latin typeface="+mn-lt"/>
              <a:ea typeface="+mn-ea"/>
              <a:cs typeface="+mn-cs"/>
            </a:defRPr>
          </a:lvl7pPr>
          <a:lvl8pPr marL="3199911" algn="l" defTabSz="457130" rtl="0" eaLnBrk="1" latinLnBrk="0" hangingPunct="1">
            <a:defRPr sz="1800" kern="1200">
              <a:solidFill>
                <a:schemeClr val="tx1"/>
              </a:solidFill>
              <a:latin typeface="+mn-lt"/>
              <a:ea typeface="+mn-ea"/>
              <a:cs typeface="+mn-cs"/>
            </a:defRPr>
          </a:lvl8pPr>
          <a:lvl9pPr marL="3657041" algn="l" defTabSz="457130" rtl="0" eaLnBrk="1" latinLnBrk="0" hangingPunct="1">
            <a:defRPr sz="1800" kern="1200">
              <a:solidFill>
                <a:schemeClr val="tx1"/>
              </a:solidFill>
              <a:latin typeface="+mn-lt"/>
              <a:ea typeface="+mn-ea"/>
              <a:cs typeface="+mn-cs"/>
            </a:defRPr>
          </a:lvl9pPr>
        </a:lstStyle>
        <a:p>
          <a:pPr marL="72000" indent="-72000"/>
          <a:r>
            <a:rPr kumimoji="1" lang="ja-JP" altLang="en-US" sz="1100">
              <a:latin typeface="HGPｺﾞｼｯｸE" panose="020B0900000000000000" pitchFamily="50" charset="-128"/>
              <a:ea typeface="HGPｺﾞｼｯｸE" panose="020B0900000000000000" pitchFamily="50" charset="-128"/>
            </a:rPr>
            <a:t>根拠資料</a:t>
          </a:r>
          <a:r>
            <a:rPr kumimoji="1" lang="ja-JP" altLang="en-US" sz="800">
              <a:latin typeface="HGPｺﾞｼｯｸE" panose="020B0900000000000000" pitchFamily="50" charset="-128"/>
              <a:ea typeface="HGPｺﾞｼｯｸE" panose="020B0900000000000000" pitchFamily="50" charset="-128"/>
            </a:rPr>
            <a:t>（</a:t>
          </a:r>
          <a:r>
            <a:rPr kumimoji="1" lang="en-US" altLang="ja-JP" sz="800">
              <a:latin typeface="HGPｺﾞｼｯｸE" panose="020B0900000000000000" pitchFamily="50" charset="-128"/>
              <a:ea typeface="HGPｺﾞｼｯｸE" panose="020B0900000000000000" pitchFamily="50" charset="-128"/>
            </a:rPr>
            <a:t>PDF)</a:t>
          </a:r>
          <a:br>
            <a:rPr kumimoji="1" lang="en-US" altLang="ja-JP" sz="1100">
              <a:latin typeface="HGPｺﾞｼｯｸE" panose="020B0900000000000000" pitchFamily="50" charset="-128"/>
              <a:ea typeface="HGPｺﾞｼｯｸE" panose="020B0900000000000000" pitchFamily="50" charset="-128"/>
            </a:rPr>
          </a:br>
          <a:r>
            <a:rPr kumimoji="1" lang="en-US" altLang="ja-JP" sz="600">
              <a:latin typeface="HGPｺﾞｼｯｸM" panose="020B0600000000000000" pitchFamily="50" charset="-128"/>
              <a:ea typeface="HGPｺﾞｼｯｸM" panose="020B0600000000000000" pitchFamily="50" charset="-128"/>
            </a:rPr>
            <a:t>※</a:t>
          </a:r>
          <a:r>
            <a:rPr kumimoji="1" lang="ja-JP" altLang="en-US" sz="600">
              <a:latin typeface="HGPｺﾞｼｯｸM" panose="020B0600000000000000" pitchFamily="50" charset="-128"/>
              <a:ea typeface="HGPｺﾞｼｯｸM" panose="020B0600000000000000" pitchFamily="50" charset="-128"/>
            </a:rPr>
            <a:t>該当の評価項目のみ</a:t>
          </a:r>
          <a:endParaRPr kumimoji="1" lang="en-US" altLang="ja-JP" sz="800">
            <a:latin typeface="HGPｺﾞｼｯｸM" panose="020B0600000000000000" pitchFamily="50" charset="-128"/>
            <a:ea typeface="HGPｺﾞｼｯｸM" panose="020B0600000000000000" pitchFamily="50" charset="-128"/>
          </a:endParaRPr>
        </a:p>
      </xdr:txBody>
    </xdr:sp>
    <xdr:clientData/>
  </xdr:twoCellAnchor>
  <xdr:twoCellAnchor>
    <xdr:from>
      <xdr:col>61</xdr:col>
      <xdr:colOff>441142</xdr:colOff>
      <xdr:row>44</xdr:row>
      <xdr:rowOff>71840</xdr:rowOff>
    </xdr:from>
    <xdr:to>
      <xdr:col>68</xdr:col>
      <xdr:colOff>210886</xdr:colOff>
      <xdr:row>56</xdr:row>
      <xdr:rowOff>3094</xdr:rowOff>
    </xdr:to>
    <xdr:graphicFrame macro="">
      <xdr:nvGraphicFramePr>
        <xdr:cNvPr id="6" name="図表 5">
          <a:extLst>
            <a:ext uri="{FF2B5EF4-FFF2-40B4-BE49-F238E27FC236}">
              <a16:creationId xmlns:a16="http://schemas.microsoft.com/office/drawing/2014/main" id="{00000000-0008-0000-0000-000006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oneCellAnchor>
    <xdr:from>
      <xdr:col>2</xdr:col>
      <xdr:colOff>1242</xdr:colOff>
      <xdr:row>3</xdr:row>
      <xdr:rowOff>108222</xdr:rowOff>
    </xdr:from>
    <xdr:ext cx="5789958" cy="406128"/>
    <xdr:sp macro="" textlink="">
      <xdr:nvSpPr>
        <xdr:cNvPr id="47" name="テキスト ボックス 46">
          <a:extLst>
            <a:ext uri="{FF2B5EF4-FFF2-40B4-BE49-F238E27FC236}">
              <a16:creationId xmlns:a16="http://schemas.microsoft.com/office/drawing/2014/main" id="{00000000-0008-0000-0000-00002F000000}"/>
            </a:ext>
          </a:extLst>
        </xdr:cNvPr>
        <xdr:cNvSpPr txBox="1"/>
      </xdr:nvSpPr>
      <xdr:spPr>
        <a:xfrm>
          <a:off x="363192" y="622572"/>
          <a:ext cx="5789958" cy="4061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r>
            <a:rPr kumimoji="1" lang="ja-JP" altLang="en-US" sz="1000">
              <a:latin typeface="BIZ UDPゴシック" panose="020B0400000000000000" pitchFamily="50" charset="-128"/>
              <a:ea typeface="BIZ UDPゴシック" panose="020B0400000000000000" pitchFamily="50" charset="-128"/>
            </a:rPr>
            <a:t>技術資料（技術評価項目申請書及び根拠資料）は、公告をご確認の上、下記の要領で電子入札システム（又は紙参加）により提出してください。</a:t>
          </a:r>
        </a:p>
      </xdr:txBody>
    </xdr:sp>
    <xdr:clientData/>
  </xdr:oneCellAnchor>
  <xdr:oneCellAnchor>
    <xdr:from>
      <xdr:col>2</xdr:col>
      <xdr:colOff>1242</xdr:colOff>
      <xdr:row>6</xdr:row>
      <xdr:rowOff>0</xdr:rowOff>
    </xdr:from>
    <xdr:ext cx="5789958" cy="239415"/>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363192" y="1028700"/>
          <a:ext cx="5789958" cy="2394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r>
            <a:rPr kumimoji="1" lang="ja-JP" altLang="en-US" sz="1000">
              <a:latin typeface="BIZ UDPゴシック" panose="020B0400000000000000" pitchFamily="50" charset="-128"/>
              <a:ea typeface="BIZ UDPゴシック" panose="020B0400000000000000" pitchFamily="50" charset="-128"/>
            </a:rPr>
            <a:t>１　電子入札システムによる提出方法</a:t>
          </a:r>
        </a:p>
      </xdr:txBody>
    </xdr:sp>
    <xdr:clientData/>
  </xdr:oneCellAnchor>
  <xdr:oneCellAnchor>
    <xdr:from>
      <xdr:col>2</xdr:col>
      <xdr:colOff>180974</xdr:colOff>
      <xdr:row>7</xdr:row>
      <xdr:rowOff>0</xdr:rowOff>
    </xdr:from>
    <xdr:ext cx="5610225" cy="1239689"/>
    <xdr:sp macro="" textlink="">
      <xdr:nvSpPr>
        <xdr:cNvPr id="50" name="テキスト ボックス 49">
          <a:extLst>
            <a:ext uri="{FF2B5EF4-FFF2-40B4-BE49-F238E27FC236}">
              <a16:creationId xmlns:a16="http://schemas.microsoft.com/office/drawing/2014/main" id="{00000000-0008-0000-0000-000032000000}"/>
            </a:ext>
          </a:extLst>
        </xdr:cNvPr>
        <xdr:cNvSpPr txBox="1"/>
      </xdr:nvSpPr>
      <xdr:spPr>
        <a:xfrm>
          <a:off x="542924" y="1200150"/>
          <a:ext cx="5610225" cy="12396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（１）電子入札システムへの提出の際には、申請内容を記入した</a:t>
          </a:r>
          <a:r>
            <a:rPr kumimoji="1" lang="ja-JP" altLang="en-US" sz="1000" b="1">
              <a:solidFill>
                <a:srgbClr val="FF0000"/>
              </a:solidFill>
              <a:latin typeface="BIZ UDPゴシック" panose="020B0400000000000000" pitchFamily="50" charset="-128"/>
              <a:ea typeface="BIZ UDPゴシック" panose="020B0400000000000000" pitchFamily="50" charset="-128"/>
            </a:rPr>
            <a:t>「本データ（</a:t>
          </a:r>
          <a:r>
            <a:rPr kumimoji="1" lang="en-US" altLang="ja-JP" sz="1000" b="1">
              <a:solidFill>
                <a:srgbClr val="FF0000"/>
              </a:solidFill>
              <a:latin typeface="BIZ UDPゴシック" panose="020B0400000000000000" pitchFamily="50" charset="-128"/>
              <a:ea typeface="BIZ UDPゴシック" panose="020B0400000000000000" pitchFamily="50" charset="-128"/>
            </a:rPr>
            <a:t>Excel</a:t>
          </a:r>
          <a:r>
            <a:rPr kumimoji="1" lang="ja-JP" altLang="en-US" sz="1000" b="1">
              <a:solidFill>
                <a:srgbClr val="FF0000"/>
              </a:solidFill>
              <a:latin typeface="BIZ UDPゴシック" panose="020B0400000000000000" pitchFamily="50" charset="-128"/>
              <a:ea typeface="BIZ UDPゴシック" panose="020B0400000000000000" pitchFamily="50" charset="-128"/>
            </a:rPr>
            <a:t>）」</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と、申請書と根拠資料を含めた</a:t>
          </a:r>
          <a:r>
            <a:rPr kumimoji="1" lang="ja-JP" altLang="en-US" sz="1000" b="1">
              <a:solidFill>
                <a:srgbClr val="FF0000"/>
              </a:solidFill>
              <a:latin typeface="BIZ UDPゴシック" panose="020B0400000000000000" pitchFamily="50" charset="-128"/>
              <a:ea typeface="BIZ UDPゴシック" panose="020B0400000000000000" pitchFamily="50" charset="-128"/>
            </a:rPr>
            <a:t>「技術資料データ（</a:t>
          </a:r>
          <a:r>
            <a:rPr kumimoji="1" lang="en-US" altLang="ja-JP" sz="1000" b="1">
              <a:solidFill>
                <a:srgbClr val="FF0000"/>
              </a:solidFill>
              <a:latin typeface="BIZ UDPゴシック" panose="020B0400000000000000" pitchFamily="50" charset="-128"/>
              <a:ea typeface="BIZ UDPゴシック" panose="020B0400000000000000" pitchFamily="50" charset="-128"/>
            </a:rPr>
            <a:t>PDF</a:t>
          </a:r>
          <a:r>
            <a:rPr kumimoji="1" lang="ja-JP" altLang="en-US" sz="1000" b="1">
              <a:solidFill>
                <a:srgbClr val="FF0000"/>
              </a:solidFill>
              <a:latin typeface="BIZ UDPゴシック" panose="020B0400000000000000" pitchFamily="50" charset="-128"/>
              <a:ea typeface="BIZ UDPゴシック" panose="020B0400000000000000" pitchFamily="50" charset="-128"/>
            </a:rPr>
            <a:t>）」</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の二つのデータを</a:t>
          </a:r>
          <a:r>
            <a:rPr kumimoji="1" lang="ja-JP" altLang="en-US" sz="1000" b="0">
              <a:solidFill>
                <a:sysClr val="windowText" lastClr="000000"/>
              </a:solidFill>
              <a:latin typeface="BIZ UDPゴシック" panose="020B0400000000000000" pitchFamily="50" charset="-128"/>
              <a:ea typeface="BIZ UDPゴシック" panose="020B0400000000000000" pitchFamily="50" charset="-128"/>
            </a:rPr>
            <a:t>圧縮フォルダにまとめ</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、提出してください。</a:t>
          </a:r>
        </a:p>
        <a:p>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0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電子入札システム画面の</a:t>
          </a:r>
          <a:r>
            <a:rPr kumimoji="1" lang="ja-JP" altLang="en-US" sz="1000" b="1">
              <a:solidFill>
                <a:srgbClr val="FF0000"/>
              </a:solidFill>
              <a:latin typeface="BIZ UDPゴシック" panose="020B0400000000000000" pitchFamily="50" charset="-128"/>
              <a:ea typeface="BIZ UDPゴシック" panose="020B0400000000000000" pitchFamily="50" charset="-128"/>
            </a:rPr>
            <a:t>「提案」</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の枠に提出してください。</a:t>
          </a:r>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（２）技術資料（</a:t>
          </a:r>
          <a:r>
            <a:rPr kumimoji="1" lang="en-US" altLang="ja-JP" sz="1000">
              <a:solidFill>
                <a:sysClr val="windowText" lastClr="000000"/>
              </a:solidFill>
              <a:latin typeface="BIZ UDPゴシック" panose="020B0400000000000000" pitchFamily="50" charset="-128"/>
              <a:ea typeface="BIZ UDPゴシック" panose="020B0400000000000000" pitchFamily="50" charset="-128"/>
            </a:rPr>
            <a:t>PDF)</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は、下記「技術資料のまとめ方」のとおりに、技術評価項目申請書の各種様式と添付資料を含め、</a:t>
          </a:r>
          <a:r>
            <a:rPr kumimoji="1" lang="en-US" altLang="ja-JP" sz="1000">
              <a:solidFill>
                <a:sysClr val="windowText" lastClr="000000"/>
              </a:solidFill>
              <a:latin typeface="BIZ UDPゴシック" panose="020B0400000000000000" pitchFamily="50" charset="-128"/>
              <a:ea typeface="BIZ UDPゴシック" panose="020B0400000000000000" pitchFamily="50" charset="-128"/>
            </a:rPr>
            <a:t>A4</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版で一つのデータ（</a:t>
          </a:r>
          <a:r>
            <a:rPr kumimoji="1" lang="en-US" altLang="ja-JP" sz="1000">
              <a:solidFill>
                <a:sysClr val="windowText" lastClr="000000"/>
              </a:solidFill>
              <a:latin typeface="BIZ UDPゴシック" panose="020B0400000000000000" pitchFamily="50" charset="-128"/>
              <a:ea typeface="BIZ UDPゴシック" panose="020B0400000000000000" pitchFamily="50" charset="-128"/>
            </a:rPr>
            <a:t>PDF</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）にまとめてください。</a:t>
          </a:r>
        </a:p>
        <a:p>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000" b="1">
              <a:solidFill>
                <a:srgbClr val="FF0000"/>
              </a:solidFill>
              <a:latin typeface="BIZ UDPゴシック" panose="020B0400000000000000" pitchFamily="50" charset="-128"/>
              <a:ea typeface="BIZ UDPゴシック" panose="020B0400000000000000" pitchFamily="50" charset="-128"/>
            </a:rPr>
            <a:t>※</a:t>
          </a:r>
          <a:r>
            <a:rPr kumimoji="1" lang="ja-JP" altLang="en-US" sz="1000" b="1">
              <a:solidFill>
                <a:srgbClr val="FF0000"/>
              </a:solidFill>
              <a:latin typeface="BIZ UDPゴシック" panose="020B0400000000000000" pitchFamily="50" charset="-128"/>
              <a:ea typeface="BIZ UDPゴシック" panose="020B0400000000000000" pitchFamily="50" charset="-128"/>
            </a:rPr>
            <a:t>参加資格確認用書類と重複するコリンズや資格証、経審結果通知書なども含めてください。</a:t>
          </a:r>
        </a:p>
      </xdr:txBody>
    </xdr:sp>
    <xdr:clientData/>
  </xdr:oneCellAnchor>
  <xdr:oneCellAnchor>
    <xdr:from>
      <xdr:col>2</xdr:col>
      <xdr:colOff>1242</xdr:colOff>
      <xdr:row>15</xdr:row>
      <xdr:rowOff>0</xdr:rowOff>
    </xdr:from>
    <xdr:ext cx="5789958" cy="239415"/>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363192" y="2571750"/>
          <a:ext cx="5789958" cy="2394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r>
            <a:rPr kumimoji="1" lang="ja-JP" altLang="en-US" sz="1000">
              <a:latin typeface="BIZ UDPゴシック" panose="020B0400000000000000" pitchFamily="50" charset="-128"/>
              <a:ea typeface="BIZ UDPゴシック" panose="020B0400000000000000" pitchFamily="50" charset="-128"/>
            </a:rPr>
            <a:t>２　紙参加による提出方法</a:t>
          </a:r>
        </a:p>
      </xdr:txBody>
    </xdr:sp>
    <xdr:clientData/>
  </xdr:oneCellAnchor>
  <xdr:oneCellAnchor>
    <xdr:from>
      <xdr:col>2</xdr:col>
      <xdr:colOff>180974</xdr:colOff>
      <xdr:row>16</xdr:row>
      <xdr:rowOff>0</xdr:rowOff>
    </xdr:from>
    <xdr:ext cx="5610225" cy="1072977"/>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542924" y="2743200"/>
          <a:ext cx="5610225" cy="10729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（１）紙参加の際には、申請内容を記入した本データ（</a:t>
          </a:r>
          <a:r>
            <a:rPr kumimoji="1" lang="en-US" altLang="ja-JP" sz="1000">
              <a:solidFill>
                <a:sysClr val="windowText" lastClr="000000"/>
              </a:solidFill>
              <a:latin typeface="BIZ UDPゴシック" panose="020B0400000000000000" pitchFamily="50" charset="-128"/>
              <a:ea typeface="BIZ UDPゴシック" panose="020B0400000000000000" pitchFamily="50" charset="-128"/>
            </a:rPr>
            <a:t>Excel</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）と、申請書と根拠資料を含めた技術資料データ（</a:t>
          </a:r>
          <a:r>
            <a:rPr kumimoji="1" lang="en-US" altLang="ja-JP" sz="1000">
              <a:solidFill>
                <a:sysClr val="windowText" lastClr="000000"/>
              </a:solidFill>
              <a:latin typeface="BIZ UDPゴシック" panose="020B0400000000000000" pitchFamily="50" charset="-128"/>
              <a:ea typeface="BIZ UDPゴシック" panose="020B0400000000000000" pitchFamily="50" charset="-128"/>
            </a:rPr>
            <a:t>PDF</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）の二つのデータをまとめた</a:t>
          </a:r>
          <a:r>
            <a:rPr kumimoji="1" lang="en-US" altLang="ja-JP" sz="1000" b="0">
              <a:solidFill>
                <a:sysClr val="windowText" lastClr="000000"/>
              </a:solidFill>
              <a:latin typeface="BIZ UDPゴシック" panose="020B0400000000000000" pitchFamily="50" charset="-128"/>
              <a:ea typeface="BIZ UDPゴシック" panose="020B0400000000000000" pitchFamily="50" charset="-128"/>
            </a:rPr>
            <a:t>CD</a:t>
          </a:r>
          <a:r>
            <a:rPr kumimoji="1" lang="ja-JP" altLang="en-US" sz="1000" b="0">
              <a:solidFill>
                <a:sysClr val="windowText" lastClr="000000"/>
              </a:solidFill>
              <a:latin typeface="BIZ UDPゴシック" panose="020B0400000000000000" pitchFamily="50" charset="-128"/>
              <a:ea typeface="BIZ UDPゴシック" panose="020B0400000000000000" pitchFamily="50" charset="-128"/>
            </a:rPr>
            <a:t>「技術資料フォルダ」と紙印刷の上</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、提出してください。</a:t>
          </a:r>
        </a:p>
        <a:p>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（２）</a:t>
          </a:r>
          <a:r>
            <a:rPr kumimoji="1" lang="en-US" altLang="ja-JP" sz="1000">
              <a:solidFill>
                <a:sysClr val="windowText" lastClr="000000"/>
              </a:solidFill>
              <a:latin typeface="BIZ UDPゴシック" panose="020B0400000000000000" pitchFamily="50" charset="-128"/>
              <a:ea typeface="BIZ UDPゴシック" panose="020B0400000000000000" pitchFamily="50" charset="-128"/>
            </a:rPr>
            <a:t>PDF</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のまとめ方は電子入札システムと同様としてください。</a:t>
          </a:r>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（３）紙に印刷する際は、技術資料データ（</a:t>
          </a:r>
          <a:r>
            <a:rPr kumimoji="1" lang="en-US" altLang="ja-JP" sz="1000">
              <a:solidFill>
                <a:sysClr val="windowText" lastClr="000000"/>
              </a:solidFill>
              <a:latin typeface="BIZ UDPゴシック" panose="020B0400000000000000" pitchFamily="50" charset="-128"/>
              <a:ea typeface="BIZ UDPゴシック" panose="020B0400000000000000" pitchFamily="50" charset="-128"/>
            </a:rPr>
            <a:t>PDF</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）を</a:t>
          </a:r>
          <a:r>
            <a:rPr kumimoji="1" lang="en-US" altLang="ja-JP" sz="1000">
              <a:solidFill>
                <a:sysClr val="windowText" lastClr="000000"/>
              </a:solidFill>
              <a:latin typeface="BIZ UDPゴシック" panose="020B0400000000000000" pitchFamily="50" charset="-128"/>
              <a:ea typeface="BIZ UDPゴシック" panose="020B0400000000000000" pitchFamily="50" charset="-128"/>
            </a:rPr>
            <a:t>A4</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版両面印刷で提出してください。</a:t>
          </a:r>
          <a:endParaRPr kumimoji="1" lang="ja-JP" altLang="en-US" sz="1000">
            <a:solidFill>
              <a:srgbClr val="FF0000"/>
            </a:solidFill>
            <a:latin typeface="BIZ UDPゴシック" panose="020B0400000000000000" pitchFamily="50" charset="-128"/>
            <a:ea typeface="BIZ UDPゴシック" panose="020B0400000000000000" pitchFamily="50" charset="-128"/>
          </a:endParaRPr>
        </a:p>
      </xdr:txBody>
    </xdr:sp>
    <xdr:clientData/>
  </xdr:oneCellAnchor>
  <xdr:oneCellAnchor>
    <xdr:from>
      <xdr:col>11</xdr:col>
      <xdr:colOff>69875</xdr:colOff>
      <xdr:row>35</xdr:row>
      <xdr:rowOff>23774</xdr:rowOff>
    </xdr:from>
    <xdr:ext cx="4230517" cy="359073"/>
    <xdr:sp macro="" textlink="">
      <xdr:nvSpPr>
        <xdr:cNvPr id="58" name="テキスト ボックス 57">
          <a:extLst>
            <a:ext uri="{FF2B5EF4-FFF2-40B4-BE49-F238E27FC236}">
              <a16:creationId xmlns:a16="http://schemas.microsoft.com/office/drawing/2014/main" id="{00000000-0008-0000-0000-00003A000000}"/>
            </a:ext>
          </a:extLst>
        </xdr:cNvPr>
        <xdr:cNvSpPr txBox="1"/>
      </xdr:nvSpPr>
      <xdr:spPr>
        <a:xfrm>
          <a:off x="2025675" y="5802274"/>
          <a:ext cx="4230517" cy="3590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１　技術評価項目申請書の様式順に、関連する根拠資料を挟んでください。（下図参照）</a:t>
          </a:r>
          <a:endParaRPr kumimoji="1" lang="en-US" altLang="ja-JP" sz="800">
            <a:latin typeface="BIZ UDPゴシック" panose="020B0400000000000000" pitchFamily="50" charset="-128"/>
            <a:ea typeface="BIZ UDPゴシック" panose="020B0400000000000000" pitchFamily="50" charset="-128"/>
          </a:endParaRPr>
        </a:p>
        <a:p>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２　共同企業体の場合、</a:t>
          </a:r>
          <a:r>
            <a:rPr kumimoji="1" lang="ja-JP" altLang="en-US" sz="800" b="1">
              <a:solidFill>
                <a:srgbClr val="FF0000"/>
              </a:solidFill>
              <a:latin typeface="BIZ UDPゴシック" panose="020B0400000000000000" pitchFamily="50" charset="-128"/>
              <a:ea typeface="BIZ UDPゴシック" panose="020B0400000000000000" pitchFamily="50" charset="-128"/>
            </a:rPr>
            <a:t>根拠資料に会社名を記入</a:t>
          </a:r>
          <a:r>
            <a:rPr kumimoji="1" lang="ja-JP" altLang="en-US" sz="800">
              <a:latin typeface="BIZ UDPゴシック" panose="020B0400000000000000" pitchFamily="50" charset="-128"/>
              <a:ea typeface="BIZ UDPゴシック" panose="020B0400000000000000" pitchFamily="50" charset="-128"/>
            </a:rPr>
            <a:t>し、判別できるようにしてください。</a:t>
          </a:r>
        </a:p>
      </xdr:txBody>
    </xdr:sp>
    <xdr:clientData/>
  </xdr:oneCellAnchor>
  <xdr:oneCellAnchor>
    <xdr:from>
      <xdr:col>9</xdr:col>
      <xdr:colOff>31775</xdr:colOff>
      <xdr:row>24</xdr:row>
      <xdr:rowOff>0</xdr:rowOff>
    </xdr:from>
    <xdr:ext cx="4502386" cy="35907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631975" y="3962400"/>
          <a:ext cx="4502386" cy="3590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800" b="1">
              <a:solidFill>
                <a:srgbClr val="FF0000"/>
              </a:solidFill>
              <a:latin typeface="BIZ UDPゴシック" panose="020B0400000000000000" pitchFamily="50" charset="-128"/>
              <a:ea typeface="BIZ UDPゴシック" panose="020B0400000000000000" pitchFamily="50" charset="-128"/>
            </a:rPr>
            <a:t>※</a:t>
          </a:r>
          <a:r>
            <a:rPr kumimoji="1" lang="ja-JP" altLang="en-US" sz="800" b="1">
              <a:solidFill>
                <a:srgbClr val="FF0000"/>
              </a:solidFill>
              <a:latin typeface="BIZ UDPゴシック" panose="020B0400000000000000" pitchFamily="50" charset="-128"/>
              <a:ea typeface="BIZ UDPゴシック" panose="020B0400000000000000" pitchFamily="50" charset="-128"/>
            </a:rPr>
            <a:t>１　資料は、</a:t>
          </a:r>
          <a:r>
            <a:rPr kumimoji="1" lang="en-US" altLang="ja-JP" sz="800" b="1">
              <a:solidFill>
                <a:srgbClr val="FF0000"/>
              </a:solidFill>
              <a:latin typeface="BIZ UDPゴシック" panose="020B0400000000000000" pitchFamily="50" charset="-128"/>
              <a:ea typeface="BIZ UDPゴシック" panose="020B0400000000000000" pitchFamily="50" charset="-128"/>
            </a:rPr>
            <a:t>Excel</a:t>
          </a:r>
          <a:r>
            <a:rPr kumimoji="1" lang="ja-JP" altLang="en-US" sz="800" b="1">
              <a:solidFill>
                <a:srgbClr val="FF0000"/>
              </a:solidFill>
              <a:latin typeface="BIZ UDPゴシック" panose="020B0400000000000000" pitchFamily="50" charset="-128"/>
              <a:ea typeface="BIZ UDPゴシック" panose="020B0400000000000000" pitchFamily="50" charset="-128"/>
            </a:rPr>
            <a:t>（申請書）と</a:t>
          </a:r>
          <a:r>
            <a:rPr kumimoji="1" lang="en-US" altLang="ja-JP" sz="800" b="1">
              <a:solidFill>
                <a:srgbClr val="FF0000"/>
              </a:solidFill>
              <a:latin typeface="BIZ UDPゴシック" panose="020B0400000000000000" pitchFamily="50" charset="-128"/>
              <a:ea typeface="BIZ UDPゴシック" panose="020B0400000000000000" pitchFamily="50" charset="-128"/>
            </a:rPr>
            <a:t>PDF</a:t>
          </a:r>
          <a:r>
            <a:rPr kumimoji="1" lang="ja-JP" altLang="en-US" sz="800" b="1">
              <a:solidFill>
                <a:srgbClr val="FF0000"/>
              </a:solidFill>
              <a:latin typeface="BIZ UDPゴシック" panose="020B0400000000000000" pitchFamily="50" charset="-128"/>
              <a:ea typeface="BIZ UDPゴシック" panose="020B0400000000000000" pitchFamily="50" charset="-128"/>
            </a:rPr>
            <a:t>（申請書及び根拠資料）の２つのデータを提出してください。</a:t>
          </a:r>
          <a:endParaRPr kumimoji="1" lang="en-US" altLang="ja-JP" sz="800" b="1">
            <a:solidFill>
              <a:srgbClr val="FF0000"/>
            </a:solidFill>
            <a:latin typeface="BIZ UDPゴシック" panose="020B0400000000000000" pitchFamily="50" charset="-128"/>
            <a:ea typeface="BIZ UDPゴシック" panose="020B0400000000000000" pitchFamily="50" charset="-128"/>
          </a:endParaRPr>
        </a:p>
        <a:p>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２　本データの着色（黄色・青色）セルに申請内容を記入の上、提出してください。</a:t>
          </a:r>
        </a:p>
      </xdr:txBody>
    </xdr:sp>
    <xdr:clientData/>
  </xdr:oneCellAnchor>
  <xdr:twoCellAnchor>
    <xdr:from>
      <xdr:col>1</xdr:col>
      <xdr:colOff>90681</xdr:colOff>
      <xdr:row>26</xdr:row>
      <xdr:rowOff>36546</xdr:rowOff>
    </xdr:from>
    <xdr:to>
      <xdr:col>13</xdr:col>
      <xdr:colOff>66675</xdr:colOff>
      <xdr:row>30</xdr:row>
      <xdr:rowOff>106746</xdr:rowOff>
    </xdr:to>
    <xdr:sp macro="" textlink="">
      <xdr:nvSpPr>
        <xdr:cNvPr id="60" name="テキスト ボックス 35">
          <a:extLst>
            <a:ext uri="{FF2B5EF4-FFF2-40B4-BE49-F238E27FC236}">
              <a16:creationId xmlns:a16="http://schemas.microsoft.com/office/drawing/2014/main" id="{00000000-0008-0000-0000-00003C000000}"/>
            </a:ext>
          </a:extLst>
        </xdr:cNvPr>
        <xdr:cNvSpPr txBox="1"/>
      </xdr:nvSpPr>
      <xdr:spPr>
        <a:xfrm>
          <a:off x="271656" y="4494246"/>
          <a:ext cx="2147694" cy="756000"/>
        </a:xfrm>
        <a:prstGeom prst="rect">
          <a:avLst/>
        </a:prstGeom>
        <a:solidFill>
          <a:schemeClr val="bg1"/>
        </a:solidFill>
        <a:ln w="6350">
          <a:solidFill>
            <a:schemeClr val="tx1">
              <a:lumMod val="50000"/>
              <a:lumOff val="50000"/>
            </a:schemeClr>
          </a:solidFill>
        </a:ln>
        <a:effectLst>
          <a:outerShdw blurRad="50800" dist="38100" dir="2700000" algn="tl" rotWithShape="0">
            <a:prstClr val="black">
              <a:alpha val="40000"/>
            </a:prstClr>
          </a:outerShdw>
        </a:effectLst>
      </xdr:spPr>
      <xdr:txBody>
        <a:bodyPr wrap="square" lIns="36000" tIns="18000" rIns="36000" bIns="18000" rtlCol="0" anchor="t" anchorCtr="0">
          <a:noAutofit/>
        </a:bodyPr>
        <a:lstStyle>
          <a:defPPr>
            <a:defRPr lang="en-US"/>
          </a:defPPr>
          <a:lvl1pPr marL="0" algn="l" defTabSz="457130" rtl="0" eaLnBrk="1" latinLnBrk="0" hangingPunct="1">
            <a:defRPr sz="1800" kern="1200">
              <a:solidFill>
                <a:schemeClr val="tx1"/>
              </a:solidFill>
              <a:latin typeface="+mn-lt"/>
              <a:ea typeface="+mn-ea"/>
              <a:cs typeface="+mn-cs"/>
            </a:defRPr>
          </a:lvl1pPr>
          <a:lvl2pPr marL="457130" algn="l" defTabSz="457130" rtl="0" eaLnBrk="1" latinLnBrk="0" hangingPunct="1">
            <a:defRPr sz="1800" kern="1200">
              <a:solidFill>
                <a:schemeClr val="tx1"/>
              </a:solidFill>
              <a:latin typeface="+mn-lt"/>
              <a:ea typeface="+mn-ea"/>
              <a:cs typeface="+mn-cs"/>
            </a:defRPr>
          </a:lvl2pPr>
          <a:lvl3pPr marL="914260" algn="l" defTabSz="457130" rtl="0" eaLnBrk="1" latinLnBrk="0" hangingPunct="1">
            <a:defRPr sz="1800" kern="1200">
              <a:solidFill>
                <a:schemeClr val="tx1"/>
              </a:solidFill>
              <a:latin typeface="+mn-lt"/>
              <a:ea typeface="+mn-ea"/>
              <a:cs typeface="+mn-cs"/>
            </a:defRPr>
          </a:lvl3pPr>
          <a:lvl4pPr marL="1371391" algn="l" defTabSz="457130" rtl="0" eaLnBrk="1" latinLnBrk="0" hangingPunct="1">
            <a:defRPr sz="1800" kern="1200">
              <a:solidFill>
                <a:schemeClr val="tx1"/>
              </a:solidFill>
              <a:latin typeface="+mn-lt"/>
              <a:ea typeface="+mn-ea"/>
              <a:cs typeface="+mn-cs"/>
            </a:defRPr>
          </a:lvl4pPr>
          <a:lvl5pPr marL="1828521" algn="l" defTabSz="457130" rtl="0" eaLnBrk="1" latinLnBrk="0" hangingPunct="1">
            <a:defRPr sz="1800" kern="1200">
              <a:solidFill>
                <a:schemeClr val="tx1"/>
              </a:solidFill>
              <a:latin typeface="+mn-lt"/>
              <a:ea typeface="+mn-ea"/>
              <a:cs typeface="+mn-cs"/>
            </a:defRPr>
          </a:lvl5pPr>
          <a:lvl6pPr marL="2285651" algn="l" defTabSz="457130" rtl="0" eaLnBrk="1" latinLnBrk="0" hangingPunct="1">
            <a:defRPr sz="1800" kern="1200">
              <a:solidFill>
                <a:schemeClr val="tx1"/>
              </a:solidFill>
              <a:latin typeface="+mn-lt"/>
              <a:ea typeface="+mn-ea"/>
              <a:cs typeface="+mn-cs"/>
            </a:defRPr>
          </a:lvl6pPr>
          <a:lvl7pPr marL="2742781" algn="l" defTabSz="457130" rtl="0" eaLnBrk="1" latinLnBrk="0" hangingPunct="1">
            <a:defRPr sz="1800" kern="1200">
              <a:solidFill>
                <a:schemeClr val="tx1"/>
              </a:solidFill>
              <a:latin typeface="+mn-lt"/>
              <a:ea typeface="+mn-ea"/>
              <a:cs typeface="+mn-cs"/>
            </a:defRPr>
          </a:lvl7pPr>
          <a:lvl8pPr marL="3199911" algn="l" defTabSz="457130" rtl="0" eaLnBrk="1" latinLnBrk="0" hangingPunct="1">
            <a:defRPr sz="1800" kern="1200">
              <a:solidFill>
                <a:schemeClr val="tx1"/>
              </a:solidFill>
              <a:latin typeface="+mn-lt"/>
              <a:ea typeface="+mn-ea"/>
              <a:cs typeface="+mn-cs"/>
            </a:defRPr>
          </a:lvl8pPr>
          <a:lvl9pPr marL="3657041" algn="l" defTabSz="457130" rtl="0" eaLnBrk="1" latinLnBrk="0" hangingPunct="1">
            <a:defRPr sz="1800" kern="1200">
              <a:solidFill>
                <a:schemeClr val="tx1"/>
              </a:solidFill>
              <a:latin typeface="+mn-lt"/>
              <a:ea typeface="+mn-ea"/>
              <a:cs typeface="+mn-cs"/>
            </a:defRPr>
          </a:lvl9pPr>
        </a:lstStyle>
        <a:p>
          <a:pPr marL="72000" indent="-72000"/>
          <a:r>
            <a:rPr kumimoji="1" lang="ja-JP" altLang="en-US" sz="1100">
              <a:latin typeface="BIZ UDPゴシック" panose="020B0400000000000000" pitchFamily="50" charset="-128"/>
              <a:ea typeface="BIZ UDPゴシック" panose="020B0400000000000000" pitchFamily="50" charset="-128"/>
            </a:rPr>
            <a:t>技術評価項目申請書</a:t>
          </a:r>
          <a:r>
            <a:rPr kumimoji="1" lang="ja-JP" altLang="en-US" sz="800" b="1">
              <a:solidFill>
                <a:srgbClr val="FF0000"/>
              </a:solidFill>
              <a:latin typeface="BIZ UDPゴシック" panose="020B0400000000000000" pitchFamily="50" charset="-128"/>
              <a:ea typeface="BIZ UDPゴシック" panose="020B0400000000000000" pitchFamily="50" charset="-128"/>
            </a:rPr>
            <a:t>（</a:t>
          </a:r>
          <a:r>
            <a:rPr kumimoji="1" lang="en-US" altLang="ja-JP" sz="800" b="1">
              <a:solidFill>
                <a:srgbClr val="FF0000"/>
              </a:solidFill>
              <a:latin typeface="BIZ UDPゴシック" panose="020B0400000000000000" pitchFamily="50" charset="-128"/>
              <a:ea typeface="BIZ UDPゴシック" panose="020B0400000000000000" pitchFamily="50" charset="-128"/>
            </a:rPr>
            <a:t>Excel)</a:t>
          </a:r>
          <a:br>
            <a:rPr kumimoji="1" lang="en-US" altLang="ja-JP" sz="800">
              <a:solidFill>
                <a:srgbClr val="FF0000"/>
              </a:solidFill>
              <a:latin typeface="BIZ UDPゴシック" panose="020B0400000000000000" pitchFamily="50" charset="-128"/>
              <a:ea typeface="BIZ UDPゴシック" panose="020B0400000000000000" pitchFamily="50" charset="-128"/>
            </a:rPr>
          </a:br>
          <a:r>
            <a:rPr kumimoji="1" lang="ja-JP" altLang="en-US" sz="800">
              <a:latin typeface="BIZ UDPゴシック" panose="020B0400000000000000" pitchFamily="50" charset="-128"/>
              <a:ea typeface="BIZ UDPゴシック" panose="020B0400000000000000" pitchFamily="50" charset="-128"/>
            </a:rPr>
            <a:t>・鑑　（</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自己採点表</a:t>
          </a:r>
          <a:r>
            <a:rPr kumimoji="1" lang="ja-JP" altLang="en-US" sz="800">
              <a:latin typeface="BIZ UDPゴシック" panose="020B0400000000000000" pitchFamily="50" charset="-128"/>
              <a:ea typeface="BIZ UDPゴシック" panose="020B0400000000000000" pitchFamily="50" charset="-128"/>
            </a:rPr>
            <a:t>）</a:t>
          </a:r>
          <a:br>
            <a:rPr kumimoji="1" lang="en-US" altLang="ja-JP" sz="800">
              <a:latin typeface="BIZ UDPゴシック" panose="020B0400000000000000" pitchFamily="50" charset="-128"/>
              <a:ea typeface="BIZ UDPゴシック" panose="020B0400000000000000" pitchFamily="50" charset="-128"/>
            </a:rPr>
          </a:br>
          <a:r>
            <a:rPr kumimoji="1" lang="ja-JP" altLang="en-US" sz="800">
              <a:latin typeface="BIZ UDPゴシック" panose="020B0400000000000000" pitchFamily="50" charset="-128"/>
              <a:ea typeface="BIZ UDPゴシック" panose="020B0400000000000000" pitchFamily="50" charset="-128"/>
            </a:rPr>
            <a:t>・様式（技術評価項目）　</a:t>
          </a:r>
          <a:endParaRPr kumimoji="1" lang="en-US" altLang="ja-JP" sz="800">
            <a:latin typeface="BIZ UDPゴシック" panose="020B0400000000000000" pitchFamily="50" charset="-128"/>
            <a:ea typeface="BIZ UDPゴシック" panose="020B0400000000000000" pitchFamily="50" charset="-128"/>
          </a:endParaRPr>
        </a:p>
        <a:p>
          <a:pPr marL="72000" indent="-72000"/>
          <a:r>
            <a:rPr kumimoji="1" lang="ja-JP" altLang="en-US" sz="800">
              <a:latin typeface="BIZ UDPゴシック" panose="020B0400000000000000" pitchFamily="50" charset="-128"/>
              <a:ea typeface="BIZ UDPゴシック" panose="020B0400000000000000" pitchFamily="50" charset="-128"/>
            </a:rPr>
            <a:t>　</a:t>
          </a: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様式１～３は、</a:t>
          </a:r>
          <a:br>
            <a:rPr kumimoji="1" lang="en-US" altLang="ja-JP" sz="800">
              <a:latin typeface="BIZ UDPゴシック" panose="020B0400000000000000" pitchFamily="50" charset="-128"/>
              <a:ea typeface="BIZ UDPゴシック" panose="020B0400000000000000" pitchFamily="50" charset="-128"/>
            </a:rPr>
          </a:br>
          <a:r>
            <a:rPr kumimoji="1" lang="ja-JP" altLang="en-US" sz="800">
              <a:latin typeface="BIZ UDPゴシック" panose="020B0400000000000000" pitchFamily="50" charset="-128"/>
              <a:ea typeface="BIZ UDPゴシック" panose="020B0400000000000000" pitchFamily="50" charset="-128"/>
            </a:rPr>
            <a:t>案件により変わります。</a:t>
          </a:r>
          <a:endParaRPr kumimoji="1" lang="en-US" altLang="ja-JP" sz="600">
            <a:latin typeface="BIZ UDPゴシック" panose="020B0400000000000000" pitchFamily="50" charset="-128"/>
            <a:ea typeface="BIZ UDPゴシック" panose="020B0400000000000000" pitchFamily="50" charset="-128"/>
          </a:endParaRPr>
        </a:p>
      </xdr:txBody>
    </xdr:sp>
    <xdr:clientData/>
  </xdr:twoCellAnchor>
  <xdr:twoCellAnchor>
    <xdr:from>
      <xdr:col>8</xdr:col>
      <xdr:colOff>100206</xdr:colOff>
      <xdr:row>27</xdr:row>
      <xdr:rowOff>160371</xdr:rowOff>
    </xdr:from>
    <xdr:to>
      <xdr:col>18</xdr:col>
      <xdr:colOff>123825</xdr:colOff>
      <xdr:row>32</xdr:row>
      <xdr:rowOff>59121</xdr:rowOff>
    </xdr:to>
    <xdr:sp macro="" textlink="">
      <xdr:nvSpPr>
        <xdr:cNvPr id="61" name="テキスト ボックス 35">
          <a:extLst>
            <a:ext uri="{FF2B5EF4-FFF2-40B4-BE49-F238E27FC236}">
              <a16:creationId xmlns:a16="http://schemas.microsoft.com/office/drawing/2014/main" id="{00000000-0008-0000-0000-00003D000000}"/>
            </a:ext>
          </a:extLst>
        </xdr:cNvPr>
        <xdr:cNvSpPr txBox="1"/>
      </xdr:nvSpPr>
      <xdr:spPr>
        <a:xfrm>
          <a:off x="1548006" y="4789521"/>
          <a:ext cx="1833369" cy="756000"/>
        </a:xfrm>
        <a:prstGeom prst="rect">
          <a:avLst/>
        </a:prstGeom>
        <a:solidFill>
          <a:schemeClr val="bg1"/>
        </a:solidFill>
        <a:ln w="6350">
          <a:solidFill>
            <a:schemeClr val="tx1">
              <a:lumMod val="50000"/>
              <a:lumOff val="50000"/>
            </a:schemeClr>
          </a:solidFill>
        </a:ln>
        <a:effectLst>
          <a:outerShdw blurRad="50800" dist="38100" dir="2700000" algn="tl" rotWithShape="0">
            <a:prstClr val="black">
              <a:alpha val="40000"/>
            </a:prstClr>
          </a:outerShdw>
        </a:effectLst>
      </xdr:spPr>
      <xdr:txBody>
        <a:bodyPr wrap="square" lIns="36000" tIns="18000" rIns="36000" bIns="18000" rtlCol="0" anchor="t" anchorCtr="0">
          <a:noAutofit/>
        </a:bodyPr>
        <a:lstStyle>
          <a:defPPr>
            <a:defRPr lang="en-US"/>
          </a:defPPr>
          <a:lvl1pPr marL="0" algn="l" defTabSz="457130" rtl="0" eaLnBrk="1" latinLnBrk="0" hangingPunct="1">
            <a:defRPr sz="1800" kern="1200">
              <a:solidFill>
                <a:schemeClr val="tx1"/>
              </a:solidFill>
              <a:latin typeface="+mn-lt"/>
              <a:ea typeface="+mn-ea"/>
              <a:cs typeface="+mn-cs"/>
            </a:defRPr>
          </a:lvl1pPr>
          <a:lvl2pPr marL="457130" algn="l" defTabSz="457130" rtl="0" eaLnBrk="1" latinLnBrk="0" hangingPunct="1">
            <a:defRPr sz="1800" kern="1200">
              <a:solidFill>
                <a:schemeClr val="tx1"/>
              </a:solidFill>
              <a:latin typeface="+mn-lt"/>
              <a:ea typeface="+mn-ea"/>
              <a:cs typeface="+mn-cs"/>
            </a:defRPr>
          </a:lvl2pPr>
          <a:lvl3pPr marL="914260" algn="l" defTabSz="457130" rtl="0" eaLnBrk="1" latinLnBrk="0" hangingPunct="1">
            <a:defRPr sz="1800" kern="1200">
              <a:solidFill>
                <a:schemeClr val="tx1"/>
              </a:solidFill>
              <a:latin typeface="+mn-lt"/>
              <a:ea typeface="+mn-ea"/>
              <a:cs typeface="+mn-cs"/>
            </a:defRPr>
          </a:lvl3pPr>
          <a:lvl4pPr marL="1371391" algn="l" defTabSz="457130" rtl="0" eaLnBrk="1" latinLnBrk="0" hangingPunct="1">
            <a:defRPr sz="1800" kern="1200">
              <a:solidFill>
                <a:schemeClr val="tx1"/>
              </a:solidFill>
              <a:latin typeface="+mn-lt"/>
              <a:ea typeface="+mn-ea"/>
              <a:cs typeface="+mn-cs"/>
            </a:defRPr>
          </a:lvl4pPr>
          <a:lvl5pPr marL="1828521" algn="l" defTabSz="457130" rtl="0" eaLnBrk="1" latinLnBrk="0" hangingPunct="1">
            <a:defRPr sz="1800" kern="1200">
              <a:solidFill>
                <a:schemeClr val="tx1"/>
              </a:solidFill>
              <a:latin typeface="+mn-lt"/>
              <a:ea typeface="+mn-ea"/>
              <a:cs typeface="+mn-cs"/>
            </a:defRPr>
          </a:lvl5pPr>
          <a:lvl6pPr marL="2285651" algn="l" defTabSz="457130" rtl="0" eaLnBrk="1" latinLnBrk="0" hangingPunct="1">
            <a:defRPr sz="1800" kern="1200">
              <a:solidFill>
                <a:schemeClr val="tx1"/>
              </a:solidFill>
              <a:latin typeface="+mn-lt"/>
              <a:ea typeface="+mn-ea"/>
              <a:cs typeface="+mn-cs"/>
            </a:defRPr>
          </a:lvl6pPr>
          <a:lvl7pPr marL="2742781" algn="l" defTabSz="457130" rtl="0" eaLnBrk="1" latinLnBrk="0" hangingPunct="1">
            <a:defRPr sz="1800" kern="1200">
              <a:solidFill>
                <a:schemeClr val="tx1"/>
              </a:solidFill>
              <a:latin typeface="+mn-lt"/>
              <a:ea typeface="+mn-ea"/>
              <a:cs typeface="+mn-cs"/>
            </a:defRPr>
          </a:lvl7pPr>
          <a:lvl8pPr marL="3199911" algn="l" defTabSz="457130" rtl="0" eaLnBrk="1" latinLnBrk="0" hangingPunct="1">
            <a:defRPr sz="1800" kern="1200">
              <a:solidFill>
                <a:schemeClr val="tx1"/>
              </a:solidFill>
              <a:latin typeface="+mn-lt"/>
              <a:ea typeface="+mn-ea"/>
              <a:cs typeface="+mn-cs"/>
            </a:defRPr>
          </a:lvl8pPr>
          <a:lvl9pPr marL="3657041" algn="l" defTabSz="457130" rtl="0" eaLnBrk="1" latinLnBrk="0" hangingPunct="1">
            <a:defRPr sz="1800" kern="1200">
              <a:solidFill>
                <a:schemeClr val="tx1"/>
              </a:solidFill>
              <a:latin typeface="+mn-lt"/>
              <a:ea typeface="+mn-ea"/>
              <a:cs typeface="+mn-cs"/>
            </a:defRPr>
          </a:lvl9pPr>
        </a:lstStyle>
        <a:p>
          <a:pPr marL="72000" indent="-72000"/>
          <a:r>
            <a:rPr kumimoji="1" lang="ja-JP" altLang="en-US" sz="1100">
              <a:latin typeface="BIZ UDPゴシック" panose="020B0400000000000000" pitchFamily="50" charset="-128"/>
              <a:ea typeface="BIZ UDPゴシック" panose="020B0400000000000000" pitchFamily="50" charset="-128"/>
            </a:rPr>
            <a:t>技術資料</a:t>
          </a:r>
          <a:r>
            <a:rPr kumimoji="1" lang="ja-JP" altLang="en-US" sz="800" b="1">
              <a:solidFill>
                <a:srgbClr val="FF0000"/>
              </a:solidFill>
              <a:latin typeface="BIZ UDPゴシック" panose="020B0400000000000000" pitchFamily="50" charset="-128"/>
              <a:ea typeface="BIZ UDPゴシック" panose="020B0400000000000000" pitchFamily="50" charset="-128"/>
            </a:rPr>
            <a:t>（</a:t>
          </a:r>
          <a:r>
            <a:rPr kumimoji="1" lang="en-US" altLang="ja-JP" sz="800" b="1">
              <a:solidFill>
                <a:srgbClr val="FF0000"/>
              </a:solidFill>
              <a:latin typeface="BIZ UDPゴシック" panose="020B0400000000000000" pitchFamily="50" charset="-128"/>
              <a:ea typeface="BIZ UDPゴシック" panose="020B0400000000000000" pitchFamily="50" charset="-128"/>
            </a:rPr>
            <a:t>PDF)</a:t>
          </a:r>
          <a:br>
            <a:rPr kumimoji="1" lang="en-US" altLang="ja-JP" sz="800">
              <a:solidFill>
                <a:srgbClr val="FF0000"/>
              </a:solidFill>
              <a:latin typeface="BIZ UDPゴシック" panose="020B0400000000000000" pitchFamily="50" charset="-128"/>
              <a:ea typeface="BIZ UDPゴシック" panose="020B0400000000000000" pitchFamily="50" charset="-128"/>
            </a:rPr>
          </a:br>
          <a:r>
            <a:rPr kumimoji="1" lang="ja-JP" altLang="en-US" sz="800">
              <a:latin typeface="BIZ UDPゴシック" panose="020B0400000000000000" pitchFamily="50" charset="-128"/>
              <a:ea typeface="BIZ UDPゴシック" panose="020B0400000000000000" pitchFamily="50" charset="-128"/>
            </a:rPr>
            <a:t>・技術評価項目申請書</a:t>
          </a:r>
          <a:endParaRPr kumimoji="1" lang="en-US" altLang="ja-JP" sz="800">
            <a:latin typeface="BIZ UDPゴシック" panose="020B0400000000000000" pitchFamily="50" charset="-128"/>
            <a:ea typeface="BIZ UDPゴシック" panose="020B0400000000000000" pitchFamily="50" charset="-128"/>
          </a:endParaRPr>
        </a:p>
        <a:p>
          <a:pPr marL="72000" indent="-72000"/>
          <a:r>
            <a:rPr kumimoji="1" lang="ja-JP" altLang="en-US" sz="800">
              <a:latin typeface="BIZ UDPゴシック" panose="020B0400000000000000" pitchFamily="50" charset="-128"/>
              <a:ea typeface="BIZ UDPゴシック" panose="020B0400000000000000" pitchFamily="50" charset="-128"/>
            </a:rPr>
            <a:t>　・根拠資料</a:t>
          </a:r>
          <a:endParaRPr kumimoji="1" lang="en-US" altLang="ja-JP" sz="800">
            <a:latin typeface="BIZ UDPゴシック" panose="020B0400000000000000" pitchFamily="50" charset="-128"/>
            <a:ea typeface="BIZ UDPゴシック" panose="020B0400000000000000" pitchFamily="50" charset="-128"/>
          </a:endParaRPr>
        </a:p>
        <a:p>
          <a:pPr marL="72000" indent="-72000"/>
          <a:r>
            <a:rPr kumimoji="1" lang="ja-JP" altLang="en-US" sz="800">
              <a:latin typeface="BIZ UDPゴシック" panose="020B0400000000000000" pitchFamily="50" charset="-128"/>
              <a:ea typeface="BIZ UDPゴシック" panose="020B0400000000000000" pitchFamily="50" charset="-128"/>
            </a:rPr>
            <a:t>　</a:t>
          </a: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上記を下記「技術資料のまとめ方」</a:t>
          </a:r>
          <a:br>
            <a:rPr kumimoji="1" lang="en-US" altLang="ja-JP" sz="800">
              <a:latin typeface="BIZ UDPゴシック" panose="020B0400000000000000" pitchFamily="50" charset="-128"/>
              <a:ea typeface="BIZ UDPゴシック" panose="020B0400000000000000" pitchFamily="50" charset="-128"/>
            </a:rPr>
          </a:br>
          <a:r>
            <a:rPr kumimoji="1" lang="ja-JP" altLang="en-US" sz="800">
              <a:latin typeface="BIZ UDPゴシック" panose="020B0400000000000000" pitchFamily="50" charset="-128"/>
              <a:ea typeface="BIZ UDPゴシック" panose="020B0400000000000000" pitchFamily="50" charset="-128"/>
            </a:rPr>
            <a:t>のとおりにまとめてください。</a:t>
          </a:r>
          <a:endParaRPr kumimoji="1" lang="en-US" altLang="ja-JP" sz="600">
            <a:latin typeface="BIZ UDPゴシック" panose="020B0400000000000000" pitchFamily="50" charset="-128"/>
            <a:ea typeface="BIZ UDPゴシック" panose="020B0400000000000000" pitchFamily="50" charset="-128"/>
          </a:endParaRPr>
        </a:p>
      </xdr:txBody>
    </xdr:sp>
    <xdr:clientData/>
  </xdr:twoCellAnchor>
  <xdr:twoCellAnchor>
    <xdr:from>
      <xdr:col>21</xdr:col>
      <xdr:colOff>157356</xdr:colOff>
      <xdr:row>26</xdr:row>
      <xdr:rowOff>103221</xdr:rowOff>
    </xdr:from>
    <xdr:to>
      <xdr:col>33</xdr:col>
      <xdr:colOff>47625</xdr:colOff>
      <xdr:row>29</xdr:row>
      <xdr:rowOff>38100</xdr:rowOff>
    </xdr:to>
    <xdr:sp macro="" textlink="">
      <xdr:nvSpPr>
        <xdr:cNvPr id="63" name="テキスト ボックス 35">
          <a:extLst>
            <a:ext uri="{FF2B5EF4-FFF2-40B4-BE49-F238E27FC236}">
              <a16:creationId xmlns:a16="http://schemas.microsoft.com/office/drawing/2014/main" id="{00000000-0008-0000-0000-00003F000000}"/>
            </a:ext>
          </a:extLst>
        </xdr:cNvPr>
        <xdr:cNvSpPr txBox="1"/>
      </xdr:nvSpPr>
      <xdr:spPr>
        <a:xfrm>
          <a:off x="3957831" y="4560921"/>
          <a:ext cx="2061969" cy="449229"/>
        </a:xfrm>
        <a:prstGeom prst="rect">
          <a:avLst/>
        </a:prstGeom>
        <a:solidFill>
          <a:schemeClr val="bg1"/>
        </a:solidFill>
        <a:ln w="6350">
          <a:solidFill>
            <a:schemeClr val="tx1">
              <a:lumMod val="50000"/>
              <a:lumOff val="50000"/>
            </a:schemeClr>
          </a:solidFill>
        </a:ln>
        <a:effectLst>
          <a:outerShdw blurRad="50800" dist="38100" dir="2700000" algn="tl" rotWithShape="0">
            <a:prstClr val="black">
              <a:alpha val="40000"/>
            </a:prstClr>
          </a:outerShdw>
        </a:effectLst>
      </xdr:spPr>
      <xdr:txBody>
        <a:bodyPr wrap="square" lIns="36000" tIns="18000" rIns="36000" bIns="18000" rtlCol="0" anchor="t" anchorCtr="0">
          <a:noAutofit/>
        </a:bodyPr>
        <a:lstStyle>
          <a:defPPr>
            <a:defRPr lang="en-US"/>
          </a:defPPr>
          <a:lvl1pPr marL="0" algn="l" defTabSz="457130" rtl="0" eaLnBrk="1" latinLnBrk="0" hangingPunct="1">
            <a:defRPr sz="1800" kern="1200">
              <a:solidFill>
                <a:schemeClr val="tx1"/>
              </a:solidFill>
              <a:latin typeface="+mn-lt"/>
              <a:ea typeface="+mn-ea"/>
              <a:cs typeface="+mn-cs"/>
            </a:defRPr>
          </a:lvl1pPr>
          <a:lvl2pPr marL="457130" algn="l" defTabSz="457130" rtl="0" eaLnBrk="1" latinLnBrk="0" hangingPunct="1">
            <a:defRPr sz="1800" kern="1200">
              <a:solidFill>
                <a:schemeClr val="tx1"/>
              </a:solidFill>
              <a:latin typeface="+mn-lt"/>
              <a:ea typeface="+mn-ea"/>
              <a:cs typeface="+mn-cs"/>
            </a:defRPr>
          </a:lvl2pPr>
          <a:lvl3pPr marL="914260" algn="l" defTabSz="457130" rtl="0" eaLnBrk="1" latinLnBrk="0" hangingPunct="1">
            <a:defRPr sz="1800" kern="1200">
              <a:solidFill>
                <a:schemeClr val="tx1"/>
              </a:solidFill>
              <a:latin typeface="+mn-lt"/>
              <a:ea typeface="+mn-ea"/>
              <a:cs typeface="+mn-cs"/>
            </a:defRPr>
          </a:lvl3pPr>
          <a:lvl4pPr marL="1371391" algn="l" defTabSz="457130" rtl="0" eaLnBrk="1" latinLnBrk="0" hangingPunct="1">
            <a:defRPr sz="1800" kern="1200">
              <a:solidFill>
                <a:schemeClr val="tx1"/>
              </a:solidFill>
              <a:latin typeface="+mn-lt"/>
              <a:ea typeface="+mn-ea"/>
              <a:cs typeface="+mn-cs"/>
            </a:defRPr>
          </a:lvl4pPr>
          <a:lvl5pPr marL="1828521" algn="l" defTabSz="457130" rtl="0" eaLnBrk="1" latinLnBrk="0" hangingPunct="1">
            <a:defRPr sz="1800" kern="1200">
              <a:solidFill>
                <a:schemeClr val="tx1"/>
              </a:solidFill>
              <a:latin typeface="+mn-lt"/>
              <a:ea typeface="+mn-ea"/>
              <a:cs typeface="+mn-cs"/>
            </a:defRPr>
          </a:lvl5pPr>
          <a:lvl6pPr marL="2285651" algn="l" defTabSz="457130" rtl="0" eaLnBrk="1" latinLnBrk="0" hangingPunct="1">
            <a:defRPr sz="1800" kern="1200">
              <a:solidFill>
                <a:schemeClr val="tx1"/>
              </a:solidFill>
              <a:latin typeface="+mn-lt"/>
              <a:ea typeface="+mn-ea"/>
              <a:cs typeface="+mn-cs"/>
            </a:defRPr>
          </a:lvl6pPr>
          <a:lvl7pPr marL="2742781" algn="l" defTabSz="457130" rtl="0" eaLnBrk="1" latinLnBrk="0" hangingPunct="1">
            <a:defRPr sz="1800" kern="1200">
              <a:solidFill>
                <a:schemeClr val="tx1"/>
              </a:solidFill>
              <a:latin typeface="+mn-lt"/>
              <a:ea typeface="+mn-ea"/>
              <a:cs typeface="+mn-cs"/>
            </a:defRPr>
          </a:lvl7pPr>
          <a:lvl8pPr marL="3199911" algn="l" defTabSz="457130" rtl="0" eaLnBrk="1" latinLnBrk="0" hangingPunct="1">
            <a:defRPr sz="1800" kern="1200">
              <a:solidFill>
                <a:schemeClr val="tx1"/>
              </a:solidFill>
              <a:latin typeface="+mn-lt"/>
              <a:ea typeface="+mn-ea"/>
              <a:cs typeface="+mn-cs"/>
            </a:defRPr>
          </a:lvl8pPr>
          <a:lvl9pPr marL="3657041" algn="l" defTabSz="457130" rtl="0" eaLnBrk="1" latinLnBrk="0" hangingPunct="1">
            <a:defRPr sz="1800" kern="1200">
              <a:solidFill>
                <a:schemeClr val="tx1"/>
              </a:solidFill>
              <a:latin typeface="+mn-lt"/>
              <a:ea typeface="+mn-ea"/>
              <a:cs typeface="+mn-cs"/>
            </a:defRPr>
          </a:lvl9pPr>
        </a:lstStyle>
        <a:p>
          <a:pPr marL="72000" indent="-72000"/>
          <a:r>
            <a:rPr kumimoji="1" lang="ja-JP" altLang="en-US" sz="1100">
              <a:latin typeface="BIZ UDPゴシック" panose="020B0400000000000000" pitchFamily="50" charset="-128"/>
              <a:ea typeface="BIZ UDPゴシック" panose="020B0400000000000000" pitchFamily="50" charset="-128"/>
            </a:rPr>
            <a:t>電子入札システムの場合</a:t>
          </a:r>
          <a:br>
            <a:rPr kumimoji="1" lang="en-US" altLang="ja-JP" sz="800">
              <a:solidFill>
                <a:srgbClr val="FF0000"/>
              </a:solidFill>
              <a:latin typeface="BIZ UDPゴシック" panose="020B0400000000000000" pitchFamily="50" charset="-128"/>
              <a:ea typeface="BIZ UDPゴシック" panose="020B0400000000000000" pitchFamily="50" charset="-128"/>
            </a:rPr>
          </a:b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圧縮フォルダにまとめ、</a:t>
          </a:r>
          <a:r>
            <a:rPr kumimoji="1" lang="ja-JP" altLang="en-US" sz="800" b="1">
              <a:solidFill>
                <a:srgbClr val="FF0000"/>
              </a:solidFill>
              <a:latin typeface="BIZ UDPゴシック" panose="020B0400000000000000" pitchFamily="50" charset="-128"/>
              <a:ea typeface="BIZ UDPゴシック" panose="020B0400000000000000" pitchFamily="50" charset="-128"/>
            </a:rPr>
            <a:t>「提案」</a:t>
          </a:r>
          <a:r>
            <a:rPr kumimoji="1" lang="ja-JP" altLang="en-US" sz="800">
              <a:latin typeface="BIZ UDPゴシック" panose="020B0400000000000000" pitchFamily="50" charset="-128"/>
              <a:ea typeface="BIZ UDPゴシック" panose="020B0400000000000000" pitchFamily="50" charset="-128"/>
            </a:rPr>
            <a:t>へ提出</a:t>
          </a:r>
          <a:endParaRPr kumimoji="1" lang="en-US" altLang="ja-JP" sz="600">
            <a:latin typeface="BIZ UDPゴシック" panose="020B0400000000000000" pitchFamily="50" charset="-128"/>
            <a:ea typeface="BIZ UDPゴシック" panose="020B0400000000000000" pitchFamily="50" charset="-128"/>
          </a:endParaRPr>
        </a:p>
      </xdr:txBody>
    </xdr:sp>
    <xdr:clientData/>
  </xdr:twoCellAnchor>
  <xdr:twoCellAnchor>
    <xdr:from>
      <xdr:col>19</xdr:col>
      <xdr:colOff>95251</xdr:colOff>
      <xdr:row>27</xdr:row>
      <xdr:rowOff>76201</xdr:rowOff>
    </xdr:from>
    <xdr:to>
      <xdr:col>21</xdr:col>
      <xdr:colOff>104776</xdr:colOff>
      <xdr:row>28</xdr:row>
      <xdr:rowOff>152401</xdr:rowOff>
    </xdr:to>
    <xdr:sp macro="" textlink="">
      <xdr:nvSpPr>
        <xdr:cNvPr id="64" name="右矢印 63">
          <a:extLst>
            <a:ext uri="{FF2B5EF4-FFF2-40B4-BE49-F238E27FC236}">
              <a16:creationId xmlns:a16="http://schemas.microsoft.com/office/drawing/2014/main" id="{00000000-0008-0000-0000-000040000000}"/>
            </a:ext>
          </a:extLst>
        </xdr:cNvPr>
        <xdr:cNvSpPr/>
      </xdr:nvSpPr>
      <xdr:spPr>
        <a:xfrm rot="19800000">
          <a:off x="3533776" y="4705351"/>
          <a:ext cx="371475" cy="247650"/>
        </a:xfrm>
        <a:prstGeom prst="rightArrow">
          <a:avLst/>
        </a:prstGeom>
        <a:solidFill>
          <a:srgbClr val="FFC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157163</xdr:colOff>
      <xdr:row>30</xdr:row>
      <xdr:rowOff>33336</xdr:rowOff>
    </xdr:from>
    <xdr:to>
      <xdr:col>21</xdr:col>
      <xdr:colOff>42863</xdr:colOff>
      <xdr:row>32</xdr:row>
      <xdr:rowOff>61911</xdr:rowOff>
    </xdr:to>
    <xdr:sp macro="" textlink="">
      <xdr:nvSpPr>
        <xdr:cNvPr id="65" name="右矢印 64">
          <a:extLst>
            <a:ext uri="{FF2B5EF4-FFF2-40B4-BE49-F238E27FC236}">
              <a16:creationId xmlns:a16="http://schemas.microsoft.com/office/drawing/2014/main" id="{00000000-0008-0000-0000-000041000000}"/>
            </a:ext>
          </a:extLst>
        </xdr:cNvPr>
        <xdr:cNvSpPr/>
      </xdr:nvSpPr>
      <xdr:spPr>
        <a:xfrm rot="2700000">
          <a:off x="3533775" y="5238749"/>
          <a:ext cx="371475" cy="247650"/>
        </a:xfrm>
        <a:prstGeom prst="rightArrow">
          <a:avLst/>
        </a:prstGeom>
        <a:solidFill>
          <a:srgbClr val="FFC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157356</xdr:colOff>
      <xdr:row>30</xdr:row>
      <xdr:rowOff>93696</xdr:rowOff>
    </xdr:from>
    <xdr:to>
      <xdr:col>33</xdr:col>
      <xdr:colOff>47625</xdr:colOff>
      <xdr:row>33</xdr:row>
      <xdr:rowOff>28575</xdr:rowOff>
    </xdr:to>
    <xdr:sp macro="" textlink="">
      <xdr:nvSpPr>
        <xdr:cNvPr id="66" name="テキスト ボックス 35">
          <a:extLst>
            <a:ext uri="{FF2B5EF4-FFF2-40B4-BE49-F238E27FC236}">
              <a16:creationId xmlns:a16="http://schemas.microsoft.com/office/drawing/2014/main" id="{00000000-0008-0000-0000-000042000000}"/>
            </a:ext>
          </a:extLst>
        </xdr:cNvPr>
        <xdr:cNvSpPr txBox="1"/>
      </xdr:nvSpPr>
      <xdr:spPr>
        <a:xfrm>
          <a:off x="3957831" y="5237196"/>
          <a:ext cx="2061969" cy="449229"/>
        </a:xfrm>
        <a:prstGeom prst="rect">
          <a:avLst/>
        </a:prstGeom>
        <a:solidFill>
          <a:schemeClr val="bg1"/>
        </a:solidFill>
        <a:ln w="6350">
          <a:solidFill>
            <a:schemeClr val="tx1">
              <a:lumMod val="50000"/>
              <a:lumOff val="50000"/>
            </a:schemeClr>
          </a:solidFill>
        </a:ln>
        <a:effectLst>
          <a:outerShdw blurRad="50800" dist="38100" dir="2700000" algn="tl" rotWithShape="0">
            <a:prstClr val="black">
              <a:alpha val="40000"/>
            </a:prstClr>
          </a:outerShdw>
        </a:effectLst>
      </xdr:spPr>
      <xdr:txBody>
        <a:bodyPr wrap="square" lIns="36000" tIns="18000" rIns="36000" bIns="18000" rtlCol="0" anchor="t" anchorCtr="0">
          <a:noAutofit/>
        </a:bodyPr>
        <a:lstStyle>
          <a:defPPr>
            <a:defRPr lang="en-US"/>
          </a:defPPr>
          <a:lvl1pPr marL="0" algn="l" defTabSz="457130" rtl="0" eaLnBrk="1" latinLnBrk="0" hangingPunct="1">
            <a:defRPr sz="1800" kern="1200">
              <a:solidFill>
                <a:schemeClr val="tx1"/>
              </a:solidFill>
              <a:latin typeface="+mn-lt"/>
              <a:ea typeface="+mn-ea"/>
              <a:cs typeface="+mn-cs"/>
            </a:defRPr>
          </a:lvl1pPr>
          <a:lvl2pPr marL="457130" algn="l" defTabSz="457130" rtl="0" eaLnBrk="1" latinLnBrk="0" hangingPunct="1">
            <a:defRPr sz="1800" kern="1200">
              <a:solidFill>
                <a:schemeClr val="tx1"/>
              </a:solidFill>
              <a:latin typeface="+mn-lt"/>
              <a:ea typeface="+mn-ea"/>
              <a:cs typeface="+mn-cs"/>
            </a:defRPr>
          </a:lvl2pPr>
          <a:lvl3pPr marL="914260" algn="l" defTabSz="457130" rtl="0" eaLnBrk="1" latinLnBrk="0" hangingPunct="1">
            <a:defRPr sz="1800" kern="1200">
              <a:solidFill>
                <a:schemeClr val="tx1"/>
              </a:solidFill>
              <a:latin typeface="+mn-lt"/>
              <a:ea typeface="+mn-ea"/>
              <a:cs typeface="+mn-cs"/>
            </a:defRPr>
          </a:lvl3pPr>
          <a:lvl4pPr marL="1371391" algn="l" defTabSz="457130" rtl="0" eaLnBrk="1" latinLnBrk="0" hangingPunct="1">
            <a:defRPr sz="1800" kern="1200">
              <a:solidFill>
                <a:schemeClr val="tx1"/>
              </a:solidFill>
              <a:latin typeface="+mn-lt"/>
              <a:ea typeface="+mn-ea"/>
              <a:cs typeface="+mn-cs"/>
            </a:defRPr>
          </a:lvl4pPr>
          <a:lvl5pPr marL="1828521" algn="l" defTabSz="457130" rtl="0" eaLnBrk="1" latinLnBrk="0" hangingPunct="1">
            <a:defRPr sz="1800" kern="1200">
              <a:solidFill>
                <a:schemeClr val="tx1"/>
              </a:solidFill>
              <a:latin typeface="+mn-lt"/>
              <a:ea typeface="+mn-ea"/>
              <a:cs typeface="+mn-cs"/>
            </a:defRPr>
          </a:lvl5pPr>
          <a:lvl6pPr marL="2285651" algn="l" defTabSz="457130" rtl="0" eaLnBrk="1" latinLnBrk="0" hangingPunct="1">
            <a:defRPr sz="1800" kern="1200">
              <a:solidFill>
                <a:schemeClr val="tx1"/>
              </a:solidFill>
              <a:latin typeface="+mn-lt"/>
              <a:ea typeface="+mn-ea"/>
              <a:cs typeface="+mn-cs"/>
            </a:defRPr>
          </a:lvl6pPr>
          <a:lvl7pPr marL="2742781" algn="l" defTabSz="457130" rtl="0" eaLnBrk="1" latinLnBrk="0" hangingPunct="1">
            <a:defRPr sz="1800" kern="1200">
              <a:solidFill>
                <a:schemeClr val="tx1"/>
              </a:solidFill>
              <a:latin typeface="+mn-lt"/>
              <a:ea typeface="+mn-ea"/>
              <a:cs typeface="+mn-cs"/>
            </a:defRPr>
          </a:lvl7pPr>
          <a:lvl8pPr marL="3199911" algn="l" defTabSz="457130" rtl="0" eaLnBrk="1" latinLnBrk="0" hangingPunct="1">
            <a:defRPr sz="1800" kern="1200">
              <a:solidFill>
                <a:schemeClr val="tx1"/>
              </a:solidFill>
              <a:latin typeface="+mn-lt"/>
              <a:ea typeface="+mn-ea"/>
              <a:cs typeface="+mn-cs"/>
            </a:defRPr>
          </a:lvl8pPr>
          <a:lvl9pPr marL="3657041" algn="l" defTabSz="457130" rtl="0" eaLnBrk="1" latinLnBrk="0" hangingPunct="1">
            <a:defRPr sz="1800" kern="1200">
              <a:solidFill>
                <a:schemeClr val="tx1"/>
              </a:solidFill>
              <a:latin typeface="+mn-lt"/>
              <a:ea typeface="+mn-ea"/>
              <a:cs typeface="+mn-cs"/>
            </a:defRPr>
          </a:lvl9pPr>
        </a:lstStyle>
        <a:p>
          <a:pPr marL="72000" indent="-72000"/>
          <a:r>
            <a:rPr kumimoji="1" lang="ja-JP" altLang="en-US" sz="1100">
              <a:latin typeface="BIZ UDPゴシック" panose="020B0400000000000000" pitchFamily="50" charset="-128"/>
              <a:ea typeface="BIZ UDPゴシック" panose="020B0400000000000000" pitchFamily="50" charset="-128"/>
            </a:rPr>
            <a:t>紙参加の場合</a:t>
          </a:r>
          <a:br>
            <a:rPr kumimoji="1" lang="en-US" altLang="ja-JP" sz="800">
              <a:solidFill>
                <a:srgbClr val="FF0000"/>
              </a:solidFill>
              <a:latin typeface="BIZ UDPゴシック" panose="020B0400000000000000" pitchFamily="50" charset="-128"/>
              <a:ea typeface="BIZ UDPゴシック" panose="020B0400000000000000" pitchFamily="50" charset="-128"/>
            </a:rPr>
          </a:b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フォルダにまとめ、</a:t>
          </a:r>
          <a:r>
            <a:rPr kumimoji="1" lang="en-US" altLang="ja-JP" sz="800">
              <a:latin typeface="BIZ UDPゴシック" panose="020B0400000000000000" pitchFamily="50" charset="-128"/>
              <a:ea typeface="BIZ UDPゴシック" panose="020B0400000000000000" pitchFamily="50" charset="-128"/>
            </a:rPr>
            <a:t>CD</a:t>
          </a:r>
          <a:r>
            <a:rPr kumimoji="1" lang="ja-JP" altLang="en-US" sz="800">
              <a:latin typeface="BIZ UDPゴシック" panose="020B0400000000000000" pitchFamily="50" charset="-128"/>
              <a:ea typeface="BIZ UDPゴシック" panose="020B0400000000000000" pitchFamily="50" charset="-128"/>
            </a:rPr>
            <a:t>と紙により提出</a:t>
          </a:r>
          <a:endParaRPr kumimoji="1" lang="en-US" altLang="ja-JP" sz="600">
            <a:latin typeface="BIZ UDPゴシック" panose="020B0400000000000000" pitchFamily="50" charset="-128"/>
            <a:ea typeface="BIZ UDPゴシック" panose="020B0400000000000000" pitchFamily="50" charset="-128"/>
          </a:endParaRPr>
        </a:p>
      </xdr:txBody>
    </xdr:sp>
    <xdr:clientData/>
  </xdr:twoCellAnchor>
  <xdr:oneCellAnchor>
    <xdr:from>
      <xdr:col>36</xdr:col>
      <xdr:colOff>0</xdr:colOff>
      <xdr:row>1</xdr:row>
      <xdr:rowOff>0</xdr:rowOff>
    </xdr:from>
    <xdr:ext cx="4515069" cy="2683080"/>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6400800" y="165100"/>
          <a:ext cx="4515069" cy="2683080"/>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noAutofit/>
        </a:bodyPr>
        <a:lstStyle/>
        <a:p>
          <a:pPr algn="ctr"/>
          <a:r>
            <a:rPr kumimoji="1" lang="ja-JP" altLang="en-US" sz="1400">
              <a:latin typeface="BIZ UDPゴシック" panose="020B0400000000000000" pitchFamily="50" charset="-128"/>
              <a:ea typeface="BIZ UDPゴシック" panose="020B0400000000000000" pitchFamily="50" charset="-128"/>
            </a:rPr>
            <a:t>業者の皆様へ　</a:t>
          </a:r>
          <a:endParaRPr kumimoji="1" lang="en-US" altLang="ja-JP" sz="1400">
            <a:latin typeface="BIZ UDPゴシック" panose="020B0400000000000000" pitchFamily="50" charset="-128"/>
            <a:ea typeface="BIZ UDPゴシック" panose="020B0400000000000000" pitchFamily="50" charset="-128"/>
          </a:endParaRPr>
        </a:p>
        <a:p>
          <a:pPr algn="ctr"/>
          <a:r>
            <a:rPr kumimoji="1" lang="en-US" altLang="ja-JP" sz="1400">
              <a:latin typeface="BIZ UDPゴシック" panose="020B0400000000000000" pitchFamily="50" charset="-128"/>
              <a:ea typeface="BIZ UDPゴシック" panose="020B0400000000000000" pitchFamily="50" charset="-128"/>
            </a:rPr>
            <a:t>※</a:t>
          </a:r>
          <a:r>
            <a:rPr kumimoji="1" lang="ja-JP" altLang="en-US" sz="1400">
              <a:latin typeface="BIZ UDPゴシック" panose="020B0400000000000000" pitchFamily="50" charset="-128"/>
              <a:ea typeface="BIZ UDPゴシック" panose="020B0400000000000000" pitchFamily="50" charset="-128"/>
            </a:rPr>
            <a:t>必ずご確認ください（全シートに同様の記載があります）</a:t>
          </a:r>
          <a:endParaRPr kumimoji="1" lang="en-US" altLang="ja-JP" sz="14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１　申請書の作成にあたっては、「営繕工事における総合評価落札方式の適用について」を</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参考としてください。</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ＵＲＬ（計画管理課ＨＰ）：</a:t>
          </a:r>
          <a:r>
            <a:rPr kumimoji="1" lang="en-US" altLang="ja-JP" sz="800">
              <a:latin typeface="BIZ UDPゴシック" panose="020B0400000000000000" pitchFamily="50" charset="-128"/>
              <a:ea typeface="BIZ UDPゴシック" panose="020B0400000000000000" pitchFamily="50" charset="-128"/>
            </a:rPr>
            <a:t>https://www.pref.hokkaido.lg.jp/kn/kkr/250407.html</a:t>
          </a: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２　資料は、</a:t>
          </a:r>
          <a:r>
            <a:rPr kumimoji="1" lang="en-US" altLang="ja-JP" sz="800" b="1" u="sng">
              <a:solidFill>
                <a:srgbClr val="FF0000"/>
              </a:solidFill>
              <a:latin typeface="BIZ UDPゴシック" panose="020B0400000000000000" pitchFamily="50" charset="-128"/>
              <a:ea typeface="BIZ UDPゴシック" panose="020B0400000000000000" pitchFamily="50" charset="-128"/>
            </a:rPr>
            <a:t>Excel</a:t>
          </a:r>
          <a:r>
            <a:rPr kumimoji="1" lang="ja-JP" altLang="en-US" sz="800" b="1" u="sng">
              <a:solidFill>
                <a:srgbClr val="FF0000"/>
              </a:solidFill>
              <a:latin typeface="BIZ UDPゴシック" panose="020B0400000000000000" pitchFamily="50" charset="-128"/>
              <a:ea typeface="BIZ UDPゴシック" panose="020B0400000000000000" pitchFamily="50" charset="-128"/>
            </a:rPr>
            <a:t>（申請書）と</a:t>
          </a:r>
          <a:r>
            <a:rPr kumimoji="1" lang="en-US" altLang="ja-JP" sz="800" b="1" u="sng">
              <a:solidFill>
                <a:srgbClr val="FF0000"/>
              </a:solidFill>
              <a:latin typeface="BIZ UDPゴシック" panose="020B0400000000000000" pitchFamily="50" charset="-128"/>
              <a:ea typeface="BIZ UDPゴシック" panose="020B0400000000000000" pitchFamily="50" charset="-128"/>
            </a:rPr>
            <a:t>PDF</a:t>
          </a:r>
          <a:r>
            <a:rPr kumimoji="1" lang="ja-JP" altLang="en-US" sz="800" b="1" u="sng">
              <a:solidFill>
                <a:srgbClr val="FF0000"/>
              </a:solidFill>
              <a:latin typeface="BIZ UDPゴシック" panose="020B0400000000000000" pitchFamily="50" charset="-128"/>
              <a:ea typeface="BIZ UDPゴシック" panose="020B0400000000000000" pitchFamily="50" charset="-128"/>
            </a:rPr>
            <a:t>（申請書及び根拠資料）の両方を</a:t>
          </a:r>
          <a:r>
            <a:rPr kumimoji="1" lang="ja-JP" altLang="en-US" sz="800">
              <a:latin typeface="BIZ UDPゴシック" panose="020B0400000000000000" pitchFamily="50" charset="-128"/>
              <a:ea typeface="BIZ UDPゴシック" panose="020B0400000000000000" pitchFamily="50" charset="-128"/>
            </a:rPr>
            <a:t>データで提出してください。</a:t>
          </a:r>
          <a:endParaRPr kumimoji="1" lang="en-US" altLang="ja-JP" sz="8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３　</a:t>
          </a:r>
          <a:r>
            <a:rPr kumimoji="1" lang="ja-JP" altLang="en-US" sz="800" b="1" u="sng">
              <a:solidFill>
                <a:srgbClr val="FF0000"/>
              </a:solidFill>
              <a:latin typeface="BIZ UDPゴシック" panose="020B0400000000000000" pitchFamily="50" charset="-128"/>
              <a:ea typeface="BIZ UDPゴシック" panose="020B0400000000000000" pitchFamily="50" charset="-128"/>
            </a:rPr>
            <a:t>黄色セルは必須項目です。必ず入力してください。</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a:t>
          </a: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構成員２、３の欄については、ＪＶの場合のみ必須項目です。</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a:t>
          </a: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入力されていない場合、正しく評価できない場合があります。</a:t>
          </a:r>
          <a:endParaRPr kumimoji="1" lang="en-US" altLang="ja-JP" sz="8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４　</a:t>
          </a:r>
          <a:r>
            <a:rPr kumimoji="1" lang="ja-JP" altLang="en-US" sz="800" b="1" u="sng">
              <a:solidFill>
                <a:srgbClr val="FF0000"/>
              </a:solidFill>
              <a:latin typeface="BIZ UDPゴシック" panose="020B0400000000000000" pitchFamily="50" charset="-128"/>
              <a:ea typeface="BIZ UDPゴシック" panose="020B0400000000000000" pitchFamily="50" charset="-128"/>
            </a:rPr>
            <a:t>青色セルは根拠資料の提出や事前登録を活用する項目がある場合に入力が必要です。</a:t>
          </a:r>
          <a:endParaRPr kumimoji="1" lang="en-US" altLang="ja-JP" sz="8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５　事前登録を活用すると、提出書類を省略できるとともに、申請ミスによる下方修正を</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防ぐことができる場合がありますので、是非ご活用ください。</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ＵＲＬ（計画管理課ＨＰ）：</a:t>
          </a:r>
          <a:r>
            <a:rPr kumimoji="1" lang="en-US" altLang="ja-JP" sz="800">
              <a:latin typeface="BIZ UDPゴシック" panose="020B0400000000000000" pitchFamily="50" charset="-128"/>
              <a:ea typeface="BIZ UDPゴシック" panose="020B0400000000000000" pitchFamily="50" charset="-128"/>
            </a:rPr>
            <a:t>https://www.pref.hokkaido.lg.jp/kn/kkr/250407.html</a:t>
          </a:r>
        </a:p>
      </xdr:txBody>
    </xdr:sp>
    <xdr:clientData/>
  </xdr:oneCellAnchor>
  <xdr:twoCellAnchor>
    <xdr:from>
      <xdr:col>1</xdr:col>
      <xdr:colOff>44450</xdr:colOff>
      <xdr:row>36</xdr:row>
      <xdr:rowOff>139700</xdr:rowOff>
    </xdr:from>
    <xdr:to>
      <xdr:col>34</xdr:col>
      <xdr:colOff>33292</xdr:colOff>
      <xdr:row>56</xdr:row>
      <xdr:rowOff>114445</xdr:rowOff>
    </xdr:to>
    <xdr:grpSp>
      <xdr:nvGrpSpPr>
        <xdr:cNvPr id="42" name="グループ化 41">
          <a:extLst>
            <a:ext uri="{FF2B5EF4-FFF2-40B4-BE49-F238E27FC236}">
              <a16:creationId xmlns:a16="http://schemas.microsoft.com/office/drawing/2014/main" id="{00000000-0008-0000-0000-00002A000000}"/>
            </a:ext>
          </a:extLst>
        </xdr:cNvPr>
        <xdr:cNvGrpSpPr/>
      </xdr:nvGrpSpPr>
      <xdr:grpSpPr>
        <a:xfrm>
          <a:off x="225425" y="6311900"/>
          <a:ext cx="5961017" cy="3403745"/>
          <a:chOff x="198885" y="6101383"/>
          <a:chExt cx="5856242" cy="3276745"/>
        </a:xfrm>
      </xdr:grpSpPr>
      <xdr:cxnSp macro="">
        <xdr:nvCxnSpPr>
          <xdr:cNvPr id="45" name="カギ線コネクタ 44">
            <a:extLst>
              <a:ext uri="{FF2B5EF4-FFF2-40B4-BE49-F238E27FC236}">
                <a16:creationId xmlns:a16="http://schemas.microsoft.com/office/drawing/2014/main" id="{00000000-0008-0000-0000-00002D000000}"/>
              </a:ext>
            </a:extLst>
          </xdr:cNvPr>
          <xdr:cNvCxnSpPr>
            <a:stCxn id="54" idx="2"/>
            <a:endCxn id="77" idx="0"/>
          </xdr:cNvCxnSpPr>
        </xdr:nvCxnSpPr>
        <xdr:spPr>
          <a:xfrm rot="5400000">
            <a:off x="2927070" y="5373815"/>
            <a:ext cx="287578" cy="4839058"/>
          </a:xfrm>
          <a:prstGeom prst="bentConnector3">
            <a:avLst>
              <a:gd name="adj1" fmla="val 34543"/>
            </a:avLst>
          </a:prstGeom>
          <a:ln w="25400">
            <a:solidFill>
              <a:srgbClr val="FFC000"/>
            </a:solidFill>
            <a:tailEnd type="triangle" w="lg" len="lg"/>
          </a:ln>
          <a:effectLst/>
        </xdr:spPr>
        <xdr:style>
          <a:lnRef idx="1">
            <a:schemeClr val="accent1"/>
          </a:lnRef>
          <a:fillRef idx="0">
            <a:schemeClr val="accent1"/>
          </a:fillRef>
          <a:effectRef idx="0">
            <a:schemeClr val="accent1"/>
          </a:effectRef>
          <a:fontRef idx="minor">
            <a:schemeClr val="tx1"/>
          </a:fontRef>
        </xdr:style>
      </xdr:cxnSp>
      <xdr:grpSp>
        <xdr:nvGrpSpPr>
          <xdr:cNvPr id="46" name="グループ化 45">
            <a:extLst>
              <a:ext uri="{FF2B5EF4-FFF2-40B4-BE49-F238E27FC236}">
                <a16:creationId xmlns:a16="http://schemas.microsoft.com/office/drawing/2014/main" id="{00000000-0008-0000-0000-00002E000000}"/>
              </a:ext>
            </a:extLst>
          </xdr:cNvPr>
          <xdr:cNvGrpSpPr/>
        </xdr:nvGrpSpPr>
        <xdr:grpSpPr>
          <a:xfrm>
            <a:off x="203200" y="7937133"/>
            <a:ext cx="5851927" cy="1440995"/>
            <a:chOff x="203200" y="7860933"/>
            <a:chExt cx="5851927" cy="1440995"/>
          </a:xfrm>
        </xdr:grpSpPr>
        <xdr:sp macro="" textlink="">
          <xdr:nvSpPr>
            <xdr:cNvPr id="70" name="メモ 69">
              <a:extLst>
                <a:ext uri="{FF2B5EF4-FFF2-40B4-BE49-F238E27FC236}">
                  <a16:creationId xmlns:a16="http://schemas.microsoft.com/office/drawing/2014/main" id="{00000000-0008-0000-0000-000046000000}"/>
                </a:ext>
              </a:extLst>
            </xdr:cNvPr>
            <xdr:cNvSpPr/>
          </xdr:nvSpPr>
          <xdr:spPr>
            <a:xfrm>
              <a:off x="4490616" y="8347858"/>
              <a:ext cx="896261" cy="954070"/>
            </a:xfrm>
            <a:prstGeom prst="foldedCorner">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様式５の</a:t>
              </a: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根拠資料</a:t>
              </a: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（合格証・免許証の写し）</a:t>
              </a: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構成員１</a:t>
              </a:r>
            </a:p>
          </xdr:txBody>
        </xdr:sp>
        <xdr:sp macro="" textlink="">
          <xdr:nvSpPr>
            <xdr:cNvPr id="71" name="メモ 70">
              <a:extLst>
                <a:ext uri="{FF2B5EF4-FFF2-40B4-BE49-F238E27FC236}">
                  <a16:creationId xmlns:a16="http://schemas.microsoft.com/office/drawing/2014/main" id="{00000000-0008-0000-0000-000047000000}"/>
                </a:ext>
              </a:extLst>
            </xdr:cNvPr>
            <xdr:cNvSpPr/>
          </xdr:nvSpPr>
          <xdr:spPr>
            <a:xfrm>
              <a:off x="3770700" y="8280956"/>
              <a:ext cx="896259" cy="954071"/>
            </a:xfrm>
            <a:prstGeom prst="foldedCorner">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様式５</a:t>
              </a:r>
            </a:p>
          </xdr:txBody>
        </xdr:sp>
        <xdr:sp macro="" textlink="">
          <xdr:nvSpPr>
            <xdr:cNvPr id="72" name="メモ 71">
              <a:extLst>
                <a:ext uri="{FF2B5EF4-FFF2-40B4-BE49-F238E27FC236}">
                  <a16:creationId xmlns:a16="http://schemas.microsoft.com/office/drawing/2014/main" id="{00000000-0008-0000-0000-000048000000}"/>
                </a:ext>
              </a:extLst>
            </xdr:cNvPr>
            <xdr:cNvSpPr/>
          </xdr:nvSpPr>
          <xdr:spPr>
            <a:xfrm>
              <a:off x="3057133" y="8175224"/>
              <a:ext cx="896259" cy="954071"/>
            </a:xfrm>
            <a:prstGeom prst="foldedCorner">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様式４の</a:t>
              </a: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根拠資料</a:t>
              </a: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（工事等優秀者表彰賞状の写し）</a:t>
              </a: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構成員３</a:t>
              </a:r>
            </a:p>
          </xdr:txBody>
        </xdr:sp>
        <xdr:sp macro="" textlink="">
          <xdr:nvSpPr>
            <xdr:cNvPr id="73" name="メモ 72">
              <a:extLst>
                <a:ext uri="{FF2B5EF4-FFF2-40B4-BE49-F238E27FC236}">
                  <a16:creationId xmlns:a16="http://schemas.microsoft.com/office/drawing/2014/main" id="{00000000-0008-0000-0000-000049000000}"/>
                </a:ext>
              </a:extLst>
            </xdr:cNvPr>
            <xdr:cNvSpPr/>
          </xdr:nvSpPr>
          <xdr:spPr>
            <a:xfrm>
              <a:off x="2343568" y="8121022"/>
              <a:ext cx="896259" cy="954071"/>
            </a:xfrm>
            <a:prstGeom prst="foldedCorner">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様式４の</a:t>
              </a: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根拠資料</a:t>
              </a: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（工事等優秀者表彰賞状の写し）</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構成員２</a:t>
              </a:r>
            </a:p>
          </xdr:txBody>
        </xdr:sp>
        <xdr:sp macro="" textlink="">
          <xdr:nvSpPr>
            <xdr:cNvPr id="74" name="メモ 73">
              <a:extLst>
                <a:ext uri="{FF2B5EF4-FFF2-40B4-BE49-F238E27FC236}">
                  <a16:creationId xmlns:a16="http://schemas.microsoft.com/office/drawing/2014/main" id="{00000000-0008-0000-0000-00004A000000}"/>
                </a:ext>
              </a:extLst>
            </xdr:cNvPr>
            <xdr:cNvSpPr/>
          </xdr:nvSpPr>
          <xdr:spPr>
            <a:xfrm>
              <a:off x="1630000" y="8072439"/>
              <a:ext cx="896261" cy="954071"/>
            </a:xfrm>
            <a:prstGeom prst="foldedCorner">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様式４の</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根拠資料</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（工事等優秀者表彰賞状の写し）</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構成員１</a:t>
              </a:r>
            </a:p>
          </xdr:txBody>
        </xdr:sp>
        <xdr:sp macro="" textlink="">
          <xdr:nvSpPr>
            <xdr:cNvPr id="75" name="メモ 74">
              <a:extLst>
                <a:ext uri="{FF2B5EF4-FFF2-40B4-BE49-F238E27FC236}">
                  <a16:creationId xmlns:a16="http://schemas.microsoft.com/office/drawing/2014/main" id="{00000000-0008-0000-0000-00004B000000}"/>
                </a:ext>
              </a:extLst>
            </xdr:cNvPr>
            <xdr:cNvSpPr/>
          </xdr:nvSpPr>
          <xdr:spPr>
            <a:xfrm>
              <a:off x="916434" y="7960172"/>
              <a:ext cx="896259" cy="954070"/>
            </a:xfrm>
            <a:prstGeom prst="foldedCorner">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様式４</a:t>
              </a:r>
            </a:p>
          </xdr:txBody>
        </xdr:sp>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5451500" y="8554999"/>
              <a:ext cx="603627" cy="6424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a:latin typeface="BIZ UDPゴシック" panose="020B0400000000000000" pitchFamily="50" charset="-128"/>
                  <a:ea typeface="BIZ UDPゴシック" panose="020B0400000000000000" pitchFamily="50" charset="-128"/>
                </a:rPr>
                <a:t>・・・</a:t>
              </a:r>
              <a:endParaRPr kumimoji="1" lang="en-US" altLang="ja-JP" sz="1100">
                <a:latin typeface="BIZ UDPゴシック" panose="020B0400000000000000" pitchFamily="50" charset="-128"/>
                <a:ea typeface="BIZ UDPゴシック" panose="020B0400000000000000" pitchFamily="50" charset="-128"/>
              </a:endParaRPr>
            </a:p>
            <a:p>
              <a:r>
                <a:rPr kumimoji="1" lang="ja-JP" altLang="en-US" sz="1100">
                  <a:latin typeface="BIZ UDPゴシック" panose="020B0400000000000000" pitchFamily="50" charset="-128"/>
                  <a:ea typeface="BIZ UDPゴシック" panose="020B0400000000000000" pitchFamily="50" charset="-128"/>
                </a:rPr>
                <a:t>以降</a:t>
              </a:r>
              <a:endParaRPr kumimoji="1" lang="en-US" altLang="ja-JP" sz="1100">
                <a:latin typeface="BIZ UDPゴシック" panose="020B0400000000000000" pitchFamily="50" charset="-128"/>
                <a:ea typeface="BIZ UDPゴシック" panose="020B0400000000000000" pitchFamily="50" charset="-128"/>
              </a:endParaRPr>
            </a:p>
            <a:p>
              <a:r>
                <a:rPr kumimoji="1" lang="ja-JP" altLang="en-US" sz="1100">
                  <a:latin typeface="BIZ UDPゴシック" panose="020B0400000000000000" pitchFamily="50" charset="-128"/>
                  <a:ea typeface="BIZ UDPゴシック" panose="020B0400000000000000" pitchFamily="50" charset="-128"/>
                </a:rPr>
                <a:t>同様に</a:t>
              </a:r>
            </a:p>
          </xdr:txBody>
        </xdr:sp>
        <xdr:sp macro="" textlink="">
          <xdr:nvSpPr>
            <xdr:cNvPr id="77" name="メモ 76">
              <a:extLst>
                <a:ext uri="{FF2B5EF4-FFF2-40B4-BE49-F238E27FC236}">
                  <a16:creationId xmlns:a16="http://schemas.microsoft.com/office/drawing/2014/main" id="{00000000-0008-0000-0000-00004D000000}"/>
                </a:ext>
              </a:extLst>
            </xdr:cNvPr>
            <xdr:cNvSpPr/>
          </xdr:nvSpPr>
          <xdr:spPr>
            <a:xfrm>
              <a:off x="203200" y="7860933"/>
              <a:ext cx="896259" cy="954071"/>
            </a:xfrm>
            <a:prstGeom prst="foldedCorner">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様式３の</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根拠資料</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カタログ等</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Ⅰ</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Ⅱ</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型の場合のみ提出）</a:t>
              </a:r>
            </a:p>
          </xdr:txBody>
        </xdr:sp>
      </xdr:grpSp>
      <xdr:grpSp>
        <xdr:nvGrpSpPr>
          <xdr:cNvPr id="48" name="グループ化 47">
            <a:extLst>
              <a:ext uri="{FF2B5EF4-FFF2-40B4-BE49-F238E27FC236}">
                <a16:creationId xmlns:a16="http://schemas.microsoft.com/office/drawing/2014/main" id="{00000000-0008-0000-0000-000030000000}"/>
              </a:ext>
            </a:extLst>
          </xdr:cNvPr>
          <xdr:cNvGrpSpPr/>
        </xdr:nvGrpSpPr>
        <xdr:grpSpPr>
          <a:xfrm>
            <a:off x="198885" y="6101383"/>
            <a:ext cx="5739632" cy="1548172"/>
            <a:chOff x="198885" y="6101383"/>
            <a:chExt cx="5739632" cy="1548172"/>
          </a:xfrm>
        </xdr:grpSpPr>
        <xdr:sp macro="" textlink="">
          <xdr:nvSpPr>
            <xdr:cNvPr id="54" name="メモ 53">
              <a:extLst>
                <a:ext uri="{FF2B5EF4-FFF2-40B4-BE49-F238E27FC236}">
                  <a16:creationId xmlns:a16="http://schemas.microsoft.com/office/drawing/2014/main" id="{00000000-0008-0000-0000-000036000000}"/>
                </a:ext>
              </a:extLst>
            </xdr:cNvPr>
            <xdr:cNvSpPr/>
          </xdr:nvSpPr>
          <xdr:spPr>
            <a:xfrm>
              <a:off x="5042259" y="6695484"/>
              <a:ext cx="896258" cy="954071"/>
            </a:xfrm>
            <a:prstGeom prst="foldedCorner">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様式３</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Ⅰ</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Ⅱ</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型の場合のみ提出）</a:t>
              </a:r>
            </a:p>
          </xdr:txBody>
        </xdr:sp>
        <xdr:sp macro="" textlink="">
          <xdr:nvSpPr>
            <xdr:cNvPr id="55" name="メモ 54">
              <a:extLst>
                <a:ext uri="{FF2B5EF4-FFF2-40B4-BE49-F238E27FC236}">
                  <a16:creationId xmlns:a16="http://schemas.microsoft.com/office/drawing/2014/main" id="{00000000-0008-0000-0000-000037000000}"/>
                </a:ext>
              </a:extLst>
            </xdr:cNvPr>
            <xdr:cNvSpPr/>
          </xdr:nvSpPr>
          <xdr:spPr>
            <a:xfrm>
              <a:off x="4338216" y="6589752"/>
              <a:ext cx="896261" cy="954071"/>
            </a:xfrm>
            <a:prstGeom prst="foldedCorner">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様式２の</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根拠資料</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カタログ等</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Ⅰ</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Ⅱ</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型の場合のみ提出）</a:t>
              </a:r>
            </a:p>
          </xdr:txBody>
        </xdr:sp>
        <xdr:sp macro="" textlink="">
          <xdr:nvSpPr>
            <xdr:cNvPr id="56" name="メモ 55">
              <a:extLst>
                <a:ext uri="{FF2B5EF4-FFF2-40B4-BE49-F238E27FC236}">
                  <a16:creationId xmlns:a16="http://schemas.microsoft.com/office/drawing/2014/main" id="{00000000-0008-0000-0000-000038000000}"/>
                </a:ext>
              </a:extLst>
            </xdr:cNvPr>
            <xdr:cNvSpPr/>
          </xdr:nvSpPr>
          <xdr:spPr>
            <a:xfrm>
              <a:off x="3634175" y="6529201"/>
              <a:ext cx="896259" cy="954070"/>
            </a:xfrm>
            <a:prstGeom prst="foldedCorner">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様式２</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Ⅰ</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Ⅱ</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型の場合のみ提出）</a:t>
              </a:r>
            </a:p>
          </xdr:txBody>
        </xdr:sp>
        <xdr:sp macro="" textlink="">
          <xdr:nvSpPr>
            <xdr:cNvPr id="57" name="メモ 56">
              <a:extLst>
                <a:ext uri="{FF2B5EF4-FFF2-40B4-BE49-F238E27FC236}">
                  <a16:creationId xmlns:a16="http://schemas.microsoft.com/office/drawing/2014/main" id="{00000000-0008-0000-0000-000039000000}"/>
                </a:ext>
              </a:extLst>
            </xdr:cNvPr>
            <xdr:cNvSpPr/>
          </xdr:nvSpPr>
          <xdr:spPr>
            <a:xfrm>
              <a:off x="2930134" y="6423469"/>
              <a:ext cx="893084" cy="954070"/>
            </a:xfrm>
            <a:prstGeom prst="foldedCorner">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様式１の</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根拠資料</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カタログ等</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Ⅰ</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Ⅱ</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型の場合のみ提出）</a:t>
              </a:r>
            </a:p>
          </xdr:txBody>
        </xdr:sp>
        <xdr:sp macro="" textlink="">
          <xdr:nvSpPr>
            <xdr:cNvPr id="62" name="メモ 61">
              <a:extLst>
                <a:ext uri="{FF2B5EF4-FFF2-40B4-BE49-F238E27FC236}">
                  <a16:creationId xmlns:a16="http://schemas.microsoft.com/office/drawing/2014/main" id="{00000000-0008-0000-0000-00003E000000}"/>
                </a:ext>
              </a:extLst>
            </xdr:cNvPr>
            <xdr:cNvSpPr/>
          </xdr:nvSpPr>
          <xdr:spPr>
            <a:xfrm>
              <a:off x="2222918" y="6362917"/>
              <a:ext cx="896259" cy="954071"/>
            </a:xfrm>
            <a:prstGeom prst="foldedCorner">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様式１</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Ⅰ</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Ⅱ</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型の場合のみ提出）</a:t>
              </a:r>
            </a:p>
          </xdr:txBody>
        </xdr:sp>
        <xdr:sp macro="" textlink="">
          <xdr:nvSpPr>
            <xdr:cNvPr id="67" name="メモ 66">
              <a:extLst>
                <a:ext uri="{FF2B5EF4-FFF2-40B4-BE49-F238E27FC236}">
                  <a16:creationId xmlns:a16="http://schemas.microsoft.com/office/drawing/2014/main" id="{00000000-0008-0000-0000-000043000000}"/>
                </a:ext>
              </a:extLst>
            </xdr:cNvPr>
            <xdr:cNvSpPr/>
          </xdr:nvSpPr>
          <xdr:spPr>
            <a:xfrm>
              <a:off x="1516509" y="6253783"/>
              <a:ext cx="896259" cy="954071"/>
            </a:xfrm>
            <a:prstGeom prst="foldedCorner">
              <a:avLst/>
            </a:prstGeom>
            <a:solidFill>
              <a:schemeClr val="accent5">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事前登録票</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（登録している</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場合のみ提出）</a:t>
              </a:r>
            </a:p>
          </xdr:txBody>
        </xdr:sp>
        <xdr:sp macro="" textlink="">
          <xdr:nvSpPr>
            <xdr:cNvPr id="68" name="メモ 67">
              <a:extLst>
                <a:ext uri="{FF2B5EF4-FFF2-40B4-BE49-F238E27FC236}">
                  <a16:creationId xmlns:a16="http://schemas.microsoft.com/office/drawing/2014/main" id="{00000000-0008-0000-0000-000044000000}"/>
                </a:ext>
              </a:extLst>
            </xdr:cNvPr>
            <xdr:cNvSpPr/>
          </xdr:nvSpPr>
          <xdr:spPr>
            <a:xfrm>
              <a:off x="801325" y="6168284"/>
              <a:ext cx="896261" cy="948978"/>
            </a:xfrm>
            <a:prstGeom prst="foldedCorner">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構成員別自己採点表</a:t>
              </a: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（共同企業体の場合のみ提出）</a:t>
              </a:r>
            </a:p>
          </xdr:txBody>
        </xdr:sp>
        <xdr:sp macro="" textlink="">
          <xdr:nvSpPr>
            <xdr:cNvPr id="69" name="メモ 68">
              <a:extLst>
                <a:ext uri="{FF2B5EF4-FFF2-40B4-BE49-F238E27FC236}">
                  <a16:creationId xmlns:a16="http://schemas.microsoft.com/office/drawing/2014/main" id="{00000000-0008-0000-0000-000045000000}"/>
                </a:ext>
              </a:extLst>
            </xdr:cNvPr>
            <xdr:cNvSpPr/>
          </xdr:nvSpPr>
          <xdr:spPr>
            <a:xfrm>
              <a:off x="198885" y="6101383"/>
              <a:ext cx="791716" cy="954071"/>
            </a:xfrm>
            <a:prstGeom prst="foldedCorner">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技術評価項目申請書</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（表紙）</a:t>
              </a: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99391</xdr:colOff>
      <xdr:row>121</xdr:row>
      <xdr:rowOff>93513</xdr:rowOff>
    </xdr:from>
    <xdr:to>
      <xdr:col>6</xdr:col>
      <xdr:colOff>142490</xdr:colOff>
      <xdr:row>123</xdr:row>
      <xdr:rowOff>131221</xdr:rowOff>
    </xdr:to>
    <xdr:grpSp>
      <xdr:nvGrpSpPr>
        <xdr:cNvPr id="2" name="グループ化 1">
          <a:extLst>
            <a:ext uri="{FF2B5EF4-FFF2-40B4-BE49-F238E27FC236}">
              <a16:creationId xmlns:a16="http://schemas.microsoft.com/office/drawing/2014/main" id="{00000000-0008-0000-0100-000002000000}"/>
            </a:ext>
          </a:extLst>
        </xdr:cNvPr>
        <xdr:cNvGrpSpPr/>
      </xdr:nvGrpSpPr>
      <xdr:grpSpPr>
        <a:xfrm>
          <a:off x="651184" y="20490151"/>
          <a:ext cx="1146685" cy="326742"/>
          <a:chOff x="2085088" y="15559392"/>
          <a:chExt cx="847609" cy="415679"/>
        </a:xfrm>
      </xdr:grpSpPr>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2085088" y="15697354"/>
            <a:ext cx="585664" cy="2041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36000" rIns="36000" bIns="36000" rtlCol="0" anchor="t">
            <a:spAutoFit/>
          </a:bodyPr>
          <a:lstStyle/>
          <a:p>
            <a:r>
              <a:rPr kumimoji="1" lang="ja-JP" altLang="en-US" sz="800">
                <a:latin typeface="HGPｺﾞｼｯｸM" panose="020B0600000000000000" pitchFamily="50" charset="-128"/>
                <a:ea typeface="HGPｺﾞｼｯｸM" panose="020B0600000000000000" pitchFamily="50" charset="-128"/>
              </a:rPr>
              <a:t>評価比率＝</a:t>
            </a:r>
          </a:p>
        </xdr:txBody>
      </xdr:sp>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2711525" y="15559392"/>
            <a:ext cx="104731" cy="2041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36000" rIns="36000" bIns="36000" rtlCol="0" anchor="t">
            <a:spAutoFit/>
          </a:bodyPr>
          <a:lstStyle/>
          <a:p>
            <a:pPr algn="ctr"/>
            <a:r>
              <a:rPr kumimoji="1" lang="en-US" altLang="ja-JP" sz="800">
                <a:latin typeface="HGPｺﾞｼｯｸM" panose="020B0600000000000000" pitchFamily="50" charset="-128"/>
                <a:ea typeface="HGPｺﾞｼｯｸM" panose="020B0600000000000000" pitchFamily="50" charset="-128"/>
              </a:rPr>
              <a:t>A</a:t>
            </a:r>
            <a:endParaRPr kumimoji="1" lang="ja-JP" altLang="en-US" sz="800">
              <a:latin typeface="HGPｺﾞｼｯｸM" panose="020B0600000000000000" pitchFamily="50" charset="-128"/>
              <a:ea typeface="HGPｺﾞｼｯｸM" panose="020B0600000000000000" pitchFamily="50" charset="-128"/>
            </a:endParaRPr>
          </a:p>
        </xdr:txBody>
      </xdr:sp>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2618662" y="15770265"/>
            <a:ext cx="313057" cy="204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36000" rIns="36000" bIns="36000" rtlCol="0" anchor="t">
            <a:noAutofit/>
          </a:bodyPr>
          <a:lstStyle/>
          <a:p>
            <a:pPr algn="ctr"/>
            <a:r>
              <a:rPr kumimoji="1" lang="en-US" altLang="ja-JP" sz="800">
                <a:latin typeface="HGPｺﾞｼｯｸM" panose="020B0600000000000000" pitchFamily="50" charset="-128"/>
                <a:ea typeface="HGPｺﾞｼｯｸM" panose="020B0600000000000000" pitchFamily="50" charset="-128"/>
              </a:rPr>
              <a:t>B/5</a:t>
            </a:r>
            <a:r>
              <a:rPr kumimoji="1" lang="ja-JP" altLang="en-US" sz="800">
                <a:latin typeface="HGPｺﾞｼｯｸM" panose="020B0600000000000000" pitchFamily="50" charset="-128"/>
                <a:ea typeface="HGPｺﾞｼｯｸM" panose="020B0600000000000000" pitchFamily="50" charset="-128"/>
              </a:rPr>
              <a:t>＋</a:t>
            </a:r>
            <a:r>
              <a:rPr kumimoji="1" lang="en-US" altLang="ja-JP" sz="800">
                <a:latin typeface="HGPｺﾞｼｯｸM" panose="020B0600000000000000" pitchFamily="50" charset="-128"/>
                <a:ea typeface="HGPｺﾞｼｯｸM" panose="020B0600000000000000" pitchFamily="50" charset="-128"/>
              </a:rPr>
              <a:t>C</a:t>
            </a:r>
            <a:endParaRPr kumimoji="1" lang="ja-JP" altLang="en-US" sz="800">
              <a:latin typeface="HGPｺﾞｼｯｸM" panose="020B0600000000000000" pitchFamily="50" charset="-128"/>
              <a:ea typeface="HGPｺﾞｼｯｸM" panose="020B0600000000000000" pitchFamily="50" charset="-128"/>
            </a:endParaRPr>
          </a:p>
        </xdr:txBody>
      </xdr:sp>
      <xdr:cxnSp macro="">
        <xdr:nvCxnSpPr>
          <xdr:cNvPr id="6" name="直線コネクタ 5">
            <a:extLst>
              <a:ext uri="{FF2B5EF4-FFF2-40B4-BE49-F238E27FC236}">
                <a16:creationId xmlns:a16="http://schemas.microsoft.com/office/drawing/2014/main" id="{00000000-0008-0000-0100-000006000000}"/>
              </a:ext>
            </a:extLst>
          </xdr:cNvPr>
          <xdr:cNvCxnSpPr/>
        </xdr:nvCxnSpPr>
        <xdr:spPr>
          <a:xfrm>
            <a:off x="2581776" y="15786434"/>
            <a:ext cx="350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oneCellAnchor>
    <xdr:from>
      <xdr:col>25</xdr:col>
      <xdr:colOff>0</xdr:colOff>
      <xdr:row>1</xdr:row>
      <xdr:rowOff>0</xdr:rowOff>
    </xdr:from>
    <xdr:ext cx="4515069" cy="2683080"/>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7086600" y="171450"/>
          <a:ext cx="4515069" cy="2683080"/>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noAutofit/>
        </a:bodyPr>
        <a:lstStyle/>
        <a:p>
          <a:pPr algn="ctr"/>
          <a:r>
            <a:rPr kumimoji="1" lang="ja-JP" altLang="en-US" sz="1400">
              <a:latin typeface="BIZ UDPゴシック" panose="020B0400000000000000" pitchFamily="50" charset="-128"/>
              <a:ea typeface="BIZ UDPゴシック" panose="020B0400000000000000" pitchFamily="50" charset="-128"/>
            </a:rPr>
            <a:t>業者の皆様へ　</a:t>
          </a:r>
          <a:endParaRPr kumimoji="1" lang="en-US" altLang="ja-JP" sz="1400">
            <a:latin typeface="BIZ UDPゴシック" panose="020B0400000000000000" pitchFamily="50" charset="-128"/>
            <a:ea typeface="BIZ UDPゴシック" panose="020B0400000000000000" pitchFamily="50" charset="-128"/>
          </a:endParaRPr>
        </a:p>
        <a:p>
          <a:pPr algn="ctr"/>
          <a:r>
            <a:rPr kumimoji="1" lang="en-US" altLang="ja-JP" sz="1400">
              <a:latin typeface="BIZ UDPゴシック" panose="020B0400000000000000" pitchFamily="50" charset="-128"/>
              <a:ea typeface="BIZ UDPゴシック" panose="020B0400000000000000" pitchFamily="50" charset="-128"/>
            </a:rPr>
            <a:t>※</a:t>
          </a:r>
          <a:r>
            <a:rPr kumimoji="1" lang="ja-JP" altLang="en-US" sz="1400">
              <a:latin typeface="BIZ UDPゴシック" panose="020B0400000000000000" pitchFamily="50" charset="-128"/>
              <a:ea typeface="BIZ UDPゴシック" panose="020B0400000000000000" pitchFamily="50" charset="-128"/>
            </a:rPr>
            <a:t>必ずご確認ください（全シートに同様の記載があります）</a:t>
          </a:r>
          <a:endParaRPr kumimoji="1" lang="en-US" altLang="ja-JP" sz="14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１　申請書の作成にあたっては、「営繕工事における総合評価落札方式の適用について」を</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参考としてください。</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ＵＲＬ（計画管理課ＨＰ）：</a:t>
          </a:r>
          <a:r>
            <a:rPr kumimoji="1" lang="en-US" altLang="ja-JP" sz="800">
              <a:latin typeface="BIZ UDPゴシック" panose="020B0400000000000000" pitchFamily="50" charset="-128"/>
              <a:ea typeface="BIZ UDPゴシック" panose="020B0400000000000000" pitchFamily="50" charset="-128"/>
            </a:rPr>
            <a:t>https://www.pref.hokkaido.lg.jp/kn/kkr/250407.html</a:t>
          </a: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２　資料は、</a:t>
          </a:r>
          <a:r>
            <a:rPr kumimoji="1" lang="en-US" altLang="ja-JP" sz="800" b="1" u="sng">
              <a:solidFill>
                <a:srgbClr val="FF0000"/>
              </a:solidFill>
              <a:latin typeface="BIZ UDPゴシック" panose="020B0400000000000000" pitchFamily="50" charset="-128"/>
              <a:ea typeface="BIZ UDPゴシック" panose="020B0400000000000000" pitchFamily="50" charset="-128"/>
            </a:rPr>
            <a:t>Excel</a:t>
          </a:r>
          <a:r>
            <a:rPr kumimoji="1" lang="ja-JP" altLang="en-US" sz="800" b="1" u="sng">
              <a:solidFill>
                <a:srgbClr val="FF0000"/>
              </a:solidFill>
              <a:latin typeface="BIZ UDPゴシック" panose="020B0400000000000000" pitchFamily="50" charset="-128"/>
              <a:ea typeface="BIZ UDPゴシック" panose="020B0400000000000000" pitchFamily="50" charset="-128"/>
            </a:rPr>
            <a:t>（申請書）と</a:t>
          </a:r>
          <a:r>
            <a:rPr kumimoji="1" lang="en-US" altLang="ja-JP" sz="800" b="1" u="sng">
              <a:solidFill>
                <a:srgbClr val="FF0000"/>
              </a:solidFill>
              <a:latin typeface="BIZ UDPゴシック" panose="020B0400000000000000" pitchFamily="50" charset="-128"/>
              <a:ea typeface="BIZ UDPゴシック" panose="020B0400000000000000" pitchFamily="50" charset="-128"/>
            </a:rPr>
            <a:t>PDF</a:t>
          </a:r>
          <a:r>
            <a:rPr kumimoji="1" lang="ja-JP" altLang="en-US" sz="800" b="1" u="sng">
              <a:solidFill>
                <a:srgbClr val="FF0000"/>
              </a:solidFill>
              <a:latin typeface="BIZ UDPゴシック" panose="020B0400000000000000" pitchFamily="50" charset="-128"/>
              <a:ea typeface="BIZ UDPゴシック" panose="020B0400000000000000" pitchFamily="50" charset="-128"/>
            </a:rPr>
            <a:t>（申請書及び根拠資料）の両方を</a:t>
          </a:r>
          <a:r>
            <a:rPr kumimoji="1" lang="ja-JP" altLang="en-US" sz="800">
              <a:latin typeface="BIZ UDPゴシック" panose="020B0400000000000000" pitchFamily="50" charset="-128"/>
              <a:ea typeface="BIZ UDPゴシック" panose="020B0400000000000000" pitchFamily="50" charset="-128"/>
            </a:rPr>
            <a:t>データで提出してください。</a:t>
          </a:r>
          <a:endParaRPr kumimoji="1" lang="en-US" altLang="ja-JP" sz="8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３　</a:t>
          </a:r>
          <a:r>
            <a:rPr kumimoji="1" lang="ja-JP" altLang="en-US" sz="800" b="1" u="sng">
              <a:solidFill>
                <a:srgbClr val="FF0000"/>
              </a:solidFill>
              <a:latin typeface="BIZ UDPゴシック" panose="020B0400000000000000" pitchFamily="50" charset="-128"/>
              <a:ea typeface="BIZ UDPゴシック" panose="020B0400000000000000" pitchFamily="50" charset="-128"/>
            </a:rPr>
            <a:t>黄色セルは必須項目です。必ず入力してください。</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a:t>
          </a: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構成員２、３の欄については、ＪＶの場合のみ必須項目です。</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a:t>
          </a: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入力されていない場合、正しく評価できない場合があります。</a:t>
          </a:r>
          <a:endParaRPr kumimoji="1" lang="en-US" altLang="ja-JP" sz="8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４　</a:t>
          </a:r>
          <a:r>
            <a:rPr kumimoji="1" lang="ja-JP" altLang="en-US" sz="800" b="1" u="sng">
              <a:solidFill>
                <a:srgbClr val="FF0000"/>
              </a:solidFill>
              <a:latin typeface="BIZ UDPゴシック" panose="020B0400000000000000" pitchFamily="50" charset="-128"/>
              <a:ea typeface="BIZ UDPゴシック" panose="020B0400000000000000" pitchFamily="50" charset="-128"/>
            </a:rPr>
            <a:t>青色セルは根拠資料の提出や事前登録を活用する項目がある場合に入力が必要です。</a:t>
          </a:r>
          <a:endParaRPr kumimoji="1" lang="en-US" altLang="ja-JP" sz="8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５　事前登録を活用すると、提出書類を省略できるとともに、申請ミスによる下方修正を</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防ぐことができる場合がありますので、是非ご活用ください。</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ＵＲＬ（計画管理課ＨＰ）：</a:t>
          </a:r>
          <a:r>
            <a:rPr kumimoji="1" lang="en-US" altLang="ja-JP" sz="800">
              <a:latin typeface="BIZ UDPゴシック" panose="020B0400000000000000" pitchFamily="50" charset="-128"/>
              <a:ea typeface="BIZ UDPゴシック" panose="020B0400000000000000" pitchFamily="50" charset="-128"/>
            </a:rPr>
            <a:t>https://www.pref.hokkaido.lg.jp/kn/kkr/250407.html</a:t>
          </a:r>
        </a:p>
      </xdr:txBody>
    </xdr:sp>
    <xdr:clientData/>
  </xdr:oneCellAnchor>
  <xdr:twoCellAnchor>
    <xdr:from>
      <xdr:col>24</xdr:col>
      <xdr:colOff>87924</xdr:colOff>
      <xdr:row>58</xdr:row>
      <xdr:rowOff>35891</xdr:rowOff>
    </xdr:from>
    <xdr:to>
      <xdr:col>26</xdr:col>
      <xdr:colOff>42986</xdr:colOff>
      <xdr:row>59</xdr:row>
      <xdr:rowOff>154608</xdr:rowOff>
    </xdr:to>
    <xdr:sp macro="" textlink="">
      <xdr:nvSpPr>
        <xdr:cNvPr id="8" name="屈折矢印 7">
          <a:extLst>
            <a:ext uri="{FF2B5EF4-FFF2-40B4-BE49-F238E27FC236}">
              <a16:creationId xmlns:a16="http://schemas.microsoft.com/office/drawing/2014/main" id="{00000000-0008-0000-0100-000008000000}"/>
            </a:ext>
          </a:extLst>
        </xdr:cNvPr>
        <xdr:cNvSpPr/>
      </xdr:nvSpPr>
      <xdr:spPr>
        <a:xfrm rot="16200000">
          <a:off x="6988336" y="10595218"/>
          <a:ext cx="499717" cy="783323"/>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4</xdr:col>
      <xdr:colOff>0</xdr:colOff>
      <xdr:row>90</xdr:row>
      <xdr:rowOff>0</xdr:rowOff>
    </xdr:from>
    <xdr:ext cx="2619374" cy="1406402"/>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094154" y="17145000"/>
          <a:ext cx="2619374" cy="1406402"/>
        </a:xfrm>
        <a:prstGeom prst="rect">
          <a:avLst/>
        </a:prstGeom>
        <a:solidFill>
          <a:schemeClr val="lt1"/>
        </a:solidFill>
        <a:ln w="6350"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r>
            <a:rPr kumimoji="1" lang="ja-JP" altLang="en-US" sz="800">
              <a:latin typeface="ＭＳ Ｐゴシック" panose="020B0600070205080204" pitchFamily="50" charset="-128"/>
              <a:ea typeface="ＭＳ Ｐゴシック" panose="020B0600070205080204" pitchFamily="50" charset="-128"/>
            </a:rPr>
            <a:t>「建築</a:t>
          </a:r>
          <a:r>
            <a:rPr kumimoji="1" lang="en-US" altLang="ja-JP" sz="800">
              <a:latin typeface="ＭＳ Ｐゴシック" panose="020B0600070205080204" pitchFamily="50" charset="-128"/>
              <a:ea typeface="ＭＳ Ｐゴシック" panose="020B0600070205080204" pitchFamily="50" charset="-128"/>
            </a:rPr>
            <a:t>CPD</a:t>
          </a:r>
          <a:r>
            <a:rPr kumimoji="1" lang="ja-JP" altLang="en-US" sz="800">
              <a:latin typeface="ＭＳ Ｐゴシック" panose="020B0600070205080204" pitchFamily="50" charset="-128"/>
              <a:ea typeface="ＭＳ Ｐゴシック" panose="020B0600070205080204" pitchFamily="50" charset="-128"/>
            </a:rPr>
            <a:t>運営会議加入団体」とは、以下の団体とします。</a:t>
          </a:r>
        </a:p>
        <a:p>
          <a:r>
            <a:rPr kumimoji="1" lang="ja-JP" altLang="en-US" sz="800">
              <a:latin typeface="ＭＳ Ｐゴシック" panose="020B0600070205080204" pitchFamily="50" charset="-128"/>
              <a:ea typeface="ＭＳ Ｐゴシック" panose="020B0600070205080204" pitchFamily="50" charset="-128"/>
            </a:rPr>
            <a:t>　・（公社）日本建築士会連合会</a:t>
          </a:r>
        </a:p>
        <a:p>
          <a:r>
            <a:rPr kumimoji="1" lang="ja-JP" altLang="en-US" sz="800">
              <a:latin typeface="ＭＳ Ｐゴシック" panose="020B0600070205080204" pitchFamily="50" charset="-128"/>
              <a:ea typeface="ＭＳ Ｐゴシック" panose="020B0600070205080204" pitchFamily="50" charset="-128"/>
            </a:rPr>
            <a:t>　・（一社）日本建築士事務所協会連合会</a:t>
          </a:r>
        </a:p>
        <a:p>
          <a:r>
            <a:rPr kumimoji="1" lang="ja-JP" altLang="en-US" sz="800">
              <a:latin typeface="ＭＳ Ｐゴシック" panose="020B0600070205080204" pitchFamily="50" charset="-128"/>
              <a:ea typeface="ＭＳ Ｐゴシック" panose="020B0600070205080204" pitchFamily="50" charset="-128"/>
            </a:rPr>
            <a:t>　・（公社）日本建築家協会</a:t>
          </a:r>
        </a:p>
        <a:p>
          <a:r>
            <a:rPr kumimoji="1" lang="ja-JP" altLang="en-US" sz="800">
              <a:latin typeface="ＭＳ Ｐゴシック" panose="020B0600070205080204" pitchFamily="50" charset="-128"/>
              <a:ea typeface="ＭＳ Ｐゴシック" panose="020B0600070205080204" pitchFamily="50" charset="-128"/>
            </a:rPr>
            <a:t>　・（一社）日本建築業連合会</a:t>
          </a:r>
        </a:p>
        <a:p>
          <a:r>
            <a:rPr kumimoji="1" lang="ja-JP" altLang="en-US" sz="800">
              <a:latin typeface="ＭＳ Ｐゴシック" panose="020B0600070205080204" pitchFamily="50" charset="-128"/>
              <a:ea typeface="ＭＳ Ｐゴシック" panose="020B0600070205080204" pitchFamily="50" charset="-128"/>
            </a:rPr>
            <a:t>　・（一社）日本建築学会</a:t>
          </a:r>
        </a:p>
        <a:p>
          <a:r>
            <a:rPr kumimoji="1" lang="ja-JP" altLang="en-US" sz="800">
              <a:latin typeface="ＭＳ Ｐゴシック" panose="020B0600070205080204" pitchFamily="50" charset="-128"/>
              <a:ea typeface="ＭＳ Ｐゴシック" panose="020B0600070205080204" pitchFamily="50" charset="-128"/>
            </a:rPr>
            <a:t>　・建築設備士関係団体</a:t>
          </a:r>
          <a:r>
            <a:rPr kumimoji="1" lang="en-US" altLang="ja-JP" sz="800">
              <a:latin typeface="ＭＳ Ｐゴシック" panose="020B0600070205080204" pitchFamily="50" charset="-128"/>
              <a:ea typeface="ＭＳ Ｐゴシック" panose="020B0600070205080204" pitchFamily="50" charset="-128"/>
            </a:rPr>
            <a:t>CPD</a:t>
          </a:r>
          <a:r>
            <a:rPr kumimoji="1" lang="ja-JP" altLang="en-US" sz="800">
              <a:latin typeface="ＭＳ Ｐゴシック" panose="020B0600070205080204" pitchFamily="50" charset="-128"/>
              <a:ea typeface="ＭＳ Ｐゴシック" panose="020B0600070205080204" pitchFamily="50" charset="-128"/>
            </a:rPr>
            <a:t>協議会　</a:t>
          </a:r>
          <a:r>
            <a:rPr kumimoji="1" lang="en-US" altLang="ja-JP" sz="800">
              <a:latin typeface="ＭＳ Ｐゴシック" panose="020B0600070205080204" pitchFamily="50" charset="-128"/>
              <a:ea typeface="ＭＳ Ｐゴシック" panose="020B0600070205080204" pitchFamily="50" charset="-128"/>
            </a:rPr>
            <a:t>※</a:t>
          </a:r>
        </a:p>
        <a:p>
          <a:r>
            <a:rPr kumimoji="1" lang="ja-JP" altLang="en-US" sz="800">
              <a:latin typeface="ＭＳ Ｐゴシック" panose="020B0600070205080204" pitchFamily="50" charset="-128"/>
              <a:ea typeface="ＭＳ Ｐゴシック" panose="020B0600070205080204" pitchFamily="50" charset="-128"/>
            </a:rPr>
            <a:t>　・（一社）日本建築構造技術者協会</a:t>
          </a:r>
        </a:p>
        <a:p>
          <a:r>
            <a:rPr kumimoji="1" lang="ja-JP" altLang="en-US" sz="800">
              <a:latin typeface="ＭＳ Ｐゴシック" panose="020B0600070205080204" pitchFamily="50" charset="-128"/>
              <a:ea typeface="ＭＳ Ｐゴシック" panose="020B0600070205080204" pitchFamily="50" charset="-128"/>
            </a:rPr>
            <a:t>　・（公財）建築技術教育普及センター</a:t>
          </a:r>
        </a:p>
        <a:p>
          <a:r>
            <a:rPr kumimoji="1" lang="ja-JP" altLang="en-US" sz="800">
              <a:latin typeface="ＭＳ Ｐゴシック" panose="020B0600070205080204" pitchFamily="50" charset="-128"/>
              <a:ea typeface="ＭＳ Ｐゴシック" panose="020B0600070205080204" pitchFamily="50" charset="-128"/>
            </a:rPr>
            <a:t>　・（一財）建設業振興基金</a:t>
          </a:r>
        </a:p>
      </xdr:txBody>
    </xdr:sp>
    <xdr:clientData/>
  </xdr:oneCellAnchor>
  <xdr:oneCellAnchor>
    <xdr:from>
      <xdr:col>13</xdr:col>
      <xdr:colOff>142875</xdr:colOff>
      <xdr:row>92</xdr:row>
      <xdr:rowOff>152480</xdr:rowOff>
    </xdr:from>
    <xdr:ext cx="2181224" cy="872922"/>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3733800" y="15582980"/>
          <a:ext cx="2181224" cy="872922"/>
        </a:xfrm>
        <a:prstGeom prst="rect">
          <a:avLst/>
        </a:prstGeom>
        <a:solidFill>
          <a:schemeClr val="lt1"/>
        </a:solidFill>
        <a:ln w="6350"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r>
            <a:rPr kumimoji="1" lang="ja-JP" altLang="en-US" sz="800">
              <a:latin typeface="ＭＳ Ｐゴシック" panose="020B0600070205080204" pitchFamily="50" charset="-128"/>
              <a:ea typeface="ＭＳ Ｐゴシック" panose="020B0600070205080204" pitchFamily="50" charset="-128"/>
            </a:rPr>
            <a:t>　</a:t>
          </a:r>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建築設備士関係団体</a:t>
          </a:r>
          <a:r>
            <a:rPr kumimoji="1" lang="en-US" altLang="ja-JP" sz="800">
              <a:latin typeface="ＭＳ Ｐゴシック" panose="020B0600070205080204" pitchFamily="50" charset="-128"/>
              <a:ea typeface="ＭＳ Ｐゴシック" panose="020B0600070205080204" pitchFamily="50" charset="-128"/>
            </a:rPr>
            <a:t>CPD</a:t>
          </a:r>
          <a:r>
            <a:rPr kumimoji="1" lang="ja-JP" altLang="en-US" sz="800">
              <a:latin typeface="ＭＳ Ｐゴシック" panose="020B0600070205080204" pitchFamily="50" charset="-128"/>
              <a:ea typeface="ＭＳ Ｐゴシック" panose="020B0600070205080204" pitchFamily="50" charset="-128"/>
            </a:rPr>
            <a:t>協議会参加団体</a:t>
          </a:r>
        </a:p>
        <a:p>
          <a:r>
            <a:rPr kumimoji="1" lang="ja-JP" altLang="en-US" sz="800">
              <a:latin typeface="ＭＳ Ｐゴシック" panose="020B0600070205080204" pitchFamily="50" charset="-128"/>
              <a:ea typeface="ＭＳ Ｐゴシック" panose="020B0600070205080204" pitchFamily="50" charset="-128"/>
            </a:rPr>
            <a:t>　　・（公社）空気調和・衛生工学会</a:t>
          </a:r>
        </a:p>
        <a:p>
          <a:r>
            <a:rPr kumimoji="1" lang="ja-JP" altLang="en-US" sz="800">
              <a:latin typeface="ＭＳ Ｐゴシック" panose="020B0600070205080204" pitchFamily="50" charset="-128"/>
              <a:ea typeface="ＭＳ Ｐゴシック" panose="020B0600070205080204" pitchFamily="50" charset="-128"/>
            </a:rPr>
            <a:t>　　・（一社）建築設備技術者協会</a:t>
          </a:r>
        </a:p>
        <a:p>
          <a:r>
            <a:rPr kumimoji="1" lang="ja-JP" altLang="en-US" sz="800">
              <a:latin typeface="ＭＳ Ｐゴシック" panose="020B0600070205080204" pitchFamily="50" charset="-128"/>
              <a:ea typeface="ＭＳ Ｐゴシック" panose="020B0600070205080204" pitchFamily="50" charset="-128"/>
            </a:rPr>
            <a:t>　　・（一社）電気設備学会</a:t>
          </a:r>
        </a:p>
        <a:p>
          <a:r>
            <a:rPr kumimoji="1" lang="ja-JP" altLang="en-US" sz="800">
              <a:latin typeface="ＭＳ Ｐゴシック" panose="020B0600070205080204" pitchFamily="50" charset="-128"/>
              <a:ea typeface="ＭＳ Ｐゴシック" panose="020B0600070205080204" pitchFamily="50" charset="-128"/>
            </a:rPr>
            <a:t>　　・（一社）日本設備設計事務所協会</a:t>
          </a:r>
        </a:p>
        <a:p>
          <a:r>
            <a:rPr kumimoji="1" lang="ja-JP" altLang="en-US" sz="800">
              <a:latin typeface="ＭＳ Ｐゴシック" panose="020B0600070205080204" pitchFamily="50" charset="-128"/>
              <a:ea typeface="ＭＳ Ｐゴシック" panose="020B0600070205080204" pitchFamily="50" charset="-128"/>
            </a:rPr>
            <a:t>　　・（公財）建築技術教育普及センター</a:t>
          </a:r>
        </a:p>
      </xdr:txBody>
    </xdr:sp>
    <xdr:clientData/>
  </xdr:oneCellAnchor>
  <xdr:oneCellAnchor>
    <xdr:from>
      <xdr:col>4</xdr:col>
      <xdr:colOff>0</xdr:colOff>
      <xdr:row>205</xdr:row>
      <xdr:rowOff>31750</xdr:rowOff>
    </xdr:from>
    <xdr:ext cx="2619374" cy="1939881"/>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1092200" y="41903650"/>
          <a:ext cx="2619374" cy="1939881"/>
        </a:xfrm>
        <a:prstGeom prst="rect">
          <a:avLst/>
        </a:prstGeom>
        <a:solidFill>
          <a:schemeClr val="lt1"/>
        </a:solidFill>
        <a:ln w="6350"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r>
            <a:rPr kumimoji="1" lang="ja-JP" altLang="en-US" sz="800">
              <a:latin typeface="ＭＳ Ｐゴシック" panose="020B0600070205080204" pitchFamily="50" charset="-128"/>
              <a:ea typeface="ＭＳ Ｐゴシック" panose="020B0600070205080204" pitchFamily="50" charset="-128"/>
            </a:rPr>
            <a:t>■技能士（職業能力開発促進法５０条に規定する技能士）</a:t>
          </a:r>
        </a:p>
        <a:p>
          <a:r>
            <a:rPr kumimoji="1" lang="ja-JP" altLang="en-US" sz="800">
              <a:latin typeface="ＭＳ Ｐゴシック" panose="020B0600070205080204" pitchFamily="50" charset="-128"/>
              <a:ea typeface="ＭＳ Ｐゴシック" panose="020B0600070205080204" pitchFamily="50" charset="-128"/>
            </a:rPr>
            <a:t>（主な例）</a:t>
          </a:r>
          <a:endParaRPr kumimoji="1" lang="en-US" altLang="ja-JP" sz="800">
            <a:latin typeface="ＭＳ Ｐゴシック" panose="020B0600070205080204" pitchFamily="50" charset="-128"/>
            <a:ea typeface="ＭＳ Ｐゴシック" panose="020B0600070205080204" pitchFamily="50" charset="-128"/>
          </a:endParaRPr>
        </a:p>
        <a:p>
          <a:r>
            <a:rPr kumimoji="1" lang="ja-JP" altLang="en-US" sz="800">
              <a:latin typeface="ＭＳ Ｐゴシック" panose="020B0600070205080204" pitchFamily="50" charset="-128"/>
              <a:ea typeface="ＭＳ Ｐゴシック" panose="020B0600070205080204" pitchFamily="50" charset="-128"/>
            </a:rPr>
            <a:t>　・とび技能士</a:t>
          </a:r>
        </a:p>
        <a:p>
          <a:r>
            <a:rPr kumimoji="1" lang="ja-JP" altLang="en-US" sz="800">
              <a:latin typeface="ＭＳ Ｐゴシック" panose="020B0600070205080204" pitchFamily="50" charset="-128"/>
              <a:ea typeface="ＭＳ Ｐゴシック" panose="020B0600070205080204" pitchFamily="50" charset="-128"/>
            </a:rPr>
            <a:t>　・左官技能士</a:t>
          </a:r>
        </a:p>
        <a:p>
          <a:r>
            <a:rPr kumimoji="1" lang="ja-JP" altLang="en-US" sz="800">
              <a:latin typeface="ＭＳ Ｐゴシック" panose="020B0600070205080204" pitchFamily="50" charset="-128"/>
              <a:ea typeface="ＭＳ Ｐゴシック" panose="020B0600070205080204" pitchFamily="50" charset="-128"/>
            </a:rPr>
            <a:t>　・鉄筋施工技能士</a:t>
          </a:r>
        </a:p>
        <a:p>
          <a:r>
            <a:rPr kumimoji="1" lang="ja-JP" altLang="en-US" sz="800">
              <a:latin typeface="ＭＳ Ｐゴシック" panose="020B0600070205080204" pitchFamily="50" charset="-128"/>
              <a:ea typeface="ＭＳ Ｐゴシック" panose="020B0600070205080204" pitchFamily="50" charset="-128"/>
            </a:rPr>
            <a:t>　・型枠施工技能士</a:t>
          </a:r>
        </a:p>
        <a:p>
          <a:r>
            <a:rPr kumimoji="1" lang="ja-JP" altLang="en-US" sz="800">
              <a:latin typeface="ＭＳ Ｐゴシック" panose="020B0600070205080204" pitchFamily="50" charset="-128"/>
              <a:ea typeface="ＭＳ Ｐゴシック" panose="020B0600070205080204" pitchFamily="50" charset="-128"/>
            </a:rPr>
            <a:t>　・建築大工技能士</a:t>
          </a:r>
        </a:p>
        <a:p>
          <a:r>
            <a:rPr kumimoji="1" lang="ja-JP" altLang="en-US" sz="800">
              <a:latin typeface="ＭＳ Ｐゴシック" panose="020B0600070205080204" pitchFamily="50" charset="-128"/>
              <a:ea typeface="ＭＳ Ｐゴシック" panose="020B0600070205080204" pitchFamily="50" charset="-128"/>
            </a:rPr>
            <a:t>　・内装仕上げ施工技能士</a:t>
          </a:r>
        </a:p>
        <a:p>
          <a:r>
            <a:rPr kumimoji="1" lang="ja-JP" altLang="en-US" sz="800">
              <a:latin typeface="ＭＳ Ｐゴシック" panose="020B0600070205080204" pitchFamily="50" charset="-128"/>
              <a:ea typeface="ＭＳ Ｐゴシック" panose="020B0600070205080204" pitchFamily="50" charset="-128"/>
            </a:rPr>
            <a:t>　・タイル張り技能士</a:t>
          </a:r>
        </a:p>
        <a:p>
          <a:r>
            <a:rPr kumimoji="1" lang="ja-JP" altLang="en-US" sz="800">
              <a:latin typeface="ＭＳ Ｐゴシック" panose="020B0600070205080204" pitchFamily="50" charset="-128"/>
              <a:ea typeface="ＭＳ Ｐゴシック" panose="020B0600070205080204" pitchFamily="50" charset="-128"/>
            </a:rPr>
            <a:t>　・防水施工技能士</a:t>
          </a:r>
        </a:p>
        <a:p>
          <a:r>
            <a:rPr kumimoji="1" lang="ja-JP" altLang="en-US" sz="800">
              <a:latin typeface="ＭＳ Ｐゴシック" panose="020B0600070205080204" pitchFamily="50" charset="-128"/>
              <a:ea typeface="ＭＳ Ｐゴシック" panose="020B0600070205080204" pitchFamily="50" charset="-128"/>
            </a:rPr>
            <a:t>　・塗装技能士</a:t>
          </a:r>
        </a:p>
        <a:p>
          <a:r>
            <a:rPr kumimoji="1" lang="ja-JP" altLang="en-US" sz="800">
              <a:latin typeface="ＭＳ Ｐゴシック" panose="020B0600070205080204" pitchFamily="50" charset="-128"/>
              <a:ea typeface="ＭＳ Ｐゴシック" panose="020B0600070205080204" pitchFamily="50" charset="-128"/>
            </a:rPr>
            <a:t>　・サッシ施工技能士</a:t>
          </a:r>
        </a:p>
        <a:p>
          <a:r>
            <a:rPr kumimoji="1" lang="ja-JP" altLang="en-US" sz="800">
              <a:latin typeface="ＭＳ Ｐゴシック" panose="020B0600070205080204" pitchFamily="50" charset="-128"/>
              <a:ea typeface="ＭＳ Ｐゴシック" panose="020B0600070205080204" pitchFamily="50" charset="-128"/>
            </a:rPr>
            <a:t>　・配管技能士</a:t>
          </a:r>
        </a:p>
        <a:p>
          <a:r>
            <a:rPr kumimoji="1" lang="ja-JP" altLang="en-US" sz="800">
              <a:latin typeface="ＭＳ Ｐゴシック" panose="020B0600070205080204" pitchFamily="50" charset="-128"/>
              <a:ea typeface="ＭＳ Ｐゴシック" panose="020B0600070205080204" pitchFamily="50" charset="-128"/>
            </a:rPr>
            <a:t>　　ほか</a:t>
          </a:r>
        </a:p>
      </xdr:txBody>
    </xdr:sp>
    <xdr:clientData/>
  </xdr:oneCellAnchor>
  <xdr:oneCellAnchor>
    <xdr:from>
      <xdr:col>13</xdr:col>
      <xdr:colOff>200025</xdr:colOff>
      <xdr:row>205</xdr:row>
      <xdr:rowOff>31750</xdr:rowOff>
    </xdr:from>
    <xdr:ext cx="2009775" cy="1939881"/>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3749675" y="41903650"/>
          <a:ext cx="2009775" cy="1939881"/>
        </a:xfrm>
        <a:prstGeom prst="rect">
          <a:avLst/>
        </a:prstGeom>
        <a:solidFill>
          <a:schemeClr val="lt1"/>
        </a:solidFill>
        <a:ln w="6350"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r>
            <a:rPr kumimoji="1" lang="ja-JP" altLang="en-US" sz="800">
              <a:latin typeface="ＭＳ Ｐゴシック" panose="020B0600070205080204" pitchFamily="50" charset="-128"/>
              <a:ea typeface="ＭＳ Ｐゴシック" panose="020B0600070205080204" pitchFamily="50" charset="-128"/>
            </a:rPr>
            <a:t>■登録基幹技能者又は基幹技能者</a:t>
          </a:r>
          <a:endParaRPr kumimoji="1" lang="en-US" altLang="ja-JP" sz="800">
            <a:latin typeface="ＭＳ Ｐゴシック" panose="020B0600070205080204" pitchFamily="50" charset="-128"/>
            <a:ea typeface="ＭＳ Ｐゴシック" panose="020B0600070205080204" pitchFamily="50" charset="-128"/>
          </a:endParaRPr>
        </a:p>
        <a:p>
          <a:r>
            <a:rPr kumimoji="1" lang="ja-JP" altLang="en-US" sz="800">
              <a:latin typeface="ＭＳ Ｐゴシック" panose="020B0600070205080204" pitchFamily="50" charset="-128"/>
              <a:ea typeface="ＭＳ Ｐゴシック" panose="020B0600070205080204" pitchFamily="50" charset="-128"/>
            </a:rPr>
            <a:t>（主な例）　</a:t>
          </a:r>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基幹技能者は「登録」を省略</a:t>
          </a:r>
        </a:p>
        <a:p>
          <a:r>
            <a:rPr kumimoji="1" lang="ja-JP" altLang="en-US" sz="800">
              <a:latin typeface="ＭＳ Ｐゴシック" panose="020B0600070205080204" pitchFamily="50" charset="-128"/>
              <a:ea typeface="ＭＳ Ｐゴシック" panose="020B0600070205080204" pitchFamily="50" charset="-128"/>
            </a:rPr>
            <a:t>　・登録鳶・土工基幹技能者</a:t>
          </a:r>
        </a:p>
        <a:p>
          <a:r>
            <a:rPr kumimoji="1" lang="ja-JP" altLang="en-US" sz="800">
              <a:latin typeface="ＭＳ Ｐゴシック" panose="020B0600070205080204" pitchFamily="50" charset="-128"/>
              <a:ea typeface="ＭＳ Ｐゴシック" panose="020B0600070205080204" pitchFamily="50" charset="-128"/>
            </a:rPr>
            <a:t>　・登録左官基幹技能者</a:t>
          </a:r>
        </a:p>
        <a:p>
          <a:r>
            <a:rPr kumimoji="1" lang="ja-JP" altLang="en-US" sz="800">
              <a:latin typeface="ＭＳ Ｐゴシック" panose="020B0600070205080204" pitchFamily="50" charset="-128"/>
              <a:ea typeface="ＭＳ Ｐゴシック" panose="020B0600070205080204" pitchFamily="50" charset="-128"/>
            </a:rPr>
            <a:t>　・登録鉄筋基幹技能者</a:t>
          </a:r>
        </a:p>
        <a:p>
          <a:r>
            <a:rPr kumimoji="1" lang="ja-JP" altLang="en-US" sz="800">
              <a:latin typeface="ＭＳ Ｐゴシック" panose="020B0600070205080204" pitchFamily="50" charset="-128"/>
              <a:ea typeface="ＭＳ Ｐゴシック" panose="020B0600070205080204" pitchFamily="50" charset="-128"/>
            </a:rPr>
            <a:t>　・登録型枠基幹技能者</a:t>
          </a:r>
        </a:p>
        <a:p>
          <a:r>
            <a:rPr kumimoji="1" lang="ja-JP" altLang="en-US" sz="800">
              <a:latin typeface="ＭＳ Ｐゴシック" panose="020B0600070205080204" pitchFamily="50" charset="-128"/>
              <a:ea typeface="ＭＳ Ｐゴシック" panose="020B0600070205080204" pitchFamily="50" charset="-128"/>
            </a:rPr>
            <a:t>　・登録建築大工基幹技能者</a:t>
          </a:r>
        </a:p>
        <a:p>
          <a:r>
            <a:rPr kumimoji="1" lang="ja-JP" altLang="en-US" sz="800">
              <a:latin typeface="ＭＳ Ｐゴシック" panose="020B0600070205080204" pitchFamily="50" charset="-128"/>
              <a:ea typeface="ＭＳ Ｐゴシック" panose="020B0600070205080204" pitchFamily="50" charset="-128"/>
            </a:rPr>
            <a:t>　・登録内装仕上工事基幹技能者</a:t>
          </a:r>
        </a:p>
        <a:p>
          <a:r>
            <a:rPr kumimoji="1" lang="ja-JP" altLang="en-US" sz="800">
              <a:latin typeface="ＭＳ Ｐゴシック" panose="020B0600070205080204" pitchFamily="50" charset="-128"/>
              <a:ea typeface="ＭＳ Ｐゴシック" panose="020B0600070205080204" pitchFamily="50" charset="-128"/>
            </a:rPr>
            <a:t>　・登録外壁仕上基幹技能者</a:t>
          </a:r>
        </a:p>
        <a:p>
          <a:r>
            <a:rPr kumimoji="1" lang="ja-JP" altLang="en-US" sz="800">
              <a:latin typeface="ＭＳ Ｐゴシック" panose="020B0600070205080204" pitchFamily="50" charset="-128"/>
              <a:ea typeface="ＭＳ Ｐゴシック" panose="020B0600070205080204" pitchFamily="50" charset="-128"/>
            </a:rPr>
            <a:t>　・登録建設塗装基幹技能者</a:t>
          </a:r>
        </a:p>
        <a:p>
          <a:r>
            <a:rPr kumimoji="1" lang="ja-JP" altLang="en-US" sz="800">
              <a:latin typeface="ＭＳ Ｐゴシック" panose="020B0600070205080204" pitchFamily="50" charset="-128"/>
              <a:ea typeface="ＭＳ Ｐゴシック" panose="020B0600070205080204" pitchFamily="50" charset="-128"/>
            </a:rPr>
            <a:t>　・登録サッシ・カーテンウォール基幹技能者</a:t>
          </a:r>
        </a:p>
        <a:p>
          <a:r>
            <a:rPr kumimoji="1" lang="ja-JP" altLang="en-US" sz="800">
              <a:latin typeface="ＭＳ Ｐゴシック" panose="020B0600070205080204" pitchFamily="50" charset="-128"/>
              <a:ea typeface="ＭＳ Ｐゴシック" panose="020B0600070205080204" pitchFamily="50" charset="-128"/>
            </a:rPr>
            <a:t>　・登録配管基幹技能者</a:t>
          </a:r>
        </a:p>
        <a:p>
          <a:r>
            <a:rPr kumimoji="1" lang="ja-JP" altLang="en-US" sz="800">
              <a:latin typeface="ＭＳ Ｐゴシック" panose="020B0600070205080204" pitchFamily="50" charset="-128"/>
              <a:ea typeface="ＭＳ Ｐゴシック" panose="020B0600070205080204" pitchFamily="50" charset="-128"/>
            </a:rPr>
            <a:t>　・登録電気工事基幹技能者</a:t>
          </a:r>
        </a:p>
        <a:p>
          <a:r>
            <a:rPr kumimoji="1" lang="ja-JP" altLang="en-US" sz="800">
              <a:latin typeface="ＭＳ Ｐゴシック" panose="020B0600070205080204" pitchFamily="50" charset="-128"/>
              <a:ea typeface="ＭＳ Ｐゴシック" panose="020B0600070205080204" pitchFamily="50" charset="-128"/>
            </a:rPr>
            <a:t>　　ほか</a:t>
          </a:r>
        </a:p>
      </xdr:txBody>
    </xdr:sp>
    <xdr:clientData/>
  </xdr:oneCellAnchor>
  <xdr:twoCellAnchor>
    <xdr:from>
      <xdr:col>4</xdr:col>
      <xdr:colOff>2898</xdr:colOff>
      <xdr:row>312</xdr:row>
      <xdr:rowOff>0</xdr:rowOff>
    </xdr:from>
    <xdr:to>
      <xdr:col>21</xdr:col>
      <xdr:colOff>2898</xdr:colOff>
      <xdr:row>315</xdr:row>
      <xdr:rowOff>148500</xdr:rowOff>
    </xdr:to>
    <xdr:grpSp>
      <xdr:nvGrpSpPr>
        <xdr:cNvPr id="20" name="グループ化 19">
          <a:extLst>
            <a:ext uri="{FF2B5EF4-FFF2-40B4-BE49-F238E27FC236}">
              <a16:creationId xmlns:a16="http://schemas.microsoft.com/office/drawing/2014/main" id="{00000000-0008-0000-0200-000014000000}"/>
            </a:ext>
          </a:extLst>
        </xdr:cNvPr>
        <xdr:cNvGrpSpPr/>
      </xdr:nvGrpSpPr>
      <xdr:grpSpPr>
        <a:xfrm>
          <a:off x="1107798" y="65341500"/>
          <a:ext cx="4781550" cy="720000"/>
          <a:chOff x="1104899" y="63817499"/>
          <a:chExt cx="4695825" cy="720000"/>
        </a:xfrm>
      </xdr:grpSpPr>
      <xdr:sp macro="" textlink="">
        <xdr:nvSpPr>
          <xdr:cNvPr id="19" name="テキスト ボックス 18">
            <a:extLst>
              <a:ext uri="{FF2B5EF4-FFF2-40B4-BE49-F238E27FC236}">
                <a16:creationId xmlns:a16="http://schemas.microsoft.com/office/drawing/2014/main" id="{00000000-0008-0000-0200-000013000000}"/>
              </a:ext>
            </a:extLst>
          </xdr:cNvPr>
          <xdr:cNvSpPr txBox="1"/>
        </xdr:nvSpPr>
        <xdr:spPr>
          <a:xfrm>
            <a:off x="1104899" y="63817499"/>
            <a:ext cx="4695825" cy="720000"/>
          </a:xfrm>
          <a:prstGeom prst="rect">
            <a:avLst/>
          </a:prstGeom>
          <a:solidFill>
            <a:schemeClr val="lt1"/>
          </a:solidFill>
          <a:ln w="6350"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算定方法</a:t>
            </a:r>
            <a:r>
              <a:rPr kumimoji="1" lang="en-US" altLang="ja-JP" sz="800">
                <a:latin typeface="ＭＳ Ｐゴシック" panose="020B0600070205080204" pitchFamily="50" charset="-128"/>
                <a:ea typeface="ＭＳ Ｐゴシック" panose="020B0600070205080204" pitchFamily="50" charset="-128"/>
              </a:rPr>
              <a:t>】</a:t>
            </a:r>
          </a:p>
          <a:p>
            <a:r>
              <a:rPr kumimoji="1" lang="ja-JP" altLang="en-US" sz="800">
                <a:latin typeface="ＭＳ Ｐゴシック" panose="020B0600070205080204" pitchFamily="50" charset="-128"/>
                <a:ea typeface="ＭＳ Ｐゴシック" panose="020B0600070205080204" pitchFamily="50" charset="-128"/>
              </a:rPr>
              <a:t>　</a:t>
            </a:r>
            <a:r>
              <a:rPr kumimoji="1" lang="en-US" altLang="ja-JP" sz="800">
                <a:latin typeface="ＭＳ Ｐゴシック" panose="020B0600070205080204" pitchFamily="50" charset="-128"/>
                <a:ea typeface="ＭＳ Ｐゴシック" panose="020B0600070205080204" pitchFamily="50" charset="-128"/>
              </a:rPr>
              <a:t>A</a:t>
            </a:r>
            <a:r>
              <a:rPr kumimoji="1" lang="ja-JP" altLang="en-US" sz="800">
                <a:latin typeface="ＭＳ Ｐゴシック" panose="020B0600070205080204" pitchFamily="50" charset="-128"/>
                <a:ea typeface="ＭＳ Ｐゴシック" panose="020B0600070205080204" pitchFamily="50" charset="-128"/>
              </a:rPr>
              <a:t>：未完成工事件数</a:t>
            </a:r>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構成員の合算</a:t>
            </a:r>
            <a:r>
              <a:rPr kumimoji="1" lang="en-US" altLang="ja-JP" sz="800">
                <a:latin typeface="ＭＳ Ｐゴシック" panose="020B0600070205080204" pitchFamily="50" charset="-128"/>
                <a:ea typeface="ＭＳ Ｐゴシック" panose="020B0600070205080204" pitchFamily="50" charset="-128"/>
              </a:rPr>
              <a:t>)</a:t>
            </a:r>
          </a:p>
          <a:p>
            <a:r>
              <a:rPr kumimoji="1" lang="ja-JP" altLang="en-US" sz="800">
                <a:latin typeface="ＭＳ Ｐゴシック" panose="020B0600070205080204" pitchFamily="50" charset="-128"/>
                <a:ea typeface="ＭＳ Ｐゴシック" panose="020B0600070205080204" pitchFamily="50" charset="-128"/>
              </a:rPr>
              <a:t>　</a:t>
            </a:r>
            <a:r>
              <a:rPr kumimoji="1" lang="en-US" altLang="ja-JP" sz="800">
                <a:latin typeface="ＭＳ Ｐゴシック" panose="020B0600070205080204" pitchFamily="50" charset="-128"/>
                <a:ea typeface="ＭＳ Ｐゴシック" panose="020B0600070205080204" pitchFamily="50" charset="-128"/>
              </a:rPr>
              <a:t>B</a:t>
            </a:r>
            <a:r>
              <a:rPr kumimoji="1" lang="ja-JP" altLang="en-US" sz="800">
                <a:latin typeface="ＭＳ Ｐゴシック" panose="020B0600070205080204" pitchFamily="50" charset="-128"/>
                <a:ea typeface="ＭＳ Ｐゴシック" panose="020B0600070205080204" pitchFamily="50" charset="-128"/>
              </a:rPr>
              <a:t>：過去５か年の受注実績件数</a:t>
            </a:r>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構成員の合算</a:t>
            </a:r>
            <a:r>
              <a:rPr kumimoji="1" lang="en-US" altLang="ja-JP" sz="800">
                <a:latin typeface="ＭＳ Ｐゴシック" panose="020B0600070205080204" pitchFamily="50" charset="-128"/>
                <a:ea typeface="ＭＳ Ｐゴシック" panose="020B0600070205080204" pitchFamily="50" charset="-128"/>
              </a:rPr>
              <a:t>)</a:t>
            </a:r>
          </a:p>
          <a:p>
            <a:r>
              <a:rPr kumimoji="1" lang="ja-JP" altLang="en-US" sz="800">
                <a:latin typeface="ＭＳ Ｐゴシック" panose="020B0600070205080204" pitchFamily="50" charset="-128"/>
                <a:ea typeface="ＭＳ Ｐゴシック" panose="020B0600070205080204" pitchFamily="50" charset="-128"/>
              </a:rPr>
              <a:t>　</a:t>
            </a:r>
            <a:r>
              <a:rPr kumimoji="1" lang="en-US" altLang="ja-JP" sz="800">
                <a:latin typeface="ＭＳ Ｐゴシック" panose="020B0600070205080204" pitchFamily="50" charset="-128"/>
                <a:ea typeface="ＭＳ Ｐゴシック" panose="020B0600070205080204" pitchFamily="50" charset="-128"/>
              </a:rPr>
              <a:t>C</a:t>
            </a:r>
            <a:r>
              <a:rPr kumimoji="1" lang="ja-JP" altLang="en-US" sz="800">
                <a:latin typeface="ＭＳ Ｐゴシック" panose="020B0600070205080204" pitchFamily="50" charset="-128"/>
                <a:ea typeface="ＭＳ Ｐゴシック" panose="020B0600070205080204" pitchFamily="50" charset="-128"/>
              </a:rPr>
              <a:t>：構成員の数</a:t>
            </a:r>
          </a:p>
        </xdr:txBody>
      </xdr:sp>
      <xdr:grpSp>
        <xdr:nvGrpSpPr>
          <xdr:cNvPr id="14" name="グループ化 13">
            <a:extLst>
              <a:ext uri="{FF2B5EF4-FFF2-40B4-BE49-F238E27FC236}">
                <a16:creationId xmlns:a16="http://schemas.microsoft.com/office/drawing/2014/main" id="{00000000-0008-0000-0200-00000E000000}"/>
              </a:ext>
            </a:extLst>
          </xdr:cNvPr>
          <xdr:cNvGrpSpPr/>
        </xdr:nvGrpSpPr>
        <xdr:grpSpPr>
          <a:xfrm>
            <a:off x="3619500" y="63922279"/>
            <a:ext cx="1147999" cy="330098"/>
            <a:chOff x="2085088" y="15559392"/>
            <a:chExt cx="847609" cy="424212"/>
          </a:xfrm>
        </xdr:grpSpPr>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2085088" y="15697354"/>
              <a:ext cx="484847" cy="28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36000" rIns="36000" bIns="36000" rtlCol="0" anchor="t">
              <a:spAutoFit/>
            </a:bodyPr>
            <a:lstStyle/>
            <a:p>
              <a:r>
                <a:rPr kumimoji="1" lang="ja-JP" altLang="en-US" sz="900">
                  <a:latin typeface="ＭＳ Ｐゴシック" panose="020B0600070205080204" pitchFamily="50" charset="-128"/>
                  <a:ea typeface="ＭＳ Ｐゴシック" panose="020B0600070205080204" pitchFamily="50" charset="-128"/>
                </a:rPr>
                <a:t>評価比率＝</a:t>
              </a:r>
            </a:p>
          </xdr:txBody>
        </xdr:sp>
        <xdr:sp macro="" textlink="">
          <xdr:nvSpPr>
            <xdr:cNvPr id="16" name="テキスト ボックス 15">
              <a:extLst>
                <a:ext uri="{FF2B5EF4-FFF2-40B4-BE49-F238E27FC236}">
                  <a16:creationId xmlns:a16="http://schemas.microsoft.com/office/drawing/2014/main" id="{00000000-0008-0000-0200-000010000000}"/>
                </a:ext>
              </a:extLst>
            </xdr:cNvPr>
            <xdr:cNvSpPr txBox="1"/>
          </xdr:nvSpPr>
          <xdr:spPr>
            <a:xfrm>
              <a:off x="2708931" y="15559392"/>
              <a:ext cx="109922" cy="28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36000" rIns="36000" bIns="36000" rtlCol="0" anchor="t">
              <a:spAutoFit/>
            </a:bodyPr>
            <a:lstStyle/>
            <a:p>
              <a:pPr algn="ctr"/>
              <a:r>
                <a:rPr kumimoji="1" lang="en-US" altLang="ja-JP" sz="900">
                  <a:latin typeface="ＭＳ Ｐゴシック" panose="020B0600070205080204" pitchFamily="50" charset="-128"/>
                  <a:ea typeface="ＭＳ Ｐゴシック" panose="020B0600070205080204" pitchFamily="50" charset="-128"/>
                </a:rPr>
                <a:t>A</a:t>
              </a:r>
              <a:endParaRPr kumimoji="1" lang="ja-JP" altLang="en-US" sz="900">
                <a:latin typeface="ＭＳ Ｐゴシック" panose="020B0600070205080204" pitchFamily="50" charset="-128"/>
                <a:ea typeface="ＭＳ Ｐゴシック" panose="020B0600070205080204" pitchFamily="50" charset="-128"/>
              </a:endParaRPr>
            </a:p>
          </xdr:txBody>
        </xdr:sp>
        <xdr:sp macro="" textlink="">
          <xdr:nvSpPr>
            <xdr:cNvPr id="17" name="テキスト ボックス 16">
              <a:extLst>
                <a:ext uri="{FF2B5EF4-FFF2-40B4-BE49-F238E27FC236}">
                  <a16:creationId xmlns:a16="http://schemas.microsoft.com/office/drawing/2014/main" id="{00000000-0008-0000-0200-000011000000}"/>
                </a:ext>
              </a:extLst>
            </xdr:cNvPr>
            <xdr:cNvSpPr txBox="1"/>
          </xdr:nvSpPr>
          <xdr:spPr>
            <a:xfrm>
              <a:off x="2618662" y="15770265"/>
              <a:ext cx="313057" cy="204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36000" rIns="36000" bIns="36000" rtlCol="0" anchor="t">
              <a:noAutofit/>
            </a:bodyPr>
            <a:lstStyle/>
            <a:p>
              <a:pPr algn="ctr"/>
              <a:r>
                <a:rPr kumimoji="1" lang="en-US" altLang="ja-JP" sz="900">
                  <a:latin typeface="ＭＳ Ｐゴシック" panose="020B0600070205080204" pitchFamily="50" charset="-128"/>
                  <a:ea typeface="ＭＳ Ｐゴシック" panose="020B0600070205080204" pitchFamily="50" charset="-128"/>
                </a:rPr>
                <a:t>B/5</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C</a:t>
              </a:r>
              <a:endParaRPr kumimoji="1" lang="ja-JP" altLang="en-US" sz="900">
                <a:latin typeface="ＭＳ Ｐゴシック" panose="020B0600070205080204" pitchFamily="50" charset="-128"/>
                <a:ea typeface="ＭＳ Ｐゴシック" panose="020B0600070205080204" pitchFamily="50" charset="-128"/>
              </a:endParaRPr>
            </a:p>
          </xdr:txBody>
        </xdr:sp>
        <xdr:cxnSp macro="">
          <xdr:nvCxnSpPr>
            <xdr:cNvPr id="18" name="直線コネクタ 17">
              <a:extLst>
                <a:ext uri="{FF2B5EF4-FFF2-40B4-BE49-F238E27FC236}">
                  <a16:creationId xmlns:a16="http://schemas.microsoft.com/office/drawing/2014/main" id="{00000000-0008-0000-0200-000012000000}"/>
                </a:ext>
              </a:extLst>
            </xdr:cNvPr>
            <xdr:cNvCxnSpPr/>
          </xdr:nvCxnSpPr>
          <xdr:spPr>
            <a:xfrm>
              <a:off x="2581776" y="15786434"/>
              <a:ext cx="350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grpSp>
    <xdr:clientData/>
  </xdr:twoCellAnchor>
  <xdr:oneCellAnchor>
    <xdr:from>
      <xdr:col>23</xdr:col>
      <xdr:colOff>0</xdr:colOff>
      <xdr:row>1</xdr:row>
      <xdr:rowOff>0</xdr:rowOff>
    </xdr:from>
    <xdr:ext cx="4515069" cy="2683080"/>
    <xdr:sp macro="" textlink="">
      <xdr:nvSpPr>
        <xdr:cNvPr id="21" name="テキスト ボックス 20">
          <a:extLst>
            <a:ext uri="{FF2B5EF4-FFF2-40B4-BE49-F238E27FC236}">
              <a16:creationId xmlns:a16="http://schemas.microsoft.com/office/drawing/2014/main" id="{00000000-0008-0000-0200-000015000000}"/>
            </a:ext>
          </a:extLst>
        </xdr:cNvPr>
        <xdr:cNvSpPr txBox="1"/>
      </xdr:nvSpPr>
      <xdr:spPr>
        <a:xfrm>
          <a:off x="6362700" y="190500"/>
          <a:ext cx="4515069" cy="2683080"/>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noAutofit/>
        </a:bodyPr>
        <a:lstStyle/>
        <a:p>
          <a:pPr algn="ctr"/>
          <a:r>
            <a:rPr kumimoji="1" lang="ja-JP" altLang="en-US" sz="1400">
              <a:latin typeface="BIZ UDPゴシック" panose="020B0400000000000000" pitchFamily="50" charset="-128"/>
              <a:ea typeface="BIZ UDPゴシック" panose="020B0400000000000000" pitchFamily="50" charset="-128"/>
            </a:rPr>
            <a:t>業者の皆様へ　</a:t>
          </a:r>
          <a:endParaRPr kumimoji="1" lang="en-US" altLang="ja-JP" sz="1400">
            <a:latin typeface="BIZ UDPゴシック" panose="020B0400000000000000" pitchFamily="50" charset="-128"/>
            <a:ea typeface="BIZ UDPゴシック" panose="020B0400000000000000" pitchFamily="50" charset="-128"/>
          </a:endParaRPr>
        </a:p>
        <a:p>
          <a:pPr algn="ctr"/>
          <a:r>
            <a:rPr kumimoji="1" lang="en-US" altLang="ja-JP" sz="1400">
              <a:latin typeface="BIZ UDPゴシック" panose="020B0400000000000000" pitchFamily="50" charset="-128"/>
              <a:ea typeface="BIZ UDPゴシック" panose="020B0400000000000000" pitchFamily="50" charset="-128"/>
            </a:rPr>
            <a:t>※</a:t>
          </a:r>
          <a:r>
            <a:rPr kumimoji="1" lang="ja-JP" altLang="en-US" sz="1400">
              <a:latin typeface="BIZ UDPゴシック" panose="020B0400000000000000" pitchFamily="50" charset="-128"/>
              <a:ea typeface="BIZ UDPゴシック" panose="020B0400000000000000" pitchFamily="50" charset="-128"/>
            </a:rPr>
            <a:t>必ずご確認ください（全シートに同様の記載があります）</a:t>
          </a:r>
          <a:endParaRPr kumimoji="1" lang="en-US" altLang="ja-JP" sz="14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１　申請書の作成にあたっては、「営繕工事における総合評価落札方式の適用について」を</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参考としてください。</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ＵＲＬ（計画管理課ＨＰ）：</a:t>
          </a:r>
          <a:r>
            <a:rPr kumimoji="1" lang="en-US" altLang="ja-JP" sz="800">
              <a:latin typeface="BIZ UDPゴシック" panose="020B0400000000000000" pitchFamily="50" charset="-128"/>
              <a:ea typeface="BIZ UDPゴシック" panose="020B0400000000000000" pitchFamily="50" charset="-128"/>
            </a:rPr>
            <a:t>https://www.pref.hokkaido.lg.jp/kn/kkr/250407.html</a:t>
          </a: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２　資料は、</a:t>
          </a:r>
          <a:r>
            <a:rPr kumimoji="1" lang="en-US" altLang="ja-JP" sz="800" b="1" u="sng">
              <a:solidFill>
                <a:srgbClr val="FF0000"/>
              </a:solidFill>
              <a:latin typeface="BIZ UDPゴシック" panose="020B0400000000000000" pitchFamily="50" charset="-128"/>
              <a:ea typeface="BIZ UDPゴシック" panose="020B0400000000000000" pitchFamily="50" charset="-128"/>
            </a:rPr>
            <a:t>Excel</a:t>
          </a:r>
          <a:r>
            <a:rPr kumimoji="1" lang="ja-JP" altLang="en-US" sz="800" b="1" u="sng">
              <a:solidFill>
                <a:srgbClr val="FF0000"/>
              </a:solidFill>
              <a:latin typeface="BIZ UDPゴシック" panose="020B0400000000000000" pitchFamily="50" charset="-128"/>
              <a:ea typeface="BIZ UDPゴシック" panose="020B0400000000000000" pitchFamily="50" charset="-128"/>
            </a:rPr>
            <a:t>（申請書）と</a:t>
          </a:r>
          <a:r>
            <a:rPr kumimoji="1" lang="en-US" altLang="ja-JP" sz="800" b="1" u="sng">
              <a:solidFill>
                <a:srgbClr val="FF0000"/>
              </a:solidFill>
              <a:latin typeface="BIZ UDPゴシック" panose="020B0400000000000000" pitchFamily="50" charset="-128"/>
              <a:ea typeface="BIZ UDPゴシック" panose="020B0400000000000000" pitchFamily="50" charset="-128"/>
            </a:rPr>
            <a:t>PDF</a:t>
          </a:r>
          <a:r>
            <a:rPr kumimoji="1" lang="ja-JP" altLang="en-US" sz="800" b="1" u="sng">
              <a:solidFill>
                <a:srgbClr val="FF0000"/>
              </a:solidFill>
              <a:latin typeface="BIZ UDPゴシック" panose="020B0400000000000000" pitchFamily="50" charset="-128"/>
              <a:ea typeface="BIZ UDPゴシック" panose="020B0400000000000000" pitchFamily="50" charset="-128"/>
            </a:rPr>
            <a:t>（申請書及び根拠資料）の両方を</a:t>
          </a:r>
          <a:r>
            <a:rPr kumimoji="1" lang="ja-JP" altLang="en-US" sz="800">
              <a:latin typeface="BIZ UDPゴシック" panose="020B0400000000000000" pitchFamily="50" charset="-128"/>
              <a:ea typeface="BIZ UDPゴシック" panose="020B0400000000000000" pitchFamily="50" charset="-128"/>
            </a:rPr>
            <a:t>データで提出してください。</a:t>
          </a:r>
          <a:endParaRPr kumimoji="1" lang="en-US" altLang="ja-JP" sz="8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３　</a:t>
          </a:r>
          <a:r>
            <a:rPr kumimoji="1" lang="ja-JP" altLang="en-US" sz="800" b="1" u="sng">
              <a:solidFill>
                <a:srgbClr val="FF0000"/>
              </a:solidFill>
              <a:latin typeface="BIZ UDPゴシック" panose="020B0400000000000000" pitchFamily="50" charset="-128"/>
              <a:ea typeface="BIZ UDPゴシック" panose="020B0400000000000000" pitchFamily="50" charset="-128"/>
            </a:rPr>
            <a:t>黄色セルは必須項目です。必ず入力してください。</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a:t>
          </a: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構成員２、３の欄については、ＪＶの場合のみ必須項目です。</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a:t>
          </a: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入力されていない場合、正しく評価できない場合があります。</a:t>
          </a:r>
          <a:endParaRPr kumimoji="1" lang="en-US" altLang="ja-JP" sz="8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４　</a:t>
          </a:r>
          <a:r>
            <a:rPr kumimoji="1" lang="ja-JP" altLang="en-US" sz="800" b="1" u="sng">
              <a:solidFill>
                <a:srgbClr val="FF0000"/>
              </a:solidFill>
              <a:latin typeface="BIZ UDPゴシック" panose="020B0400000000000000" pitchFamily="50" charset="-128"/>
              <a:ea typeface="BIZ UDPゴシック" panose="020B0400000000000000" pitchFamily="50" charset="-128"/>
            </a:rPr>
            <a:t>青色セルは根拠資料の提出や事前登録を活用する項目がある場合に入力が必要です。</a:t>
          </a:r>
          <a:endParaRPr kumimoji="1" lang="en-US" altLang="ja-JP" sz="8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５　事前登録を活用すると、提出書類を省略できるとともに、申請ミスによる下方修正を</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防ぐことができる場合がありますので、是非ご活用ください。</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ＵＲＬ（計画管理課ＨＰ）：</a:t>
          </a:r>
          <a:r>
            <a:rPr kumimoji="1" lang="en-US" altLang="ja-JP" sz="800">
              <a:latin typeface="BIZ UDPゴシック" panose="020B0400000000000000" pitchFamily="50" charset="-128"/>
              <a:ea typeface="BIZ UDPゴシック" panose="020B0400000000000000" pitchFamily="50" charset="-128"/>
            </a:rPr>
            <a:t>https://www.pref.hokkaido.lg.jp/kn/kkr/250407.html</a:t>
          </a:r>
        </a:p>
      </xdr:txBody>
    </xdr:sp>
    <xdr:clientData/>
  </xdr:oneCellAnchor>
  <xdr:twoCellAnchor editAs="oneCell">
    <xdr:from>
      <xdr:col>3</xdr:col>
      <xdr:colOff>266700</xdr:colOff>
      <xdr:row>317</xdr:row>
      <xdr:rowOff>19050</xdr:rowOff>
    </xdr:from>
    <xdr:to>
      <xdr:col>19</xdr:col>
      <xdr:colOff>141991</xdr:colOff>
      <xdr:row>323</xdr:row>
      <xdr:rowOff>44669</xdr:rowOff>
    </xdr:to>
    <xdr:pic>
      <xdr:nvPicPr>
        <xdr:cNvPr id="22" name="図 21">
          <a:extLst>
            <a:ext uri="{FF2B5EF4-FFF2-40B4-BE49-F238E27FC236}">
              <a16:creationId xmlns:a16="http://schemas.microsoft.com/office/drawing/2014/main" id="{E290CFED-AA5C-4EFB-B74B-4E93EFF33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5375" y="66313050"/>
          <a:ext cx="4380616" cy="11686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0</xdr:colOff>
      <xdr:row>9</xdr:row>
      <xdr:rowOff>85724</xdr:rowOff>
    </xdr:from>
    <xdr:ext cx="1885950" cy="1326217"/>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0" y="2416548"/>
          <a:ext cx="1885950" cy="1326217"/>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noAutofit/>
        </a:bodyPr>
        <a:lstStyle/>
        <a:p>
          <a:r>
            <a:rPr kumimoji="1" lang="en-US" altLang="ja-JP" sz="1600">
              <a:solidFill>
                <a:srgbClr val="FF0000"/>
              </a:solidFill>
              <a:latin typeface="HGPｺﾞｼｯｸE" panose="020B0900000000000000" pitchFamily="50" charset="-128"/>
              <a:ea typeface="HGPｺﾞｼｯｸE" panose="020B0900000000000000" pitchFamily="50" charset="-128"/>
            </a:rPr>
            <a:t>【</a:t>
          </a:r>
          <a:r>
            <a:rPr kumimoji="1" lang="ja-JP" altLang="en-US" sz="1600">
              <a:solidFill>
                <a:srgbClr val="FF0000"/>
              </a:solidFill>
              <a:latin typeface="HGPｺﾞｼｯｸE" panose="020B0900000000000000" pitchFamily="50" charset="-128"/>
              <a:ea typeface="HGPｺﾞｼｯｸE" panose="020B0900000000000000" pitchFamily="50" charset="-128"/>
            </a:rPr>
            <a:t>道庁のみ閲覧可</a:t>
          </a:r>
          <a:r>
            <a:rPr kumimoji="1" lang="en-US" altLang="ja-JP" sz="1600">
              <a:solidFill>
                <a:srgbClr val="FF0000"/>
              </a:solidFill>
              <a:latin typeface="HGPｺﾞｼｯｸE" panose="020B0900000000000000" pitchFamily="50" charset="-128"/>
              <a:ea typeface="HGPｺﾞｼｯｸE" panose="020B0900000000000000" pitchFamily="50" charset="-128"/>
            </a:rPr>
            <a:t>】</a:t>
          </a:r>
        </a:p>
        <a:p>
          <a:r>
            <a:rPr kumimoji="1" lang="ja-JP" altLang="en-US" sz="1600">
              <a:solidFill>
                <a:srgbClr val="FF0000"/>
              </a:solidFill>
              <a:latin typeface="HGPｺﾞｼｯｸE" panose="020B0900000000000000" pitchFamily="50" charset="-128"/>
              <a:ea typeface="HGPｺﾞｼｯｸE" panose="020B0900000000000000" pitchFamily="50" charset="-128"/>
            </a:rPr>
            <a:t>改正の都度、要更新</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2:AX3"/>
  <sheetViews>
    <sheetView view="pageBreakPreview" zoomScaleNormal="100" zoomScaleSheetLayoutView="100" workbookViewId="0">
      <selection activeCell="AQ21" sqref="AQ21"/>
    </sheetView>
  </sheetViews>
  <sheetFormatPr defaultColWidth="9" defaultRowHeight="13.5" x14ac:dyDescent="0.4"/>
  <cols>
    <col min="1" max="51" width="2.375" style="184" customWidth="1"/>
    <col min="52" max="16384" width="9" style="184"/>
  </cols>
  <sheetData>
    <row r="2" spans="2:50" x14ac:dyDescent="0.4">
      <c r="B2" s="287" t="s">
        <v>453</v>
      </c>
      <c r="C2" s="287"/>
      <c r="D2" s="287"/>
      <c r="E2" s="287"/>
      <c r="F2" s="287"/>
      <c r="G2" s="287"/>
      <c r="H2" s="287"/>
      <c r="I2" s="287"/>
      <c r="J2" s="287"/>
      <c r="K2" s="287"/>
      <c r="L2" s="287"/>
      <c r="M2" s="287"/>
      <c r="N2" s="287"/>
      <c r="O2" s="287"/>
      <c r="P2" s="287"/>
      <c r="Q2" s="287"/>
      <c r="R2" s="287"/>
      <c r="S2" s="287"/>
      <c r="T2" s="287"/>
      <c r="U2" s="287"/>
      <c r="V2" s="287"/>
      <c r="W2" s="287"/>
      <c r="X2" s="287"/>
      <c r="Y2" s="287"/>
      <c r="Z2" s="287"/>
      <c r="AA2" s="287"/>
      <c r="AB2" s="287"/>
      <c r="AC2" s="287"/>
      <c r="AD2" s="287"/>
      <c r="AE2" s="287"/>
      <c r="AF2" s="287"/>
      <c r="AG2" s="287"/>
      <c r="AH2" s="287"/>
      <c r="AI2" s="185"/>
      <c r="AJ2" s="185"/>
      <c r="AK2" s="185"/>
      <c r="AL2" s="185"/>
      <c r="AM2" s="185"/>
      <c r="AN2" s="185"/>
      <c r="AO2" s="185"/>
      <c r="AP2" s="185"/>
      <c r="AQ2" s="185"/>
      <c r="AR2" s="185"/>
      <c r="AS2" s="185"/>
      <c r="AT2" s="185"/>
      <c r="AU2" s="185"/>
      <c r="AV2" s="185"/>
      <c r="AW2" s="185"/>
      <c r="AX2" s="185"/>
    </row>
    <row r="3" spans="2:50" x14ac:dyDescent="0.4">
      <c r="B3" s="287"/>
      <c r="C3" s="287"/>
      <c r="D3" s="287"/>
      <c r="E3" s="287"/>
      <c r="F3" s="287"/>
      <c r="G3" s="287"/>
      <c r="H3" s="287"/>
      <c r="I3" s="287"/>
      <c r="J3" s="287"/>
      <c r="K3" s="287"/>
      <c r="L3" s="287"/>
      <c r="M3" s="287"/>
      <c r="N3" s="287"/>
      <c r="O3" s="287"/>
      <c r="P3" s="287"/>
      <c r="Q3" s="287"/>
      <c r="R3" s="287"/>
      <c r="S3" s="287"/>
      <c r="T3" s="287"/>
      <c r="U3" s="287"/>
      <c r="V3" s="287"/>
      <c r="W3" s="287"/>
      <c r="X3" s="287"/>
      <c r="Y3" s="287"/>
      <c r="Z3" s="287"/>
      <c r="AA3" s="287"/>
      <c r="AB3" s="287"/>
      <c r="AC3" s="287"/>
      <c r="AD3" s="287"/>
      <c r="AE3" s="287"/>
      <c r="AF3" s="287"/>
      <c r="AG3" s="287"/>
      <c r="AH3" s="287"/>
    </row>
  </sheetData>
  <mergeCells count="1">
    <mergeCell ref="B2:AH3"/>
  </mergeCells>
  <phoneticPr fontId="2"/>
  <printOptions horizontalCentered="1"/>
  <pageMargins left="0.59055118110236227" right="0.59055118110236227" top="0.55118110236220474" bottom="0.35433070866141736"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AB246"/>
  <sheetViews>
    <sheetView showGridLines="0" tabSelected="1" view="pageBreakPreview" zoomScale="145" zoomScaleNormal="145" zoomScaleSheetLayoutView="145" workbookViewId="0">
      <selection activeCell="E20" sqref="E20"/>
    </sheetView>
  </sheetViews>
  <sheetFormatPr defaultColWidth="9" defaultRowHeight="13.5" x14ac:dyDescent="0.4"/>
  <cols>
    <col min="1" max="23" width="3.625" style="145" customWidth="1"/>
    <col min="24" max="24" width="7" style="145" customWidth="1"/>
    <col min="25" max="25" width="3.625" style="145" customWidth="1"/>
    <col min="26" max="26" width="7.375" style="145" customWidth="1"/>
    <col min="27" max="43" width="3.625" style="145" customWidth="1"/>
    <col min="44" max="16384" width="9" style="145"/>
  </cols>
  <sheetData>
    <row r="1" spans="1:24" ht="13.5" customHeight="1" x14ac:dyDescent="0.4">
      <c r="P1" s="363" t="s">
        <v>1</v>
      </c>
      <c r="Q1" s="363"/>
      <c r="R1" s="362"/>
      <c r="S1" s="362"/>
      <c r="T1" s="362"/>
      <c r="U1" s="362"/>
      <c r="V1" s="362"/>
      <c r="W1" s="362"/>
      <c r="X1" s="362"/>
    </row>
    <row r="2" spans="1:24" ht="19.5" customHeight="1" x14ac:dyDescent="0.4">
      <c r="A2" s="289" t="s">
        <v>0</v>
      </c>
      <c r="B2" s="289"/>
      <c r="C2" s="289"/>
      <c r="D2" s="289"/>
      <c r="E2" s="289"/>
      <c r="F2" s="289"/>
      <c r="G2" s="289"/>
      <c r="H2" s="289"/>
      <c r="I2" s="289"/>
      <c r="J2" s="289"/>
      <c r="K2" s="289"/>
      <c r="L2" s="289"/>
      <c r="M2" s="289"/>
      <c r="N2" s="289"/>
      <c r="O2" s="289"/>
      <c r="P2" s="289"/>
      <c r="Q2" s="289"/>
      <c r="R2" s="289"/>
      <c r="S2" s="289"/>
      <c r="T2" s="289"/>
      <c r="U2" s="289"/>
      <c r="V2" s="289"/>
      <c r="W2" s="289"/>
      <c r="X2" s="289"/>
    </row>
    <row r="3" spans="1:24" s="146" customFormat="1" ht="11.25" x14ac:dyDescent="0.4">
      <c r="A3" s="146" t="s">
        <v>2</v>
      </c>
    </row>
    <row r="4" spans="1:24" s="146" customFormat="1" ht="11.25" x14ac:dyDescent="0.4">
      <c r="E4" s="146" t="s">
        <v>41</v>
      </c>
    </row>
    <row r="5" spans="1:24" s="146" customFormat="1" ht="11.25" x14ac:dyDescent="0.4">
      <c r="E5" s="147" t="s">
        <v>449</v>
      </c>
    </row>
    <row r="6" spans="1:24" s="146" customFormat="1" ht="11.25" customHeight="1" x14ac:dyDescent="0.4">
      <c r="E6" s="308" t="s">
        <v>3</v>
      </c>
      <c r="F6" s="308"/>
      <c r="G6" s="308"/>
      <c r="H6" s="308"/>
      <c r="I6" s="308"/>
      <c r="J6" s="306"/>
      <c r="K6" s="306"/>
      <c r="L6" s="306"/>
      <c r="M6" s="306"/>
      <c r="N6" s="306"/>
      <c r="O6" s="306"/>
      <c r="P6" s="306"/>
      <c r="Q6" s="306"/>
      <c r="R6" s="306"/>
      <c r="S6" s="306"/>
      <c r="T6" s="306"/>
      <c r="U6" s="306"/>
      <c r="V6" s="306"/>
      <c r="W6" s="306"/>
      <c r="X6" s="306"/>
    </row>
    <row r="7" spans="1:24" s="146" customFormat="1" ht="18.75" customHeight="1" x14ac:dyDescent="0.4">
      <c r="E7" s="348" t="s">
        <v>437</v>
      </c>
      <c r="F7" s="349"/>
      <c r="G7" s="349"/>
      <c r="H7" s="349"/>
      <c r="I7" s="349"/>
      <c r="J7" s="306"/>
      <c r="K7" s="306"/>
      <c r="L7" s="306"/>
      <c r="M7" s="306"/>
      <c r="N7" s="306"/>
      <c r="O7" s="306"/>
      <c r="P7" s="306"/>
      <c r="Q7" s="306"/>
      <c r="R7" s="306"/>
      <c r="S7" s="306"/>
      <c r="T7" s="306"/>
      <c r="U7" s="306"/>
      <c r="V7" s="306"/>
      <c r="W7" s="306"/>
      <c r="X7" s="306"/>
    </row>
    <row r="8" spans="1:24" s="146" customFormat="1" ht="11.25" customHeight="1" x14ac:dyDescent="0.4">
      <c r="E8" s="308" t="s">
        <v>4</v>
      </c>
      <c r="F8" s="308"/>
      <c r="G8" s="308"/>
      <c r="H8" s="308"/>
      <c r="I8" s="308"/>
      <c r="J8" s="306"/>
      <c r="K8" s="306"/>
      <c r="L8" s="306"/>
      <c r="M8" s="306"/>
      <c r="N8" s="306"/>
      <c r="O8" s="306"/>
      <c r="P8" s="306"/>
      <c r="Q8" s="306"/>
      <c r="R8" s="306"/>
      <c r="S8" s="306"/>
      <c r="T8" s="306"/>
      <c r="U8" s="306"/>
      <c r="V8" s="306"/>
      <c r="W8" s="306"/>
      <c r="X8" s="306"/>
    </row>
    <row r="9" spans="1:24" s="146" customFormat="1" ht="11.25" customHeight="1" x14ac:dyDescent="0.4">
      <c r="E9" s="308" t="s">
        <v>5</v>
      </c>
      <c r="F9" s="308"/>
      <c r="G9" s="308"/>
      <c r="H9" s="308"/>
      <c r="I9" s="308"/>
      <c r="J9" s="306"/>
      <c r="K9" s="306"/>
      <c r="L9" s="306"/>
      <c r="M9" s="306"/>
      <c r="N9" s="306"/>
      <c r="O9" s="306"/>
      <c r="P9" s="306"/>
      <c r="Q9" s="306"/>
      <c r="R9" s="306"/>
      <c r="S9" s="306"/>
      <c r="T9" s="306"/>
      <c r="U9" s="306"/>
      <c r="V9" s="306"/>
      <c r="W9" s="306"/>
      <c r="X9" s="306"/>
    </row>
    <row r="10" spans="1:24" s="146" customFormat="1" ht="11.25" customHeight="1" x14ac:dyDescent="0.4">
      <c r="E10" s="308" t="s">
        <v>277</v>
      </c>
      <c r="F10" s="308"/>
      <c r="G10" s="308"/>
      <c r="H10" s="308"/>
      <c r="I10" s="308"/>
      <c r="J10" s="306"/>
      <c r="K10" s="306"/>
      <c r="L10" s="306"/>
      <c r="M10" s="306"/>
      <c r="N10" s="306"/>
      <c r="O10" s="306"/>
      <c r="P10" s="306"/>
      <c r="Q10" s="306"/>
      <c r="R10" s="306"/>
      <c r="S10" s="306"/>
      <c r="T10" s="306"/>
      <c r="U10" s="306"/>
      <c r="V10" s="306"/>
      <c r="W10" s="306"/>
      <c r="X10" s="306"/>
    </row>
    <row r="11" spans="1:24" s="146" customFormat="1" ht="11.25" customHeight="1" x14ac:dyDescent="0.4">
      <c r="E11" s="308" t="s">
        <v>6</v>
      </c>
      <c r="F11" s="308"/>
      <c r="G11" s="308"/>
      <c r="H11" s="308"/>
      <c r="I11" s="308"/>
      <c r="J11" s="306"/>
      <c r="K11" s="306"/>
      <c r="L11" s="306"/>
      <c r="M11" s="306"/>
      <c r="N11" s="306"/>
      <c r="O11" s="306"/>
      <c r="P11" s="306"/>
      <c r="Q11" s="306"/>
      <c r="R11" s="306"/>
      <c r="S11" s="306"/>
      <c r="T11" s="306"/>
      <c r="U11" s="306"/>
      <c r="V11" s="306"/>
      <c r="W11" s="306"/>
      <c r="X11" s="306"/>
    </row>
    <row r="12" spans="1:24" s="146" customFormat="1" ht="11.25" customHeight="1" x14ac:dyDescent="0.4">
      <c r="E12" s="308" t="s">
        <v>7</v>
      </c>
      <c r="F12" s="308"/>
      <c r="G12" s="308"/>
      <c r="H12" s="308"/>
      <c r="I12" s="308"/>
      <c r="J12" s="306"/>
      <c r="K12" s="306"/>
      <c r="L12" s="306"/>
      <c r="M12" s="306"/>
      <c r="N12" s="306"/>
      <c r="O12" s="306"/>
      <c r="P12" s="306"/>
      <c r="Q12" s="306"/>
      <c r="R12" s="306"/>
      <c r="S12" s="306"/>
      <c r="T12" s="306"/>
      <c r="U12" s="306"/>
      <c r="V12" s="306"/>
      <c r="W12" s="306"/>
      <c r="X12" s="306"/>
    </row>
    <row r="13" spans="1:24" s="146" customFormat="1" ht="11.25" x14ac:dyDescent="0.4"/>
    <row r="14" spans="1:24" s="146" customFormat="1" ht="11.25" x14ac:dyDescent="0.4">
      <c r="A14" s="146" t="s">
        <v>455</v>
      </c>
    </row>
    <row r="15" spans="1:24" s="146" customFormat="1" ht="11.25" x14ac:dyDescent="0.4">
      <c r="A15" s="146" t="s">
        <v>456</v>
      </c>
    </row>
    <row r="16" spans="1:24" s="146" customFormat="1" ht="11.25" x14ac:dyDescent="0.4">
      <c r="A16" s="146" t="s">
        <v>8</v>
      </c>
    </row>
    <row r="17" spans="1:24" s="146" customFormat="1" ht="11.25" x14ac:dyDescent="0.4"/>
    <row r="18" spans="1:24" s="146" customFormat="1" ht="11.25" x14ac:dyDescent="0.4">
      <c r="B18" s="308" t="s">
        <v>9</v>
      </c>
      <c r="C18" s="308"/>
      <c r="D18" s="308"/>
      <c r="E18" s="309">
        <v>30511</v>
      </c>
      <c r="F18" s="309"/>
      <c r="G18" s="309"/>
      <c r="H18" s="309"/>
      <c r="I18" s="309"/>
      <c r="J18" s="309"/>
      <c r="K18" s="309"/>
      <c r="L18" s="309"/>
      <c r="M18" s="309"/>
      <c r="N18" s="309"/>
      <c r="O18" s="309"/>
      <c r="P18" s="309"/>
      <c r="Q18" s="309"/>
      <c r="R18" s="309"/>
      <c r="S18" s="309"/>
      <c r="T18" s="309"/>
      <c r="U18" s="309"/>
      <c r="V18" s="309"/>
      <c r="W18" s="309"/>
      <c r="X18" s="309"/>
    </row>
    <row r="19" spans="1:24" s="146" customFormat="1" ht="11.25" x14ac:dyDescent="0.4">
      <c r="B19" s="308" t="s">
        <v>10</v>
      </c>
      <c r="C19" s="308"/>
      <c r="D19" s="308"/>
      <c r="E19" s="309" t="s">
        <v>531</v>
      </c>
      <c r="F19" s="309"/>
      <c r="G19" s="309"/>
      <c r="H19" s="309"/>
      <c r="I19" s="309"/>
      <c r="J19" s="309"/>
      <c r="K19" s="309"/>
      <c r="L19" s="309"/>
      <c r="M19" s="309"/>
      <c r="N19" s="309"/>
      <c r="O19" s="309"/>
      <c r="P19" s="309"/>
      <c r="Q19" s="309"/>
      <c r="R19" s="309"/>
      <c r="S19" s="309"/>
      <c r="T19" s="309"/>
      <c r="U19" s="309"/>
      <c r="V19" s="309"/>
      <c r="W19" s="309"/>
      <c r="X19" s="309"/>
    </row>
    <row r="20" spans="1:24" s="146" customFormat="1" ht="11.25" x14ac:dyDescent="0.4"/>
    <row r="21" spans="1:24" s="146" customFormat="1" x14ac:dyDescent="0.4">
      <c r="A21" s="282" t="s">
        <v>516</v>
      </c>
    </row>
    <row r="22" spans="1:24" s="146" customFormat="1" ht="15" customHeight="1" x14ac:dyDescent="0.4">
      <c r="A22" s="328" t="s">
        <v>38</v>
      </c>
      <c r="B22" s="329"/>
      <c r="C22" s="329"/>
      <c r="D22" s="329"/>
      <c r="E22" s="329"/>
      <c r="F22" s="329"/>
      <c r="G22" s="329"/>
      <c r="H22" s="329"/>
      <c r="I22" s="330"/>
      <c r="J22" s="326" t="s">
        <v>11</v>
      </c>
      <c r="K22" s="326" t="s">
        <v>26</v>
      </c>
      <c r="L22" s="342" t="s">
        <v>13</v>
      </c>
      <c r="M22" s="343"/>
      <c r="N22" s="344"/>
      <c r="O22" s="342" t="s">
        <v>14</v>
      </c>
      <c r="P22" s="343"/>
      <c r="Q22" s="344"/>
      <c r="R22" s="407" t="s">
        <v>12</v>
      </c>
      <c r="S22" s="407"/>
      <c r="T22" s="407" t="s">
        <v>454</v>
      </c>
      <c r="U22" s="407"/>
      <c r="V22" s="407"/>
      <c r="W22" s="442" t="s">
        <v>442</v>
      </c>
      <c r="X22" s="444"/>
    </row>
    <row r="23" spans="1:24" s="146" customFormat="1" ht="22.5" customHeight="1" x14ac:dyDescent="0.4">
      <c r="A23" s="331"/>
      <c r="B23" s="332"/>
      <c r="C23" s="332"/>
      <c r="D23" s="332"/>
      <c r="E23" s="332"/>
      <c r="F23" s="332"/>
      <c r="G23" s="332"/>
      <c r="H23" s="332"/>
      <c r="I23" s="333"/>
      <c r="J23" s="327"/>
      <c r="K23" s="327"/>
      <c r="L23" s="345"/>
      <c r="M23" s="346"/>
      <c r="N23" s="347"/>
      <c r="O23" s="345"/>
      <c r="P23" s="346"/>
      <c r="Q23" s="347"/>
      <c r="R23" s="447" t="s">
        <v>464</v>
      </c>
      <c r="S23" s="448"/>
      <c r="T23" s="448"/>
      <c r="U23" s="448"/>
      <c r="V23" s="448"/>
      <c r="W23" s="448"/>
      <c r="X23" s="449"/>
    </row>
    <row r="24" spans="1:24" s="146" customFormat="1" ht="18" customHeight="1" x14ac:dyDescent="0.4">
      <c r="A24" s="310">
        <v>1</v>
      </c>
      <c r="B24" s="312" t="s">
        <v>35</v>
      </c>
      <c r="C24" s="313"/>
      <c r="D24" s="334" t="s">
        <v>92</v>
      </c>
      <c r="E24" s="335"/>
      <c r="F24" s="335"/>
      <c r="G24" s="335"/>
      <c r="H24" s="335"/>
      <c r="I24" s="336"/>
      <c r="J24" s="350"/>
      <c r="K24" s="351"/>
      <c r="L24" s="351"/>
      <c r="M24" s="351"/>
      <c r="N24" s="351"/>
      <c r="O24" s="351"/>
      <c r="P24" s="351"/>
      <c r="Q24" s="351"/>
      <c r="R24" s="351"/>
      <c r="S24" s="351"/>
      <c r="T24" s="351"/>
      <c r="U24" s="351"/>
      <c r="V24" s="351"/>
      <c r="W24" s="351"/>
      <c r="X24" s="352"/>
    </row>
    <row r="25" spans="1:24" s="146" customFormat="1" ht="18" customHeight="1" x14ac:dyDescent="0.4">
      <c r="A25" s="311"/>
      <c r="B25" s="313"/>
      <c r="C25" s="313"/>
      <c r="D25" s="334" t="s">
        <v>93</v>
      </c>
      <c r="E25" s="335"/>
      <c r="F25" s="335"/>
      <c r="G25" s="335"/>
      <c r="H25" s="335"/>
      <c r="I25" s="336"/>
      <c r="J25" s="353"/>
      <c r="K25" s="354"/>
      <c r="L25" s="354"/>
      <c r="M25" s="354"/>
      <c r="N25" s="354"/>
      <c r="O25" s="354"/>
      <c r="P25" s="354"/>
      <c r="Q25" s="354"/>
      <c r="R25" s="354"/>
      <c r="S25" s="354"/>
      <c r="T25" s="354"/>
      <c r="U25" s="354"/>
      <c r="V25" s="354"/>
      <c r="W25" s="354"/>
      <c r="X25" s="355"/>
    </row>
    <row r="26" spans="1:24" s="146" customFormat="1" ht="18" customHeight="1" x14ac:dyDescent="0.4">
      <c r="A26" s="311"/>
      <c r="B26" s="313"/>
      <c r="C26" s="313"/>
      <c r="D26" s="334" t="s">
        <v>94</v>
      </c>
      <c r="E26" s="335"/>
      <c r="F26" s="335"/>
      <c r="G26" s="335"/>
      <c r="H26" s="335"/>
      <c r="I26" s="336"/>
      <c r="J26" s="356"/>
      <c r="K26" s="357"/>
      <c r="L26" s="357"/>
      <c r="M26" s="357"/>
      <c r="N26" s="357"/>
      <c r="O26" s="357"/>
      <c r="P26" s="357"/>
      <c r="Q26" s="357"/>
      <c r="R26" s="357"/>
      <c r="S26" s="357"/>
      <c r="T26" s="357"/>
      <c r="U26" s="357"/>
      <c r="V26" s="357"/>
      <c r="W26" s="357"/>
      <c r="X26" s="358"/>
    </row>
    <row r="27" spans="1:24" s="146" customFormat="1" ht="18" customHeight="1" x14ac:dyDescent="0.4">
      <c r="A27" s="292">
        <v>2</v>
      </c>
      <c r="B27" s="314" t="s">
        <v>33</v>
      </c>
      <c r="C27" s="314"/>
      <c r="D27" s="337" t="s">
        <v>16</v>
      </c>
      <c r="E27" s="338"/>
      <c r="F27" s="338"/>
      <c r="G27" s="338"/>
      <c r="H27" s="338"/>
      <c r="I27" s="339"/>
      <c r="J27" s="149" t="s">
        <v>291</v>
      </c>
      <c r="K27" s="182">
        <v>7.5</v>
      </c>
      <c r="L27" s="305"/>
      <c r="M27" s="305"/>
      <c r="N27" s="305"/>
      <c r="O27" s="317"/>
      <c r="P27" s="325"/>
      <c r="Q27" s="318"/>
      <c r="R27" s="450"/>
      <c r="S27" s="359" t="s">
        <v>29</v>
      </c>
      <c r="T27" s="150" t="s">
        <v>285</v>
      </c>
      <c r="U27" s="455" t="s">
        <v>466</v>
      </c>
      <c r="V27" s="396"/>
      <c r="W27" s="340"/>
      <c r="X27" s="341"/>
    </row>
    <row r="28" spans="1:24" s="146" customFormat="1" ht="18" customHeight="1" x14ac:dyDescent="0.4">
      <c r="A28" s="307"/>
      <c r="B28" s="314"/>
      <c r="C28" s="314"/>
      <c r="D28" s="337" t="s">
        <v>137</v>
      </c>
      <c r="E28" s="338"/>
      <c r="F28" s="338"/>
      <c r="G28" s="338"/>
      <c r="H28" s="338"/>
      <c r="I28" s="339"/>
      <c r="J28" s="149" t="s">
        <v>292</v>
      </c>
      <c r="K28" s="182">
        <v>0.5</v>
      </c>
      <c r="L28" s="305"/>
      <c r="M28" s="305"/>
      <c r="N28" s="305"/>
      <c r="O28" s="317"/>
      <c r="P28" s="325"/>
      <c r="Q28" s="318"/>
      <c r="R28" s="454"/>
      <c r="S28" s="360"/>
      <c r="T28" s="195"/>
      <c r="U28" s="315" t="s">
        <v>284</v>
      </c>
      <c r="V28" s="316"/>
      <c r="W28" s="340"/>
      <c r="X28" s="341"/>
    </row>
    <row r="29" spans="1:24" s="146" customFormat="1" ht="18" customHeight="1" x14ac:dyDescent="0.4">
      <c r="A29" s="307"/>
      <c r="B29" s="314"/>
      <c r="C29" s="314"/>
      <c r="D29" s="337" t="s">
        <v>139</v>
      </c>
      <c r="E29" s="338"/>
      <c r="F29" s="338"/>
      <c r="G29" s="338"/>
      <c r="H29" s="338"/>
      <c r="I29" s="339"/>
      <c r="J29" s="149" t="s">
        <v>293</v>
      </c>
      <c r="K29" s="182">
        <v>0.5</v>
      </c>
      <c r="L29" s="305"/>
      <c r="M29" s="305"/>
      <c r="N29" s="305"/>
      <c r="O29" s="317"/>
      <c r="P29" s="325"/>
      <c r="Q29" s="318"/>
      <c r="R29" s="454"/>
      <c r="S29" s="360"/>
      <c r="T29" s="195"/>
      <c r="U29" s="315" t="s">
        <v>286</v>
      </c>
      <c r="V29" s="316"/>
      <c r="W29" s="340"/>
      <c r="X29" s="341"/>
    </row>
    <row r="30" spans="1:24" s="146" customFormat="1" ht="18" customHeight="1" x14ac:dyDescent="0.4">
      <c r="A30" s="307"/>
      <c r="B30" s="314"/>
      <c r="C30" s="314"/>
      <c r="D30" s="337" t="s">
        <v>15</v>
      </c>
      <c r="E30" s="338"/>
      <c r="F30" s="338"/>
      <c r="G30" s="338"/>
      <c r="H30" s="338"/>
      <c r="I30" s="339"/>
      <c r="J30" s="149" t="s">
        <v>294</v>
      </c>
      <c r="K30" s="182">
        <v>1.5</v>
      </c>
      <c r="L30" s="305"/>
      <c r="M30" s="305"/>
      <c r="N30" s="305"/>
      <c r="O30" s="317"/>
      <c r="P30" s="325"/>
      <c r="Q30" s="318"/>
      <c r="R30" s="451"/>
      <c r="S30" s="361"/>
      <c r="T30" s="195"/>
      <c r="U30" s="315" t="s">
        <v>287</v>
      </c>
      <c r="V30" s="316"/>
      <c r="W30" s="455" t="s">
        <v>443</v>
      </c>
      <c r="X30" s="396"/>
    </row>
    <row r="31" spans="1:24" s="146" customFormat="1" ht="18" customHeight="1" x14ac:dyDescent="0.4">
      <c r="A31" s="292">
        <v>3</v>
      </c>
      <c r="B31" s="314" t="s">
        <v>34</v>
      </c>
      <c r="C31" s="314"/>
      <c r="D31" s="337" t="s">
        <v>17</v>
      </c>
      <c r="E31" s="338"/>
      <c r="F31" s="338"/>
      <c r="G31" s="338"/>
      <c r="H31" s="338"/>
      <c r="I31" s="339"/>
      <c r="J31" s="149" t="s">
        <v>295</v>
      </c>
      <c r="K31" s="182">
        <v>2</v>
      </c>
      <c r="L31" s="305"/>
      <c r="M31" s="305"/>
      <c r="N31" s="305"/>
      <c r="O31" s="317"/>
      <c r="P31" s="325"/>
      <c r="Q31" s="318"/>
      <c r="R31" s="450"/>
      <c r="S31" s="359" t="s">
        <v>30</v>
      </c>
      <c r="T31" s="195"/>
      <c r="U31" s="315" t="s">
        <v>288</v>
      </c>
      <c r="V31" s="316"/>
      <c r="W31" s="455" t="s">
        <v>443</v>
      </c>
      <c r="X31" s="396"/>
    </row>
    <row r="32" spans="1:24" s="146" customFormat="1" ht="18" customHeight="1" x14ac:dyDescent="0.4">
      <c r="A32" s="307"/>
      <c r="B32" s="314"/>
      <c r="C32" s="314"/>
      <c r="D32" s="337" t="s">
        <v>159</v>
      </c>
      <c r="E32" s="338"/>
      <c r="F32" s="338"/>
      <c r="G32" s="338"/>
      <c r="H32" s="338"/>
      <c r="I32" s="339"/>
      <c r="J32" s="149" t="s">
        <v>296</v>
      </c>
      <c r="K32" s="182">
        <v>0.5</v>
      </c>
      <c r="L32" s="305"/>
      <c r="M32" s="305"/>
      <c r="N32" s="305"/>
      <c r="O32" s="317"/>
      <c r="P32" s="325"/>
      <c r="Q32" s="318"/>
      <c r="R32" s="451"/>
      <c r="S32" s="361"/>
      <c r="T32" s="195"/>
      <c r="U32" s="315" t="s">
        <v>289</v>
      </c>
      <c r="V32" s="316"/>
      <c r="W32" s="455" t="s">
        <v>443</v>
      </c>
      <c r="X32" s="396"/>
    </row>
    <row r="33" spans="1:24" s="146" customFormat="1" ht="18" customHeight="1" x14ac:dyDescent="0.4">
      <c r="A33" s="292">
        <v>4</v>
      </c>
      <c r="B33" s="314" t="s">
        <v>108</v>
      </c>
      <c r="C33" s="314"/>
      <c r="D33" s="337" t="s">
        <v>18</v>
      </c>
      <c r="E33" s="338"/>
      <c r="F33" s="338"/>
      <c r="G33" s="338"/>
      <c r="H33" s="338"/>
      <c r="I33" s="339"/>
      <c r="J33" s="149" t="s">
        <v>297</v>
      </c>
      <c r="K33" s="182">
        <v>0.5</v>
      </c>
      <c r="L33" s="305"/>
      <c r="M33" s="305"/>
      <c r="N33" s="305"/>
      <c r="O33" s="317"/>
      <c r="P33" s="325"/>
      <c r="Q33" s="318"/>
      <c r="R33" s="404"/>
      <c r="S33" s="399" t="s">
        <v>444</v>
      </c>
      <c r="T33" s="195"/>
      <c r="U33" s="315" t="s">
        <v>288</v>
      </c>
      <c r="V33" s="316"/>
      <c r="W33" s="455" t="s">
        <v>443</v>
      </c>
      <c r="X33" s="396"/>
    </row>
    <row r="34" spans="1:24" s="146" customFormat="1" ht="18" customHeight="1" x14ac:dyDescent="0.4">
      <c r="A34" s="307"/>
      <c r="B34" s="314"/>
      <c r="C34" s="314"/>
      <c r="D34" s="337" t="s">
        <v>19</v>
      </c>
      <c r="E34" s="338"/>
      <c r="F34" s="338"/>
      <c r="G34" s="338"/>
      <c r="H34" s="338"/>
      <c r="I34" s="339"/>
      <c r="J34" s="149" t="s">
        <v>298</v>
      </c>
      <c r="K34" s="182">
        <v>0.5</v>
      </c>
      <c r="L34" s="305"/>
      <c r="M34" s="305"/>
      <c r="N34" s="305"/>
      <c r="O34" s="317"/>
      <c r="P34" s="325"/>
      <c r="Q34" s="318"/>
      <c r="R34" s="405"/>
      <c r="S34" s="360"/>
      <c r="T34" s="196"/>
      <c r="U34" s="400" t="s">
        <v>452</v>
      </c>
      <c r="V34" s="401"/>
      <c r="W34" s="340"/>
      <c r="X34" s="341"/>
    </row>
    <row r="35" spans="1:24" s="146" customFormat="1" ht="18" customHeight="1" x14ac:dyDescent="0.4">
      <c r="A35" s="307"/>
      <c r="B35" s="314"/>
      <c r="C35" s="314"/>
      <c r="D35" s="337" t="s">
        <v>20</v>
      </c>
      <c r="E35" s="338"/>
      <c r="F35" s="338"/>
      <c r="G35" s="338"/>
      <c r="H35" s="338"/>
      <c r="I35" s="339"/>
      <c r="J35" s="149" t="s">
        <v>299</v>
      </c>
      <c r="K35" s="182">
        <v>0.5</v>
      </c>
      <c r="L35" s="305"/>
      <c r="M35" s="305"/>
      <c r="N35" s="305"/>
      <c r="O35" s="317"/>
      <c r="P35" s="325"/>
      <c r="Q35" s="318"/>
      <c r="R35" s="406"/>
      <c r="S35" s="361"/>
      <c r="T35" s="195"/>
      <c r="U35" s="315" t="s">
        <v>290</v>
      </c>
      <c r="V35" s="316"/>
      <c r="W35" s="455" t="s">
        <v>443</v>
      </c>
      <c r="X35" s="396"/>
    </row>
    <row r="36" spans="1:24" s="146" customFormat="1" ht="18" customHeight="1" x14ac:dyDescent="0.4">
      <c r="A36" s="307"/>
      <c r="B36" s="314"/>
      <c r="C36" s="314"/>
      <c r="D36" s="446" t="s">
        <v>32</v>
      </c>
      <c r="E36" s="338"/>
      <c r="F36" s="338"/>
      <c r="G36" s="338"/>
      <c r="H36" s="338"/>
      <c r="I36" s="339"/>
      <c r="J36" s="149" t="s">
        <v>300</v>
      </c>
      <c r="K36" s="182">
        <v>0.5</v>
      </c>
      <c r="L36" s="305"/>
      <c r="M36" s="305"/>
      <c r="N36" s="305"/>
      <c r="O36" s="317"/>
      <c r="P36" s="325"/>
      <c r="Q36" s="318"/>
      <c r="R36" s="194"/>
      <c r="S36" s="183" t="s">
        <v>445</v>
      </c>
      <c r="T36" s="195"/>
      <c r="U36" s="315" t="s">
        <v>290</v>
      </c>
      <c r="V36" s="316"/>
      <c r="W36" s="340"/>
      <c r="X36" s="341"/>
    </row>
    <row r="37" spans="1:24" s="146" customFormat="1" ht="18" customHeight="1" x14ac:dyDescent="0.4">
      <c r="A37" s="307"/>
      <c r="B37" s="314"/>
      <c r="C37" s="314"/>
      <c r="D37" s="337" t="s">
        <v>232</v>
      </c>
      <c r="E37" s="338"/>
      <c r="F37" s="338"/>
      <c r="G37" s="338"/>
      <c r="H37" s="338"/>
      <c r="I37" s="339"/>
      <c r="J37" s="149" t="s">
        <v>301</v>
      </c>
      <c r="K37" s="182">
        <v>0.5</v>
      </c>
      <c r="L37" s="305"/>
      <c r="M37" s="305"/>
      <c r="N37" s="305"/>
      <c r="O37" s="317"/>
      <c r="P37" s="325"/>
      <c r="Q37" s="318"/>
      <c r="R37" s="194"/>
      <c r="S37" s="183" t="s">
        <v>446</v>
      </c>
      <c r="T37" s="150" t="s">
        <v>285</v>
      </c>
      <c r="U37" s="402" t="s">
        <v>27</v>
      </c>
      <c r="V37" s="403"/>
      <c r="W37" s="455" t="s">
        <v>443</v>
      </c>
      <c r="X37" s="396"/>
    </row>
    <row r="38" spans="1:24" s="146" customFormat="1" ht="18" customHeight="1" x14ac:dyDescent="0.4">
      <c r="A38" s="382">
        <v>5</v>
      </c>
      <c r="B38" s="445" t="s">
        <v>109</v>
      </c>
      <c r="C38" s="445"/>
      <c r="D38" s="337" t="s">
        <v>241</v>
      </c>
      <c r="E38" s="338"/>
      <c r="F38" s="338"/>
      <c r="G38" s="338"/>
      <c r="H38" s="338"/>
      <c r="I38" s="339"/>
      <c r="J38" s="149" t="s">
        <v>302</v>
      </c>
      <c r="K38" s="182">
        <v>1</v>
      </c>
      <c r="L38" s="305"/>
      <c r="M38" s="305"/>
      <c r="N38" s="305"/>
      <c r="O38" s="317"/>
      <c r="P38" s="325"/>
      <c r="Q38" s="318"/>
      <c r="R38" s="404"/>
      <c r="S38" s="399" t="s">
        <v>447</v>
      </c>
      <c r="T38" s="150" t="s">
        <v>285</v>
      </c>
      <c r="U38" s="402" t="s">
        <v>27</v>
      </c>
      <c r="V38" s="403"/>
      <c r="W38" s="455" t="s">
        <v>28</v>
      </c>
      <c r="X38" s="396"/>
    </row>
    <row r="39" spans="1:24" s="146" customFormat="1" ht="18" customHeight="1" x14ac:dyDescent="0.4">
      <c r="A39" s="364"/>
      <c r="B39" s="445"/>
      <c r="C39" s="445"/>
      <c r="D39" s="337" t="s">
        <v>21</v>
      </c>
      <c r="E39" s="338"/>
      <c r="F39" s="338"/>
      <c r="G39" s="338"/>
      <c r="H39" s="338"/>
      <c r="I39" s="339"/>
      <c r="J39" s="149" t="s">
        <v>303</v>
      </c>
      <c r="K39" s="182">
        <v>0.25</v>
      </c>
      <c r="L39" s="305"/>
      <c r="M39" s="305"/>
      <c r="N39" s="305"/>
      <c r="O39" s="317"/>
      <c r="P39" s="325"/>
      <c r="Q39" s="318"/>
      <c r="R39" s="405"/>
      <c r="S39" s="360"/>
      <c r="T39" s="150" t="s">
        <v>285</v>
      </c>
      <c r="U39" s="402" t="s">
        <v>27</v>
      </c>
      <c r="V39" s="403"/>
      <c r="W39" s="455" t="s">
        <v>443</v>
      </c>
      <c r="X39" s="396"/>
    </row>
    <row r="40" spans="1:24" s="146" customFormat="1" ht="18" customHeight="1" x14ac:dyDescent="0.4">
      <c r="A40" s="364"/>
      <c r="B40" s="445"/>
      <c r="C40" s="445"/>
      <c r="D40" s="337" t="s">
        <v>22</v>
      </c>
      <c r="E40" s="338"/>
      <c r="F40" s="338"/>
      <c r="G40" s="338"/>
      <c r="H40" s="338"/>
      <c r="I40" s="339"/>
      <c r="J40" s="149" t="s">
        <v>304</v>
      </c>
      <c r="K40" s="182">
        <v>0.25</v>
      </c>
      <c r="L40" s="305"/>
      <c r="M40" s="305"/>
      <c r="N40" s="305"/>
      <c r="O40" s="317"/>
      <c r="P40" s="325"/>
      <c r="Q40" s="318"/>
      <c r="R40" s="405"/>
      <c r="S40" s="360"/>
      <c r="T40" s="150" t="s">
        <v>285</v>
      </c>
      <c r="U40" s="402" t="s">
        <v>27</v>
      </c>
      <c r="V40" s="403"/>
      <c r="W40" s="455" t="s">
        <v>443</v>
      </c>
      <c r="X40" s="396"/>
    </row>
    <row r="41" spans="1:24" s="146" customFormat="1" ht="18" customHeight="1" x14ac:dyDescent="0.4">
      <c r="A41" s="364"/>
      <c r="B41" s="445"/>
      <c r="C41" s="445"/>
      <c r="D41" s="337" t="s">
        <v>249</v>
      </c>
      <c r="E41" s="338"/>
      <c r="F41" s="338"/>
      <c r="G41" s="338"/>
      <c r="H41" s="338"/>
      <c r="I41" s="339"/>
      <c r="J41" s="149" t="s">
        <v>305</v>
      </c>
      <c r="K41" s="182">
        <v>0.25</v>
      </c>
      <c r="L41" s="305"/>
      <c r="M41" s="305"/>
      <c r="N41" s="305"/>
      <c r="O41" s="317"/>
      <c r="P41" s="325"/>
      <c r="Q41" s="318"/>
      <c r="R41" s="406"/>
      <c r="S41" s="361"/>
      <c r="T41" s="196"/>
      <c r="U41" s="315" t="s">
        <v>290</v>
      </c>
      <c r="V41" s="316"/>
      <c r="W41" s="340"/>
      <c r="X41" s="341"/>
    </row>
    <row r="42" spans="1:24" s="146" customFormat="1" ht="18" customHeight="1" x14ac:dyDescent="0.4">
      <c r="A42" s="364"/>
      <c r="B42" s="445"/>
      <c r="C42" s="445"/>
      <c r="D42" s="337" t="s">
        <v>23</v>
      </c>
      <c r="E42" s="338"/>
      <c r="F42" s="338"/>
      <c r="G42" s="338"/>
      <c r="H42" s="338"/>
      <c r="I42" s="339"/>
      <c r="J42" s="149" t="s">
        <v>306</v>
      </c>
      <c r="K42" s="182">
        <v>0.25</v>
      </c>
      <c r="L42" s="305"/>
      <c r="M42" s="305"/>
      <c r="N42" s="305"/>
      <c r="O42" s="317"/>
      <c r="P42" s="325"/>
      <c r="Q42" s="318"/>
      <c r="R42" s="450"/>
      <c r="S42" s="399" t="s">
        <v>448</v>
      </c>
      <c r="T42" s="195"/>
      <c r="U42" s="315" t="s">
        <v>290</v>
      </c>
      <c r="V42" s="316"/>
      <c r="W42" s="340"/>
      <c r="X42" s="341"/>
    </row>
    <row r="43" spans="1:24" s="146" customFormat="1" ht="18" customHeight="1" x14ac:dyDescent="0.4">
      <c r="A43" s="364"/>
      <c r="B43" s="445"/>
      <c r="C43" s="445"/>
      <c r="D43" s="337" t="s">
        <v>263</v>
      </c>
      <c r="E43" s="338"/>
      <c r="F43" s="338"/>
      <c r="G43" s="338"/>
      <c r="H43" s="338"/>
      <c r="I43" s="339"/>
      <c r="J43" s="149" t="s">
        <v>307</v>
      </c>
      <c r="K43" s="182">
        <v>0.25</v>
      </c>
      <c r="L43" s="305"/>
      <c r="M43" s="305"/>
      <c r="N43" s="305"/>
      <c r="O43" s="317"/>
      <c r="P43" s="325"/>
      <c r="Q43" s="318"/>
      <c r="R43" s="451"/>
      <c r="S43" s="361"/>
      <c r="T43" s="150" t="s">
        <v>285</v>
      </c>
      <c r="U43" s="402" t="s">
        <v>27</v>
      </c>
      <c r="V43" s="403"/>
      <c r="W43" s="455" t="s">
        <v>443</v>
      </c>
      <c r="X43" s="396"/>
    </row>
    <row r="44" spans="1:24" s="146" customFormat="1" ht="18" customHeight="1" x14ac:dyDescent="0.4">
      <c r="A44" s="151">
        <v>6</v>
      </c>
      <c r="B44" s="337" t="s">
        <v>270</v>
      </c>
      <c r="C44" s="338"/>
      <c r="D44" s="338"/>
      <c r="E44" s="338"/>
      <c r="F44" s="338"/>
      <c r="G44" s="338"/>
      <c r="H44" s="338"/>
      <c r="I44" s="339"/>
      <c r="J44" s="149" t="s">
        <v>308</v>
      </c>
      <c r="K44" s="182">
        <v>3</v>
      </c>
      <c r="L44" s="305"/>
      <c r="M44" s="305"/>
      <c r="N44" s="305"/>
      <c r="O44" s="317"/>
      <c r="P44" s="325"/>
      <c r="Q44" s="318"/>
      <c r="R44" s="194"/>
      <c r="S44" s="148" t="s">
        <v>31</v>
      </c>
      <c r="T44" s="150" t="s">
        <v>285</v>
      </c>
      <c r="U44" s="402" t="s">
        <v>27</v>
      </c>
      <c r="V44" s="403"/>
      <c r="W44" s="455" t="s">
        <v>443</v>
      </c>
      <c r="X44" s="396"/>
    </row>
    <row r="45" spans="1:24" s="146" customFormat="1" ht="18" customHeight="1" x14ac:dyDescent="0.4">
      <c r="A45" s="206">
        <v>7</v>
      </c>
      <c r="B45" s="334" t="s">
        <v>130</v>
      </c>
      <c r="C45" s="452"/>
      <c r="D45" s="452"/>
      <c r="E45" s="452"/>
      <c r="F45" s="452"/>
      <c r="G45" s="452"/>
      <c r="H45" s="452"/>
      <c r="I45" s="453"/>
      <c r="J45" s="207" t="s">
        <v>309</v>
      </c>
      <c r="K45" s="456"/>
      <c r="L45" s="457"/>
      <c r="M45" s="457"/>
      <c r="N45" s="457"/>
      <c r="O45" s="457"/>
      <c r="P45" s="457"/>
      <c r="Q45" s="457"/>
      <c r="R45" s="457"/>
      <c r="S45" s="457"/>
      <c r="T45" s="457"/>
      <c r="U45" s="457"/>
      <c r="V45" s="457"/>
      <c r="W45" s="457"/>
      <c r="X45" s="458"/>
    </row>
    <row r="46" spans="1:24" s="146" customFormat="1" ht="18" customHeight="1" x14ac:dyDescent="0.4">
      <c r="A46" s="151">
        <v>8</v>
      </c>
      <c r="B46" s="337" t="s">
        <v>24</v>
      </c>
      <c r="C46" s="338"/>
      <c r="D46" s="338"/>
      <c r="E46" s="338"/>
      <c r="F46" s="338"/>
      <c r="G46" s="338"/>
      <c r="H46" s="338"/>
      <c r="I46" s="339"/>
      <c r="J46" s="149" t="s">
        <v>310</v>
      </c>
      <c r="K46" s="188"/>
      <c r="L46" s="364" t="s">
        <v>28</v>
      </c>
      <c r="M46" s="364"/>
      <c r="N46" s="364"/>
      <c r="O46" s="385"/>
      <c r="P46" s="385"/>
      <c r="Q46" s="385"/>
      <c r="R46" s="152" t="s">
        <v>27</v>
      </c>
      <c r="S46" s="153" t="s">
        <v>27</v>
      </c>
      <c r="T46" s="150" t="s">
        <v>285</v>
      </c>
      <c r="U46" s="402" t="s">
        <v>27</v>
      </c>
      <c r="V46" s="403"/>
      <c r="W46" s="455" t="s">
        <v>443</v>
      </c>
      <c r="X46" s="396"/>
    </row>
    <row r="47" spans="1:24" s="146" customFormat="1" ht="18" customHeight="1" x14ac:dyDescent="0.4">
      <c r="A47" s="442" t="s">
        <v>25</v>
      </c>
      <c r="B47" s="443"/>
      <c r="C47" s="443"/>
      <c r="D47" s="443"/>
      <c r="E47" s="443"/>
      <c r="F47" s="443"/>
      <c r="G47" s="443"/>
      <c r="H47" s="443"/>
      <c r="I47" s="443"/>
      <c r="J47" s="444"/>
      <c r="K47" s="208">
        <f>SUM(K24:K35,K36:K46)</f>
        <v>20.25</v>
      </c>
      <c r="L47" s="365">
        <f>ROUNDDOWN(SUM(L24:L46),2)</f>
        <v>0</v>
      </c>
      <c r="M47" s="365"/>
      <c r="N47" s="365"/>
      <c r="O47" s="460"/>
      <c r="P47" s="460"/>
      <c r="Q47" s="460"/>
      <c r="R47" s="366"/>
      <c r="S47" s="366"/>
      <c r="T47" s="366"/>
      <c r="U47" s="366"/>
      <c r="V47" s="366"/>
      <c r="W47" s="442"/>
      <c r="X47" s="444"/>
    </row>
    <row r="48" spans="1:24" s="146" customFormat="1" ht="11.25" x14ac:dyDescent="0.4">
      <c r="A48" s="154"/>
    </row>
    <row r="49" spans="1:26" s="146" customFormat="1" ht="11.25" x14ac:dyDescent="0.4">
      <c r="A49" s="155" t="s">
        <v>36</v>
      </c>
      <c r="B49" s="147" t="s">
        <v>39</v>
      </c>
      <c r="C49" s="147"/>
      <c r="D49" s="147"/>
      <c r="E49" s="147"/>
      <c r="F49" s="147"/>
      <c r="G49" s="147"/>
      <c r="H49" s="147"/>
      <c r="I49" s="147"/>
      <c r="J49" s="147"/>
      <c r="K49" s="147"/>
      <c r="L49" s="147"/>
      <c r="M49" s="147"/>
      <c r="N49" s="147"/>
      <c r="O49" s="147"/>
      <c r="P49" s="147"/>
      <c r="Q49" s="147"/>
      <c r="R49" s="147"/>
      <c r="S49" s="147"/>
      <c r="T49" s="147"/>
      <c r="U49" s="147"/>
      <c r="V49" s="147"/>
      <c r="W49" s="147"/>
      <c r="X49" s="147"/>
    </row>
    <row r="50" spans="1:26" s="146" customFormat="1" ht="11.25" x14ac:dyDescent="0.4">
      <c r="A50" s="155" t="s">
        <v>37</v>
      </c>
      <c r="B50" s="147" t="s">
        <v>465</v>
      </c>
      <c r="C50" s="147"/>
      <c r="D50" s="147"/>
      <c r="E50" s="147"/>
      <c r="F50" s="147"/>
      <c r="G50" s="147"/>
      <c r="H50" s="147"/>
      <c r="I50" s="147"/>
      <c r="J50" s="147"/>
      <c r="K50" s="147"/>
      <c r="L50" s="147"/>
      <c r="M50" s="147"/>
      <c r="N50" s="147"/>
      <c r="O50" s="147"/>
      <c r="P50" s="147"/>
      <c r="Q50" s="147"/>
      <c r="R50" s="147"/>
      <c r="S50" s="147"/>
      <c r="T50" s="147"/>
      <c r="U50" s="147"/>
      <c r="V50" s="147"/>
      <c r="W50" s="147"/>
      <c r="X50" s="147"/>
    </row>
    <row r="51" spans="1:26" s="146" customFormat="1" ht="11.25" x14ac:dyDescent="0.4">
      <c r="A51" s="155"/>
      <c r="B51" s="147" t="s">
        <v>113</v>
      </c>
      <c r="C51" s="147"/>
      <c r="D51" s="147"/>
      <c r="E51" s="147"/>
      <c r="F51" s="147"/>
      <c r="G51" s="147"/>
      <c r="H51" s="147"/>
      <c r="I51" s="147"/>
      <c r="J51" s="147"/>
      <c r="K51" s="147"/>
      <c r="L51" s="147"/>
      <c r="M51" s="147"/>
      <c r="N51" s="147"/>
      <c r="O51" s="147"/>
      <c r="P51" s="147"/>
      <c r="Q51" s="147"/>
      <c r="R51" s="147"/>
      <c r="S51" s="147"/>
      <c r="T51" s="147"/>
      <c r="U51" s="147"/>
      <c r="V51" s="147"/>
      <c r="W51" s="147"/>
      <c r="X51" s="147"/>
    </row>
    <row r="52" spans="1:26" s="146" customFormat="1" ht="11.25" x14ac:dyDescent="0.4">
      <c r="A52" s="155"/>
      <c r="B52" s="147" t="s">
        <v>441</v>
      </c>
      <c r="C52" s="147"/>
      <c r="D52" s="147"/>
      <c r="E52" s="147"/>
      <c r="F52" s="147"/>
      <c r="G52" s="147"/>
      <c r="H52" s="147"/>
      <c r="I52" s="147"/>
      <c r="J52" s="147"/>
      <c r="K52" s="147"/>
      <c r="L52" s="147"/>
      <c r="M52" s="147"/>
      <c r="N52" s="147"/>
      <c r="O52" s="147"/>
      <c r="P52" s="147"/>
      <c r="Q52" s="147"/>
      <c r="R52" s="147"/>
      <c r="S52" s="147"/>
      <c r="T52" s="147"/>
      <c r="U52" s="147"/>
      <c r="V52" s="147"/>
      <c r="W52" s="147"/>
      <c r="X52" s="147"/>
    </row>
    <row r="53" spans="1:26" s="146" customFormat="1" ht="11.25" x14ac:dyDescent="0.4">
      <c r="A53" s="155"/>
      <c r="B53" s="147" t="s">
        <v>40</v>
      </c>
      <c r="C53" s="147"/>
      <c r="D53" s="147"/>
      <c r="E53" s="147"/>
      <c r="F53" s="147"/>
      <c r="G53" s="147"/>
      <c r="H53" s="147"/>
      <c r="I53" s="147"/>
      <c r="J53" s="147"/>
      <c r="K53" s="147"/>
      <c r="L53" s="147"/>
      <c r="M53" s="147"/>
      <c r="N53" s="147"/>
      <c r="O53" s="147"/>
      <c r="P53" s="147"/>
      <c r="Q53" s="147"/>
      <c r="R53" s="147"/>
      <c r="S53" s="147"/>
      <c r="T53" s="147"/>
      <c r="U53" s="147"/>
      <c r="V53" s="147"/>
      <c r="W53" s="147"/>
      <c r="X53" s="147"/>
    </row>
    <row r="54" spans="1:26" s="146" customFormat="1" ht="11.25" x14ac:dyDescent="0.4">
      <c r="A54" s="155"/>
      <c r="B54" s="147"/>
      <c r="C54" s="147"/>
      <c r="D54" s="147"/>
      <c r="E54" s="147"/>
      <c r="F54" s="147"/>
      <c r="G54" s="147"/>
      <c r="H54" s="147"/>
      <c r="I54" s="147"/>
      <c r="J54" s="147"/>
      <c r="K54" s="147"/>
      <c r="L54" s="147"/>
      <c r="M54" s="147"/>
      <c r="N54" s="147"/>
      <c r="O54" s="147"/>
      <c r="P54" s="147"/>
      <c r="Q54" s="147"/>
      <c r="R54" s="147"/>
      <c r="S54" s="147"/>
      <c r="T54" s="147"/>
      <c r="U54" s="147"/>
      <c r="V54" s="147"/>
      <c r="W54" s="147"/>
      <c r="X54" s="147"/>
    </row>
    <row r="55" spans="1:26" s="146" customFormat="1" ht="11.25" x14ac:dyDescent="0.4">
      <c r="A55" s="155"/>
      <c r="B55" s="147"/>
      <c r="C55" s="147"/>
      <c r="D55" s="147"/>
      <c r="E55" s="147"/>
      <c r="F55" s="147"/>
      <c r="G55" s="147"/>
      <c r="H55" s="147"/>
      <c r="I55" s="147"/>
      <c r="J55" s="147"/>
      <c r="K55" s="147"/>
      <c r="L55" s="147"/>
      <c r="M55" s="147"/>
      <c r="N55" s="147"/>
      <c r="O55" s="147"/>
      <c r="P55" s="147"/>
      <c r="Q55" s="147"/>
      <c r="R55" s="147"/>
      <c r="S55" s="147"/>
      <c r="T55" s="147"/>
      <c r="U55" s="147"/>
      <c r="V55" s="147"/>
      <c r="W55" s="147"/>
      <c r="X55" s="147"/>
    </row>
    <row r="56" spans="1:26" s="146" customFormat="1" ht="11.25" x14ac:dyDescent="0.4">
      <c r="A56" s="154"/>
    </row>
    <row r="57" spans="1:26" s="146" customFormat="1" ht="11.25" x14ac:dyDescent="0.4">
      <c r="A57" s="154"/>
      <c r="X57" s="156" t="s">
        <v>91</v>
      </c>
    </row>
    <row r="58" spans="1:26" s="146" customFormat="1" ht="18.75" customHeight="1" thickBot="1" x14ac:dyDescent="0.45">
      <c r="A58" s="375" t="s">
        <v>504</v>
      </c>
      <c r="B58" s="375"/>
      <c r="C58" s="375"/>
      <c r="D58" s="375"/>
      <c r="E58" s="375"/>
      <c r="F58" s="375"/>
      <c r="G58" s="375"/>
      <c r="H58" s="375"/>
      <c r="I58" s="375"/>
      <c r="J58" s="375"/>
      <c r="K58" s="375"/>
      <c r="L58" s="375"/>
      <c r="M58" s="375"/>
      <c r="N58" s="467" t="s">
        <v>87</v>
      </c>
      <c r="O58" s="467"/>
      <c r="P58" s="467"/>
      <c r="Q58" s="470" t="s">
        <v>435</v>
      </c>
      <c r="R58" s="471"/>
      <c r="S58" s="209" t="s">
        <v>79</v>
      </c>
      <c r="T58" s="210"/>
      <c r="U58" s="467" t="s">
        <v>78</v>
      </c>
      <c r="V58" s="467"/>
      <c r="W58" s="461" t="s">
        <v>283</v>
      </c>
      <c r="X58" s="462"/>
    </row>
    <row r="59" spans="1:26" s="147" customFormat="1" ht="30" customHeight="1" thickBot="1" x14ac:dyDescent="0.45">
      <c r="A59" s="375"/>
      <c r="B59" s="375"/>
      <c r="C59" s="375"/>
      <c r="D59" s="375"/>
      <c r="E59" s="375"/>
      <c r="F59" s="375"/>
      <c r="G59" s="375"/>
      <c r="H59" s="375"/>
      <c r="I59" s="375"/>
      <c r="J59" s="375"/>
      <c r="K59" s="375"/>
      <c r="L59" s="375"/>
      <c r="M59" s="376"/>
      <c r="N59" s="480" t="s">
        <v>505</v>
      </c>
      <c r="O59" s="481"/>
      <c r="P59" s="481"/>
      <c r="Q59" s="472"/>
      <c r="R59" s="473"/>
      <c r="S59" s="459"/>
      <c r="T59" s="459"/>
      <c r="U59" s="459"/>
      <c r="V59" s="468"/>
      <c r="W59" s="463">
        <f>COUNTA(Q59:V59)</f>
        <v>0</v>
      </c>
      <c r="X59" s="464"/>
    </row>
    <row r="60" spans="1:26" s="146" customFormat="1" ht="16.5" customHeight="1" x14ac:dyDescent="0.4">
      <c r="A60" s="375"/>
      <c r="B60" s="375"/>
      <c r="C60" s="375"/>
      <c r="D60" s="375"/>
      <c r="E60" s="375"/>
      <c r="F60" s="375"/>
      <c r="G60" s="375"/>
      <c r="H60" s="375"/>
      <c r="I60" s="375"/>
      <c r="J60" s="375"/>
      <c r="K60" s="375"/>
      <c r="L60" s="375"/>
      <c r="M60" s="375"/>
      <c r="N60" s="482" t="s">
        <v>438</v>
      </c>
      <c r="O60" s="482"/>
      <c r="P60" s="482"/>
      <c r="Q60" s="474"/>
      <c r="R60" s="475"/>
      <c r="S60" s="469"/>
      <c r="T60" s="469"/>
      <c r="U60" s="469"/>
      <c r="V60" s="469"/>
      <c r="W60" s="465"/>
      <c r="X60" s="466"/>
    </row>
    <row r="61" spans="1:26" s="146" customFormat="1" ht="11.25" customHeight="1" thickBot="1" x14ac:dyDescent="0.45">
      <c r="A61" s="378" t="s">
        <v>49</v>
      </c>
      <c r="B61" s="378"/>
      <c r="C61" s="407" t="s">
        <v>47</v>
      </c>
      <c r="D61" s="407"/>
      <c r="E61" s="407"/>
      <c r="F61" s="407"/>
      <c r="G61" s="407"/>
      <c r="H61" s="407"/>
      <c r="I61" s="407"/>
      <c r="J61" s="407"/>
      <c r="K61" s="407"/>
      <c r="L61" s="407"/>
      <c r="M61" s="407"/>
      <c r="N61" s="407" t="s">
        <v>46</v>
      </c>
      <c r="O61" s="326"/>
      <c r="P61" s="326"/>
      <c r="Q61" s="476" t="s">
        <v>90</v>
      </c>
      <c r="R61" s="477"/>
      <c r="S61" s="374" t="s">
        <v>90</v>
      </c>
      <c r="T61" s="374"/>
      <c r="U61" s="374" t="s">
        <v>90</v>
      </c>
      <c r="V61" s="374"/>
      <c r="W61" s="374" t="s">
        <v>75</v>
      </c>
      <c r="X61" s="374"/>
      <c r="Z61" s="265" t="s">
        <v>506</v>
      </c>
    </row>
    <row r="62" spans="1:26" s="146" customFormat="1" x14ac:dyDescent="0.4">
      <c r="A62" s="372" t="s">
        <v>45</v>
      </c>
      <c r="B62" s="373"/>
      <c r="C62" s="407"/>
      <c r="D62" s="407"/>
      <c r="E62" s="407"/>
      <c r="F62" s="407"/>
      <c r="G62" s="407"/>
      <c r="H62" s="407"/>
      <c r="I62" s="407"/>
      <c r="J62" s="407"/>
      <c r="K62" s="407"/>
      <c r="L62" s="407"/>
      <c r="M62" s="407"/>
      <c r="N62" s="273" t="s">
        <v>95</v>
      </c>
      <c r="O62" s="273" t="s">
        <v>96</v>
      </c>
      <c r="P62" s="213" t="s">
        <v>97</v>
      </c>
      <c r="Q62" s="478"/>
      <c r="R62" s="479"/>
      <c r="S62" s="374"/>
      <c r="T62" s="374"/>
      <c r="U62" s="374"/>
      <c r="V62" s="374"/>
      <c r="W62" s="374"/>
      <c r="X62" s="374"/>
      <c r="Z62" s="266" t="s">
        <v>507</v>
      </c>
    </row>
    <row r="63" spans="1:26" s="146" customFormat="1" ht="11.25" customHeight="1" x14ac:dyDescent="0.4">
      <c r="A63" s="207">
        <v>1</v>
      </c>
      <c r="B63" s="225" t="s">
        <v>48</v>
      </c>
      <c r="C63" s="313"/>
      <c r="D63" s="313"/>
      <c r="E63" s="313"/>
      <c r="F63" s="313"/>
      <c r="G63" s="313"/>
      <c r="H63" s="313"/>
      <c r="I63" s="313"/>
      <c r="J63" s="313"/>
      <c r="K63" s="313"/>
      <c r="L63" s="313"/>
      <c r="M63" s="313"/>
      <c r="N63" s="228">
        <v>15</v>
      </c>
      <c r="O63" s="229">
        <v>10</v>
      </c>
      <c r="P63" s="230" t="s">
        <v>48</v>
      </c>
      <c r="Q63" s="440" t="s">
        <v>27</v>
      </c>
      <c r="R63" s="441"/>
      <c r="S63" s="311" t="s">
        <v>27</v>
      </c>
      <c r="T63" s="311"/>
      <c r="U63" s="311" t="s">
        <v>27</v>
      </c>
      <c r="V63" s="311"/>
      <c r="W63" s="313" t="s">
        <v>42</v>
      </c>
      <c r="X63" s="313"/>
      <c r="Z63" s="266" t="s">
        <v>508</v>
      </c>
    </row>
    <row r="64" spans="1:26" s="146" customFormat="1" ht="11.25" customHeight="1" x14ac:dyDescent="0.4">
      <c r="A64" s="292">
        <v>2</v>
      </c>
      <c r="B64" s="290" t="s">
        <v>291</v>
      </c>
      <c r="C64" s="430" t="s">
        <v>129</v>
      </c>
      <c r="D64" s="430"/>
      <c r="E64" s="430"/>
      <c r="F64" s="430"/>
      <c r="G64" s="430"/>
      <c r="H64" s="429" t="s">
        <v>98</v>
      </c>
      <c r="I64" s="429"/>
      <c r="J64" s="429"/>
      <c r="K64" s="429"/>
      <c r="L64" s="429"/>
      <c r="M64" s="429"/>
      <c r="N64" s="274">
        <v>7.5</v>
      </c>
      <c r="O64" s="274">
        <v>7.5</v>
      </c>
      <c r="P64" s="215">
        <v>7.5</v>
      </c>
      <c r="Q64" s="293" t="s">
        <v>126</v>
      </c>
      <c r="R64" s="295">
        <f>'様式4～8'!$H$15</f>
        <v>0</v>
      </c>
      <c r="S64" s="297" t="s">
        <v>126</v>
      </c>
      <c r="T64" s="295">
        <f>'様式4～8'!$M$15</f>
        <v>0</v>
      </c>
      <c r="U64" s="297" t="s">
        <v>126</v>
      </c>
      <c r="V64" s="299">
        <f>'様式4～8'!$R$15</f>
        <v>0</v>
      </c>
      <c r="W64" s="379" t="s">
        <v>115</v>
      </c>
      <c r="X64" s="379"/>
    </row>
    <row r="65" spans="1:28" s="146" customFormat="1" ht="11.25" customHeight="1" x14ac:dyDescent="0.4">
      <c r="A65" s="292"/>
      <c r="B65" s="291"/>
      <c r="C65" s="430"/>
      <c r="D65" s="430"/>
      <c r="E65" s="430"/>
      <c r="F65" s="430"/>
      <c r="G65" s="430"/>
      <c r="H65" s="429" t="s">
        <v>99</v>
      </c>
      <c r="I65" s="429"/>
      <c r="J65" s="429"/>
      <c r="K65" s="429"/>
      <c r="L65" s="429"/>
      <c r="M65" s="429"/>
      <c r="N65" s="274">
        <v>7</v>
      </c>
      <c r="O65" s="274">
        <v>7</v>
      </c>
      <c r="P65" s="215">
        <v>7</v>
      </c>
      <c r="Q65" s="294"/>
      <c r="R65" s="296"/>
      <c r="S65" s="298"/>
      <c r="T65" s="296"/>
      <c r="U65" s="298"/>
      <c r="V65" s="300"/>
      <c r="W65" s="379"/>
      <c r="X65" s="379"/>
      <c r="Y65" s="283" t="s">
        <v>517</v>
      </c>
      <c r="Z65" s="284" t="s">
        <v>519</v>
      </c>
    </row>
    <row r="66" spans="1:28" s="146" customFormat="1" ht="11.25" customHeight="1" x14ac:dyDescent="0.4">
      <c r="A66" s="292"/>
      <c r="B66" s="291"/>
      <c r="C66" s="430"/>
      <c r="D66" s="430"/>
      <c r="E66" s="430"/>
      <c r="F66" s="430"/>
      <c r="G66" s="430"/>
      <c r="H66" s="429" t="s">
        <v>100</v>
      </c>
      <c r="I66" s="429"/>
      <c r="J66" s="429"/>
      <c r="K66" s="429"/>
      <c r="L66" s="429"/>
      <c r="M66" s="429"/>
      <c r="N66" s="274">
        <v>6.5</v>
      </c>
      <c r="O66" s="274">
        <v>6.5</v>
      </c>
      <c r="P66" s="215">
        <v>6.5</v>
      </c>
      <c r="Q66" s="294"/>
      <c r="R66" s="296"/>
      <c r="S66" s="298"/>
      <c r="T66" s="296"/>
      <c r="U66" s="298"/>
      <c r="V66" s="300"/>
      <c r="W66" s="379"/>
      <c r="X66" s="379"/>
    </row>
    <row r="67" spans="1:28" s="146" customFormat="1" ht="11.25" customHeight="1" x14ac:dyDescent="0.4">
      <c r="A67" s="292"/>
      <c r="B67" s="291"/>
      <c r="C67" s="430"/>
      <c r="D67" s="430"/>
      <c r="E67" s="430"/>
      <c r="F67" s="430"/>
      <c r="G67" s="430"/>
      <c r="H67" s="429" t="s">
        <v>101</v>
      </c>
      <c r="I67" s="429"/>
      <c r="J67" s="429"/>
      <c r="K67" s="429"/>
      <c r="L67" s="429"/>
      <c r="M67" s="429"/>
      <c r="N67" s="274">
        <v>6</v>
      </c>
      <c r="O67" s="274">
        <v>6</v>
      </c>
      <c r="P67" s="215">
        <v>6</v>
      </c>
      <c r="Q67" s="294"/>
      <c r="R67" s="296"/>
      <c r="S67" s="298"/>
      <c r="T67" s="296"/>
      <c r="U67" s="298"/>
      <c r="V67" s="300"/>
      <c r="W67" s="379"/>
      <c r="X67" s="379"/>
      <c r="Z67" s="265"/>
    </row>
    <row r="68" spans="1:28" s="146" customFormat="1" ht="11.25" customHeight="1" x14ac:dyDescent="0.4">
      <c r="A68" s="292"/>
      <c r="B68" s="291"/>
      <c r="C68" s="430"/>
      <c r="D68" s="430"/>
      <c r="E68" s="430"/>
      <c r="F68" s="430"/>
      <c r="G68" s="430"/>
      <c r="H68" s="429" t="s">
        <v>102</v>
      </c>
      <c r="I68" s="429"/>
      <c r="J68" s="429"/>
      <c r="K68" s="429"/>
      <c r="L68" s="429"/>
      <c r="M68" s="429"/>
      <c r="N68" s="274">
        <v>5.5</v>
      </c>
      <c r="O68" s="274">
        <v>5.5</v>
      </c>
      <c r="P68" s="215">
        <v>5.5</v>
      </c>
      <c r="Q68" s="431" t="s">
        <v>127</v>
      </c>
      <c r="R68" s="431"/>
      <c r="S68" s="432"/>
      <c r="T68" s="296" t="e">
        <f>ROUNDDOWN((R64+T64+V64)/W59,1)</f>
        <v>#DIV/0!</v>
      </c>
      <c r="U68" s="296"/>
      <c r="V68" s="300"/>
      <c r="W68" s="379"/>
      <c r="X68" s="379"/>
      <c r="Z68" s="266"/>
    </row>
    <row r="69" spans="1:28" s="146" customFormat="1" ht="11.25" customHeight="1" x14ac:dyDescent="0.4">
      <c r="A69" s="292"/>
      <c r="B69" s="291"/>
      <c r="C69" s="430"/>
      <c r="D69" s="430"/>
      <c r="E69" s="430"/>
      <c r="F69" s="430"/>
      <c r="G69" s="430"/>
      <c r="H69" s="429" t="s">
        <v>103</v>
      </c>
      <c r="I69" s="429"/>
      <c r="J69" s="429"/>
      <c r="K69" s="429"/>
      <c r="L69" s="429"/>
      <c r="M69" s="429"/>
      <c r="N69" s="274">
        <v>5</v>
      </c>
      <c r="O69" s="274">
        <v>5</v>
      </c>
      <c r="P69" s="215">
        <v>5</v>
      </c>
      <c r="Q69" s="433"/>
      <c r="R69" s="433"/>
      <c r="S69" s="434"/>
      <c r="T69" s="296"/>
      <c r="U69" s="296"/>
      <c r="V69" s="300"/>
      <c r="W69" s="379"/>
      <c r="X69" s="379"/>
      <c r="Z69" s="266"/>
    </row>
    <row r="70" spans="1:28" s="146" customFormat="1" ht="11.25" customHeight="1" x14ac:dyDescent="0.4">
      <c r="A70" s="292"/>
      <c r="B70" s="291"/>
      <c r="C70" s="430"/>
      <c r="D70" s="430"/>
      <c r="E70" s="430"/>
      <c r="F70" s="430"/>
      <c r="G70" s="430"/>
      <c r="H70" s="429" t="s">
        <v>104</v>
      </c>
      <c r="I70" s="429"/>
      <c r="J70" s="429"/>
      <c r="K70" s="429"/>
      <c r="L70" s="429"/>
      <c r="M70" s="429"/>
      <c r="N70" s="274">
        <v>4.5</v>
      </c>
      <c r="O70" s="274">
        <v>4.5</v>
      </c>
      <c r="P70" s="215">
        <v>4.5</v>
      </c>
      <c r="Q70" s="437"/>
      <c r="R70" s="437"/>
      <c r="S70" s="438"/>
      <c r="T70" s="296"/>
      <c r="U70" s="296"/>
      <c r="V70" s="300"/>
      <c r="W70" s="379"/>
      <c r="X70" s="379"/>
      <c r="Z70" s="267"/>
    </row>
    <row r="71" spans="1:28" s="146" customFormat="1" ht="11.25" customHeight="1" x14ac:dyDescent="0.4">
      <c r="A71" s="292"/>
      <c r="B71" s="291"/>
      <c r="C71" s="430"/>
      <c r="D71" s="430"/>
      <c r="E71" s="430"/>
      <c r="F71" s="430"/>
      <c r="G71" s="430"/>
      <c r="H71" s="429" t="s">
        <v>105</v>
      </c>
      <c r="I71" s="429"/>
      <c r="J71" s="429"/>
      <c r="K71" s="429"/>
      <c r="L71" s="429"/>
      <c r="M71" s="429"/>
      <c r="N71" s="274">
        <v>4</v>
      </c>
      <c r="O71" s="274">
        <v>4</v>
      </c>
      <c r="P71" s="215">
        <v>4</v>
      </c>
      <c r="Q71" s="431" t="s">
        <v>128</v>
      </c>
      <c r="R71" s="431"/>
      <c r="S71" s="432"/>
      <c r="T71" s="301"/>
      <c r="U71" s="301"/>
      <c r="V71" s="302"/>
      <c r="W71" s="379"/>
      <c r="X71" s="379"/>
      <c r="Z71" s="271">
        <f>T71</f>
        <v>0</v>
      </c>
    </row>
    <row r="72" spans="1:28" s="146" customFormat="1" ht="11.25" customHeight="1" x14ac:dyDescent="0.4">
      <c r="A72" s="292"/>
      <c r="B72" s="291"/>
      <c r="C72" s="430"/>
      <c r="D72" s="430"/>
      <c r="E72" s="430"/>
      <c r="F72" s="430"/>
      <c r="G72" s="430"/>
      <c r="H72" s="429" t="s">
        <v>106</v>
      </c>
      <c r="I72" s="429"/>
      <c r="J72" s="429"/>
      <c r="K72" s="429"/>
      <c r="L72" s="429"/>
      <c r="M72" s="429"/>
      <c r="N72" s="274">
        <v>3.5</v>
      </c>
      <c r="O72" s="274">
        <v>3.5</v>
      </c>
      <c r="P72" s="215">
        <v>3.5</v>
      </c>
      <c r="Q72" s="433"/>
      <c r="R72" s="433"/>
      <c r="S72" s="434"/>
      <c r="T72" s="301"/>
      <c r="U72" s="301"/>
      <c r="V72" s="302"/>
      <c r="W72" s="379"/>
      <c r="X72" s="379"/>
      <c r="Z72" s="268"/>
    </row>
    <row r="73" spans="1:28" s="146" customFormat="1" ht="11.25" customHeight="1" x14ac:dyDescent="0.4">
      <c r="A73" s="292"/>
      <c r="B73" s="291"/>
      <c r="C73" s="430"/>
      <c r="D73" s="430"/>
      <c r="E73" s="430"/>
      <c r="F73" s="430"/>
      <c r="G73" s="430"/>
      <c r="H73" s="429" t="s">
        <v>107</v>
      </c>
      <c r="I73" s="429"/>
      <c r="J73" s="429"/>
      <c r="K73" s="429"/>
      <c r="L73" s="429"/>
      <c r="M73" s="429"/>
      <c r="N73" s="274">
        <v>3</v>
      </c>
      <c r="O73" s="274">
        <v>3</v>
      </c>
      <c r="P73" s="215">
        <v>3</v>
      </c>
      <c r="Q73" s="435"/>
      <c r="R73" s="435"/>
      <c r="S73" s="436"/>
      <c r="T73" s="303"/>
      <c r="U73" s="303"/>
      <c r="V73" s="304"/>
      <c r="W73" s="379"/>
      <c r="X73" s="379"/>
      <c r="Z73" s="268"/>
    </row>
    <row r="74" spans="1:28" s="146" customFormat="1" ht="11.25" customHeight="1" x14ac:dyDescent="0.4">
      <c r="A74" s="292"/>
      <c r="B74" s="290" t="s">
        <v>311</v>
      </c>
      <c r="C74" s="377" t="s">
        <v>50</v>
      </c>
      <c r="D74" s="377"/>
      <c r="E74" s="377"/>
      <c r="F74" s="377"/>
      <c r="G74" s="377"/>
      <c r="H74" s="288" t="s">
        <v>51</v>
      </c>
      <c r="I74" s="288"/>
      <c r="J74" s="288"/>
      <c r="K74" s="288"/>
      <c r="L74" s="288"/>
      <c r="M74" s="288"/>
      <c r="N74" s="229">
        <v>0.5</v>
      </c>
      <c r="O74" s="229">
        <v>0.5</v>
      </c>
      <c r="P74" s="214">
        <v>0.5</v>
      </c>
      <c r="Q74" s="305"/>
      <c r="R74" s="305"/>
      <c r="S74" s="305"/>
      <c r="T74" s="305"/>
      <c r="U74" s="305"/>
      <c r="V74" s="305"/>
      <c r="W74" s="367" t="s">
        <v>43</v>
      </c>
      <c r="X74" s="367"/>
      <c r="Z74" s="271">
        <f>MAX(Q74:V74)</f>
        <v>0</v>
      </c>
    </row>
    <row r="75" spans="1:28" s="146" customFormat="1" ht="11.25" customHeight="1" x14ac:dyDescent="0.4">
      <c r="A75" s="292"/>
      <c r="B75" s="291"/>
      <c r="C75" s="377"/>
      <c r="D75" s="377"/>
      <c r="E75" s="377"/>
      <c r="F75" s="377"/>
      <c r="G75" s="377"/>
      <c r="H75" s="288" t="s">
        <v>52</v>
      </c>
      <c r="I75" s="288"/>
      <c r="J75" s="288"/>
      <c r="K75" s="288"/>
      <c r="L75" s="288"/>
      <c r="M75" s="288"/>
      <c r="N75" s="275">
        <v>0.25</v>
      </c>
      <c r="O75" s="275">
        <v>0.25</v>
      </c>
      <c r="P75" s="216">
        <v>0.25</v>
      </c>
      <c r="Q75" s="305"/>
      <c r="R75" s="305"/>
      <c r="S75" s="305"/>
      <c r="T75" s="305"/>
      <c r="U75" s="305"/>
      <c r="V75" s="305"/>
      <c r="W75" s="367"/>
      <c r="X75" s="367"/>
      <c r="Z75" s="268"/>
    </row>
    <row r="76" spans="1:28" s="146" customFormat="1" ht="11.25" customHeight="1" x14ac:dyDescent="0.4">
      <c r="A76" s="292"/>
      <c r="B76" s="291"/>
      <c r="C76" s="377"/>
      <c r="D76" s="377"/>
      <c r="E76" s="377"/>
      <c r="F76" s="377"/>
      <c r="G76" s="377"/>
      <c r="H76" s="288" t="s">
        <v>53</v>
      </c>
      <c r="I76" s="288"/>
      <c r="J76" s="288"/>
      <c r="K76" s="288"/>
      <c r="L76" s="288"/>
      <c r="M76" s="288"/>
      <c r="N76" s="229">
        <v>0</v>
      </c>
      <c r="O76" s="229">
        <v>0</v>
      </c>
      <c r="P76" s="214">
        <v>0</v>
      </c>
      <c r="Q76" s="305"/>
      <c r="R76" s="305"/>
      <c r="S76" s="305"/>
      <c r="T76" s="305"/>
      <c r="U76" s="305"/>
      <c r="V76" s="305"/>
      <c r="W76" s="367"/>
      <c r="X76" s="367"/>
      <c r="Z76" s="268"/>
    </row>
    <row r="77" spans="1:28" s="146" customFormat="1" ht="11.25" customHeight="1" x14ac:dyDescent="0.4">
      <c r="A77" s="292"/>
      <c r="B77" s="290" t="s">
        <v>312</v>
      </c>
      <c r="C77" s="368" t="s">
        <v>54</v>
      </c>
      <c r="D77" s="368"/>
      <c r="E77" s="368"/>
      <c r="F77" s="368"/>
      <c r="G77" s="368"/>
      <c r="H77" s="368"/>
      <c r="I77" s="368"/>
      <c r="J77" s="368"/>
      <c r="K77" s="368"/>
      <c r="L77" s="368"/>
      <c r="M77" s="368"/>
      <c r="N77" s="229">
        <v>0.5</v>
      </c>
      <c r="O77" s="229">
        <v>0.5</v>
      </c>
      <c r="P77" s="214">
        <v>0.5</v>
      </c>
      <c r="Q77" s="305"/>
      <c r="R77" s="305"/>
      <c r="S77" s="305"/>
      <c r="T77" s="305"/>
      <c r="U77" s="305"/>
      <c r="V77" s="305"/>
      <c r="W77" s="367" t="s">
        <v>44</v>
      </c>
      <c r="X77" s="367"/>
      <c r="Z77" s="271" t="e">
        <f>ROUNDDOWN(SUM(Q77:V77)/$W$59,2)</f>
        <v>#DIV/0!</v>
      </c>
    </row>
    <row r="78" spans="1:28" s="146" customFormat="1" ht="11.25" customHeight="1" x14ac:dyDescent="0.4">
      <c r="A78" s="292"/>
      <c r="B78" s="291"/>
      <c r="C78" s="368" t="s">
        <v>55</v>
      </c>
      <c r="D78" s="368"/>
      <c r="E78" s="368"/>
      <c r="F78" s="368"/>
      <c r="G78" s="368"/>
      <c r="H78" s="368"/>
      <c r="I78" s="368"/>
      <c r="J78" s="368"/>
      <c r="K78" s="368"/>
      <c r="L78" s="368"/>
      <c r="M78" s="368"/>
      <c r="N78" s="229">
        <v>0</v>
      </c>
      <c r="O78" s="229">
        <v>0</v>
      </c>
      <c r="P78" s="214">
        <v>0</v>
      </c>
      <c r="Q78" s="305"/>
      <c r="R78" s="305"/>
      <c r="S78" s="305"/>
      <c r="T78" s="305"/>
      <c r="U78" s="305"/>
      <c r="V78" s="305"/>
      <c r="W78" s="367"/>
      <c r="X78" s="367"/>
      <c r="Z78" s="268"/>
    </row>
    <row r="79" spans="1:28" s="146" customFormat="1" ht="11.25" customHeight="1" x14ac:dyDescent="0.4">
      <c r="A79" s="292"/>
      <c r="B79" s="290" t="s">
        <v>313</v>
      </c>
      <c r="C79" s="377" t="s">
        <v>56</v>
      </c>
      <c r="D79" s="377"/>
      <c r="E79" s="377"/>
      <c r="F79" s="377"/>
      <c r="G79" s="377"/>
      <c r="H79" s="367" t="s">
        <v>57</v>
      </c>
      <c r="I79" s="367"/>
      <c r="J79" s="367"/>
      <c r="K79" s="367"/>
      <c r="L79" s="367"/>
      <c r="M79" s="367"/>
      <c r="N79" s="276" t="s">
        <v>48</v>
      </c>
      <c r="O79" s="229">
        <v>1.5</v>
      </c>
      <c r="P79" s="214">
        <v>1.5</v>
      </c>
      <c r="Q79" s="305"/>
      <c r="R79" s="305"/>
      <c r="S79" s="305"/>
      <c r="T79" s="305"/>
      <c r="U79" s="305"/>
      <c r="V79" s="305"/>
      <c r="W79" s="367" t="s">
        <v>44</v>
      </c>
      <c r="X79" s="367"/>
      <c r="Z79" s="271" t="e">
        <f>ROUNDDOWN(SUM(Q79:V79)/$W$59,2)</f>
        <v>#DIV/0!</v>
      </c>
    </row>
    <row r="80" spans="1:28" s="146" customFormat="1" ht="11.25" customHeight="1" x14ac:dyDescent="0.4">
      <c r="A80" s="292"/>
      <c r="B80" s="291"/>
      <c r="C80" s="377"/>
      <c r="D80" s="377"/>
      <c r="E80" s="377"/>
      <c r="F80" s="377"/>
      <c r="G80" s="377"/>
      <c r="H80" s="367" t="s">
        <v>58</v>
      </c>
      <c r="I80" s="367"/>
      <c r="J80" s="367"/>
      <c r="K80" s="367"/>
      <c r="L80" s="367"/>
      <c r="M80" s="367"/>
      <c r="N80" s="276" t="s">
        <v>48</v>
      </c>
      <c r="O80" s="277">
        <v>0.75</v>
      </c>
      <c r="P80" s="217">
        <v>0.75</v>
      </c>
      <c r="Q80" s="305"/>
      <c r="R80" s="305"/>
      <c r="S80" s="305"/>
      <c r="T80" s="305"/>
      <c r="U80" s="305"/>
      <c r="V80" s="305"/>
      <c r="W80" s="367"/>
      <c r="X80" s="367"/>
      <c r="Z80" s="268"/>
      <c r="AB80" s="270"/>
    </row>
    <row r="81" spans="1:26" s="146" customFormat="1" ht="11.25" customHeight="1" x14ac:dyDescent="0.4">
      <c r="A81" s="292"/>
      <c r="B81" s="291"/>
      <c r="C81" s="377"/>
      <c r="D81" s="377"/>
      <c r="E81" s="377"/>
      <c r="F81" s="377"/>
      <c r="G81" s="377"/>
      <c r="H81" s="367" t="s">
        <v>59</v>
      </c>
      <c r="I81" s="367"/>
      <c r="J81" s="367"/>
      <c r="K81" s="367"/>
      <c r="L81" s="367"/>
      <c r="M81" s="367"/>
      <c r="N81" s="276" t="s">
        <v>48</v>
      </c>
      <c r="O81" s="229">
        <v>0</v>
      </c>
      <c r="P81" s="214">
        <v>0</v>
      </c>
      <c r="Q81" s="305"/>
      <c r="R81" s="305"/>
      <c r="S81" s="305"/>
      <c r="T81" s="305"/>
      <c r="U81" s="305"/>
      <c r="V81" s="305"/>
      <c r="W81" s="367"/>
      <c r="X81" s="367"/>
      <c r="Z81" s="268"/>
    </row>
    <row r="82" spans="1:26" s="146" customFormat="1" ht="11.25" customHeight="1" x14ac:dyDescent="0.4">
      <c r="A82" s="292">
        <v>3</v>
      </c>
      <c r="B82" s="290" t="s">
        <v>314</v>
      </c>
      <c r="C82" s="371" t="s">
        <v>468</v>
      </c>
      <c r="D82" s="371"/>
      <c r="E82" s="371"/>
      <c r="F82" s="371"/>
      <c r="G82" s="371"/>
      <c r="H82" s="371"/>
      <c r="I82" s="371"/>
      <c r="J82" s="371"/>
      <c r="K82" s="371"/>
      <c r="L82" s="371"/>
      <c r="M82" s="371"/>
      <c r="N82" s="278">
        <v>2</v>
      </c>
      <c r="O82" s="278">
        <v>2</v>
      </c>
      <c r="P82" s="218">
        <v>2</v>
      </c>
      <c r="Q82" s="305"/>
      <c r="R82" s="305"/>
      <c r="S82" s="305"/>
      <c r="T82" s="305"/>
      <c r="U82" s="305"/>
      <c r="V82" s="305"/>
      <c r="W82" s="367" t="s">
        <v>43</v>
      </c>
      <c r="X82" s="367"/>
      <c r="Z82" s="271">
        <f>MAX(Q82:V82)</f>
        <v>0</v>
      </c>
    </row>
    <row r="83" spans="1:26" s="146" customFormat="1" ht="11.25" customHeight="1" x14ac:dyDescent="0.4">
      <c r="A83" s="292"/>
      <c r="B83" s="291"/>
      <c r="C83" s="371" t="s">
        <v>469</v>
      </c>
      <c r="D83" s="371"/>
      <c r="E83" s="371"/>
      <c r="F83" s="371"/>
      <c r="G83" s="371"/>
      <c r="H83" s="371"/>
      <c r="I83" s="371"/>
      <c r="J83" s="371"/>
      <c r="K83" s="371"/>
      <c r="L83" s="371"/>
      <c r="M83" s="371"/>
      <c r="N83" s="278">
        <v>1.5</v>
      </c>
      <c r="O83" s="278">
        <v>1.5</v>
      </c>
      <c r="P83" s="218">
        <v>1.5</v>
      </c>
      <c r="Q83" s="305"/>
      <c r="R83" s="305"/>
      <c r="S83" s="305"/>
      <c r="T83" s="305"/>
      <c r="U83" s="305"/>
      <c r="V83" s="305"/>
      <c r="W83" s="367"/>
      <c r="X83" s="367"/>
      <c r="Z83" s="268"/>
    </row>
    <row r="84" spans="1:26" s="146" customFormat="1" ht="11.25" customHeight="1" x14ac:dyDescent="0.4">
      <c r="A84" s="292"/>
      <c r="B84" s="291"/>
      <c r="C84" s="371" t="s">
        <v>470</v>
      </c>
      <c r="D84" s="371"/>
      <c r="E84" s="371"/>
      <c r="F84" s="371"/>
      <c r="G84" s="371"/>
      <c r="H84" s="371"/>
      <c r="I84" s="371"/>
      <c r="J84" s="371"/>
      <c r="K84" s="371"/>
      <c r="L84" s="371"/>
      <c r="M84" s="371"/>
      <c r="N84" s="278">
        <v>1</v>
      </c>
      <c r="O84" s="278">
        <v>1</v>
      </c>
      <c r="P84" s="218">
        <v>1</v>
      </c>
      <c r="Q84" s="305"/>
      <c r="R84" s="305"/>
      <c r="S84" s="305"/>
      <c r="T84" s="305"/>
      <c r="U84" s="305"/>
      <c r="V84" s="305"/>
      <c r="W84" s="367"/>
      <c r="X84" s="367"/>
      <c r="Z84" s="268"/>
    </row>
    <row r="85" spans="1:26" s="146" customFormat="1" ht="11.25" customHeight="1" x14ac:dyDescent="0.4">
      <c r="A85" s="292"/>
      <c r="B85" s="291"/>
      <c r="C85" s="371" t="s">
        <v>60</v>
      </c>
      <c r="D85" s="371"/>
      <c r="E85" s="371"/>
      <c r="F85" s="371"/>
      <c r="G85" s="371"/>
      <c r="H85" s="371"/>
      <c r="I85" s="371"/>
      <c r="J85" s="371"/>
      <c r="K85" s="371"/>
      <c r="L85" s="371"/>
      <c r="M85" s="371"/>
      <c r="N85" s="278">
        <v>0.5</v>
      </c>
      <c r="O85" s="278">
        <v>0.5</v>
      </c>
      <c r="P85" s="218">
        <v>0.5</v>
      </c>
      <c r="Q85" s="305"/>
      <c r="R85" s="305"/>
      <c r="S85" s="305"/>
      <c r="T85" s="305"/>
      <c r="U85" s="305"/>
      <c r="V85" s="305"/>
      <c r="W85" s="367"/>
      <c r="X85" s="367"/>
      <c r="Z85" s="268"/>
    </row>
    <row r="86" spans="1:26" s="146" customFormat="1" ht="11.25" customHeight="1" x14ac:dyDescent="0.4">
      <c r="A86" s="292"/>
      <c r="B86" s="291"/>
      <c r="C86" s="371" t="s">
        <v>55</v>
      </c>
      <c r="D86" s="371"/>
      <c r="E86" s="371"/>
      <c r="F86" s="371"/>
      <c r="G86" s="371"/>
      <c r="H86" s="371"/>
      <c r="I86" s="371"/>
      <c r="J86" s="371"/>
      <c r="K86" s="371"/>
      <c r="L86" s="371"/>
      <c r="M86" s="371"/>
      <c r="N86" s="278">
        <v>0</v>
      </c>
      <c r="O86" s="278">
        <v>0</v>
      </c>
      <c r="P86" s="218">
        <v>0</v>
      </c>
      <c r="Q86" s="305"/>
      <c r="R86" s="305"/>
      <c r="S86" s="305"/>
      <c r="T86" s="305"/>
      <c r="U86" s="305"/>
      <c r="V86" s="305"/>
      <c r="W86" s="367"/>
      <c r="X86" s="367"/>
      <c r="Z86" s="268"/>
    </row>
    <row r="87" spans="1:26" s="146" customFormat="1" ht="11.25" customHeight="1" x14ac:dyDescent="0.4">
      <c r="A87" s="292"/>
      <c r="B87" s="290" t="s">
        <v>315</v>
      </c>
      <c r="C87" s="368" t="s">
        <v>61</v>
      </c>
      <c r="D87" s="368"/>
      <c r="E87" s="368"/>
      <c r="F87" s="368"/>
      <c r="G87" s="368"/>
      <c r="H87" s="368"/>
      <c r="I87" s="368"/>
      <c r="J87" s="368"/>
      <c r="K87" s="368"/>
      <c r="L87" s="368"/>
      <c r="M87" s="368"/>
      <c r="N87" s="278">
        <v>0.5</v>
      </c>
      <c r="O87" s="278">
        <v>0.5</v>
      </c>
      <c r="P87" s="218">
        <v>0.5</v>
      </c>
      <c r="Q87" s="305"/>
      <c r="R87" s="305"/>
      <c r="S87" s="305"/>
      <c r="T87" s="305"/>
      <c r="U87" s="305"/>
      <c r="V87" s="305"/>
      <c r="W87" s="367" t="s">
        <v>43</v>
      </c>
      <c r="X87" s="367"/>
      <c r="Z87" s="271">
        <f>MAX(Q87:V87)</f>
        <v>0</v>
      </c>
    </row>
    <row r="88" spans="1:26" s="146" customFormat="1" ht="11.25" customHeight="1" x14ac:dyDescent="0.4">
      <c r="A88" s="292"/>
      <c r="B88" s="291"/>
      <c r="C88" s="368" t="s">
        <v>59</v>
      </c>
      <c r="D88" s="368"/>
      <c r="E88" s="368"/>
      <c r="F88" s="368"/>
      <c r="G88" s="368"/>
      <c r="H88" s="368"/>
      <c r="I88" s="368"/>
      <c r="J88" s="368"/>
      <c r="K88" s="368"/>
      <c r="L88" s="368"/>
      <c r="M88" s="368"/>
      <c r="N88" s="278">
        <v>0</v>
      </c>
      <c r="O88" s="278">
        <v>0</v>
      </c>
      <c r="P88" s="218">
        <v>0</v>
      </c>
      <c r="Q88" s="305"/>
      <c r="R88" s="305"/>
      <c r="S88" s="305"/>
      <c r="T88" s="305"/>
      <c r="U88" s="305"/>
      <c r="V88" s="305"/>
      <c r="W88" s="367"/>
      <c r="X88" s="367"/>
      <c r="Z88" s="268"/>
    </row>
    <row r="89" spans="1:26" s="146" customFormat="1" ht="11.25" customHeight="1" x14ac:dyDescent="0.4">
      <c r="A89" s="408">
        <v>4</v>
      </c>
      <c r="B89" s="290" t="s">
        <v>316</v>
      </c>
      <c r="C89" s="369" t="s">
        <v>528</v>
      </c>
      <c r="D89" s="369"/>
      <c r="E89" s="369"/>
      <c r="F89" s="369"/>
      <c r="G89" s="369"/>
      <c r="H89" s="369"/>
      <c r="I89" s="369"/>
      <c r="J89" s="369"/>
      <c r="K89" s="369"/>
      <c r="L89" s="369"/>
      <c r="M89" s="369"/>
      <c r="N89" s="278">
        <v>0.5</v>
      </c>
      <c r="O89" s="278">
        <v>0.5</v>
      </c>
      <c r="P89" s="218">
        <v>0.5</v>
      </c>
      <c r="Q89" s="305"/>
      <c r="R89" s="305"/>
      <c r="S89" s="305"/>
      <c r="T89" s="305"/>
      <c r="U89" s="305"/>
      <c r="V89" s="305"/>
      <c r="W89" s="367" t="s">
        <v>43</v>
      </c>
      <c r="X89" s="367"/>
      <c r="Z89" s="271">
        <f>MAX(Q89:V89)</f>
        <v>0</v>
      </c>
    </row>
    <row r="90" spans="1:26" s="146" customFormat="1" ht="11.25" customHeight="1" x14ac:dyDescent="0.4">
      <c r="A90" s="409"/>
      <c r="B90" s="291"/>
      <c r="C90" s="370" t="s">
        <v>59</v>
      </c>
      <c r="D90" s="370"/>
      <c r="E90" s="370"/>
      <c r="F90" s="370"/>
      <c r="G90" s="370"/>
      <c r="H90" s="370"/>
      <c r="I90" s="370"/>
      <c r="J90" s="370"/>
      <c r="K90" s="370"/>
      <c r="L90" s="370"/>
      <c r="M90" s="370"/>
      <c r="N90" s="278">
        <v>0</v>
      </c>
      <c r="O90" s="278">
        <v>0</v>
      </c>
      <c r="P90" s="218">
        <v>0</v>
      </c>
      <c r="Q90" s="305"/>
      <c r="R90" s="305"/>
      <c r="S90" s="305"/>
      <c r="T90" s="305"/>
      <c r="U90" s="305"/>
      <c r="V90" s="305"/>
      <c r="W90" s="367"/>
      <c r="X90" s="367"/>
      <c r="Z90" s="268"/>
    </row>
    <row r="91" spans="1:26" s="146" customFormat="1" ht="11.25" customHeight="1" x14ac:dyDescent="0.4">
      <c r="A91" s="409"/>
      <c r="B91" s="290" t="s">
        <v>317</v>
      </c>
      <c r="C91" s="413" t="s">
        <v>110</v>
      </c>
      <c r="D91" s="157" t="s">
        <v>62</v>
      </c>
      <c r="E91" s="371" t="s">
        <v>66</v>
      </c>
      <c r="F91" s="371"/>
      <c r="G91" s="371"/>
      <c r="H91" s="371"/>
      <c r="I91" s="371"/>
      <c r="J91" s="371"/>
      <c r="K91" s="371"/>
      <c r="L91" s="371"/>
      <c r="M91" s="371"/>
      <c r="N91" s="278">
        <v>0.5</v>
      </c>
      <c r="O91" s="278">
        <v>0.5</v>
      </c>
      <c r="P91" s="218">
        <v>0.5</v>
      </c>
      <c r="Q91" s="305"/>
      <c r="R91" s="305"/>
      <c r="S91" s="305"/>
      <c r="T91" s="305"/>
      <c r="U91" s="305"/>
      <c r="V91" s="305"/>
      <c r="W91" s="367" t="s">
        <v>44</v>
      </c>
      <c r="X91" s="367"/>
      <c r="Z91" s="271" t="e">
        <f>ROUNDDOWN(SUM(Q91:V91)/$W$59,2)</f>
        <v>#DIV/0!</v>
      </c>
    </row>
    <row r="92" spans="1:26" s="146" customFormat="1" ht="11.25" customHeight="1" x14ac:dyDescent="0.4">
      <c r="A92" s="409"/>
      <c r="B92" s="291"/>
      <c r="C92" s="413"/>
      <c r="D92" s="368" t="s">
        <v>63</v>
      </c>
      <c r="E92" s="368" t="s">
        <v>67</v>
      </c>
      <c r="F92" s="368"/>
      <c r="G92" s="368"/>
      <c r="H92" s="368"/>
      <c r="I92" s="368"/>
      <c r="J92" s="368"/>
      <c r="K92" s="368"/>
      <c r="L92" s="368"/>
      <c r="M92" s="368"/>
      <c r="N92" s="278">
        <v>0.5</v>
      </c>
      <c r="O92" s="278">
        <v>0.5</v>
      </c>
      <c r="P92" s="218">
        <v>0.5</v>
      </c>
      <c r="Q92" s="305"/>
      <c r="R92" s="305"/>
      <c r="S92" s="305"/>
      <c r="T92" s="305"/>
      <c r="U92" s="305"/>
      <c r="V92" s="305"/>
      <c r="W92" s="367"/>
      <c r="X92" s="367"/>
      <c r="Z92" s="268"/>
    </row>
    <row r="93" spans="1:26" s="146" customFormat="1" ht="11.25" customHeight="1" x14ac:dyDescent="0.4">
      <c r="A93" s="409"/>
      <c r="B93" s="291"/>
      <c r="C93" s="413"/>
      <c r="D93" s="379"/>
      <c r="E93" s="371" t="s">
        <v>68</v>
      </c>
      <c r="F93" s="371"/>
      <c r="G93" s="371"/>
      <c r="H93" s="371"/>
      <c r="I93" s="371"/>
      <c r="J93" s="371"/>
      <c r="K93" s="371"/>
      <c r="L93" s="371"/>
      <c r="M93" s="371"/>
      <c r="N93" s="279">
        <v>0.25</v>
      </c>
      <c r="O93" s="279">
        <v>0.25</v>
      </c>
      <c r="P93" s="219">
        <v>0.25</v>
      </c>
      <c r="Q93" s="305"/>
      <c r="R93" s="305"/>
      <c r="S93" s="305"/>
      <c r="T93" s="305"/>
      <c r="U93" s="305"/>
      <c r="V93" s="305"/>
      <c r="W93" s="367"/>
      <c r="X93" s="367"/>
      <c r="Z93" s="268"/>
    </row>
    <row r="94" spans="1:26" s="146" customFormat="1" ht="11.25" customHeight="1" x14ac:dyDescent="0.4">
      <c r="A94" s="409"/>
      <c r="B94" s="291"/>
      <c r="C94" s="413"/>
      <c r="D94" s="379"/>
      <c r="E94" s="368" t="s">
        <v>69</v>
      </c>
      <c r="F94" s="368"/>
      <c r="G94" s="368"/>
      <c r="H94" s="368"/>
      <c r="I94" s="368"/>
      <c r="J94" s="368"/>
      <c r="K94" s="368"/>
      <c r="L94" s="368"/>
      <c r="M94" s="368"/>
      <c r="N94" s="278">
        <v>0.1</v>
      </c>
      <c r="O94" s="278">
        <v>0.1</v>
      </c>
      <c r="P94" s="218">
        <v>0.1</v>
      </c>
      <c r="Q94" s="305"/>
      <c r="R94" s="305"/>
      <c r="S94" s="305"/>
      <c r="T94" s="305"/>
      <c r="U94" s="305"/>
      <c r="V94" s="305"/>
      <c r="W94" s="367"/>
      <c r="X94" s="367"/>
      <c r="Z94" s="268"/>
    </row>
    <row r="95" spans="1:26" s="146" customFormat="1" ht="11.25" customHeight="1" x14ac:dyDescent="0.4">
      <c r="A95" s="409"/>
      <c r="B95" s="291"/>
      <c r="C95" s="371" t="s">
        <v>70</v>
      </c>
      <c r="D95" s="371"/>
      <c r="E95" s="371"/>
      <c r="F95" s="371"/>
      <c r="G95" s="371"/>
      <c r="H95" s="371"/>
      <c r="I95" s="371"/>
      <c r="J95" s="371"/>
      <c r="K95" s="371"/>
      <c r="L95" s="371"/>
      <c r="M95" s="371"/>
      <c r="N95" s="278">
        <v>0</v>
      </c>
      <c r="O95" s="278">
        <v>0</v>
      </c>
      <c r="P95" s="218">
        <v>0</v>
      </c>
      <c r="Q95" s="305"/>
      <c r="R95" s="305"/>
      <c r="S95" s="305"/>
      <c r="T95" s="305"/>
      <c r="U95" s="305"/>
      <c r="V95" s="305"/>
      <c r="W95" s="367"/>
      <c r="X95" s="367"/>
      <c r="Z95" s="268"/>
    </row>
    <row r="96" spans="1:26" s="146" customFormat="1" ht="11.25" customHeight="1" x14ac:dyDescent="0.4">
      <c r="A96" s="409"/>
      <c r="B96" s="290" t="s">
        <v>318</v>
      </c>
      <c r="C96" s="371" t="s">
        <v>71</v>
      </c>
      <c r="D96" s="371"/>
      <c r="E96" s="371"/>
      <c r="F96" s="371"/>
      <c r="G96" s="371"/>
      <c r="H96" s="371"/>
      <c r="I96" s="371"/>
      <c r="J96" s="371"/>
      <c r="K96" s="371"/>
      <c r="L96" s="371"/>
      <c r="M96" s="371"/>
      <c r="N96" s="278">
        <v>0.5</v>
      </c>
      <c r="O96" s="278">
        <v>0.5</v>
      </c>
      <c r="P96" s="218">
        <v>0.5</v>
      </c>
      <c r="Q96" s="305"/>
      <c r="R96" s="305"/>
      <c r="S96" s="305"/>
      <c r="T96" s="305"/>
      <c r="U96" s="305"/>
      <c r="V96" s="305"/>
      <c r="W96" s="367" t="s">
        <v>43</v>
      </c>
      <c r="X96" s="367"/>
      <c r="Z96" s="271">
        <f>MAX(Q96:V96)</f>
        <v>0</v>
      </c>
    </row>
    <row r="97" spans="1:26" s="146" customFormat="1" ht="11.25" customHeight="1" thickBot="1" x14ac:dyDescent="0.45">
      <c r="A97" s="409"/>
      <c r="B97" s="291"/>
      <c r="C97" s="371" t="s">
        <v>59</v>
      </c>
      <c r="D97" s="371"/>
      <c r="E97" s="371"/>
      <c r="F97" s="371"/>
      <c r="G97" s="371"/>
      <c r="H97" s="371"/>
      <c r="I97" s="371"/>
      <c r="J97" s="371"/>
      <c r="K97" s="371"/>
      <c r="L97" s="371"/>
      <c r="M97" s="371"/>
      <c r="N97" s="278">
        <v>0</v>
      </c>
      <c r="O97" s="278">
        <v>0</v>
      </c>
      <c r="P97" s="218">
        <v>0</v>
      </c>
      <c r="Q97" s="305"/>
      <c r="R97" s="305"/>
      <c r="S97" s="305"/>
      <c r="T97" s="305"/>
      <c r="U97" s="305"/>
      <c r="V97" s="305"/>
      <c r="W97" s="367"/>
      <c r="X97" s="367"/>
      <c r="Z97" s="268"/>
    </row>
    <row r="98" spans="1:26" s="146" customFormat="1" ht="11.25" customHeight="1" x14ac:dyDescent="0.4">
      <c r="A98" s="409"/>
      <c r="B98" s="410" t="s">
        <v>319</v>
      </c>
      <c r="C98" s="386" t="s">
        <v>523</v>
      </c>
      <c r="D98" s="291" t="s">
        <v>62</v>
      </c>
      <c r="E98" s="371" t="s">
        <v>111</v>
      </c>
      <c r="F98" s="371"/>
      <c r="G98" s="371"/>
      <c r="H98" s="371"/>
      <c r="I98" s="371"/>
      <c r="J98" s="371"/>
      <c r="K98" s="371"/>
      <c r="L98" s="371"/>
      <c r="M98" s="371"/>
      <c r="N98" s="274">
        <v>0.5</v>
      </c>
      <c r="O98" s="279">
        <v>0.25</v>
      </c>
      <c r="P98" s="219">
        <v>0.25</v>
      </c>
      <c r="Q98" s="305"/>
      <c r="R98" s="305"/>
      <c r="S98" s="305"/>
      <c r="T98" s="305"/>
      <c r="U98" s="305"/>
      <c r="V98" s="305"/>
      <c r="W98" s="319" t="s">
        <v>114</v>
      </c>
      <c r="X98" s="320"/>
      <c r="Z98" s="271" t="e">
        <f>ROUNDDOWN(SUM(Q106:V106)/$W$59,2)</f>
        <v>#DIV/0!</v>
      </c>
    </row>
    <row r="99" spans="1:26" s="146" customFormat="1" ht="11.25" customHeight="1" x14ac:dyDescent="0.4">
      <c r="A99" s="409"/>
      <c r="B99" s="411"/>
      <c r="C99" s="387"/>
      <c r="D99" s="291"/>
      <c r="E99" s="371" t="s">
        <v>59</v>
      </c>
      <c r="F99" s="371"/>
      <c r="G99" s="371"/>
      <c r="H99" s="371"/>
      <c r="I99" s="371"/>
      <c r="J99" s="371"/>
      <c r="K99" s="371"/>
      <c r="L99" s="371"/>
      <c r="M99" s="371"/>
      <c r="N99" s="274">
        <v>0</v>
      </c>
      <c r="O99" s="274">
        <v>0</v>
      </c>
      <c r="P99" s="215">
        <v>0</v>
      </c>
      <c r="Q99" s="305"/>
      <c r="R99" s="305"/>
      <c r="S99" s="305"/>
      <c r="T99" s="305"/>
      <c r="U99" s="305"/>
      <c r="V99" s="305"/>
      <c r="W99" s="321"/>
      <c r="X99" s="322"/>
      <c r="Z99" s="286" t="s">
        <v>522</v>
      </c>
    </row>
    <row r="100" spans="1:26" s="146" customFormat="1" ht="11.25" customHeight="1" x14ac:dyDescent="0.4">
      <c r="A100" s="409"/>
      <c r="B100" s="411"/>
      <c r="C100" s="387"/>
      <c r="D100" s="291" t="s">
        <v>63</v>
      </c>
      <c r="E100" s="371" t="s">
        <v>72</v>
      </c>
      <c r="F100" s="371"/>
      <c r="G100" s="371"/>
      <c r="H100" s="371"/>
      <c r="I100" s="371"/>
      <c r="J100" s="371"/>
      <c r="K100" s="371"/>
      <c r="L100" s="371"/>
      <c r="M100" s="371"/>
      <c r="N100" s="274">
        <v>0.5</v>
      </c>
      <c r="O100" s="279">
        <v>0.25</v>
      </c>
      <c r="P100" s="219">
        <v>0.25</v>
      </c>
      <c r="Q100" s="305"/>
      <c r="R100" s="305"/>
      <c r="S100" s="305"/>
      <c r="T100" s="305"/>
      <c r="U100" s="305"/>
      <c r="V100" s="305"/>
      <c r="W100" s="321"/>
      <c r="X100" s="322"/>
      <c r="Y100" s="283" t="s">
        <v>517</v>
      </c>
      <c r="Z100" s="284" t="s">
        <v>524</v>
      </c>
    </row>
    <row r="101" spans="1:26" s="146" customFormat="1" ht="11.25" customHeight="1" x14ac:dyDescent="0.4">
      <c r="A101" s="409"/>
      <c r="B101" s="411"/>
      <c r="C101" s="387"/>
      <c r="D101" s="291"/>
      <c r="E101" s="371" t="s">
        <v>59</v>
      </c>
      <c r="F101" s="371"/>
      <c r="G101" s="371"/>
      <c r="H101" s="371"/>
      <c r="I101" s="371"/>
      <c r="J101" s="371"/>
      <c r="K101" s="371"/>
      <c r="L101" s="371"/>
      <c r="M101" s="371"/>
      <c r="N101" s="274">
        <v>0</v>
      </c>
      <c r="O101" s="274">
        <v>0</v>
      </c>
      <c r="P101" s="215">
        <v>0</v>
      </c>
      <c r="Q101" s="305"/>
      <c r="R101" s="305"/>
      <c r="S101" s="305"/>
      <c r="T101" s="305"/>
      <c r="U101" s="305"/>
      <c r="V101" s="305"/>
      <c r="W101" s="321"/>
      <c r="X101" s="322"/>
      <c r="Z101" s="284" t="s">
        <v>520</v>
      </c>
    </row>
    <row r="102" spans="1:26" s="146" customFormat="1" ht="11.25" customHeight="1" x14ac:dyDescent="0.4">
      <c r="A102" s="409"/>
      <c r="B102" s="411"/>
      <c r="C102" s="387"/>
      <c r="D102" s="291" t="s">
        <v>64</v>
      </c>
      <c r="E102" s="371" t="s">
        <v>74</v>
      </c>
      <c r="F102" s="371"/>
      <c r="G102" s="371"/>
      <c r="H102" s="371"/>
      <c r="I102" s="371"/>
      <c r="J102" s="371"/>
      <c r="K102" s="371"/>
      <c r="L102" s="371"/>
      <c r="M102" s="371"/>
      <c r="N102" s="274">
        <v>0.5</v>
      </c>
      <c r="O102" s="279">
        <v>0.25</v>
      </c>
      <c r="P102" s="219">
        <v>0.25</v>
      </c>
      <c r="Q102" s="305"/>
      <c r="R102" s="305"/>
      <c r="S102" s="305"/>
      <c r="T102" s="305"/>
      <c r="U102" s="305"/>
      <c r="V102" s="305"/>
      <c r="W102" s="321"/>
      <c r="X102" s="322"/>
      <c r="Z102" s="284" t="s">
        <v>521</v>
      </c>
    </row>
    <row r="103" spans="1:26" s="146" customFormat="1" ht="11.25" customHeight="1" x14ac:dyDescent="0.4">
      <c r="A103" s="409"/>
      <c r="B103" s="411"/>
      <c r="C103" s="387"/>
      <c r="D103" s="291"/>
      <c r="E103" s="371" t="s">
        <v>59</v>
      </c>
      <c r="F103" s="371"/>
      <c r="G103" s="371"/>
      <c r="H103" s="371"/>
      <c r="I103" s="371"/>
      <c r="J103" s="371"/>
      <c r="K103" s="371"/>
      <c r="L103" s="371"/>
      <c r="M103" s="371"/>
      <c r="N103" s="274">
        <v>0</v>
      </c>
      <c r="O103" s="274">
        <v>0</v>
      </c>
      <c r="P103" s="215">
        <v>0</v>
      </c>
      <c r="Q103" s="305"/>
      <c r="R103" s="305"/>
      <c r="S103" s="305"/>
      <c r="T103" s="305"/>
      <c r="U103" s="305"/>
      <c r="V103" s="305"/>
      <c r="W103" s="321"/>
      <c r="X103" s="322"/>
      <c r="Z103" s="284"/>
    </row>
    <row r="104" spans="1:26" s="146" customFormat="1" ht="11.25" customHeight="1" x14ac:dyDescent="0.4">
      <c r="A104" s="409"/>
      <c r="B104" s="411"/>
      <c r="C104" s="387"/>
      <c r="D104" s="291" t="s">
        <v>65</v>
      </c>
      <c r="E104" s="371" t="s">
        <v>73</v>
      </c>
      <c r="F104" s="371"/>
      <c r="G104" s="371"/>
      <c r="H104" s="371"/>
      <c r="I104" s="371"/>
      <c r="J104" s="371"/>
      <c r="K104" s="371"/>
      <c r="L104" s="371"/>
      <c r="M104" s="371"/>
      <c r="N104" s="274">
        <v>0.5</v>
      </c>
      <c r="O104" s="279">
        <v>0.25</v>
      </c>
      <c r="P104" s="219">
        <v>0.25</v>
      </c>
      <c r="Q104" s="305"/>
      <c r="R104" s="305"/>
      <c r="S104" s="305"/>
      <c r="T104" s="305"/>
      <c r="U104" s="305"/>
      <c r="V104" s="305"/>
      <c r="W104" s="321"/>
      <c r="X104" s="322"/>
      <c r="Z104" s="268"/>
    </row>
    <row r="105" spans="1:26" s="146" customFormat="1" ht="11.25" customHeight="1" thickBot="1" x14ac:dyDescent="0.45">
      <c r="A105" s="409"/>
      <c r="B105" s="411"/>
      <c r="C105" s="388"/>
      <c r="D105" s="291"/>
      <c r="E105" s="371" t="s">
        <v>59</v>
      </c>
      <c r="F105" s="371"/>
      <c r="G105" s="371"/>
      <c r="H105" s="371"/>
      <c r="I105" s="371"/>
      <c r="J105" s="371"/>
      <c r="K105" s="371"/>
      <c r="L105" s="371"/>
      <c r="M105" s="371"/>
      <c r="N105" s="274">
        <v>0</v>
      </c>
      <c r="O105" s="274">
        <v>0</v>
      </c>
      <c r="P105" s="215">
        <v>0</v>
      </c>
      <c r="Q105" s="305"/>
      <c r="R105" s="305"/>
      <c r="S105" s="305"/>
      <c r="T105" s="305"/>
      <c r="U105" s="305"/>
      <c r="V105" s="305"/>
      <c r="W105" s="321"/>
      <c r="X105" s="322"/>
      <c r="Z105" s="268"/>
    </row>
    <row r="106" spans="1:26" s="146" customFormat="1" ht="11.25" customHeight="1" x14ac:dyDescent="0.4">
      <c r="A106" s="409"/>
      <c r="B106" s="412"/>
      <c r="C106" s="417" t="s">
        <v>282</v>
      </c>
      <c r="D106" s="418"/>
      <c r="E106" s="418"/>
      <c r="F106" s="418"/>
      <c r="G106" s="418"/>
      <c r="H106" s="418"/>
      <c r="I106" s="418"/>
      <c r="J106" s="418"/>
      <c r="K106" s="418"/>
      <c r="L106" s="418"/>
      <c r="M106" s="419"/>
      <c r="N106" s="274">
        <v>1</v>
      </c>
      <c r="O106" s="274">
        <v>0.5</v>
      </c>
      <c r="P106" s="215">
        <v>0.5</v>
      </c>
      <c r="Q106" s="325">
        <f>SUM(Q98:R105)</f>
        <v>0</v>
      </c>
      <c r="R106" s="318"/>
      <c r="S106" s="317">
        <f t="shared" ref="S106" si="0">SUM(S98:T105)</f>
        <v>0</v>
      </c>
      <c r="T106" s="318"/>
      <c r="U106" s="317">
        <f t="shared" ref="U106" si="1">SUM(U98:V105)</f>
        <v>0</v>
      </c>
      <c r="V106" s="318"/>
      <c r="W106" s="323"/>
      <c r="X106" s="324"/>
      <c r="Z106" s="285"/>
    </row>
    <row r="107" spans="1:26" s="146" customFormat="1" ht="11.25" customHeight="1" x14ac:dyDescent="0.4">
      <c r="A107" s="409"/>
      <c r="B107" s="290" t="s">
        <v>320</v>
      </c>
      <c r="C107" s="371" t="s">
        <v>116</v>
      </c>
      <c r="D107" s="371"/>
      <c r="E107" s="371"/>
      <c r="F107" s="371"/>
      <c r="G107" s="371"/>
      <c r="H107" s="371"/>
      <c r="I107" s="371"/>
      <c r="J107" s="371"/>
      <c r="K107" s="371"/>
      <c r="L107" s="371"/>
      <c r="M107" s="371"/>
      <c r="N107" s="278">
        <v>0.5</v>
      </c>
      <c r="O107" s="278">
        <v>0.5</v>
      </c>
      <c r="P107" s="218">
        <v>0.5</v>
      </c>
      <c r="Q107" s="389"/>
      <c r="R107" s="390"/>
      <c r="S107" s="385" t="s">
        <v>48</v>
      </c>
      <c r="T107" s="385"/>
      <c r="U107" s="385" t="s">
        <v>48</v>
      </c>
      <c r="V107" s="385"/>
      <c r="W107" s="367" t="s">
        <v>42</v>
      </c>
      <c r="X107" s="367"/>
      <c r="Z107" s="271">
        <f>Q107</f>
        <v>0</v>
      </c>
    </row>
    <row r="108" spans="1:26" s="146" customFormat="1" ht="11.25" customHeight="1" x14ac:dyDescent="0.4">
      <c r="A108" s="409"/>
      <c r="B108" s="291"/>
      <c r="C108" s="371" t="s">
        <v>59</v>
      </c>
      <c r="D108" s="371"/>
      <c r="E108" s="371"/>
      <c r="F108" s="371"/>
      <c r="G108" s="371"/>
      <c r="H108" s="371"/>
      <c r="I108" s="371"/>
      <c r="J108" s="371"/>
      <c r="K108" s="371"/>
      <c r="L108" s="371"/>
      <c r="M108" s="371"/>
      <c r="N108" s="274">
        <v>0</v>
      </c>
      <c r="O108" s="274">
        <v>0</v>
      </c>
      <c r="P108" s="215">
        <v>0</v>
      </c>
      <c r="Q108" s="391"/>
      <c r="R108" s="392"/>
      <c r="S108" s="385"/>
      <c r="T108" s="385"/>
      <c r="U108" s="385"/>
      <c r="V108" s="385"/>
      <c r="W108" s="367"/>
      <c r="X108" s="367"/>
      <c r="Z108" s="268"/>
    </row>
    <row r="109" spans="1:26" s="146" customFormat="1" ht="11.25" customHeight="1" x14ac:dyDescent="0.4">
      <c r="A109" s="382">
        <v>5</v>
      </c>
      <c r="B109" s="290" t="s">
        <v>321</v>
      </c>
      <c r="C109" s="371" t="s">
        <v>76</v>
      </c>
      <c r="D109" s="371"/>
      <c r="E109" s="371"/>
      <c r="F109" s="371"/>
      <c r="G109" s="371"/>
      <c r="H109" s="371"/>
      <c r="I109" s="371"/>
      <c r="J109" s="371"/>
      <c r="K109" s="371"/>
      <c r="L109" s="371"/>
      <c r="M109" s="371"/>
      <c r="N109" s="276" t="s">
        <v>48</v>
      </c>
      <c r="O109" s="278">
        <v>1</v>
      </c>
      <c r="P109" s="218">
        <v>1</v>
      </c>
      <c r="Q109" s="305"/>
      <c r="R109" s="305"/>
      <c r="S109" s="305"/>
      <c r="T109" s="305"/>
      <c r="U109" s="305"/>
      <c r="V109" s="305"/>
      <c r="W109" s="367" t="s">
        <v>44</v>
      </c>
      <c r="X109" s="367"/>
      <c r="Z109" s="271" t="e">
        <f>ROUNDDOWN(SUM(Q109:V109)/$W$59,2)</f>
        <v>#DIV/0!</v>
      </c>
    </row>
    <row r="110" spans="1:26" s="146" customFormat="1" ht="11.25" customHeight="1" x14ac:dyDescent="0.4">
      <c r="A110" s="382"/>
      <c r="B110" s="291"/>
      <c r="C110" s="371" t="s">
        <v>77</v>
      </c>
      <c r="D110" s="371"/>
      <c r="E110" s="371"/>
      <c r="F110" s="371"/>
      <c r="G110" s="371"/>
      <c r="H110" s="371"/>
      <c r="I110" s="371"/>
      <c r="J110" s="371"/>
      <c r="K110" s="371"/>
      <c r="L110" s="371"/>
      <c r="M110" s="371"/>
      <c r="N110" s="276" t="s">
        <v>48</v>
      </c>
      <c r="O110" s="278">
        <v>0.5</v>
      </c>
      <c r="P110" s="218">
        <v>0.5</v>
      </c>
      <c r="Q110" s="305"/>
      <c r="R110" s="305"/>
      <c r="S110" s="305"/>
      <c r="T110" s="305"/>
      <c r="U110" s="305"/>
      <c r="V110" s="305"/>
      <c r="W110" s="367"/>
      <c r="X110" s="367"/>
      <c r="Z110" s="268"/>
    </row>
    <row r="111" spans="1:26" s="146" customFormat="1" ht="11.25" customHeight="1" x14ac:dyDescent="0.4">
      <c r="A111" s="382"/>
      <c r="B111" s="291"/>
      <c r="C111" s="371" t="s">
        <v>55</v>
      </c>
      <c r="D111" s="371"/>
      <c r="E111" s="371"/>
      <c r="F111" s="371"/>
      <c r="G111" s="371"/>
      <c r="H111" s="371"/>
      <c r="I111" s="371"/>
      <c r="J111" s="371"/>
      <c r="K111" s="371"/>
      <c r="L111" s="371"/>
      <c r="M111" s="371"/>
      <c r="N111" s="276" t="s">
        <v>48</v>
      </c>
      <c r="O111" s="278">
        <v>0</v>
      </c>
      <c r="P111" s="218">
        <v>0</v>
      </c>
      <c r="Q111" s="305"/>
      <c r="R111" s="305"/>
      <c r="S111" s="305"/>
      <c r="T111" s="305"/>
      <c r="U111" s="305"/>
      <c r="V111" s="305"/>
      <c r="W111" s="367"/>
      <c r="X111" s="367"/>
      <c r="Z111" s="268"/>
    </row>
    <row r="112" spans="1:26" s="146" customFormat="1" ht="11.25" customHeight="1" x14ac:dyDescent="0.4">
      <c r="A112" s="382"/>
      <c r="B112" s="290" t="s">
        <v>322</v>
      </c>
      <c r="C112" s="371" t="s">
        <v>117</v>
      </c>
      <c r="D112" s="371"/>
      <c r="E112" s="371"/>
      <c r="F112" s="371"/>
      <c r="G112" s="371"/>
      <c r="H112" s="371"/>
      <c r="I112" s="371"/>
      <c r="J112" s="371"/>
      <c r="K112" s="371"/>
      <c r="L112" s="371"/>
      <c r="M112" s="371"/>
      <c r="N112" s="274">
        <v>1</v>
      </c>
      <c r="O112" s="279">
        <v>0.25</v>
      </c>
      <c r="P112" s="219">
        <v>0.25</v>
      </c>
      <c r="Q112" s="389"/>
      <c r="R112" s="390"/>
      <c r="S112" s="385" t="s">
        <v>28</v>
      </c>
      <c r="T112" s="385"/>
      <c r="U112" s="385" t="s">
        <v>28</v>
      </c>
      <c r="V112" s="385"/>
      <c r="W112" s="367" t="s">
        <v>42</v>
      </c>
      <c r="X112" s="367"/>
      <c r="Z112" s="271">
        <f>Q112</f>
        <v>0</v>
      </c>
    </row>
    <row r="113" spans="1:26" s="146" customFormat="1" ht="11.25" customHeight="1" x14ac:dyDescent="0.4">
      <c r="A113" s="382"/>
      <c r="B113" s="291"/>
      <c r="C113" s="371" t="s">
        <v>59</v>
      </c>
      <c r="D113" s="371"/>
      <c r="E113" s="371"/>
      <c r="F113" s="371"/>
      <c r="G113" s="371"/>
      <c r="H113" s="371"/>
      <c r="I113" s="371"/>
      <c r="J113" s="371"/>
      <c r="K113" s="371"/>
      <c r="L113" s="371"/>
      <c r="M113" s="371"/>
      <c r="N113" s="278">
        <v>0</v>
      </c>
      <c r="O113" s="278">
        <v>0</v>
      </c>
      <c r="P113" s="218">
        <v>0</v>
      </c>
      <c r="Q113" s="391"/>
      <c r="R113" s="392"/>
      <c r="S113" s="385"/>
      <c r="T113" s="385"/>
      <c r="U113" s="385"/>
      <c r="V113" s="385"/>
      <c r="W113" s="367"/>
      <c r="X113" s="367"/>
      <c r="Z113" s="268"/>
    </row>
    <row r="114" spans="1:26" s="146" customFormat="1" ht="11.25" customHeight="1" x14ac:dyDescent="0.4">
      <c r="A114" s="382"/>
      <c r="B114" s="290" t="s">
        <v>323</v>
      </c>
      <c r="C114" s="371" t="s">
        <v>118</v>
      </c>
      <c r="D114" s="371"/>
      <c r="E114" s="371"/>
      <c r="F114" s="371"/>
      <c r="G114" s="371"/>
      <c r="H114" s="371"/>
      <c r="I114" s="371"/>
      <c r="J114" s="371"/>
      <c r="K114" s="371"/>
      <c r="L114" s="371"/>
      <c r="M114" s="371"/>
      <c r="N114" s="280">
        <v>0.75</v>
      </c>
      <c r="O114" s="281">
        <v>0.25</v>
      </c>
      <c r="P114" s="220">
        <v>0.25</v>
      </c>
      <c r="Q114" s="389"/>
      <c r="R114" s="390"/>
      <c r="S114" s="385" t="s">
        <v>28</v>
      </c>
      <c r="T114" s="385"/>
      <c r="U114" s="385" t="s">
        <v>28</v>
      </c>
      <c r="V114" s="385"/>
      <c r="W114" s="367" t="s">
        <v>42</v>
      </c>
      <c r="X114" s="367"/>
      <c r="Z114" s="271">
        <f>Q114</f>
        <v>0</v>
      </c>
    </row>
    <row r="115" spans="1:26" s="146" customFormat="1" ht="11.25" customHeight="1" x14ac:dyDescent="0.4">
      <c r="A115" s="382"/>
      <c r="B115" s="291"/>
      <c r="C115" s="371" t="s">
        <v>59</v>
      </c>
      <c r="D115" s="371"/>
      <c r="E115" s="371"/>
      <c r="F115" s="371"/>
      <c r="G115" s="371"/>
      <c r="H115" s="371"/>
      <c r="I115" s="371"/>
      <c r="J115" s="371"/>
      <c r="K115" s="371"/>
      <c r="L115" s="371"/>
      <c r="M115" s="371"/>
      <c r="N115" s="278">
        <v>0</v>
      </c>
      <c r="O115" s="278">
        <v>0</v>
      </c>
      <c r="P115" s="218">
        <v>0</v>
      </c>
      <c r="Q115" s="391"/>
      <c r="R115" s="392"/>
      <c r="S115" s="385"/>
      <c r="T115" s="385"/>
      <c r="U115" s="385"/>
      <c r="V115" s="385"/>
      <c r="W115" s="367"/>
      <c r="X115" s="367"/>
      <c r="Z115" s="268"/>
    </row>
    <row r="116" spans="1:26" s="146" customFormat="1" ht="11.25" customHeight="1" x14ac:dyDescent="0.4">
      <c r="A116" s="382"/>
      <c r="B116" s="290" t="s">
        <v>324</v>
      </c>
      <c r="C116" s="371" t="s">
        <v>112</v>
      </c>
      <c r="D116" s="371"/>
      <c r="E116" s="371"/>
      <c r="F116" s="371"/>
      <c r="G116" s="371"/>
      <c r="H116" s="371"/>
      <c r="I116" s="371"/>
      <c r="J116" s="371"/>
      <c r="K116" s="371"/>
      <c r="L116" s="371"/>
      <c r="M116" s="371"/>
      <c r="N116" s="274">
        <v>0.5</v>
      </c>
      <c r="O116" s="279">
        <v>0.25</v>
      </c>
      <c r="P116" s="219">
        <v>0.25</v>
      </c>
      <c r="Q116" s="305"/>
      <c r="R116" s="305"/>
      <c r="S116" s="305"/>
      <c r="T116" s="305"/>
      <c r="U116" s="305"/>
      <c r="V116" s="305"/>
      <c r="W116" s="367" t="s">
        <v>44</v>
      </c>
      <c r="X116" s="367"/>
      <c r="Z116" s="271" t="e">
        <f>ROUNDDOWN(SUM(Q116:V116)/$W$59,2)</f>
        <v>#DIV/0!</v>
      </c>
    </row>
    <row r="117" spans="1:26" s="146" customFormat="1" ht="11.25" customHeight="1" x14ac:dyDescent="0.4">
      <c r="A117" s="382"/>
      <c r="B117" s="291"/>
      <c r="C117" s="371" t="s">
        <v>59</v>
      </c>
      <c r="D117" s="371"/>
      <c r="E117" s="371"/>
      <c r="F117" s="371"/>
      <c r="G117" s="371"/>
      <c r="H117" s="371"/>
      <c r="I117" s="371"/>
      <c r="J117" s="371"/>
      <c r="K117" s="371"/>
      <c r="L117" s="371"/>
      <c r="M117" s="371"/>
      <c r="N117" s="278">
        <v>0</v>
      </c>
      <c r="O117" s="278">
        <v>0</v>
      </c>
      <c r="P117" s="218">
        <v>0</v>
      </c>
      <c r="Q117" s="305"/>
      <c r="R117" s="305"/>
      <c r="S117" s="305"/>
      <c r="T117" s="305"/>
      <c r="U117" s="305"/>
      <c r="V117" s="305"/>
      <c r="W117" s="367"/>
      <c r="X117" s="367"/>
      <c r="Z117" s="268"/>
    </row>
    <row r="118" spans="1:26" s="146" customFormat="1" ht="11.25" customHeight="1" x14ac:dyDescent="0.4">
      <c r="A118" s="382"/>
      <c r="B118" s="290" t="s">
        <v>325</v>
      </c>
      <c r="C118" s="371" t="s">
        <v>119</v>
      </c>
      <c r="D118" s="371"/>
      <c r="E118" s="371"/>
      <c r="F118" s="371"/>
      <c r="G118" s="371"/>
      <c r="H118" s="371"/>
      <c r="I118" s="371"/>
      <c r="J118" s="371"/>
      <c r="K118" s="371"/>
      <c r="L118" s="371"/>
      <c r="M118" s="371"/>
      <c r="N118" s="279">
        <v>0.25</v>
      </c>
      <c r="O118" s="279">
        <v>0.25</v>
      </c>
      <c r="P118" s="219">
        <v>0.25</v>
      </c>
      <c r="Q118" s="305"/>
      <c r="R118" s="305"/>
      <c r="S118" s="305"/>
      <c r="T118" s="305"/>
      <c r="U118" s="305"/>
      <c r="V118" s="305"/>
      <c r="W118" s="367" t="s">
        <v>44</v>
      </c>
      <c r="X118" s="367"/>
      <c r="Z118" s="271" t="e">
        <f>ROUNDDOWN(SUM(Q118:V118)/$W$59,2)</f>
        <v>#DIV/0!</v>
      </c>
    </row>
    <row r="119" spans="1:26" s="146" customFormat="1" ht="11.25" customHeight="1" x14ac:dyDescent="0.4">
      <c r="A119" s="382"/>
      <c r="B119" s="291"/>
      <c r="C119" s="371" t="s">
        <v>59</v>
      </c>
      <c r="D119" s="371"/>
      <c r="E119" s="371"/>
      <c r="F119" s="371"/>
      <c r="G119" s="371"/>
      <c r="H119" s="371"/>
      <c r="I119" s="371"/>
      <c r="J119" s="371"/>
      <c r="K119" s="371"/>
      <c r="L119" s="371"/>
      <c r="M119" s="371"/>
      <c r="N119" s="278">
        <v>0</v>
      </c>
      <c r="O119" s="278">
        <v>0</v>
      </c>
      <c r="P119" s="218">
        <v>0</v>
      </c>
      <c r="Q119" s="305"/>
      <c r="R119" s="305"/>
      <c r="S119" s="305"/>
      <c r="T119" s="305"/>
      <c r="U119" s="305"/>
      <c r="V119" s="305"/>
      <c r="W119" s="367"/>
      <c r="X119" s="367"/>
      <c r="Z119" s="268"/>
    </row>
    <row r="120" spans="1:26" s="146" customFormat="1" ht="11.25" customHeight="1" x14ac:dyDescent="0.4">
      <c r="A120" s="382"/>
      <c r="B120" s="290" t="s">
        <v>326</v>
      </c>
      <c r="C120" s="371" t="s">
        <v>120</v>
      </c>
      <c r="D120" s="371"/>
      <c r="E120" s="371"/>
      <c r="F120" s="371"/>
      <c r="G120" s="371"/>
      <c r="H120" s="371"/>
      <c r="I120" s="371"/>
      <c r="J120" s="371"/>
      <c r="K120" s="371"/>
      <c r="L120" s="371"/>
      <c r="M120" s="371"/>
      <c r="N120" s="276" t="s">
        <v>48</v>
      </c>
      <c r="O120" s="279">
        <v>0.25</v>
      </c>
      <c r="P120" s="219">
        <v>0.25</v>
      </c>
      <c r="Q120" s="305"/>
      <c r="R120" s="305"/>
      <c r="S120" s="305"/>
      <c r="T120" s="305"/>
      <c r="U120" s="305"/>
      <c r="V120" s="305"/>
      <c r="W120" s="367" t="s">
        <v>44</v>
      </c>
      <c r="X120" s="367"/>
      <c r="Z120" s="271" t="e">
        <f>ROUNDDOWN(SUM(Q120:V120)/$W$59,2)</f>
        <v>#DIV/0!</v>
      </c>
    </row>
    <row r="121" spans="1:26" s="146" customFormat="1" ht="11.25" customHeight="1" x14ac:dyDescent="0.4">
      <c r="A121" s="382"/>
      <c r="B121" s="291"/>
      <c r="C121" s="371" t="s">
        <v>55</v>
      </c>
      <c r="D121" s="371"/>
      <c r="E121" s="371"/>
      <c r="F121" s="371"/>
      <c r="G121" s="371"/>
      <c r="H121" s="371"/>
      <c r="I121" s="371"/>
      <c r="J121" s="371"/>
      <c r="K121" s="371"/>
      <c r="L121" s="371"/>
      <c r="M121" s="371"/>
      <c r="N121" s="276" t="s">
        <v>48</v>
      </c>
      <c r="O121" s="278">
        <v>0</v>
      </c>
      <c r="P121" s="218">
        <v>0</v>
      </c>
      <c r="Q121" s="305"/>
      <c r="R121" s="305"/>
      <c r="S121" s="305"/>
      <c r="T121" s="305"/>
      <c r="U121" s="305"/>
      <c r="V121" s="305"/>
      <c r="W121" s="367"/>
      <c r="X121" s="367"/>
      <c r="Z121" s="268"/>
    </row>
    <row r="122" spans="1:26" s="146" customFormat="1" ht="11.25" customHeight="1" x14ac:dyDescent="0.4">
      <c r="A122" s="382">
        <v>6</v>
      </c>
      <c r="B122" s="290" t="s">
        <v>327</v>
      </c>
      <c r="C122" s="420" t="s">
        <v>85</v>
      </c>
      <c r="D122" s="420"/>
      <c r="E122" s="420"/>
      <c r="F122" s="420"/>
      <c r="G122" s="420"/>
      <c r="H122" s="370" t="s">
        <v>86</v>
      </c>
      <c r="I122" s="370"/>
      <c r="J122" s="370"/>
      <c r="K122" s="370"/>
      <c r="L122" s="370"/>
      <c r="M122" s="370"/>
      <c r="N122" s="276" t="s">
        <v>48</v>
      </c>
      <c r="O122" s="278">
        <v>3</v>
      </c>
      <c r="P122" s="218">
        <v>3</v>
      </c>
      <c r="Q122" s="226" t="s">
        <v>121</v>
      </c>
      <c r="R122" s="158">
        <f>'様式4～8'!$H$304</f>
        <v>0</v>
      </c>
      <c r="S122" s="159" t="s">
        <v>121</v>
      </c>
      <c r="T122" s="158">
        <f>'様式4～8'!$M$304</f>
        <v>0</v>
      </c>
      <c r="U122" s="159" t="s">
        <v>121</v>
      </c>
      <c r="V122" s="158">
        <f>'様式4～8'!$R$304</f>
        <v>0</v>
      </c>
      <c r="W122" s="380" t="s">
        <v>88</v>
      </c>
      <c r="X122" s="381"/>
      <c r="Y122" s="283" t="s">
        <v>517</v>
      </c>
      <c r="Z122" s="284" t="s">
        <v>518</v>
      </c>
    </row>
    <row r="123" spans="1:26" s="146" customFormat="1" ht="11.25" customHeight="1" x14ac:dyDescent="0.4">
      <c r="A123" s="382"/>
      <c r="B123" s="291"/>
      <c r="C123" s="420"/>
      <c r="D123" s="420"/>
      <c r="E123" s="420"/>
      <c r="F123" s="420"/>
      <c r="G123" s="420"/>
      <c r="H123" s="370" t="s">
        <v>80</v>
      </c>
      <c r="I123" s="370"/>
      <c r="J123" s="370"/>
      <c r="K123" s="370"/>
      <c r="L123" s="370"/>
      <c r="M123" s="370"/>
      <c r="N123" s="276" t="s">
        <v>48</v>
      </c>
      <c r="O123" s="278">
        <v>2.4</v>
      </c>
      <c r="P123" s="218">
        <v>2.4</v>
      </c>
      <c r="Q123" s="227" t="s">
        <v>122</v>
      </c>
      <c r="R123" s="160">
        <f>'様式4～8'!$H$305</f>
        <v>0</v>
      </c>
      <c r="S123" s="161" t="s">
        <v>122</v>
      </c>
      <c r="T123" s="160">
        <f>'様式4～8'!$M$305</f>
        <v>0</v>
      </c>
      <c r="U123" s="161" t="s">
        <v>122</v>
      </c>
      <c r="V123" s="160">
        <f>'様式4～8'!$R$305</f>
        <v>0</v>
      </c>
      <c r="W123" s="381"/>
      <c r="X123" s="381"/>
      <c r="Z123" s="268"/>
    </row>
    <row r="124" spans="1:26" s="146" customFormat="1" ht="11.25" customHeight="1" x14ac:dyDescent="0.4">
      <c r="A124" s="382"/>
      <c r="B124" s="291"/>
      <c r="C124" s="420"/>
      <c r="D124" s="420"/>
      <c r="E124" s="420"/>
      <c r="F124" s="420"/>
      <c r="G124" s="420"/>
      <c r="H124" s="370" t="s">
        <v>81</v>
      </c>
      <c r="I124" s="370"/>
      <c r="J124" s="370"/>
      <c r="K124" s="370"/>
      <c r="L124" s="370"/>
      <c r="M124" s="370"/>
      <c r="N124" s="276" t="s">
        <v>48</v>
      </c>
      <c r="O124" s="278">
        <v>1.8</v>
      </c>
      <c r="P124" s="218">
        <v>1.8</v>
      </c>
      <c r="Q124" s="421" t="s">
        <v>123</v>
      </c>
      <c r="R124" s="421"/>
      <c r="S124" s="422"/>
      <c r="T124" s="383">
        <f>'様式4～8'!$H$306</f>
        <v>0</v>
      </c>
      <c r="U124" s="383"/>
      <c r="V124" s="384"/>
      <c r="W124" s="381"/>
      <c r="X124" s="381"/>
      <c r="Z124" s="268"/>
    </row>
    <row r="125" spans="1:26" s="146" customFormat="1" ht="11.25" customHeight="1" x14ac:dyDescent="0.4">
      <c r="A125" s="382"/>
      <c r="B125" s="291"/>
      <c r="C125" s="420"/>
      <c r="D125" s="420"/>
      <c r="E125" s="420"/>
      <c r="F125" s="420"/>
      <c r="G125" s="420"/>
      <c r="H125" s="370" t="s">
        <v>82</v>
      </c>
      <c r="I125" s="370"/>
      <c r="J125" s="370"/>
      <c r="K125" s="370"/>
      <c r="L125" s="370"/>
      <c r="M125" s="370"/>
      <c r="N125" s="276" t="s">
        <v>48</v>
      </c>
      <c r="O125" s="278">
        <v>1.2</v>
      </c>
      <c r="P125" s="218">
        <v>1.2</v>
      </c>
      <c r="Q125" s="421" t="s">
        <v>124</v>
      </c>
      <c r="R125" s="421"/>
      <c r="S125" s="422"/>
      <c r="T125" s="397" t="e">
        <f>ROUNDDOWN((R122+T122+V122)/((R123+T123+V123)/5+T124),2)</f>
        <v>#DIV/0!</v>
      </c>
      <c r="U125" s="397"/>
      <c r="V125" s="398"/>
      <c r="W125" s="381"/>
      <c r="X125" s="381"/>
      <c r="Z125" s="268"/>
    </row>
    <row r="126" spans="1:26" s="146" customFormat="1" ht="11.25" customHeight="1" x14ac:dyDescent="0.4">
      <c r="A126" s="382"/>
      <c r="B126" s="291"/>
      <c r="C126" s="420"/>
      <c r="D126" s="420"/>
      <c r="E126" s="420"/>
      <c r="F126" s="420"/>
      <c r="G126" s="420"/>
      <c r="H126" s="370" t="s">
        <v>83</v>
      </c>
      <c r="I126" s="370"/>
      <c r="J126" s="370"/>
      <c r="K126" s="370"/>
      <c r="L126" s="370"/>
      <c r="M126" s="370"/>
      <c r="N126" s="276" t="s">
        <v>48</v>
      </c>
      <c r="O126" s="278">
        <v>0.6</v>
      </c>
      <c r="P126" s="218">
        <v>0.6</v>
      </c>
      <c r="Q126" s="423" t="s">
        <v>125</v>
      </c>
      <c r="R126" s="423"/>
      <c r="S126" s="424"/>
      <c r="T126" s="301"/>
      <c r="U126" s="301"/>
      <c r="V126" s="302"/>
      <c r="W126" s="381"/>
      <c r="X126" s="381"/>
      <c r="Z126" s="271">
        <f>T126</f>
        <v>0</v>
      </c>
    </row>
    <row r="127" spans="1:26" s="146" customFormat="1" ht="11.25" customHeight="1" x14ac:dyDescent="0.4">
      <c r="A127" s="382"/>
      <c r="B127" s="291"/>
      <c r="C127" s="420"/>
      <c r="D127" s="420"/>
      <c r="E127" s="420"/>
      <c r="F127" s="420"/>
      <c r="G127" s="420"/>
      <c r="H127" s="370" t="s">
        <v>84</v>
      </c>
      <c r="I127" s="370"/>
      <c r="J127" s="370"/>
      <c r="K127" s="370"/>
      <c r="L127" s="370"/>
      <c r="M127" s="370"/>
      <c r="N127" s="276" t="s">
        <v>48</v>
      </c>
      <c r="O127" s="278">
        <v>0</v>
      </c>
      <c r="P127" s="218">
        <v>0</v>
      </c>
      <c r="Q127" s="425"/>
      <c r="R127" s="425"/>
      <c r="S127" s="426"/>
      <c r="T127" s="303"/>
      <c r="U127" s="303"/>
      <c r="V127" s="304"/>
      <c r="W127" s="381"/>
      <c r="X127" s="381"/>
      <c r="Z127" s="268"/>
    </row>
    <row r="128" spans="1:26" s="146" customFormat="1" ht="11.25" customHeight="1" x14ac:dyDescent="0.4">
      <c r="A128" s="206">
        <v>7</v>
      </c>
      <c r="B128" s="207" t="s">
        <v>328</v>
      </c>
      <c r="C128" s="414" t="s">
        <v>28</v>
      </c>
      <c r="D128" s="415"/>
      <c r="E128" s="415"/>
      <c r="F128" s="415"/>
      <c r="G128" s="415"/>
      <c r="H128" s="415"/>
      <c r="I128" s="415"/>
      <c r="J128" s="415"/>
      <c r="K128" s="415"/>
      <c r="L128" s="415"/>
      <c r="M128" s="416"/>
      <c r="N128" s="231" t="s">
        <v>28</v>
      </c>
      <c r="O128" s="231" t="s">
        <v>28</v>
      </c>
      <c r="P128" s="232" t="s">
        <v>28</v>
      </c>
      <c r="Q128" s="439" t="s">
        <v>28</v>
      </c>
      <c r="R128" s="394"/>
      <c r="S128" s="393" t="s">
        <v>28</v>
      </c>
      <c r="T128" s="394"/>
      <c r="U128" s="393" t="s">
        <v>28</v>
      </c>
      <c r="V128" s="394"/>
      <c r="W128" s="427" t="s">
        <v>28</v>
      </c>
      <c r="X128" s="428"/>
      <c r="Z128" s="269"/>
    </row>
    <row r="129" spans="1:26" s="146" customFormat="1" ht="11.25" customHeight="1" x14ac:dyDescent="0.4">
      <c r="A129" s="151">
        <v>8</v>
      </c>
      <c r="B129" s="149" t="s">
        <v>329</v>
      </c>
      <c r="C129" s="370" t="s">
        <v>471</v>
      </c>
      <c r="D129" s="370"/>
      <c r="E129" s="370"/>
      <c r="F129" s="370"/>
      <c r="G129" s="370"/>
      <c r="H129" s="370"/>
      <c r="I129" s="370"/>
      <c r="J129" s="370"/>
      <c r="K129" s="370"/>
      <c r="L129" s="370"/>
      <c r="M129" s="370"/>
      <c r="N129" s="264" t="s">
        <v>48</v>
      </c>
      <c r="O129" s="264" t="s">
        <v>28</v>
      </c>
      <c r="P129" s="221" t="s">
        <v>48</v>
      </c>
      <c r="Q129" s="395" t="s">
        <v>48</v>
      </c>
      <c r="R129" s="396"/>
      <c r="S129" s="291" t="s">
        <v>48</v>
      </c>
      <c r="T129" s="291"/>
      <c r="U129" s="291" t="s">
        <v>48</v>
      </c>
      <c r="V129" s="291"/>
      <c r="W129" s="288" t="s">
        <v>439</v>
      </c>
      <c r="X129" s="288"/>
      <c r="Z129" s="269"/>
    </row>
    <row r="130" spans="1:26" s="146" customFormat="1" ht="12" thickBot="1" x14ac:dyDescent="0.45">
      <c r="A130" s="407" t="s">
        <v>89</v>
      </c>
      <c r="B130" s="407"/>
      <c r="C130" s="407"/>
      <c r="D130" s="407"/>
      <c r="E130" s="407"/>
      <c r="F130" s="407"/>
      <c r="G130" s="407"/>
      <c r="H130" s="407"/>
      <c r="I130" s="407"/>
      <c r="J130" s="407"/>
      <c r="K130" s="407"/>
      <c r="L130" s="407"/>
      <c r="M130" s="407"/>
      <c r="N130" s="280">
        <f>SUM(N63,N64,N74,N77,N82,N87,N89,N91,N96,N106,N107,N112,N114,N116,N118)</f>
        <v>31.5</v>
      </c>
      <c r="O130" s="280">
        <f>SUM(O63,O64,O74,O77,O79,O82,O87,O89,O91,O96,O106,O107,O109,O112,O114,O116,O118,O120,O122)</f>
        <v>30.25</v>
      </c>
      <c r="P130" s="222">
        <f>SUM(P64,P74,P77,P79,P82,P87,P89,P91,P96,P106,P107,P109,P112,P114,P116,P118,P120,P122)</f>
        <v>20.25</v>
      </c>
      <c r="Q130" s="224"/>
      <c r="R130" s="211"/>
      <c r="S130" s="211"/>
      <c r="T130" s="211"/>
      <c r="U130" s="211"/>
      <c r="V130" s="211"/>
      <c r="W130" s="211"/>
      <c r="X130" s="212"/>
      <c r="Z130" s="272" t="e">
        <f>SUM(Z64:Z129)</f>
        <v>#DIV/0!</v>
      </c>
    </row>
    <row r="131" spans="1:26" s="146" customFormat="1" ht="11.25" x14ac:dyDescent="0.4"/>
    <row r="132" spans="1:26" s="146" customFormat="1" ht="11.25" x14ac:dyDescent="0.4"/>
    <row r="133" spans="1:26" s="146" customFormat="1" ht="11.25" x14ac:dyDescent="0.4">
      <c r="P133" s="162"/>
    </row>
    <row r="134" spans="1:26" s="146" customFormat="1" ht="11.25" x14ac:dyDescent="0.4"/>
    <row r="135" spans="1:26" s="146" customFormat="1" ht="11.25" x14ac:dyDescent="0.4"/>
    <row r="136" spans="1:26" s="146" customFormat="1" ht="11.25" x14ac:dyDescent="0.4"/>
    <row r="137" spans="1:26" s="146" customFormat="1" ht="11.25" x14ac:dyDescent="0.4"/>
    <row r="138" spans="1:26" s="146" customFormat="1" ht="11.25" x14ac:dyDescent="0.4"/>
    <row r="139" spans="1:26" s="146" customFormat="1" ht="11.25" x14ac:dyDescent="0.4"/>
    <row r="140" spans="1:26" s="146" customFormat="1" ht="11.25" x14ac:dyDescent="0.4"/>
    <row r="141" spans="1:26" s="146" customFormat="1" ht="11.25" x14ac:dyDescent="0.4"/>
    <row r="142" spans="1:26" s="146" customFormat="1" ht="11.25" x14ac:dyDescent="0.4"/>
    <row r="143" spans="1:26" s="146" customFormat="1" ht="11.25" x14ac:dyDescent="0.4"/>
    <row r="144" spans="1:26" s="146" customFormat="1" ht="11.25" x14ac:dyDescent="0.4"/>
    <row r="145" s="146" customFormat="1" ht="11.25" x14ac:dyDescent="0.4"/>
    <row r="146" s="146" customFormat="1" ht="11.25" x14ac:dyDescent="0.4"/>
    <row r="147" s="146" customFormat="1" ht="11.25" x14ac:dyDescent="0.4"/>
    <row r="148" s="146" customFormat="1" ht="11.25" x14ac:dyDescent="0.4"/>
    <row r="149" s="146" customFormat="1" ht="11.25" x14ac:dyDescent="0.4"/>
    <row r="150" s="146" customFormat="1" ht="11.25" x14ac:dyDescent="0.4"/>
    <row r="151" s="146" customFormat="1" ht="11.25" x14ac:dyDescent="0.4"/>
    <row r="152" s="146" customFormat="1" ht="11.25" x14ac:dyDescent="0.4"/>
    <row r="153" s="146" customFormat="1" ht="11.25" x14ac:dyDescent="0.4"/>
    <row r="154" s="146" customFormat="1" ht="11.25" x14ac:dyDescent="0.4"/>
    <row r="155" s="146" customFormat="1" ht="11.25" x14ac:dyDescent="0.4"/>
    <row r="156" s="146" customFormat="1" ht="11.25" x14ac:dyDescent="0.4"/>
    <row r="157" s="146" customFormat="1" ht="11.25" x14ac:dyDescent="0.4"/>
    <row r="158" s="146" customFormat="1" ht="11.25" x14ac:dyDescent="0.4"/>
    <row r="159" s="146" customFormat="1" ht="11.25" x14ac:dyDescent="0.4"/>
    <row r="160" s="146" customFormat="1" ht="11.25" x14ac:dyDescent="0.4"/>
    <row r="161" s="146" customFormat="1" ht="11.25" x14ac:dyDescent="0.4"/>
    <row r="162" s="146" customFormat="1" ht="11.25" x14ac:dyDescent="0.4"/>
    <row r="163" s="146" customFormat="1" ht="11.25" x14ac:dyDescent="0.4"/>
    <row r="164" s="146" customFormat="1" ht="11.25" x14ac:dyDescent="0.4"/>
    <row r="165" s="146" customFormat="1" ht="11.25" x14ac:dyDescent="0.4"/>
    <row r="166" s="146" customFormat="1" ht="11.25" x14ac:dyDescent="0.4"/>
    <row r="167" s="146" customFormat="1" ht="11.25" x14ac:dyDescent="0.4"/>
    <row r="168" s="146" customFormat="1" ht="11.25" x14ac:dyDescent="0.4"/>
    <row r="169" s="146" customFormat="1" ht="11.25" x14ac:dyDescent="0.4"/>
    <row r="170" s="146" customFormat="1" ht="11.25" x14ac:dyDescent="0.4"/>
    <row r="171" s="146" customFormat="1" ht="11.25" x14ac:dyDescent="0.4"/>
    <row r="172" s="146" customFormat="1" ht="11.25" x14ac:dyDescent="0.4"/>
    <row r="173" s="146" customFormat="1" ht="11.25" x14ac:dyDescent="0.4"/>
    <row r="174" s="146" customFormat="1" ht="11.25" x14ac:dyDescent="0.4"/>
    <row r="175" s="146" customFormat="1" ht="11.25" x14ac:dyDescent="0.4"/>
    <row r="176" s="146" customFormat="1" ht="11.25" x14ac:dyDescent="0.4"/>
    <row r="177" s="146" customFormat="1" ht="11.25" x14ac:dyDescent="0.4"/>
    <row r="178" s="146" customFormat="1" ht="11.25" x14ac:dyDescent="0.4"/>
    <row r="179" s="146" customFormat="1" ht="11.25" x14ac:dyDescent="0.4"/>
    <row r="180" s="146" customFormat="1" ht="11.25" x14ac:dyDescent="0.4"/>
    <row r="181" s="146" customFormat="1" ht="11.25" x14ac:dyDescent="0.4"/>
    <row r="182" s="146" customFormat="1" ht="11.25" x14ac:dyDescent="0.4"/>
    <row r="183" s="146" customFormat="1" ht="11.25" x14ac:dyDescent="0.4"/>
    <row r="184" s="146" customFormat="1" ht="11.25" x14ac:dyDescent="0.4"/>
    <row r="185" s="146" customFormat="1" ht="11.25" x14ac:dyDescent="0.4"/>
    <row r="186" s="146" customFormat="1" ht="11.25" x14ac:dyDescent="0.4"/>
    <row r="187" s="146" customFormat="1" ht="11.25" x14ac:dyDescent="0.4"/>
    <row r="188" s="146" customFormat="1" ht="11.25" x14ac:dyDescent="0.4"/>
    <row r="189" s="146" customFormat="1" ht="11.25" x14ac:dyDescent="0.4"/>
    <row r="190" s="146" customFormat="1" ht="11.25" x14ac:dyDescent="0.4"/>
    <row r="191" s="146" customFormat="1" ht="11.25" x14ac:dyDescent="0.4"/>
    <row r="192" s="146" customFormat="1" ht="11.25" x14ac:dyDescent="0.4"/>
    <row r="193" s="146" customFormat="1" ht="11.25" x14ac:dyDescent="0.4"/>
    <row r="194" s="146" customFormat="1" ht="11.25" x14ac:dyDescent="0.4"/>
    <row r="195" s="146" customFormat="1" ht="11.25" x14ac:dyDescent="0.4"/>
    <row r="196" s="146" customFormat="1" ht="11.25" x14ac:dyDescent="0.4"/>
    <row r="197" s="146" customFormat="1" ht="11.25" x14ac:dyDescent="0.4"/>
    <row r="198" s="146" customFormat="1" ht="11.25" x14ac:dyDescent="0.4"/>
    <row r="199" s="146" customFormat="1" ht="11.25" x14ac:dyDescent="0.4"/>
    <row r="200" s="146" customFormat="1" ht="11.25" x14ac:dyDescent="0.4"/>
    <row r="201" s="146" customFormat="1" ht="11.25" x14ac:dyDescent="0.4"/>
    <row r="202" s="146" customFormat="1" ht="11.25" x14ac:dyDescent="0.4"/>
    <row r="203" s="146" customFormat="1" ht="11.25" x14ac:dyDescent="0.4"/>
    <row r="204" s="146" customFormat="1" ht="11.25" x14ac:dyDescent="0.4"/>
    <row r="205" s="146" customFormat="1" ht="11.25" x14ac:dyDescent="0.4"/>
    <row r="206" s="146" customFormat="1" ht="11.25" x14ac:dyDescent="0.4"/>
    <row r="207" s="146" customFormat="1" ht="11.25" x14ac:dyDescent="0.4"/>
    <row r="208" s="146" customFormat="1" ht="11.25" x14ac:dyDescent="0.4"/>
    <row r="209" s="146" customFormat="1" ht="11.25" x14ac:dyDescent="0.4"/>
    <row r="210" s="146" customFormat="1" ht="11.25" x14ac:dyDescent="0.4"/>
    <row r="211" s="146" customFormat="1" ht="11.25" x14ac:dyDescent="0.4"/>
    <row r="212" s="146" customFormat="1" ht="11.25" x14ac:dyDescent="0.4"/>
    <row r="213" s="146" customFormat="1" ht="11.25" x14ac:dyDescent="0.4"/>
    <row r="214" s="146" customFormat="1" ht="11.25" x14ac:dyDescent="0.4"/>
    <row r="215" s="146" customFormat="1" ht="11.25" x14ac:dyDescent="0.4"/>
    <row r="216" s="146" customFormat="1" ht="11.25" x14ac:dyDescent="0.4"/>
    <row r="217" s="146" customFormat="1" ht="11.25" x14ac:dyDescent="0.4"/>
    <row r="218" s="146" customFormat="1" ht="11.25" x14ac:dyDescent="0.4"/>
    <row r="219" s="146" customFormat="1" ht="11.25" x14ac:dyDescent="0.4"/>
    <row r="220" s="146" customFormat="1" ht="11.25" x14ac:dyDescent="0.4"/>
    <row r="221" s="146" customFormat="1" ht="11.25" x14ac:dyDescent="0.4"/>
    <row r="222" s="146" customFormat="1" ht="11.25" x14ac:dyDescent="0.4"/>
    <row r="223" s="146" customFormat="1" ht="11.25" x14ac:dyDescent="0.4"/>
    <row r="224" s="146" customFormat="1" ht="11.25" x14ac:dyDescent="0.4"/>
    <row r="225" s="146" customFormat="1" ht="11.25" x14ac:dyDescent="0.4"/>
    <row r="226" s="146" customFormat="1" ht="11.25" x14ac:dyDescent="0.4"/>
    <row r="227" s="146" customFormat="1" ht="11.25" x14ac:dyDescent="0.4"/>
    <row r="228" s="146" customFormat="1" ht="11.25" x14ac:dyDescent="0.4"/>
    <row r="229" s="146" customFormat="1" ht="11.25" x14ac:dyDescent="0.4"/>
    <row r="230" s="146" customFormat="1" ht="11.25" x14ac:dyDescent="0.4"/>
    <row r="231" s="146" customFormat="1" ht="11.25" x14ac:dyDescent="0.4"/>
    <row r="232" s="146" customFormat="1" ht="11.25" x14ac:dyDescent="0.4"/>
    <row r="233" s="146" customFormat="1" ht="11.25" x14ac:dyDescent="0.4"/>
    <row r="234" s="146" customFormat="1" ht="11.25" x14ac:dyDescent="0.4"/>
    <row r="235" s="146" customFormat="1" ht="11.25" x14ac:dyDescent="0.4"/>
    <row r="236" s="146" customFormat="1" ht="11.25" x14ac:dyDescent="0.4"/>
    <row r="237" s="146" customFormat="1" ht="11.25" x14ac:dyDescent="0.4"/>
    <row r="238" s="146" customFormat="1" ht="11.25" x14ac:dyDescent="0.4"/>
    <row r="239" s="146" customFormat="1" ht="11.25" x14ac:dyDescent="0.4"/>
    <row r="240" s="146" customFormat="1" ht="11.25" x14ac:dyDescent="0.4"/>
    <row r="241" s="146" customFormat="1" ht="11.25" x14ac:dyDescent="0.4"/>
    <row r="242" s="146" customFormat="1" ht="11.25" x14ac:dyDescent="0.4"/>
    <row r="243" s="146" customFormat="1" ht="11.25" x14ac:dyDescent="0.4"/>
    <row r="244" s="146" customFormat="1" ht="11.25" x14ac:dyDescent="0.4"/>
    <row r="245" s="146" customFormat="1" ht="11.25" x14ac:dyDescent="0.4"/>
    <row r="246" s="146" customFormat="1" ht="11.25" x14ac:dyDescent="0.4"/>
  </sheetData>
  <sheetProtection selectLockedCells="1"/>
  <mergeCells count="387">
    <mergeCell ref="W47:X47"/>
    <mergeCell ref="S59:T59"/>
    <mergeCell ref="R47:S47"/>
    <mergeCell ref="U61:V62"/>
    <mergeCell ref="O47:Q47"/>
    <mergeCell ref="W58:X58"/>
    <mergeCell ref="W59:X60"/>
    <mergeCell ref="U58:V58"/>
    <mergeCell ref="U59:V59"/>
    <mergeCell ref="U60:V60"/>
    <mergeCell ref="S60:T60"/>
    <mergeCell ref="W61:X62"/>
    <mergeCell ref="Q58:R58"/>
    <mergeCell ref="Q59:R59"/>
    <mergeCell ref="Q60:R60"/>
    <mergeCell ref="Q61:R62"/>
    <mergeCell ref="N58:P58"/>
    <mergeCell ref="N59:P59"/>
    <mergeCell ref="N60:P60"/>
    <mergeCell ref="W46:X46"/>
    <mergeCell ref="K45:X45"/>
    <mergeCell ref="W28:X28"/>
    <mergeCell ref="W29:X29"/>
    <mergeCell ref="W30:X30"/>
    <mergeCell ref="W31:X31"/>
    <mergeCell ref="W32:X32"/>
    <mergeCell ref="W33:X33"/>
    <mergeCell ref="W34:X34"/>
    <mergeCell ref="W35:X35"/>
    <mergeCell ref="W36:X36"/>
    <mergeCell ref="W37:X37"/>
    <mergeCell ref="W38:X38"/>
    <mergeCell ref="W39:X39"/>
    <mergeCell ref="O38:Q38"/>
    <mergeCell ref="O46:Q46"/>
    <mergeCell ref="U46:V46"/>
    <mergeCell ref="U44:V44"/>
    <mergeCell ref="W40:X40"/>
    <mergeCell ref="W41:X41"/>
    <mergeCell ref="W42:X42"/>
    <mergeCell ref="W43:X43"/>
    <mergeCell ref="W44:X44"/>
    <mergeCell ref="U29:V29"/>
    <mergeCell ref="R22:S22"/>
    <mergeCell ref="T22:V22"/>
    <mergeCell ref="W22:X22"/>
    <mergeCell ref="R23:X23"/>
    <mergeCell ref="O42:Q42"/>
    <mergeCell ref="O43:Q43"/>
    <mergeCell ref="R38:R41"/>
    <mergeCell ref="R42:R43"/>
    <mergeCell ref="B45:I45"/>
    <mergeCell ref="O35:Q35"/>
    <mergeCell ref="L31:N31"/>
    <mergeCell ref="L32:N32"/>
    <mergeCell ref="L33:N33"/>
    <mergeCell ref="L34:N34"/>
    <mergeCell ref="O36:Q36"/>
    <mergeCell ref="O37:Q37"/>
    <mergeCell ref="O31:Q31"/>
    <mergeCell ref="O32:Q32"/>
    <mergeCell ref="L35:N35"/>
    <mergeCell ref="S31:S32"/>
    <mergeCell ref="R31:R32"/>
    <mergeCell ref="R27:R30"/>
    <mergeCell ref="U27:V27"/>
    <mergeCell ref="U28:V28"/>
    <mergeCell ref="B46:I46"/>
    <mergeCell ref="D40:I40"/>
    <mergeCell ref="D41:I41"/>
    <mergeCell ref="D42:I42"/>
    <mergeCell ref="D43:I43"/>
    <mergeCell ref="B44:I44"/>
    <mergeCell ref="A47:J47"/>
    <mergeCell ref="D29:I29"/>
    <mergeCell ref="D30:I30"/>
    <mergeCell ref="B33:C37"/>
    <mergeCell ref="A38:A43"/>
    <mergeCell ref="B38:C43"/>
    <mergeCell ref="D33:I33"/>
    <mergeCell ref="D34:I34"/>
    <mergeCell ref="D35:I35"/>
    <mergeCell ref="B31:C32"/>
    <mergeCell ref="D37:I37"/>
    <mergeCell ref="D38:I38"/>
    <mergeCell ref="D39:I39"/>
    <mergeCell ref="D31:I31"/>
    <mergeCell ref="D32:I32"/>
    <mergeCell ref="D36:I36"/>
    <mergeCell ref="A33:A37"/>
    <mergeCell ref="W128:X128"/>
    <mergeCell ref="N61:P61"/>
    <mergeCell ref="C61:M62"/>
    <mergeCell ref="H64:M64"/>
    <mergeCell ref="H65:M65"/>
    <mergeCell ref="H66:M66"/>
    <mergeCell ref="H67:M67"/>
    <mergeCell ref="H68:M68"/>
    <mergeCell ref="H69:M69"/>
    <mergeCell ref="H70:M70"/>
    <mergeCell ref="C64:G73"/>
    <mergeCell ref="C74:G76"/>
    <mergeCell ref="C63:M63"/>
    <mergeCell ref="H71:M71"/>
    <mergeCell ref="H72:M72"/>
    <mergeCell ref="H73:M73"/>
    <mergeCell ref="H74:M74"/>
    <mergeCell ref="H75:M75"/>
    <mergeCell ref="Q71:S73"/>
    <mergeCell ref="Q68:S70"/>
    <mergeCell ref="Q128:R128"/>
    <mergeCell ref="Q63:R63"/>
    <mergeCell ref="Q91:R95"/>
    <mergeCell ref="Q96:R97"/>
    <mergeCell ref="H79:M79"/>
    <mergeCell ref="E91:M91"/>
    <mergeCell ref="C122:G127"/>
    <mergeCell ref="Q120:R121"/>
    <mergeCell ref="Q79:R81"/>
    <mergeCell ref="Q82:R86"/>
    <mergeCell ref="Q124:S124"/>
    <mergeCell ref="Q125:S125"/>
    <mergeCell ref="Q126:S127"/>
    <mergeCell ref="S91:T95"/>
    <mergeCell ref="S96:T97"/>
    <mergeCell ref="S109:T111"/>
    <mergeCell ref="S112:T113"/>
    <mergeCell ref="S114:T115"/>
    <mergeCell ref="S116:T117"/>
    <mergeCell ref="C107:M107"/>
    <mergeCell ref="C108:M108"/>
    <mergeCell ref="E104:M104"/>
    <mergeCell ref="E105:M105"/>
    <mergeCell ref="H126:M126"/>
    <mergeCell ref="H125:M125"/>
    <mergeCell ref="H124:M124"/>
    <mergeCell ref="H123:M123"/>
    <mergeCell ref="S100:T101"/>
    <mergeCell ref="C129:M129"/>
    <mergeCell ref="A130:M130"/>
    <mergeCell ref="C118:M118"/>
    <mergeCell ref="C119:M119"/>
    <mergeCell ref="C120:M120"/>
    <mergeCell ref="C121:M121"/>
    <mergeCell ref="C96:M96"/>
    <mergeCell ref="C97:M97"/>
    <mergeCell ref="A89:A108"/>
    <mergeCell ref="B107:B108"/>
    <mergeCell ref="B98:B106"/>
    <mergeCell ref="C91:C94"/>
    <mergeCell ref="D92:D94"/>
    <mergeCell ref="D104:D105"/>
    <mergeCell ref="E98:M98"/>
    <mergeCell ref="E99:M99"/>
    <mergeCell ref="E100:M100"/>
    <mergeCell ref="C128:M128"/>
    <mergeCell ref="B96:B97"/>
    <mergeCell ref="E103:M103"/>
    <mergeCell ref="H122:M122"/>
    <mergeCell ref="B122:B127"/>
    <mergeCell ref="H127:M127"/>
    <mergeCell ref="C106:M106"/>
    <mergeCell ref="S33:S35"/>
    <mergeCell ref="U33:V33"/>
    <mergeCell ref="U34:V34"/>
    <mergeCell ref="U35:V35"/>
    <mergeCell ref="U36:V36"/>
    <mergeCell ref="U37:V37"/>
    <mergeCell ref="U41:V41"/>
    <mergeCell ref="U42:V42"/>
    <mergeCell ref="O44:Q44"/>
    <mergeCell ref="S38:S41"/>
    <mergeCell ref="S42:S43"/>
    <mergeCell ref="U38:V38"/>
    <mergeCell ref="U39:V39"/>
    <mergeCell ref="U40:V40"/>
    <mergeCell ref="R33:R35"/>
    <mergeCell ref="O40:Q40"/>
    <mergeCell ref="U43:V43"/>
    <mergeCell ref="O41:Q41"/>
    <mergeCell ref="O34:Q34"/>
    <mergeCell ref="O39:Q39"/>
    <mergeCell ref="U129:V129"/>
    <mergeCell ref="S129:T129"/>
    <mergeCell ref="Q98:R99"/>
    <mergeCell ref="Q114:R115"/>
    <mergeCell ref="Q116:R117"/>
    <mergeCell ref="Q118:R119"/>
    <mergeCell ref="U128:V128"/>
    <mergeCell ref="Q129:R129"/>
    <mergeCell ref="T126:V127"/>
    <mergeCell ref="T125:V125"/>
    <mergeCell ref="Q100:R101"/>
    <mergeCell ref="Q102:R103"/>
    <mergeCell ref="Q104:R105"/>
    <mergeCell ref="Q106:R106"/>
    <mergeCell ref="Q109:R111"/>
    <mergeCell ref="Q107:R108"/>
    <mergeCell ref="Q112:R113"/>
    <mergeCell ref="S104:T105"/>
    <mergeCell ref="U114:V115"/>
    <mergeCell ref="U116:V117"/>
    <mergeCell ref="U118:V119"/>
    <mergeCell ref="U120:V121"/>
    <mergeCell ref="S107:T108"/>
    <mergeCell ref="S128:T128"/>
    <mergeCell ref="S120:T121"/>
    <mergeCell ref="S106:T106"/>
    <mergeCell ref="E101:M101"/>
    <mergeCell ref="C98:C105"/>
    <mergeCell ref="W114:X115"/>
    <mergeCell ref="W116:X117"/>
    <mergeCell ref="W118:X119"/>
    <mergeCell ref="W120:X121"/>
    <mergeCell ref="W107:X108"/>
    <mergeCell ref="U102:V103"/>
    <mergeCell ref="U104:V105"/>
    <mergeCell ref="U107:V108"/>
    <mergeCell ref="U100:V101"/>
    <mergeCell ref="W122:X127"/>
    <mergeCell ref="A109:A121"/>
    <mergeCell ref="B120:B121"/>
    <mergeCell ref="B118:B119"/>
    <mergeCell ref="B116:B117"/>
    <mergeCell ref="B114:B115"/>
    <mergeCell ref="B112:B113"/>
    <mergeCell ref="B109:B111"/>
    <mergeCell ref="C109:M109"/>
    <mergeCell ref="C110:M110"/>
    <mergeCell ref="C111:M111"/>
    <mergeCell ref="C112:M112"/>
    <mergeCell ref="C113:M113"/>
    <mergeCell ref="C114:M114"/>
    <mergeCell ref="C115:M115"/>
    <mergeCell ref="C116:M116"/>
    <mergeCell ref="C117:M117"/>
    <mergeCell ref="A122:A127"/>
    <mergeCell ref="T124:V124"/>
    <mergeCell ref="W109:X111"/>
    <mergeCell ref="W112:X113"/>
    <mergeCell ref="U109:V111"/>
    <mergeCell ref="U112:V113"/>
    <mergeCell ref="S118:T119"/>
    <mergeCell ref="U82:V86"/>
    <mergeCell ref="W63:X63"/>
    <mergeCell ref="W82:X86"/>
    <mergeCell ref="W79:X81"/>
    <mergeCell ref="W77:X78"/>
    <mergeCell ref="U87:V88"/>
    <mergeCell ref="U89:V90"/>
    <mergeCell ref="W91:X95"/>
    <mergeCell ref="W96:X97"/>
    <mergeCell ref="W74:X76"/>
    <mergeCell ref="U91:V95"/>
    <mergeCell ref="W87:X88"/>
    <mergeCell ref="W89:X90"/>
    <mergeCell ref="U74:V76"/>
    <mergeCell ref="W64:X73"/>
    <mergeCell ref="A62:B62"/>
    <mergeCell ref="E102:M102"/>
    <mergeCell ref="C87:M87"/>
    <mergeCell ref="S102:T103"/>
    <mergeCell ref="D98:D99"/>
    <mergeCell ref="D100:D101"/>
    <mergeCell ref="D102:D103"/>
    <mergeCell ref="S61:T62"/>
    <mergeCell ref="A58:M60"/>
    <mergeCell ref="S98:T99"/>
    <mergeCell ref="C82:M82"/>
    <mergeCell ref="C83:M83"/>
    <mergeCell ref="C84:M84"/>
    <mergeCell ref="C85:M85"/>
    <mergeCell ref="C86:M86"/>
    <mergeCell ref="C79:G81"/>
    <mergeCell ref="A61:B61"/>
    <mergeCell ref="B91:B95"/>
    <mergeCell ref="H76:M76"/>
    <mergeCell ref="C77:M77"/>
    <mergeCell ref="A64:A81"/>
    <mergeCell ref="B79:B81"/>
    <mergeCell ref="B89:B90"/>
    <mergeCell ref="B77:B78"/>
    <mergeCell ref="S63:T63"/>
    <mergeCell ref="S74:T76"/>
    <mergeCell ref="S77:T78"/>
    <mergeCell ref="S79:T81"/>
    <mergeCell ref="H80:M80"/>
    <mergeCell ref="H81:M81"/>
    <mergeCell ref="U96:V97"/>
    <mergeCell ref="U98:V99"/>
    <mergeCell ref="S82:T86"/>
    <mergeCell ref="S87:T88"/>
    <mergeCell ref="S89:T90"/>
    <mergeCell ref="Q74:R76"/>
    <mergeCell ref="Q89:R90"/>
    <mergeCell ref="Q87:R88"/>
    <mergeCell ref="Q77:R78"/>
    <mergeCell ref="U63:V63"/>
    <mergeCell ref="C88:M88"/>
    <mergeCell ref="C89:M89"/>
    <mergeCell ref="C90:M90"/>
    <mergeCell ref="E92:M92"/>
    <mergeCell ref="E93:M93"/>
    <mergeCell ref="E94:M94"/>
    <mergeCell ref="C95:M95"/>
    <mergeCell ref="C78:M78"/>
    <mergeCell ref="J24:X26"/>
    <mergeCell ref="S27:S30"/>
    <mergeCell ref="R1:X1"/>
    <mergeCell ref="P1:Q1"/>
    <mergeCell ref="L46:N46"/>
    <mergeCell ref="L47:N47"/>
    <mergeCell ref="L39:N39"/>
    <mergeCell ref="L40:N40"/>
    <mergeCell ref="L41:N41"/>
    <mergeCell ref="L42:N42"/>
    <mergeCell ref="L43:N43"/>
    <mergeCell ref="L44:N44"/>
    <mergeCell ref="L36:N36"/>
    <mergeCell ref="L38:N38"/>
    <mergeCell ref="L30:N30"/>
    <mergeCell ref="O27:Q27"/>
    <mergeCell ref="O28:Q28"/>
    <mergeCell ref="O29:Q29"/>
    <mergeCell ref="T47:V47"/>
    <mergeCell ref="L27:N27"/>
    <mergeCell ref="L37:N37"/>
    <mergeCell ref="O33:Q33"/>
    <mergeCell ref="J10:X10"/>
    <mergeCell ref="J11:X11"/>
    <mergeCell ref="J12:X12"/>
    <mergeCell ref="J6:X6"/>
    <mergeCell ref="E6:I6"/>
    <mergeCell ref="E7:I7"/>
    <mergeCell ref="E8:I8"/>
    <mergeCell ref="E9:I9"/>
    <mergeCell ref="E10:I10"/>
    <mergeCell ref="E11:I11"/>
    <mergeCell ref="E12:I12"/>
    <mergeCell ref="E19:X19"/>
    <mergeCell ref="L28:N28"/>
    <mergeCell ref="A24:A26"/>
    <mergeCell ref="A27:A30"/>
    <mergeCell ref="B24:C26"/>
    <mergeCell ref="B27:C30"/>
    <mergeCell ref="L29:N29"/>
    <mergeCell ref="U30:V30"/>
    <mergeCell ref="U106:V106"/>
    <mergeCell ref="W98:X106"/>
    <mergeCell ref="U31:V31"/>
    <mergeCell ref="U32:V32"/>
    <mergeCell ref="O30:Q30"/>
    <mergeCell ref="K22:K23"/>
    <mergeCell ref="J22:J23"/>
    <mergeCell ref="A22:I23"/>
    <mergeCell ref="D24:I24"/>
    <mergeCell ref="D25:I25"/>
    <mergeCell ref="D26:I26"/>
    <mergeCell ref="D27:I27"/>
    <mergeCell ref="D28:I28"/>
    <mergeCell ref="W27:X27"/>
    <mergeCell ref="O22:Q23"/>
    <mergeCell ref="L22:N23"/>
    <mergeCell ref="W129:X129"/>
    <mergeCell ref="A2:X2"/>
    <mergeCell ref="B64:B73"/>
    <mergeCell ref="B74:B76"/>
    <mergeCell ref="B82:B86"/>
    <mergeCell ref="A82:A88"/>
    <mergeCell ref="B87:B88"/>
    <mergeCell ref="Q64:Q67"/>
    <mergeCell ref="R64:R67"/>
    <mergeCell ref="S64:S67"/>
    <mergeCell ref="T64:T67"/>
    <mergeCell ref="U64:U67"/>
    <mergeCell ref="V64:V67"/>
    <mergeCell ref="T68:V70"/>
    <mergeCell ref="T71:V73"/>
    <mergeCell ref="U77:V78"/>
    <mergeCell ref="U79:V81"/>
    <mergeCell ref="J7:X7"/>
    <mergeCell ref="J8:X8"/>
    <mergeCell ref="J9:X9"/>
    <mergeCell ref="A31:A32"/>
    <mergeCell ref="B18:D18"/>
    <mergeCell ref="B19:D19"/>
    <mergeCell ref="E18:X18"/>
  </mergeCells>
  <phoneticPr fontId="2"/>
  <dataValidations count="29">
    <dataValidation type="list" allowBlank="1" showInputMessage="1" showErrorMessage="1" sqref="R46" xr:uid="{00000000-0002-0000-0100-000000000000}">
      <formula1>"✓,-"</formula1>
    </dataValidation>
    <dataValidation type="list" allowBlank="1" showInputMessage="1" showErrorMessage="1" sqref="R27:R44" xr:uid="{00000000-0002-0000-0100-000001000000}">
      <formula1>"✓"</formula1>
    </dataValidation>
    <dataValidation type="list" allowBlank="1" showInputMessage="1" showErrorMessage="1" sqref="W27:X29 W34:X34 W36:X36 W41:X42 T41:T42 T28:T36" xr:uid="{00000000-0002-0000-0100-000002000000}">
      <formula1>"✓,無し"</formula1>
    </dataValidation>
    <dataValidation showInputMessage="1" showErrorMessage="1" sqref="R1:X1" xr:uid="{00000000-0002-0000-0100-000003000000}"/>
    <dataValidation type="decimal" allowBlank="1" showInputMessage="1" showErrorMessage="1" sqref="L27:N27" xr:uid="{00000000-0002-0000-0100-000004000000}">
      <formula1>3</formula1>
      <formula2>7.5</formula2>
    </dataValidation>
    <dataValidation type="decimal" allowBlank="1" showInputMessage="1" showErrorMessage="1" sqref="L44:N44" xr:uid="{00000000-0002-0000-0100-000005000000}">
      <formula1>0</formula1>
      <formula2>3</formula2>
    </dataValidation>
    <dataValidation type="decimal" allowBlank="1" showInputMessage="1" showErrorMessage="1" sqref="L39:N43" xr:uid="{00000000-0002-0000-0100-000006000000}">
      <formula1>0</formula1>
      <formula2>0.25</formula2>
    </dataValidation>
    <dataValidation type="decimal" allowBlank="1" showInputMessage="1" showErrorMessage="1" sqref="L38:N38" xr:uid="{00000000-0002-0000-0100-000007000000}">
      <formula1>0</formula1>
      <formula2>1</formula2>
    </dataValidation>
    <dataValidation type="decimal" allowBlank="1" showInputMessage="1" showErrorMessage="1" sqref="L31:N31" xr:uid="{00000000-0002-0000-0100-000008000000}">
      <formula1>0</formula1>
      <formula2>2</formula2>
    </dataValidation>
    <dataValidation type="decimal" allowBlank="1" showInputMessage="1" showErrorMessage="1" sqref="L30:N30" xr:uid="{00000000-0002-0000-0100-000009000000}">
      <formula1>0</formula1>
      <formula2>1.5</formula2>
    </dataValidation>
    <dataValidation type="decimal" allowBlank="1" showInputMessage="1" showErrorMessage="1" sqref="L28:N29 L32:N37" xr:uid="{00000000-0002-0000-0100-00000A000000}">
      <formula1>0</formula1>
      <formula2>0.5</formula2>
    </dataValidation>
    <dataValidation type="list" allowBlank="1" showInputMessage="1" showErrorMessage="1" sqref="T71:V73" xr:uid="{00000000-0002-0000-0100-00000B000000}">
      <formula1>$P$64:$P$73</formula1>
    </dataValidation>
    <dataValidation type="list" allowBlank="1" showInputMessage="1" showErrorMessage="1" sqref="Q91:V95" xr:uid="{00000000-0002-0000-0100-00000C000000}">
      <formula1>$P$92:$P$95</formula1>
    </dataValidation>
    <dataValidation type="list" allowBlank="1" showInputMessage="1" showErrorMessage="1" sqref="Q96:V97" xr:uid="{00000000-0002-0000-0100-00000D000000}">
      <formula1>$P$96:$P$97</formula1>
    </dataValidation>
    <dataValidation type="list" allowBlank="1" showInputMessage="1" showErrorMessage="1" sqref="Q89:V90" xr:uid="{00000000-0002-0000-0100-00000E000000}">
      <formula1>$P$89:$P$90</formula1>
    </dataValidation>
    <dataValidation type="list" allowBlank="1" showInputMessage="1" showErrorMessage="1" sqref="Q87:V88" xr:uid="{00000000-0002-0000-0100-00000F000000}">
      <formula1>$P$87:$P$88</formula1>
    </dataValidation>
    <dataValidation type="list" allowBlank="1" showInputMessage="1" showErrorMessage="1" sqref="Q82:V86" xr:uid="{00000000-0002-0000-0100-000010000000}">
      <formula1>$P$82:$P$86</formula1>
    </dataValidation>
    <dataValidation type="list" allowBlank="1" showInputMessage="1" showErrorMessage="1" sqref="Q79:V81" xr:uid="{00000000-0002-0000-0100-000011000000}">
      <formula1>$P$79:$P$81</formula1>
    </dataValidation>
    <dataValidation type="list" allowBlank="1" showInputMessage="1" showErrorMessage="1" sqref="Q77:V78" xr:uid="{00000000-0002-0000-0100-000012000000}">
      <formula1>$P$77:$P$78</formula1>
    </dataValidation>
    <dataValidation type="list" allowBlank="1" showInputMessage="1" showErrorMessage="1" sqref="Q74:V76" xr:uid="{00000000-0002-0000-0100-000013000000}">
      <formula1>$P$74:$P$76</formula1>
    </dataValidation>
    <dataValidation type="list" allowBlank="1" showInputMessage="1" showErrorMessage="1" sqref="Q120:V121" xr:uid="{00000000-0002-0000-0100-000014000000}">
      <formula1>$P$120:$P$121</formula1>
    </dataValidation>
    <dataValidation type="list" allowBlank="1" showInputMessage="1" showErrorMessage="1" sqref="Q118:V119" xr:uid="{00000000-0002-0000-0100-000015000000}">
      <formula1>$P$118:$P$119</formula1>
    </dataValidation>
    <dataValidation type="list" allowBlank="1" showInputMessage="1" showErrorMessage="1" sqref="Q116:V117" xr:uid="{00000000-0002-0000-0100-000016000000}">
      <formula1>$P$116:$P$117</formula1>
    </dataValidation>
    <dataValidation type="list" allowBlank="1" showInputMessage="1" showErrorMessage="1" sqref="Q114:R115" xr:uid="{00000000-0002-0000-0100-000017000000}">
      <formula1>$P$114:$P$115</formula1>
    </dataValidation>
    <dataValidation type="list" allowBlank="1" showInputMessage="1" showErrorMessage="1" sqref="Q112:R113" xr:uid="{00000000-0002-0000-0100-000018000000}">
      <formula1>$P$112:$P$113</formula1>
    </dataValidation>
    <dataValidation type="list" allowBlank="1" showInputMessage="1" showErrorMessage="1" sqref="Q109:V111" xr:uid="{00000000-0002-0000-0100-000019000000}">
      <formula1>$P$109:$P$111</formula1>
    </dataValidation>
    <dataValidation type="list" allowBlank="1" showInputMessage="1" showErrorMessage="1" sqref="Q107:R108" xr:uid="{00000000-0002-0000-0100-00001A000000}">
      <formula1>$P$107:$P$108</formula1>
    </dataValidation>
    <dataValidation type="list" allowBlank="1" showInputMessage="1" showErrorMessage="1" sqref="T126:V127" xr:uid="{00000000-0002-0000-0100-00001B000000}">
      <formula1>$P$122:$P$127</formula1>
    </dataValidation>
    <dataValidation type="list" allowBlank="1" showInputMessage="1" showErrorMessage="1" sqref="Q98:V105" xr:uid="{00000000-0002-0000-0100-00001C000000}">
      <formula1>$P$98:$P$99</formula1>
    </dataValidation>
  </dataValidations>
  <printOptions horizontalCentered="1"/>
  <pageMargins left="0.39370078740157483" right="0.39370078740157483" top="0.39370078740157483" bottom="0.39370078740157483" header="0" footer="0"/>
  <pageSetup paperSize="9" scale="88" fitToHeight="0" orientation="portrait" blackAndWhite="1" r:id="rId1"/>
  <rowBreaks count="1" manualBreakCount="1">
    <brk id="56" max="23" man="1"/>
  </rowBreaks>
  <ignoredErrors>
    <ignoredError sqref="A25:A26 A36 A39:A43 A28:A30 A32 A34:A35 J27:J46 B64:B129"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W311"/>
  <sheetViews>
    <sheetView showGridLines="0" view="pageBreakPreview" zoomScaleNormal="100" zoomScaleSheetLayoutView="100" workbookViewId="0">
      <selection activeCell="AT13" sqref="AT13"/>
    </sheetView>
  </sheetViews>
  <sheetFormatPr defaultColWidth="3.625" defaultRowHeight="15" customHeight="1" x14ac:dyDescent="0.4"/>
  <cols>
    <col min="1" max="4" width="3.625" style="145"/>
    <col min="5" max="5" width="4.625" style="145" customWidth="1"/>
    <col min="6" max="16" width="3.625" style="145"/>
    <col min="17" max="17" width="3.75" style="145" customWidth="1"/>
    <col min="18" max="21" width="3.625" style="145"/>
    <col min="22" max="22" width="4.5" style="145" customWidth="1"/>
    <col min="23" max="16384" width="3.625" style="145"/>
  </cols>
  <sheetData>
    <row r="1" spans="1:22" ht="15" customHeight="1" x14ac:dyDescent="0.4">
      <c r="A1" s="163" t="s">
        <v>132</v>
      </c>
      <c r="H1" s="498" t="s">
        <v>166</v>
      </c>
      <c r="I1" s="498"/>
      <c r="J1" s="498"/>
      <c r="K1" s="498"/>
      <c r="L1" s="498"/>
      <c r="M1" s="498" t="s">
        <v>167</v>
      </c>
      <c r="N1" s="498"/>
      <c r="O1" s="498"/>
      <c r="P1" s="498"/>
      <c r="Q1" s="498"/>
      <c r="R1" s="498" t="s">
        <v>168</v>
      </c>
      <c r="S1" s="498"/>
      <c r="T1" s="498"/>
      <c r="U1" s="498"/>
      <c r="V1" s="498"/>
    </row>
    <row r="2" spans="1:22" ht="15" customHeight="1" x14ac:dyDescent="0.4">
      <c r="D2" s="511" t="s">
        <v>131</v>
      </c>
      <c r="E2" s="511"/>
      <c r="F2" s="511"/>
      <c r="G2" s="512"/>
      <c r="H2" s="543"/>
      <c r="I2" s="543"/>
      <c r="J2" s="543"/>
      <c r="K2" s="543"/>
      <c r="L2" s="543"/>
      <c r="M2" s="543"/>
      <c r="N2" s="543"/>
      <c r="O2" s="543"/>
      <c r="P2" s="543"/>
      <c r="Q2" s="543"/>
      <c r="R2" s="543"/>
      <c r="S2" s="543"/>
      <c r="T2" s="543"/>
      <c r="U2" s="543"/>
      <c r="V2" s="543"/>
    </row>
    <row r="4" spans="1:22" ht="15" customHeight="1" x14ac:dyDescent="0.4">
      <c r="A4" s="549" t="s">
        <v>133</v>
      </c>
      <c r="B4" s="549"/>
      <c r="C4" s="549"/>
      <c r="D4" s="549"/>
      <c r="E4" s="549"/>
      <c r="F4" s="549"/>
      <c r="G4" s="549"/>
      <c r="H4" s="549"/>
      <c r="I4" s="549"/>
      <c r="J4" s="549"/>
      <c r="K4" s="549"/>
      <c r="L4" s="549"/>
      <c r="M4" s="549"/>
      <c r="N4" s="549"/>
      <c r="O4" s="549"/>
      <c r="P4" s="549"/>
      <c r="Q4" s="549"/>
      <c r="R4" s="549"/>
      <c r="S4" s="549"/>
      <c r="T4" s="549"/>
      <c r="U4" s="549"/>
      <c r="V4" s="549"/>
    </row>
    <row r="6" spans="1:22" ht="15" customHeight="1" x14ac:dyDescent="0.4">
      <c r="B6" s="163" t="s">
        <v>135</v>
      </c>
    </row>
    <row r="7" spans="1:22" ht="15" customHeight="1" x14ac:dyDescent="0.4">
      <c r="B7" s="163" t="s">
        <v>136</v>
      </c>
    </row>
    <row r="8" spans="1:22" ht="15" customHeight="1" x14ac:dyDescent="0.4">
      <c r="B8" s="163" t="s">
        <v>457</v>
      </c>
    </row>
    <row r="9" spans="1:22" ht="15" customHeight="1" x14ac:dyDescent="0.4">
      <c r="B9" s="163" t="s">
        <v>165</v>
      </c>
    </row>
    <row r="11" spans="1:22" ht="15" customHeight="1" x14ac:dyDescent="0.4">
      <c r="A11" s="514" t="s">
        <v>330</v>
      </c>
      <c r="B11" s="514"/>
      <c r="C11" s="514"/>
      <c r="D11" s="514"/>
      <c r="E11" s="514"/>
      <c r="F11" s="514"/>
      <c r="G11" s="514"/>
      <c r="H11" s="514"/>
      <c r="I11" s="514"/>
      <c r="J11" s="514"/>
      <c r="K11" s="514"/>
      <c r="L11" s="514"/>
      <c r="M11" s="514"/>
      <c r="N11" s="514"/>
      <c r="O11" s="514"/>
      <c r="P11" s="514"/>
      <c r="Q11" s="514"/>
      <c r="R11" s="514"/>
      <c r="S11" s="514"/>
      <c r="T11" s="514"/>
      <c r="U11" s="514"/>
      <c r="V11" s="514"/>
    </row>
    <row r="12" spans="1:22" s="163" customFormat="1" ht="15" customHeight="1" x14ac:dyDescent="0.4">
      <c r="B12" s="497" t="s">
        <v>433</v>
      </c>
      <c r="C12" s="497"/>
      <c r="D12" s="497"/>
      <c r="E12" s="497"/>
      <c r="F12" s="497"/>
      <c r="G12" s="497"/>
      <c r="H12" s="498" t="s">
        <v>166</v>
      </c>
      <c r="I12" s="498"/>
      <c r="J12" s="498"/>
      <c r="K12" s="498"/>
      <c r="L12" s="498"/>
      <c r="M12" s="498" t="s">
        <v>167</v>
      </c>
      <c r="N12" s="498"/>
      <c r="O12" s="498"/>
      <c r="P12" s="498"/>
      <c r="Q12" s="498"/>
      <c r="R12" s="498" t="s">
        <v>168</v>
      </c>
      <c r="S12" s="498"/>
      <c r="T12" s="498"/>
      <c r="U12" s="498"/>
      <c r="V12" s="498"/>
    </row>
    <row r="13" spans="1:22" s="163" customFormat="1" ht="15" customHeight="1" x14ac:dyDescent="0.4">
      <c r="B13" s="520" t="s">
        <v>178</v>
      </c>
      <c r="C13" s="520"/>
      <c r="D13" s="498" t="s">
        <v>134</v>
      </c>
      <c r="E13" s="498"/>
      <c r="F13" s="498"/>
      <c r="G13" s="498"/>
      <c r="H13" s="491"/>
      <c r="I13" s="491"/>
      <c r="J13" s="491"/>
      <c r="K13" s="491"/>
      <c r="L13" s="491"/>
      <c r="M13" s="491"/>
      <c r="N13" s="491"/>
      <c r="O13" s="491"/>
      <c r="P13" s="491"/>
      <c r="Q13" s="491"/>
      <c r="R13" s="491"/>
      <c r="S13" s="491"/>
      <c r="T13" s="491"/>
      <c r="U13" s="491"/>
      <c r="V13" s="491"/>
    </row>
    <row r="14" spans="1:22" s="163" customFormat="1" ht="15" customHeight="1" x14ac:dyDescent="0.4">
      <c r="B14" s="520"/>
      <c r="C14" s="520"/>
      <c r="D14" s="498" t="s">
        <v>164</v>
      </c>
      <c r="E14" s="498"/>
      <c r="F14" s="498"/>
      <c r="G14" s="498"/>
      <c r="H14" s="491"/>
      <c r="I14" s="491"/>
      <c r="J14" s="491"/>
      <c r="K14" s="491"/>
      <c r="L14" s="491"/>
      <c r="M14" s="491"/>
      <c r="N14" s="491"/>
      <c r="O14" s="491"/>
      <c r="P14" s="491"/>
      <c r="Q14" s="491"/>
      <c r="R14" s="491"/>
      <c r="S14" s="491"/>
      <c r="T14" s="491"/>
      <c r="U14" s="491"/>
      <c r="V14" s="491"/>
    </row>
    <row r="15" spans="1:22" s="163" customFormat="1" ht="15" customHeight="1" x14ac:dyDescent="0.4">
      <c r="B15" s="498" t="s">
        <v>170</v>
      </c>
      <c r="C15" s="498"/>
      <c r="D15" s="498"/>
      <c r="E15" s="498"/>
      <c r="F15" s="498"/>
      <c r="G15" s="498"/>
      <c r="H15" s="491"/>
      <c r="I15" s="491"/>
      <c r="J15" s="491"/>
      <c r="K15" s="491"/>
      <c r="L15" s="491"/>
      <c r="M15" s="491"/>
      <c r="N15" s="491"/>
      <c r="O15" s="491"/>
      <c r="P15" s="491"/>
      <c r="Q15" s="491"/>
      <c r="R15" s="491"/>
      <c r="S15" s="491"/>
      <c r="T15" s="491"/>
      <c r="U15" s="491"/>
      <c r="V15" s="491"/>
    </row>
    <row r="18" spans="1:23" ht="15" customHeight="1" x14ac:dyDescent="0.4">
      <c r="A18" s="514" t="s">
        <v>331</v>
      </c>
      <c r="B18" s="514"/>
      <c r="C18" s="514"/>
      <c r="D18" s="514"/>
      <c r="E18" s="514"/>
      <c r="F18" s="514"/>
      <c r="G18" s="514"/>
      <c r="H18" s="514"/>
      <c r="I18" s="514"/>
      <c r="J18" s="514"/>
      <c r="K18" s="514"/>
      <c r="L18" s="514"/>
      <c r="M18" s="514"/>
      <c r="N18" s="514"/>
      <c r="O18" s="514"/>
      <c r="P18" s="514"/>
      <c r="Q18" s="514"/>
      <c r="R18" s="514"/>
      <c r="S18" s="514"/>
      <c r="T18" s="514"/>
      <c r="U18" s="514"/>
      <c r="V18" s="514"/>
    </row>
    <row r="19" spans="1:23" ht="15" customHeight="1" x14ac:dyDescent="0.4">
      <c r="B19" s="497" t="s">
        <v>171</v>
      </c>
      <c r="C19" s="497"/>
      <c r="D19" s="497"/>
      <c r="E19" s="497"/>
      <c r="F19" s="497"/>
      <c r="G19" s="497"/>
      <c r="H19" s="498" t="s">
        <v>166</v>
      </c>
      <c r="I19" s="498"/>
      <c r="J19" s="498"/>
      <c r="K19" s="498"/>
      <c r="L19" s="498"/>
      <c r="M19" s="498" t="s">
        <v>167</v>
      </c>
      <c r="N19" s="498"/>
      <c r="O19" s="498"/>
      <c r="P19" s="498"/>
      <c r="Q19" s="498"/>
      <c r="R19" s="498" t="s">
        <v>168</v>
      </c>
      <c r="S19" s="498"/>
      <c r="T19" s="498"/>
      <c r="U19" s="498"/>
      <c r="V19" s="498"/>
    </row>
    <row r="20" spans="1:23" ht="15" customHeight="1" x14ac:dyDescent="0.4">
      <c r="B20" s="499" t="s">
        <v>178</v>
      </c>
      <c r="C20" s="500"/>
      <c r="D20" s="537" t="s">
        <v>138</v>
      </c>
      <c r="E20" s="538"/>
      <c r="F20" s="538"/>
      <c r="G20" s="539"/>
      <c r="H20" s="491"/>
      <c r="I20" s="491"/>
      <c r="J20" s="491"/>
      <c r="K20" s="491"/>
      <c r="L20" s="491"/>
      <c r="M20" s="491"/>
      <c r="N20" s="491"/>
      <c r="O20" s="491"/>
      <c r="P20" s="491"/>
      <c r="Q20" s="491"/>
      <c r="R20" s="491"/>
      <c r="S20" s="491"/>
      <c r="T20" s="491"/>
      <c r="U20" s="491"/>
      <c r="V20" s="491"/>
    </row>
    <row r="21" spans="1:23" ht="15" customHeight="1" x14ac:dyDescent="0.4">
      <c r="B21" s="535"/>
      <c r="C21" s="536"/>
      <c r="D21" s="537" t="s">
        <v>169</v>
      </c>
      <c r="E21" s="538"/>
      <c r="F21" s="538"/>
      <c r="G21" s="539"/>
      <c r="H21" s="491"/>
      <c r="I21" s="491"/>
      <c r="J21" s="491"/>
      <c r="K21" s="491"/>
      <c r="L21" s="491"/>
      <c r="M21" s="491"/>
      <c r="N21" s="491"/>
      <c r="O21" s="491"/>
      <c r="P21" s="491"/>
      <c r="Q21" s="491"/>
      <c r="R21" s="491"/>
      <c r="S21" s="491"/>
      <c r="T21" s="491"/>
      <c r="U21" s="491"/>
      <c r="V21" s="491"/>
    </row>
    <row r="22" spans="1:23" ht="15" customHeight="1" x14ac:dyDescent="0.4">
      <c r="B22" s="501"/>
      <c r="C22" s="502"/>
      <c r="D22" s="507" t="s">
        <v>59</v>
      </c>
      <c r="E22" s="508"/>
      <c r="F22" s="508"/>
      <c r="G22" s="509"/>
      <c r="H22" s="491"/>
      <c r="I22" s="491"/>
      <c r="J22" s="491"/>
      <c r="K22" s="491"/>
      <c r="L22" s="491"/>
      <c r="M22" s="491"/>
      <c r="N22" s="491"/>
      <c r="O22" s="491"/>
      <c r="P22" s="491"/>
      <c r="Q22" s="491"/>
      <c r="R22" s="491"/>
      <c r="S22" s="491"/>
      <c r="T22" s="491"/>
      <c r="U22" s="491"/>
      <c r="V22" s="491"/>
    </row>
    <row r="23" spans="1:23" ht="15" customHeight="1" x14ac:dyDescent="0.4">
      <c r="B23" s="498" t="s">
        <v>186</v>
      </c>
      <c r="C23" s="498"/>
      <c r="D23" s="498"/>
      <c r="E23" s="498"/>
      <c r="F23" s="498"/>
      <c r="G23" s="498"/>
      <c r="H23" s="526"/>
      <c r="I23" s="527"/>
      <c r="J23" s="527"/>
      <c r="K23" s="527"/>
      <c r="L23" s="528"/>
      <c r="M23" s="526"/>
      <c r="N23" s="527"/>
      <c r="O23" s="527"/>
      <c r="P23" s="527"/>
      <c r="Q23" s="528"/>
      <c r="R23" s="526"/>
      <c r="S23" s="527"/>
      <c r="T23" s="527"/>
      <c r="U23" s="527"/>
      <c r="V23" s="528"/>
      <c r="W23" s="164"/>
    </row>
    <row r="24" spans="1:23" ht="15" customHeight="1" x14ac:dyDescent="0.4">
      <c r="B24" s="483" t="s">
        <v>459</v>
      </c>
      <c r="C24" s="483"/>
      <c r="D24" s="483"/>
      <c r="E24" s="165" t="s">
        <v>140</v>
      </c>
      <c r="F24" s="165"/>
      <c r="G24" s="165"/>
      <c r="H24" s="165"/>
      <c r="I24" s="165"/>
      <c r="J24" s="165"/>
      <c r="K24" s="165"/>
      <c r="L24" s="165"/>
      <c r="M24" s="165"/>
      <c r="N24" s="165"/>
      <c r="O24" s="165"/>
      <c r="P24" s="165"/>
      <c r="Q24" s="165"/>
      <c r="R24" s="165"/>
      <c r="S24" s="165"/>
      <c r="T24" s="165"/>
      <c r="U24" s="165"/>
      <c r="V24" s="165"/>
    </row>
    <row r="25" spans="1:23" ht="15" customHeight="1" x14ac:dyDescent="0.4">
      <c r="B25" s="483" t="s">
        <v>146</v>
      </c>
      <c r="C25" s="483"/>
      <c r="D25" s="483"/>
      <c r="E25" s="484" t="s">
        <v>173</v>
      </c>
      <c r="F25" s="484"/>
      <c r="G25" s="484"/>
      <c r="H25" s="484"/>
      <c r="I25" s="484"/>
      <c r="J25" s="484"/>
      <c r="K25" s="484"/>
      <c r="L25" s="484"/>
      <c r="M25" s="484"/>
      <c r="N25" s="484"/>
      <c r="O25" s="484"/>
      <c r="P25" s="484"/>
      <c r="Q25" s="484"/>
      <c r="R25" s="484"/>
      <c r="S25" s="484"/>
      <c r="T25" s="484"/>
      <c r="U25" s="484"/>
      <c r="V25" s="484"/>
    </row>
    <row r="26" spans="1:23" ht="15" customHeight="1" x14ac:dyDescent="0.4">
      <c r="B26" s="166"/>
      <c r="C26" s="166"/>
      <c r="D26" s="166"/>
      <c r="E26" s="484"/>
      <c r="F26" s="484"/>
      <c r="G26" s="484"/>
      <c r="H26" s="484"/>
      <c r="I26" s="484"/>
      <c r="J26" s="484"/>
      <c r="K26" s="484"/>
      <c r="L26" s="484"/>
      <c r="M26" s="484"/>
      <c r="N26" s="484"/>
      <c r="O26" s="484"/>
      <c r="P26" s="484"/>
      <c r="Q26" s="484"/>
      <c r="R26" s="484"/>
      <c r="S26" s="484"/>
      <c r="T26" s="484"/>
      <c r="U26" s="484"/>
      <c r="V26" s="484"/>
    </row>
    <row r="29" spans="1:23" ht="15" customHeight="1" x14ac:dyDescent="0.4">
      <c r="A29" s="223" t="s">
        <v>332</v>
      </c>
      <c r="B29" s="223"/>
      <c r="C29" s="223"/>
      <c r="D29" s="223"/>
      <c r="E29" s="223"/>
      <c r="F29" s="223"/>
      <c r="G29" s="223"/>
      <c r="H29" s="223"/>
      <c r="I29" s="223"/>
      <c r="J29" s="223"/>
      <c r="K29" s="223"/>
      <c r="L29" s="223"/>
      <c r="M29" s="223"/>
      <c r="N29" s="223"/>
      <c r="O29" s="223"/>
      <c r="P29" s="223"/>
      <c r="Q29" s="223"/>
      <c r="R29" s="223"/>
      <c r="S29" s="223"/>
      <c r="T29" s="223"/>
      <c r="U29" s="223"/>
      <c r="V29" s="223"/>
    </row>
    <row r="30" spans="1:23" ht="15" customHeight="1" x14ac:dyDescent="0.4">
      <c r="B30" s="497" t="s">
        <v>174</v>
      </c>
      <c r="C30" s="497"/>
      <c r="D30" s="497"/>
      <c r="E30" s="497"/>
      <c r="F30" s="497"/>
      <c r="G30" s="497"/>
      <c r="H30" s="498" t="s">
        <v>166</v>
      </c>
      <c r="I30" s="498"/>
      <c r="J30" s="498"/>
      <c r="K30" s="498"/>
      <c r="L30" s="498"/>
      <c r="M30" s="498" t="s">
        <v>167</v>
      </c>
      <c r="N30" s="498"/>
      <c r="O30" s="498"/>
      <c r="P30" s="498"/>
      <c r="Q30" s="498"/>
      <c r="R30" s="498" t="s">
        <v>168</v>
      </c>
      <c r="S30" s="498"/>
      <c r="T30" s="498"/>
      <c r="U30" s="498"/>
      <c r="V30" s="498"/>
    </row>
    <row r="31" spans="1:23" ht="15" customHeight="1" x14ac:dyDescent="0.4">
      <c r="B31" s="520" t="s">
        <v>178</v>
      </c>
      <c r="C31" s="520"/>
      <c r="D31" s="498" t="s">
        <v>134</v>
      </c>
      <c r="E31" s="498"/>
      <c r="F31" s="498"/>
      <c r="G31" s="498"/>
      <c r="H31" s="491"/>
      <c r="I31" s="491"/>
      <c r="J31" s="491"/>
      <c r="K31" s="491"/>
      <c r="L31" s="491"/>
      <c r="M31" s="491"/>
      <c r="N31" s="491"/>
      <c r="O31" s="491"/>
      <c r="P31" s="491"/>
      <c r="Q31" s="491"/>
      <c r="R31" s="491"/>
      <c r="S31" s="491"/>
      <c r="T31" s="491"/>
      <c r="U31" s="491"/>
      <c r="V31" s="491"/>
    </row>
    <row r="32" spans="1:23" ht="15" customHeight="1" x14ac:dyDescent="0.4">
      <c r="B32" s="520"/>
      <c r="C32" s="520"/>
      <c r="D32" s="498" t="s">
        <v>59</v>
      </c>
      <c r="E32" s="498"/>
      <c r="F32" s="498"/>
      <c r="G32" s="498"/>
      <c r="H32" s="491"/>
      <c r="I32" s="491"/>
      <c r="J32" s="491"/>
      <c r="K32" s="491"/>
      <c r="L32" s="491"/>
      <c r="M32" s="491"/>
      <c r="N32" s="491"/>
      <c r="O32" s="491"/>
      <c r="P32" s="491"/>
      <c r="Q32" s="491"/>
      <c r="R32" s="491"/>
      <c r="S32" s="491"/>
      <c r="T32" s="491"/>
      <c r="U32" s="491"/>
      <c r="V32" s="491"/>
    </row>
    <row r="33" spans="1:23" ht="15" customHeight="1" x14ac:dyDescent="0.4">
      <c r="B33" s="498" t="s">
        <v>187</v>
      </c>
      <c r="C33" s="498"/>
      <c r="D33" s="498"/>
      <c r="E33" s="498"/>
      <c r="F33" s="498"/>
      <c r="G33" s="498"/>
      <c r="H33" s="526"/>
      <c r="I33" s="527"/>
      <c r="J33" s="527"/>
      <c r="K33" s="527"/>
      <c r="L33" s="528"/>
      <c r="M33" s="526"/>
      <c r="N33" s="527"/>
      <c r="O33" s="527"/>
      <c r="P33" s="527"/>
      <c r="Q33" s="528"/>
      <c r="R33" s="526"/>
      <c r="S33" s="527"/>
      <c r="T33" s="527"/>
      <c r="U33" s="527"/>
      <c r="V33" s="528"/>
      <c r="W33" s="164"/>
    </row>
    <row r="34" spans="1:23" ht="15" customHeight="1" x14ac:dyDescent="0.4">
      <c r="B34" s="510" t="s">
        <v>459</v>
      </c>
      <c r="C34" s="510"/>
      <c r="D34" s="510"/>
      <c r="E34" s="165" t="s">
        <v>509</v>
      </c>
      <c r="F34" s="146"/>
      <c r="G34" s="146"/>
    </row>
    <row r="37" spans="1:23" ht="15" customHeight="1" x14ac:dyDescent="0.4">
      <c r="A37" s="223" t="s">
        <v>333</v>
      </c>
      <c r="B37" s="223"/>
      <c r="C37" s="223"/>
      <c r="D37" s="223"/>
      <c r="E37" s="223"/>
      <c r="F37" s="223"/>
      <c r="G37" s="223"/>
      <c r="H37" s="223"/>
      <c r="I37" s="223"/>
      <c r="J37" s="223"/>
      <c r="K37" s="223"/>
      <c r="L37" s="223"/>
      <c r="M37" s="223"/>
      <c r="N37" s="223"/>
      <c r="O37" s="223"/>
      <c r="P37" s="223"/>
      <c r="Q37" s="223"/>
      <c r="R37" s="223"/>
      <c r="S37" s="223"/>
      <c r="T37" s="223"/>
      <c r="U37" s="223"/>
      <c r="V37" s="223"/>
    </row>
    <row r="38" spans="1:23" ht="15" customHeight="1" x14ac:dyDescent="0.4">
      <c r="B38" s="497" t="s">
        <v>172</v>
      </c>
      <c r="C38" s="497"/>
      <c r="D38" s="497"/>
      <c r="E38" s="497"/>
      <c r="F38" s="497"/>
      <c r="G38" s="497"/>
      <c r="H38" s="498" t="s">
        <v>166</v>
      </c>
      <c r="I38" s="498"/>
      <c r="J38" s="498"/>
      <c r="K38" s="498"/>
      <c r="L38" s="498"/>
      <c r="M38" s="498" t="s">
        <v>167</v>
      </c>
      <c r="N38" s="498"/>
      <c r="O38" s="498"/>
      <c r="P38" s="498"/>
      <c r="Q38" s="498"/>
      <c r="R38" s="498" t="s">
        <v>168</v>
      </c>
      <c r="S38" s="498"/>
      <c r="T38" s="498"/>
      <c r="U38" s="498"/>
      <c r="V38" s="498"/>
    </row>
    <row r="39" spans="1:23" ht="15" customHeight="1" x14ac:dyDescent="0.4">
      <c r="B39" s="499" t="s">
        <v>178</v>
      </c>
      <c r="C39" s="500"/>
      <c r="D39" s="537" t="s">
        <v>175</v>
      </c>
      <c r="E39" s="538"/>
      <c r="F39" s="538"/>
      <c r="G39" s="539"/>
      <c r="H39" s="491"/>
      <c r="I39" s="491"/>
      <c r="J39" s="491"/>
      <c r="K39" s="491"/>
      <c r="L39" s="491"/>
      <c r="M39" s="491"/>
      <c r="N39" s="491"/>
      <c r="O39" s="491"/>
      <c r="P39" s="491"/>
      <c r="Q39" s="491"/>
      <c r="R39" s="491"/>
      <c r="S39" s="491"/>
      <c r="T39" s="491"/>
      <c r="U39" s="491"/>
      <c r="V39" s="491"/>
    </row>
    <row r="40" spans="1:23" ht="15" customHeight="1" x14ac:dyDescent="0.4">
      <c r="B40" s="535"/>
      <c r="C40" s="536"/>
      <c r="D40" s="537" t="s">
        <v>176</v>
      </c>
      <c r="E40" s="538"/>
      <c r="F40" s="538"/>
      <c r="G40" s="539"/>
      <c r="H40" s="491"/>
      <c r="I40" s="491"/>
      <c r="J40" s="491"/>
      <c r="K40" s="491"/>
      <c r="L40" s="491"/>
      <c r="M40" s="491"/>
      <c r="N40" s="491"/>
      <c r="O40" s="491"/>
      <c r="P40" s="491"/>
      <c r="Q40" s="491"/>
      <c r="R40" s="491"/>
      <c r="S40" s="491"/>
      <c r="T40" s="491"/>
      <c r="U40" s="491"/>
      <c r="V40" s="491"/>
    </row>
    <row r="41" spans="1:23" ht="15" customHeight="1" x14ac:dyDescent="0.4">
      <c r="B41" s="501"/>
      <c r="C41" s="502"/>
      <c r="D41" s="507" t="s">
        <v>59</v>
      </c>
      <c r="E41" s="508"/>
      <c r="F41" s="508"/>
      <c r="G41" s="509"/>
      <c r="H41" s="491"/>
      <c r="I41" s="491"/>
      <c r="J41" s="491"/>
      <c r="K41" s="491"/>
      <c r="L41" s="491"/>
      <c r="M41" s="491"/>
      <c r="N41" s="491"/>
      <c r="O41" s="491"/>
      <c r="P41" s="491"/>
      <c r="Q41" s="491"/>
      <c r="R41" s="491"/>
      <c r="S41" s="491"/>
      <c r="T41" s="491"/>
      <c r="U41" s="491"/>
      <c r="V41" s="491"/>
    </row>
    <row r="42" spans="1:23" ht="15" customHeight="1" x14ac:dyDescent="0.4">
      <c r="B42" s="498" t="s">
        <v>188</v>
      </c>
      <c r="C42" s="498"/>
      <c r="D42" s="498"/>
      <c r="E42" s="498"/>
      <c r="F42" s="498"/>
      <c r="G42" s="498"/>
      <c r="H42" s="491"/>
      <c r="I42" s="491"/>
      <c r="J42" s="491"/>
      <c r="K42" s="491"/>
      <c r="L42" s="491"/>
      <c r="M42" s="491"/>
      <c r="N42" s="491"/>
      <c r="O42" s="491"/>
      <c r="P42" s="491"/>
      <c r="Q42" s="491"/>
      <c r="R42" s="491"/>
      <c r="S42" s="491"/>
      <c r="T42" s="491"/>
      <c r="U42" s="491"/>
      <c r="V42" s="491"/>
    </row>
    <row r="43" spans="1:23" ht="15" customHeight="1" x14ac:dyDescent="0.4">
      <c r="B43" s="498" t="s">
        <v>189</v>
      </c>
      <c r="C43" s="498"/>
      <c r="D43" s="498"/>
      <c r="E43" s="498"/>
      <c r="F43" s="498"/>
      <c r="G43" s="498"/>
      <c r="H43" s="491"/>
      <c r="I43" s="491"/>
      <c r="J43" s="491"/>
      <c r="K43" s="491"/>
      <c r="L43" s="491"/>
      <c r="M43" s="491"/>
      <c r="N43" s="491"/>
      <c r="O43" s="491"/>
      <c r="P43" s="491"/>
      <c r="Q43" s="491"/>
      <c r="R43" s="491"/>
      <c r="S43" s="491"/>
      <c r="T43" s="491"/>
      <c r="U43" s="491"/>
      <c r="V43" s="491"/>
    </row>
    <row r="44" spans="1:23" s="167" customFormat="1" ht="15" customHeight="1" x14ac:dyDescent="0.4">
      <c r="B44" s="510" t="s">
        <v>458</v>
      </c>
      <c r="C44" s="510"/>
      <c r="D44" s="510"/>
      <c r="E44" s="484" t="s">
        <v>510</v>
      </c>
      <c r="F44" s="484"/>
      <c r="G44" s="484"/>
      <c r="H44" s="484"/>
      <c r="I44" s="484"/>
      <c r="J44" s="484"/>
      <c r="K44" s="484"/>
      <c r="L44" s="484"/>
      <c r="M44" s="484"/>
      <c r="N44" s="484"/>
      <c r="O44" s="484"/>
      <c r="P44" s="484"/>
      <c r="Q44" s="484"/>
      <c r="R44" s="484"/>
      <c r="S44" s="484"/>
      <c r="T44" s="484"/>
      <c r="U44" s="484"/>
      <c r="V44" s="484"/>
    </row>
    <row r="45" spans="1:23" ht="15" customHeight="1" x14ac:dyDescent="0.4">
      <c r="B45" s="483"/>
      <c r="C45" s="483"/>
      <c r="D45" s="483"/>
      <c r="E45" s="484"/>
      <c r="F45" s="484"/>
      <c r="G45" s="484"/>
      <c r="H45" s="484"/>
      <c r="I45" s="484"/>
      <c r="J45" s="484"/>
      <c r="K45" s="484"/>
      <c r="L45" s="484"/>
      <c r="M45" s="484"/>
      <c r="N45" s="484"/>
      <c r="O45" s="484"/>
      <c r="P45" s="484"/>
      <c r="Q45" s="484"/>
      <c r="R45" s="484"/>
      <c r="S45" s="484"/>
      <c r="T45" s="484"/>
      <c r="U45" s="484"/>
      <c r="V45" s="484"/>
    </row>
    <row r="46" spans="1:23" ht="15" customHeight="1" x14ac:dyDescent="0.4">
      <c r="B46" s="483"/>
      <c r="C46" s="483"/>
      <c r="D46" s="483"/>
      <c r="E46" s="484"/>
      <c r="F46" s="484"/>
      <c r="G46" s="484"/>
      <c r="H46" s="484"/>
      <c r="I46" s="484"/>
      <c r="J46" s="484"/>
      <c r="K46" s="484"/>
      <c r="L46" s="484"/>
      <c r="M46" s="484"/>
      <c r="N46" s="484"/>
      <c r="O46" s="484"/>
      <c r="P46" s="484"/>
      <c r="Q46" s="484"/>
      <c r="R46" s="484"/>
      <c r="S46" s="484"/>
      <c r="T46" s="484"/>
      <c r="U46" s="484"/>
      <c r="V46" s="484"/>
    </row>
    <row r="47" spans="1:23" s="167" customFormat="1" ht="15" customHeight="1" x14ac:dyDescent="0.4">
      <c r="B47" s="483" t="s">
        <v>146</v>
      </c>
      <c r="C47" s="483"/>
      <c r="D47" s="483"/>
      <c r="E47" s="165" t="s">
        <v>243</v>
      </c>
      <c r="F47" s="165"/>
      <c r="G47" s="165"/>
      <c r="H47" s="165"/>
      <c r="I47" s="165"/>
      <c r="J47" s="165"/>
      <c r="K47" s="165"/>
      <c r="L47" s="165"/>
      <c r="M47" s="165"/>
      <c r="N47" s="165"/>
      <c r="O47" s="165"/>
      <c r="P47" s="165"/>
      <c r="Q47" s="165"/>
      <c r="R47" s="165"/>
      <c r="S47" s="165"/>
      <c r="T47" s="165"/>
      <c r="U47" s="165"/>
      <c r="V47" s="165"/>
    </row>
    <row r="48" spans="1:23" ht="15" customHeight="1" x14ac:dyDescent="0.4">
      <c r="B48" s="166"/>
      <c r="C48" s="166"/>
      <c r="D48" s="166"/>
      <c r="E48" s="165"/>
      <c r="F48" s="165"/>
      <c r="G48" s="165"/>
      <c r="H48" s="165"/>
      <c r="I48" s="165"/>
      <c r="J48" s="165"/>
      <c r="K48" s="165"/>
      <c r="L48" s="165"/>
      <c r="M48" s="165"/>
      <c r="N48" s="165"/>
      <c r="O48" s="165"/>
      <c r="P48" s="165"/>
      <c r="Q48" s="165"/>
      <c r="R48" s="165"/>
      <c r="S48" s="165"/>
      <c r="T48" s="165"/>
      <c r="U48" s="165"/>
      <c r="V48" s="165"/>
    </row>
    <row r="50" spans="1:22" ht="15" customHeight="1" x14ac:dyDescent="0.4">
      <c r="A50" s="163" t="s">
        <v>141</v>
      </c>
      <c r="H50" s="498" t="s">
        <v>166</v>
      </c>
      <c r="I50" s="498"/>
      <c r="J50" s="498"/>
      <c r="K50" s="498"/>
      <c r="L50" s="498"/>
      <c r="M50" s="498" t="s">
        <v>167</v>
      </c>
      <c r="N50" s="498"/>
      <c r="O50" s="498"/>
      <c r="P50" s="498"/>
      <c r="Q50" s="498"/>
      <c r="R50" s="498" t="s">
        <v>168</v>
      </c>
      <c r="S50" s="498"/>
      <c r="T50" s="498"/>
      <c r="U50" s="498"/>
      <c r="V50" s="498"/>
    </row>
    <row r="51" spans="1:22" ht="15" customHeight="1" x14ac:dyDescent="0.4">
      <c r="D51" s="511" t="s">
        <v>131</v>
      </c>
      <c r="E51" s="511"/>
      <c r="F51" s="511"/>
      <c r="G51" s="512"/>
      <c r="H51" s="513" t="str">
        <f>IF($H$2="","",$H$2)</f>
        <v/>
      </c>
      <c r="I51" s="513"/>
      <c r="J51" s="513"/>
      <c r="K51" s="513"/>
      <c r="L51" s="513"/>
      <c r="M51" s="513" t="str">
        <f>IF($M$2="","",$M$2)</f>
        <v/>
      </c>
      <c r="N51" s="513"/>
      <c r="O51" s="513"/>
      <c r="P51" s="513"/>
      <c r="Q51" s="513"/>
      <c r="R51" s="513" t="str">
        <f>IF($R$2="","",$R$2)</f>
        <v/>
      </c>
      <c r="S51" s="513"/>
      <c r="T51" s="513"/>
      <c r="U51" s="513"/>
      <c r="V51" s="513"/>
    </row>
    <row r="53" spans="1:22" ht="15" customHeight="1" x14ac:dyDescent="0.4">
      <c r="A53" s="549" t="s">
        <v>142</v>
      </c>
      <c r="B53" s="549"/>
      <c r="C53" s="549"/>
      <c r="D53" s="549"/>
      <c r="E53" s="549"/>
      <c r="F53" s="549"/>
      <c r="G53" s="549"/>
      <c r="H53" s="549"/>
      <c r="I53" s="549"/>
      <c r="J53" s="549"/>
      <c r="K53" s="549"/>
      <c r="L53" s="549"/>
      <c r="M53" s="549"/>
      <c r="N53" s="549"/>
      <c r="O53" s="549"/>
      <c r="P53" s="549"/>
      <c r="Q53" s="549"/>
      <c r="R53" s="549"/>
      <c r="S53" s="549"/>
      <c r="T53" s="549"/>
      <c r="U53" s="549"/>
      <c r="V53" s="549"/>
    </row>
    <row r="55" spans="1:22" ht="15" customHeight="1" x14ac:dyDescent="0.4">
      <c r="B55" s="163" t="s">
        <v>135</v>
      </c>
    </row>
    <row r="56" spans="1:22" ht="15" customHeight="1" x14ac:dyDescent="0.4">
      <c r="B56" s="163" t="s">
        <v>136</v>
      </c>
    </row>
    <row r="57" spans="1:22" ht="15" customHeight="1" x14ac:dyDescent="0.4">
      <c r="B57" s="163" t="s">
        <v>457</v>
      </c>
    </row>
    <row r="58" spans="1:22" ht="15" customHeight="1" x14ac:dyDescent="0.4">
      <c r="B58" s="163" t="s">
        <v>165</v>
      </c>
    </row>
    <row r="59" spans="1:22" ht="15" customHeight="1" x14ac:dyDescent="0.4">
      <c r="B59" s="163" t="s">
        <v>144</v>
      </c>
    </row>
    <row r="60" spans="1:22" ht="15" customHeight="1" x14ac:dyDescent="0.4">
      <c r="B60" s="163" t="s">
        <v>145</v>
      </c>
    </row>
    <row r="62" spans="1:22" ht="15" customHeight="1" x14ac:dyDescent="0.4">
      <c r="B62" s="531" t="s">
        <v>177</v>
      </c>
      <c r="C62" s="531"/>
      <c r="D62" s="531"/>
      <c r="E62" s="531"/>
      <c r="F62" s="531"/>
      <c r="G62" s="531"/>
      <c r="H62" s="498" t="s">
        <v>166</v>
      </c>
      <c r="I62" s="498"/>
      <c r="J62" s="498"/>
      <c r="K62" s="498"/>
      <c r="L62" s="498"/>
      <c r="M62" s="498" t="s">
        <v>167</v>
      </c>
      <c r="N62" s="498"/>
      <c r="O62" s="498"/>
      <c r="P62" s="498"/>
      <c r="Q62" s="498"/>
      <c r="R62" s="498" t="s">
        <v>168</v>
      </c>
      <c r="S62" s="498"/>
      <c r="T62" s="498"/>
      <c r="U62" s="498"/>
      <c r="V62" s="498"/>
    </row>
    <row r="63" spans="1:22" ht="15" customHeight="1" x14ac:dyDescent="0.4">
      <c r="B63" s="520" t="s">
        <v>190</v>
      </c>
      <c r="C63" s="520"/>
      <c r="D63" s="520"/>
      <c r="E63" s="520"/>
      <c r="F63" s="520"/>
      <c r="G63" s="520"/>
      <c r="H63" s="543"/>
      <c r="I63" s="543"/>
      <c r="J63" s="543"/>
      <c r="K63" s="543"/>
      <c r="L63" s="543"/>
      <c r="M63" s="543"/>
      <c r="N63" s="543"/>
      <c r="O63" s="543"/>
      <c r="P63" s="543"/>
      <c r="Q63" s="543"/>
      <c r="R63" s="543"/>
      <c r="S63" s="543"/>
      <c r="T63" s="543"/>
      <c r="U63" s="543"/>
      <c r="V63" s="543"/>
    </row>
    <row r="65" spans="1:23" ht="15" customHeight="1" x14ac:dyDescent="0.4">
      <c r="A65" s="514" t="s">
        <v>334</v>
      </c>
      <c r="B65" s="514"/>
      <c r="C65" s="514"/>
      <c r="D65" s="514"/>
      <c r="E65" s="514"/>
      <c r="F65" s="514"/>
      <c r="G65" s="514"/>
      <c r="H65" s="514"/>
      <c r="I65" s="514"/>
      <c r="J65" s="514"/>
      <c r="K65" s="514"/>
      <c r="L65" s="514"/>
      <c r="M65" s="514"/>
      <c r="N65" s="514"/>
      <c r="O65" s="514"/>
      <c r="P65" s="514"/>
      <c r="Q65" s="514"/>
      <c r="R65" s="514"/>
      <c r="S65" s="514"/>
      <c r="T65" s="514"/>
      <c r="U65" s="514"/>
      <c r="V65" s="514"/>
    </row>
    <row r="66" spans="1:23" ht="15" customHeight="1" x14ac:dyDescent="0.4">
      <c r="B66" s="497" t="s">
        <v>172</v>
      </c>
      <c r="C66" s="497"/>
      <c r="D66" s="497"/>
      <c r="E66" s="497"/>
      <c r="F66" s="497"/>
      <c r="G66" s="497"/>
      <c r="H66" s="498" t="s">
        <v>166</v>
      </c>
      <c r="I66" s="498"/>
      <c r="J66" s="498"/>
      <c r="K66" s="498"/>
      <c r="L66" s="498"/>
      <c r="M66" s="498" t="s">
        <v>167</v>
      </c>
      <c r="N66" s="498"/>
      <c r="O66" s="498"/>
      <c r="P66" s="498"/>
      <c r="Q66" s="498"/>
      <c r="R66" s="498" t="s">
        <v>168</v>
      </c>
      <c r="S66" s="498"/>
      <c r="T66" s="498"/>
      <c r="U66" s="498"/>
      <c r="V66" s="498"/>
    </row>
    <row r="67" spans="1:23" ht="15" customHeight="1" x14ac:dyDescent="0.4">
      <c r="B67" s="530" t="s">
        <v>178</v>
      </c>
      <c r="C67" s="548" t="s">
        <v>179</v>
      </c>
      <c r="D67" s="548"/>
      <c r="E67" s="548"/>
      <c r="F67" s="548"/>
      <c r="G67" s="548"/>
      <c r="H67" s="491"/>
      <c r="I67" s="491"/>
      <c r="J67" s="491"/>
      <c r="K67" s="491"/>
      <c r="L67" s="491"/>
      <c r="M67" s="491"/>
      <c r="N67" s="491"/>
      <c r="O67" s="491"/>
      <c r="P67" s="491"/>
      <c r="Q67" s="491"/>
      <c r="R67" s="491"/>
      <c r="S67" s="491"/>
      <c r="T67" s="491"/>
      <c r="U67" s="491"/>
      <c r="V67" s="491"/>
    </row>
    <row r="68" spans="1:23" ht="15" customHeight="1" x14ac:dyDescent="0.4">
      <c r="B68" s="530"/>
      <c r="C68" s="548" t="s">
        <v>180</v>
      </c>
      <c r="D68" s="548"/>
      <c r="E68" s="548"/>
      <c r="F68" s="548"/>
      <c r="G68" s="548"/>
      <c r="H68" s="491"/>
      <c r="I68" s="491"/>
      <c r="J68" s="491"/>
      <c r="K68" s="491"/>
      <c r="L68" s="491"/>
      <c r="M68" s="491"/>
      <c r="N68" s="491"/>
      <c r="O68" s="491"/>
      <c r="P68" s="491"/>
      <c r="Q68" s="491"/>
      <c r="R68" s="491"/>
      <c r="S68" s="491"/>
      <c r="T68" s="491"/>
      <c r="U68" s="491"/>
      <c r="V68" s="491"/>
    </row>
    <row r="69" spans="1:23" ht="15" customHeight="1" x14ac:dyDescent="0.4">
      <c r="B69" s="530"/>
      <c r="C69" s="548" t="s">
        <v>181</v>
      </c>
      <c r="D69" s="548"/>
      <c r="E69" s="548"/>
      <c r="F69" s="548"/>
      <c r="G69" s="548"/>
      <c r="H69" s="491"/>
      <c r="I69" s="491"/>
      <c r="J69" s="491"/>
      <c r="K69" s="491"/>
      <c r="L69" s="491"/>
      <c r="M69" s="491"/>
      <c r="N69" s="491"/>
      <c r="O69" s="491"/>
      <c r="P69" s="491"/>
      <c r="Q69" s="491"/>
      <c r="R69" s="491"/>
      <c r="S69" s="491"/>
      <c r="T69" s="491"/>
      <c r="U69" s="491"/>
      <c r="V69" s="491"/>
    </row>
    <row r="70" spans="1:23" ht="15" customHeight="1" x14ac:dyDescent="0.4">
      <c r="B70" s="530"/>
      <c r="C70" s="548" t="s">
        <v>182</v>
      </c>
      <c r="D70" s="548"/>
      <c r="E70" s="548"/>
      <c r="F70" s="548"/>
      <c r="G70" s="548"/>
      <c r="H70" s="491"/>
      <c r="I70" s="491"/>
      <c r="J70" s="491"/>
      <c r="K70" s="491"/>
      <c r="L70" s="491"/>
      <c r="M70" s="491"/>
      <c r="N70" s="491"/>
      <c r="O70" s="491"/>
      <c r="P70" s="491"/>
      <c r="Q70" s="491"/>
      <c r="R70" s="491"/>
      <c r="S70" s="491"/>
      <c r="T70" s="491"/>
      <c r="U70" s="491"/>
      <c r="V70" s="491"/>
    </row>
    <row r="71" spans="1:23" ht="15" customHeight="1" x14ac:dyDescent="0.4">
      <c r="B71" s="530"/>
      <c r="C71" s="498" t="s">
        <v>59</v>
      </c>
      <c r="D71" s="498"/>
      <c r="E71" s="498"/>
      <c r="F71" s="498"/>
      <c r="G71" s="498"/>
      <c r="H71" s="491"/>
      <c r="I71" s="491"/>
      <c r="J71" s="491"/>
      <c r="K71" s="491"/>
      <c r="L71" s="491"/>
      <c r="M71" s="491"/>
      <c r="N71" s="491"/>
      <c r="O71" s="491"/>
      <c r="P71" s="491"/>
      <c r="Q71" s="491"/>
      <c r="R71" s="491"/>
      <c r="S71" s="491"/>
      <c r="T71" s="491"/>
      <c r="U71" s="491"/>
      <c r="V71" s="491"/>
    </row>
    <row r="72" spans="1:23" ht="15" customHeight="1" x14ac:dyDescent="0.4">
      <c r="B72" s="548" t="s">
        <v>451</v>
      </c>
      <c r="C72" s="548"/>
      <c r="D72" s="548"/>
      <c r="E72" s="548"/>
      <c r="F72" s="548"/>
      <c r="G72" s="548"/>
      <c r="H72" s="526"/>
      <c r="I72" s="527"/>
      <c r="J72" s="527"/>
      <c r="K72" s="527"/>
      <c r="L72" s="528"/>
      <c r="M72" s="526"/>
      <c r="N72" s="527"/>
      <c r="O72" s="527"/>
      <c r="P72" s="527"/>
      <c r="Q72" s="528"/>
      <c r="R72" s="526"/>
      <c r="S72" s="527"/>
      <c r="T72" s="527"/>
      <c r="U72" s="527"/>
      <c r="V72" s="528"/>
      <c r="W72" s="164"/>
    </row>
    <row r="73" spans="1:23" s="167" customFormat="1" ht="15" customHeight="1" x14ac:dyDescent="0.4">
      <c r="B73" s="544" t="s">
        <v>459</v>
      </c>
      <c r="C73" s="544"/>
      <c r="D73" s="544"/>
      <c r="E73" s="168" t="s">
        <v>158</v>
      </c>
    </row>
    <row r="74" spans="1:23" ht="15" customHeight="1" x14ac:dyDescent="0.4">
      <c r="B74" s="546" t="s">
        <v>146</v>
      </c>
      <c r="C74" s="546"/>
      <c r="D74" s="546"/>
      <c r="E74" s="168" t="s">
        <v>434</v>
      </c>
      <c r="F74" s="168"/>
      <c r="G74" s="168"/>
      <c r="H74" s="168"/>
      <c r="I74" s="168"/>
    </row>
    <row r="75" spans="1:23" s="167" customFormat="1" ht="15" customHeight="1" x14ac:dyDescent="0.4">
      <c r="B75" s="546"/>
      <c r="C75" s="546"/>
      <c r="D75" s="546"/>
      <c r="E75" s="168" t="s">
        <v>183</v>
      </c>
      <c r="F75" s="168"/>
      <c r="G75" s="168"/>
      <c r="H75" s="168"/>
      <c r="I75" s="168"/>
      <c r="J75" s="168"/>
      <c r="K75" s="168"/>
      <c r="L75" s="168"/>
      <c r="M75" s="168"/>
      <c r="N75" s="168"/>
      <c r="O75" s="168"/>
      <c r="P75" s="168"/>
      <c r="Q75" s="168"/>
      <c r="R75" s="168"/>
    </row>
    <row r="76" spans="1:23" ht="15" customHeight="1" x14ac:dyDescent="0.4">
      <c r="B76" s="169"/>
      <c r="C76" s="169"/>
      <c r="D76" s="169"/>
      <c r="E76" s="547" t="s">
        <v>156</v>
      </c>
      <c r="F76" s="547"/>
      <c r="G76" s="547"/>
      <c r="H76" s="547"/>
      <c r="I76" s="547"/>
      <c r="J76" s="547" t="s">
        <v>157</v>
      </c>
      <c r="K76" s="547"/>
      <c r="L76" s="547"/>
      <c r="M76" s="547"/>
      <c r="N76" s="547"/>
      <c r="O76" s="547"/>
      <c r="P76" s="547"/>
      <c r="Q76" s="547"/>
      <c r="R76" s="547"/>
      <c r="S76" s="167"/>
      <c r="T76" s="167"/>
      <c r="U76" s="167"/>
      <c r="V76" s="167"/>
    </row>
    <row r="77" spans="1:23" ht="15" customHeight="1" x14ac:dyDescent="0.4">
      <c r="B77" s="170"/>
      <c r="C77" s="170"/>
      <c r="D77" s="170"/>
      <c r="E77" s="545" t="s">
        <v>147</v>
      </c>
      <c r="F77" s="545"/>
      <c r="G77" s="545"/>
      <c r="H77" s="545"/>
      <c r="I77" s="545"/>
      <c r="J77" s="545" t="s">
        <v>148</v>
      </c>
      <c r="K77" s="545"/>
      <c r="L77" s="545"/>
      <c r="M77" s="545"/>
      <c r="N77" s="545"/>
      <c r="O77" s="545"/>
      <c r="P77" s="545"/>
      <c r="Q77" s="545"/>
      <c r="R77" s="545"/>
      <c r="S77" s="167"/>
      <c r="T77" s="167"/>
      <c r="U77" s="167"/>
      <c r="V77" s="167"/>
    </row>
    <row r="78" spans="1:23" ht="15" customHeight="1" x14ac:dyDescent="0.4">
      <c r="B78" s="170"/>
      <c r="C78" s="170"/>
      <c r="D78" s="170"/>
      <c r="E78" s="545" t="s">
        <v>153</v>
      </c>
      <c r="F78" s="545"/>
      <c r="G78" s="545"/>
      <c r="H78" s="545"/>
      <c r="I78" s="545"/>
      <c r="J78" s="545" t="s">
        <v>149</v>
      </c>
      <c r="K78" s="545"/>
      <c r="L78" s="545"/>
      <c r="M78" s="545"/>
      <c r="N78" s="545"/>
      <c r="O78" s="545"/>
      <c r="P78" s="545"/>
      <c r="Q78" s="545"/>
      <c r="R78" s="545"/>
      <c r="S78" s="167"/>
      <c r="T78" s="167"/>
      <c r="U78" s="167"/>
      <c r="V78" s="167"/>
    </row>
    <row r="79" spans="1:23" ht="15" customHeight="1" x14ac:dyDescent="0.4">
      <c r="B79" s="163"/>
      <c r="C79" s="163"/>
      <c r="D79" s="163"/>
      <c r="E79" s="545" t="s">
        <v>155</v>
      </c>
      <c r="F79" s="545"/>
      <c r="G79" s="545"/>
      <c r="H79" s="545"/>
      <c r="I79" s="545"/>
      <c r="J79" s="498" t="s">
        <v>149</v>
      </c>
      <c r="K79" s="498"/>
      <c r="L79" s="498"/>
      <c r="M79" s="498"/>
      <c r="N79" s="498"/>
      <c r="O79" s="498"/>
      <c r="P79" s="498"/>
      <c r="Q79" s="498"/>
      <c r="R79" s="498"/>
    </row>
    <row r="80" spans="1:23" ht="15" customHeight="1" x14ac:dyDescent="0.4">
      <c r="B80" s="163"/>
      <c r="C80" s="163"/>
      <c r="D80" s="163"/>
      <c r="E80" s="545" t="s">
        <v>154</v>
      </c>
      <c r="F80" s="545"/>
      <c r="G80" s="545"/>
      <c r="H80" s="545"/>
      <c r="I80" s="545"/>
      <c r="J80" s="498" t="s">
        <v>150</v>
      </c>
      <c r="K80" s="498"/>
      <c r="L80" s="498"/>
      <c r="M80" s="498"/>
      <c r="N80" s="498"/>
      <c r="O80" s="498"/>
      <c r="P80" s="498"/>
      <c r="Q80" s="498"/>
      <c r="R80" s="498"/>
    </row>
    <row r="81" spans="1:22" ht="15" customHeight="1" x14ac:dyDescent="0.4">
      <c r="B81" s="163"/>
      <c r="C81" s="163"/>
      <c r="D81" s="163"/>
      <c r="E81" s="545" t="s">
        <v>152</v>
      </c>
      <c r="F81" s="545"/>
      <c r="G81" s="545"/>
      <c r="H81" s="545"/>
      <c r="I81" s="545"/>
      <c r="J81" s="498" t="s">
        <v>151</v>
      </c>
      <c r="K81" s="498"/>
      <c r="L81" s="498"/>
      <c r="M81" s="498"/>
      <c r="N81" s="498"/>
      <c r="O81" s="498"/>
      <c r="P81" s="498"/>
      <c r="Q81" s="498"/>
      <c r="R81" s="498"/>
    </row>
    <row r="83" spans="1:22" ht="15" customHeight="1" x14ac:dyDescent="0.4">
      <c r="A83" s="514" t="s">
        <v>335</v>
      </c>
      <c r="B83" s="514"/>
      <c r="C83" s="514"/>
      <c r="D83" s="514"/>
      <c r="E83" s="514"/>
      <c r="F83" s="514"/>
      <c r="G83" s="514"/>
      <c r="H83" s="514"/>
      <c r="I83" s="514"/>
      <c r="J83" s="514"/>
      <c r="K83" s="514"/>
      <c r="L83" s="514"/>
      <c r="M83" s="514"/>
      <c r="N83" s="514"/>
      <c r="O83" s="514"/>
      <c r="P83" s="514"/>
      <c r="Q83" s="514"/>
      <c r="R83" s="514"/>
      <c r="S83" s="514"/>
      <c r="T83" s="514"/>
      <c r="U83" s="514"/>
      <c r="V83" s="514"/>
    </row>
    <row r="84" spans="1:22" ht="15" customHeight="1" x14ac:dyDescent="0.4">
      <c r="B84" s="497" t="s">
        <v>184</v>
      </c>
      <c r="C84" s="497"/>
      <c r="D84" s="497"/>
      <c r="E84" s="497"/>
      <c r="F84" s="497"/>
      <c r="G84" s="497"/>
      <c r="H84" s="498" t="s">
        <v>166</v>
      </c>
      <c r="I84" s="498"/>
      <c r="J84" s="498"/>
      <c r="K84" s="498"/>
      <c r="L84" s="498"/>
      <c r="M84" s="498" t="s">
        <v>167</v>
      </c>
      <c r="N84" s="498"/>
      <c r="O84" s="498"/>
      <c r="P84" s="498"/>
      <c r="Q84" s="498"/>
      <c r="R84" s="498" t="s">
        <v>168</v>
      </c>
      <c r="S84" s="498"/>
      <c r="T84" s="498"/>
      <c r="U84" s="498"/>
      <c r="V84" s="498"/>
    </row>
    <row r="85" spans="1:22" ht="15" customHeight="1" x14ac:dyDescent="0.4">
      <c r="B85" s="520" t="s">
        <v>178</v>
      </c>
      <c r="C85" s="520"/>
      <c r="D85" s="498" t="s">
        <v>134</v>
      </c>
      <c r="E85" s="498"/>
      <c r="F85" s="498"/>
      <c r="G85" s="498"/>
      <c r="H85" s="491"/>
      <c r="I85" s="491"/>
      <c r="J85" s="491"/>
      <c r="K85" s="491"/>
      <c r="L85" s="491"/>
      <c r="M85" s="491"/>
      <c r="N85" s="491"/>
      <c r="O85" s="491"/>
      <c r="P85" s="491"/>
      <c r="Q85" s="491"/>
      <c r="R85" s="491"/>
      <c r="S85" s="491"/>
      <c r="T85" s="491"/>
      <c r="U85" s="491"/>
      <c r="V85" s="491"/>
    </row>
    <row r="86" spans="1:22" ht="15" customHeight="1" x14ac:dyDescent="0.4">
      <c r="B86" s="520"/>
      <c r="C86" s="520"/>
      <c r="D86" s="498" t="s">
        <v>59</v>
      </c>
      <c r="E86" s="498"/>
      <c r="F86" s="498"/>
      <c r="G86" s="498"/>
      <c r="H86" s="491"/>
      <c r="I86" s="491"/>
      <c r="J86" s="491"/>
      <c r="K86" s="491"/>
      <c r="L86" s="491"/>
      <c r="M86" s="491"/>
      <c r="N86" s="491"/>
      <c r="O86" s="491"/>
      <c r="P86" s="491"/>
      <c r="Q86" s="491"/>
      <c r="R86" s="491"/>
      <c r="S86" s="491"/>
      <c r="T86" s="491"/>
      <c r="U86" s="491"/>
      <c r="V86" s="491"/>
    </row>
    <row r="87" spans="1:22" s="163" customFormat="1" ht="15" customHeight="1" x14ac:dyDescent="0.4">
      <c r="B87" s="498" t="s">
        <v>185</v>
      </c>
      <c r="C87" s="498"/>
      <c r="D87" s="498"/>
      <c r="E87" s="498"/>
      <c r="F87" s="498"/>
      <c r="G87" s="498"/>
      <c r="H87" s="491"/>
      <c r="I87" s="491"/>
      <c r="J87" s="491"/>
      <c r="K87" s="491"/>
      <c r="L87" s="491"/>
      <c r="M87" s="491"/>
      <c r="N87" s="491"/>
      <c r="O87" s="491"/>
      <c r="P87" s="491"/>
      <c r="Q87" s="491"/>
      <c r="R87" s="491"/>
      <c r="S87" s="491"/>
      <c r="T87" s="491"/>
      <c r="U87" s="491"/>
      <c r="V87" s="491"/>
    </row>
    <row r="88" spans="1:22" s="167" customFormat="1" ht="15" customHeight="1" x14ac:dyDescent="0.4">
      <c r="B88" s="510" t="s">
        <v>459</v>
      </c>
      <c r="C88" s="510"/>
      <c r="D88" s="510"/>
      <c r="E88" s="165" t="s">
        <v>462</v>
      </c>
      <c r="F88" s="165"/>
      <c r="G88" s="165"/>
      <c r="H88" s="165"/>
      <c r="I88" s="165"/>
      <c r="J88" s="165"/>
      <c r="K88" s="165"/>
      <c r="L88" s="165"/>
      <c r="M88" s="165"/>
      <c r="N88" s="165"/>
      <c r="O88" s="165"/>
      <c r="P88" s="165"/>
      <c r="Q88" s="165"/>
      <c r="R88" s="165"/>
      <c r="S88" s="165"/>
      <c r="T88" s="165"/>
      <c r="U88" s="165"/>
      <c r="V88" s="165"/>
    </row>
    <row r="89" spans="1:22" s="167" customFormat="1" ht="15" customHeight="1" x14ac:dyDescent="0.4">
      <c r="B89" s="483" t="s">
        <v>146</v>
      </c>
      <c r="C89" s="483"/>
      <c r="D89" s="483"/>
      <c r="E89" s="484" t="s">
        <v>476</v>
      </c>
      <c r="F89" s="484"/>
      <c r="G89" s="484"/>
      <c r="H89" s="484"/>
      <c r="I89" s="484"/>
      <c r="J89" s="484"/>
      <c r="K89" s="484"/>
      <c r="L89" s="484"/>
      <c r="M89" s="484"/>
      <c r="N89" s="484"/>
      <c r="O89" s="484"/>
      <c r="P89" s="484"/>
      <c r="Q89" s="484"/>
      <c r="R89" s="484"/>
      <c r="S89" s="484"/>
      <c r="T89" s="484"/>
      <c r="U89" s="484"/>
      <c r="V89" s="484"/>
    </row>
    <row r="90" spans="1:22" ht="15" customHeight="1" x14ac:dyDescent="0.4">
      <c r="B90" s="146"/>
      <c r="C90" s="146"/>
      <c r="D90" s="146"/>
      <c r="E90" s="484"/>
      <c r="F90" s="484"/>
      <c r="G90" s="484"/>
      <c r="H90" s="484"/>
      <c r="I90" s="484"/>
      <c r="J90" s="484"/>
      <c r="K90" s="484"/>
      <c r="L90" s="484"/>
      <c r="M90" s="484"/>
      <c r="N90" s="484"/>
      <c r="O90" s="484"/>
      <c r="P90" s="484"/>
      <c r="Q90" s="484"/>
      <c r="R90" s="484"/>
      <c r="S90" s="484"/>
      <c r="T90" s="484"/>
      <c r="U90" s="484"/>
      <c r="V90" s="484"/>
    </row>
    <row r="91" spans="1:22" ht="15" customHeight="1" x14ac:dyDescent="0.4">
      <c r="E91" s="171"/>
      <c r="F91" s="171"/>
      <c r="G91" s="171"/>
      <c r="H91" s="171"/>
      <c r="I91" s="171"/>
      <c r="J91" s="171"/>
      <c r="K91" s="171"/>
      <c r="L91" s="171"/>
      <c r="M91" s="171"/>
      <c r="N91" s="171"/>
      <c r="O91" s="171"/>
      <c r="P91" s="171"/>
      <c r="Q91" s="171"/>
      <c r="R91" s="171"/>
      <c r="S91" s="171"/>
      <c r="T91" s="171"/>
      <c r="U91" s="171"/>
      <c r="V91" s="171"/>
    </row>
    <row r="92" spans="1:22" ht="15" customHeight="1" x14ac:dyDescent="0.4">
      <c r="E92" s="171"/>
      <c r="F92" s="171"/>
      <c r="G92" s="171"/>
      <c r="H92" s="171"/>
      <c r="I92" s="171"/>
      <c r="J92" s="171"/>
      <c r="K92" s="171"/>
      <c r="L92" s="171"/>
      <c r="M92" s="171"/>
      <c r="N92" s="171"/>
      <c r="O92" s="171"/>
      <c r="P92" s="171"/>
      <c r="Q92" s="171"/>
      <c r="R92" s="171"/>
      <c r="S92" s="171"/>
      <c r="T92" s="171"/>
      <c r="U92" s="171"/>
      <c r="V92" s="171"/>
    </row>
    <row r="93" spans="1:22" ht="15" customHeight="1" x14ac:dyDescent="0.4">
      <c r="E93" s="171"/>
      <c r="F93" s="171"/>
      <c r="G93" s="171"/>
      <c r="H93" s="171"/>
      <c r="I93" s="171"/>
      <c r="J93" s="171"/>
      <c r="K93" s="171"/>
      <c r="L93" s="171"/>
      <c r="M93" s="171"/>
      <c r="N93" s="171"/>
      <c r="O93" s="171"/>
      <c r="P93" s="171"/>
      <c r="Q93" s="171"/>
      <c r="R93" s="171"/>
      <c r="S93" s="171"/>
      <c r="T93" s="171"/>
      <c r="U93" s="171"/>
      <c r="V93" s="171"/>
    </row>
    <row r="94" spans="1:22" ht="15" customHeight="1" x14ac:dyDescent="0.4">
      <c r="E94" s="171"/>
      <c r="F94" s="171"/>
      <c r="G94" s="171"/>
      <c r="H94" s="171"/>
      <c r="I94" s="171"/>
      <c r="J94" s="171"/>
      <c r="K94" s="171"/>
      <c r="L94" s="171"/>
      <c r="M94" s="171"/>
      <c r="N94" s="171"/>
      <c r="O94" s="171"/>
      <c r="P94" s="171"/>
      <c r="Q94" s="171"/>
      <c r="R94" s="171"/>
      <c r="S94" s="171"/>
      <c r="T94" s="171"/>
      <c r="U94" s="171"/>
      <c r="V94" s="171"/>
    </row>
    <row r="95" spans="1:22" ht="15" customHeight="1" x14ac:dyDescent="0.4">
      <c r="E95" s="171"/>
      <c r="F95" s="171"/>
      <c r="G95" s="171"/>
      <c r="H95" s="171"/>
      <c r="I95" s="171"/>
      <c r="J95" s="171"/>
      <c r="K95" s="171"/>
      <c r="L95" s="171"/>
      <c r="M95" s="171"/>
      <c r="N95" s="171"/>
      <c r="O95" s="171"/>
      <c r="P95" s="171"/>
      <c r="Q95" s="171"/>
      <c r="R95" s="171"/>
      <c r="S95" s="171"/>
      <c r="T95" s="171"/>
      <c r="U95" s="171"/>
      <c r="V95" s="171"/>
    </row>
    <row r="96" spans="1:22" ht="15" customHeight="1" x14ac:dyDescent="0.4">
      <c r="E96" s="171"/>
      <c r="F96" s="171"/>
      <c r="G96" s="171"/>
      <c r="H96" s="171"/>
      <c r="I96" s="171"/>
      <c r="J96" s="171"/>
      <c r="K96" s="171"/>
      <c r="L96" s="171"/>
      <c r="M96" s="171"/>
      <c r="N96" s="171"/>
      <c r="O96" s="171"/>
      <c r="P96" s="171"/>
      <c r="Q96" s="171"/>
      <c r="R96" s="171"/>
      <c r="S96" s="171"/>
      <c r="T96" s="171"/>
      <c r="U96" s="171"/>
      <c r="V96" s="171"/>
    </row>
    <row r="97" spans="1:22" ht="15" customHeight="1" x14ac:dyDescent="0.4">
      <c r="E97" s="171"/>
      <c r="F97" s="171"/>
      <c r="G97" s="171"/>
      <c r="H97" s="171"/>
      <c r="I97" s="171"/>
      <c r="J97" s="171"/>
      <c r="K97" s="171"/>
      <c r="L97" s="171"/>
      <c r="M97" s="171"/>
      <c r="N97" s="171"/>
      <c r="O97" s="171"/>
      <c r="P97" s="171"/>
      <c r="Q97" s="171"/>
      <c r="R97" s="171"/>
      <c r="S97" s="171"/>
      <c r="T97" s="171"/>
      <c r="U97" s="171"/>
      <c r="V97" s="171"/>
    </row>
    <row r="98" spans="1:22" ht="15" customHeight="1" x14ac:dyDescent="0.4">
      <c r="E98" s="171"/>
      <c r="F98" s="171"/>
      <c r="G98" s="171"/>
      <c r="H98" s="171"/>
      <c r="I98" s="171"/>
      <c r="J98" s="171"/>
      <c r="K98" s="171"/>
      <c r="L98" s="171"/>
      <c r="M98" s="171"/>
      <c r="N98" s="171"/>
      <c r="O98" s="171"/>
      <c r="P98" s="171"/>
      <c r="Q98" s="171"/>
      <c r="R98" s="171"/>
      <c r="S98" s="171"/>
      <c r="T98" s="171"/>
      <c r="U98" s="171"/>
      <c r="V98" s="171"/>
    </row>
    <row r="100" spans="1:22" s="163" customFormat="1" ht="15" customHeight="1" x14ac:dyDescent="0.4">
      <c r="A100" s="163" t="s">
        <v>160</v>
      </c>
      <c r="H100" s="498" t="s">
        <v>166</v>
      </c>
      <c r="I100" s="498"/>
      <c r="J100" s="498"/>
      <c r="K100" s="498"/>
      <c r="L100" s="498"/>
      <c r="M100" s="498" t="s">
        <v>167</v>
      </c>
      <c r="N100" s="498"/>
      <c r="O100" s="498"/>
      <c r="P100" s="498"/>
      <c r="Q100" s="498"/>
      <c r="R100" s="498" t="s">
        <v>168</v>
      </c>
      <c r="S100" s="498"/>
      <c r="T100" s="498"/>
      <c r="U100" s="498"/>
      <c r="V100" s="498"/>
    </row>
    <row r="101" spans="1:22" s="163" customFormat="1" ht="15" customHeight="1" x14ac:dyDescent="0.4">
      <c r="D101" s="511" t="s">
        <v>131</v>
      </c>
      <c r="E101" s="511"/>
      <c r="F101" s="511"/>
      <c r="G101" s="512"/>
      <c r="H101" s="513" t="str">
        <f>IF($H$2="","",$H$2)</f>
        <v/>
      </c>
      <c r="I101" s="513"/>
      <c r="J101" s="513"/>
      <c r="K101" s="513"/>
      <c r="L101" s="513"/>
      <c r="M101" s="513" t="str">
        <f>IF($M$2="","",$M$2)</f>
        <v/>
      </c>
      <c r="N101" s="513"/>
      <c r="O101" s="513"/>
      <c r="P101" s="513"/>
      <c r="Q101" s="513"/>
      <c r="R101" s="513" t="str">
        <f>IF($R$2="","",$R$2)</f>
        <v/>
      </c>
      <c r="S101" s="513"/>
      <c r="T101" s="513"/>
      <c r="U101" s="513"/>
      <c r="V101" s="513"/>
    </row>
    <row r="103" spans="1:22" ht="15" customHeight="1" x14ac:dyDescent="0.4">
      <c r="A103" s="549" t="s">
        <v>161</v>
      </c>
      <c r="B103" s="549"/>
      <c r="C103" s="549"/>
      <c r="D103" s="549"/>
      <c r="E103" s="549"/>
      <c r="F103" s="549"/>
      <c r="G103" s="549"/>
      <c r="H103" s="549"/>
      <c r="I103" s="549"/>
      <c r="J103" s="549"/>
      <c r="K103" s="549"/>
      <c r="L103" s="549"/>
      <c r="M103" s="549"/>
      <c r="N103" s="549"/>
      <c r="O103" s="549"/>
      <c r="P103" s="549"/>
      <c r="Q103" s="549"/>
      <c r="R103" s="549"/>
      <c r="S103" s="549"/>
      <c r="T103" s="549"/>
      <c r="U103" s="549"/>
      <c r="V103" s="549"/>
    </row>
    <row r="105" spans="1:22" ht="15" customHeight="1" x14ac:dyDescent="0.4">
      <c r="B105" s="163" t="s">
        <v>135</v>
      </c>
    </row>
    <row r="106" spans="1:22" ht="15" customHeight="1" x14ac:dyDescent="0.4">
      <c r="B106" s="163" t="s">
        <v>136</v>
      </c>
    </row>
    <row r="107" spans="1:22" ht="15" customHeight="1" x14ac:dyDescent="0.4">
      <c r="B107" s="163" t="s">
        <v>457</v>
      </c>
    </row>
    <row r="108" spans="1:22" ht="15" customHeight="1" x14ac:dyDescent="0.4">
      <c r="B108" s="163" t="s">
        <v>143</v>
      </c>
    </row>
    <row r="110" spans="1:22" ht="15" customHeight="1" x14ac:dyDescent="0.4">
      <c r="A110" s="514" t="s">
        <v>336</v>
      </c>
      <c r="B110" s="514"/>
      <c r="C110" s="514"/>
      <c r="D110" s="514"/>
      <c r="E110" s="514"/>
      <c r="F110" s="514"/>
      <c r="G110" s="514"/>
      <c r="H110" s="514"/>
      <c r="I110" s="514"/>
      <c r="J110" s="514"/>
      <c r="K110" s="514"/>
      <c r="L110" s="514"/>
      <c r="M110" s="514"/>
      <c r="N110" s="514"/>
      <c r="O110" s="514"/>
      <c r="P110" s="514"/>
      <c r="Q110" s="514"/>
      <c r="R110" s="514"/>
      <c r="S110" s="514"/>
      <c r="T110" s="514"/>
      <c r="U110" s="514"/>
      <c r="V110" s="514"/>
    </row>
    <row r="111" spans="1:22" ht="15" customHeight="1" x14ac:dyDescent="0.4">
      <c r="B111" s="497" t="s">
        <v>191</v>
      </c>
      <c r="C111" s="497"/>
      <c r="D111" s="497"/>
      <c r="E111" s="497"/>
      <c r="F111" s="497"/>
      <c r="G111" s="497"/>
      <c r="H111" s="498" t="s">
        <v>166</v>
      </c>
      <c r="I111" s="498"/>
      <c r="J111" s="498"/>
      <c r="K111" s="498"/>
      <c r="L111" s="498"/>
      <c r="M111" s="498" t="s">
        <v>167</v>
      </c>
      <c r="N111" s="498"/>
      <c r="O111" s="498"/>
      <c r="P111" s="498"/>
      <c r="Q111" s="498"/>
      <c r="R111" s="498" t="s">
        <v>168</v>
      </c>
      <c r="S111" s="498"/>
      <c r="T111" s="498"/>
      <c r="U111" s="498"/>
      <c r="V111" s="498"/>
    </row>
    <row r="112" spans="1:22" ht="15" customHeight="1" x14ac:dyDescent="0.4">
      <c r="B112" s="520" t="s">
        <v>190</v>
      </c>
      <c r="C112" s="520"/>
      <c r="D112" s="520"/>
      <c r="E112" s="520"/>
      <c r="F112" s="520"/>
      <c r="G112" s="520"/>
      <c r="H112" s="543"/>
      <c r="I112" s="543"/>
      <c r="J112" s="543"/>
      <c r="K112" s="543"/>
      <c r="L112" s="543"/>
      <c r="M112" s="543"/>
      <c r="N112" s="543"/>
      <c r="O112" s="543"/>
      <c r="P112" s="543"/>
      <c r="Q112" s="543"/>
      <c r="R112" s="543"/>
      <c r="S112" s="543"/>
      <c r="T112" s="543"/>
      <c r="U112" s="543"/>
      <c r="V112" s="543"/>
    </row>
    <row r="113" spans="1:22" ht="15" customHeight="1" x14ac:dyDescent="0.4">
      <c r="B113" s="499" t="s">
        <v>178</v>
      </c>
      <c r="C113" s="500"/>
      <c r="D113" s="537" t="s">
        <v>163</v>
      </c>
      <c r="E113" s="538"/>
      <c r="F113" s="538"/>
      <c r="G113" s="539"/>
      <c r="H113" s="491"/>
      <c r="I113" s="491"/>
      <c r="J113" s="491"/>
      <c r="K113" s="491"/>
      <c r="L113" s="491"/>
      <c r="M113" s="491"/>
      <c r="N113" s="491"/>
      <c r="O113" s="491"/>
      <c r="P113" s="491"/>
      <c r="Q113" s="491"/>
      <c r="R113" s="491"/>
      <c r="S113" s="491"/>
      <c r="T113" s="491"/>
      <c r="U113" s="491"/>
      <c r="V113" s="491"/>
    </row>
    <row r="114" spans="1:22" ht="15" customHeight="1" x14ac:dyDescent="0.4">
      <c r="B114" s="535"/>
      <c r="C114" s="536"/>
      <c r="D114" s="537" t="s">
        <v>162</v>
      </c>
      <c r="E114" s="538"/>
      <c r="F114" s="538"/>
      <c r="G114" s="539"/>
      <c r="H114" s="491"/>
      <c r="I114" s="491"/>
      <c r="J114" s="491"/>
      <c r="K114" s="491"/>
      <c r="L114" s="491"/>
      <c r="M114" s="491"/>
      <c r="N114" s="491"/>
      <c r="O114" s="491"/>
      <c r="P114" s="491"/>
      <c r="Q114" s="491"/>
      <c r="R114" s="491"/>
      <c r="S114" s="491"/>
      <c r="T114" s="491"/>
      <c r="U114" s="491"/>
      <c r="V114" s="491"/>
    </row>
    <row r="115" spans="1:22" ht="15" customHeight="1" x14ac:dyDescent="0.4">
      <c r="B115" s="535"/>
      <c r="C115" s="536"/>
      <c r="D115" s="537" t="s">
        <v>529</v>
      </c>
      <c r="E115" s="538"/>
      <c r="F115" s="538"/>
      <c r="G115" s="539"/>
      <c r="H115" s="540"/>
      <c r="I115" s="541"/>
      <c r="J115" s="541"/>
      <c r="K115" s="541"/>
      <c r="L115" s="542"/>
      <c r="M115" s="540"/>
      <c r="N115" s="541"/>
      <c r="O115" s="541"/>
      <c r="P115" s="541"/>
      <c r="Q115" s="542"/>
      <c r="R115" s="540"/>
      <c r="S115" s="541"/>
      <c r="T115" s="541"/>
      <c r="U115" s="541"/>
      <c r="V115" s="542"/>
    </row>
    <row r="116" spans="1:22" ht="15" customHeight="1" x14ac:dyDescent="0.4">
      <c r="B116" s="501"/>
      <c r="C116" s="502"/>
      <c r="D116" s="537" t="s">
        <v>59</v>
      </c>
      <c r="E116" s="538"/>
      <c r="F116" s="538"/>
      <c r="G116" s="539"/>
      <c r="H116" s="491"/>
      <c r="I116" s="491"/>
      <c r="J116" s="491"/>
      <c r="K116" s="491"/>
      <c r="L116" s="491"/>
      <c r="M116" s="491"/>
      <c r="N116" s="491"/>
      <c r="O116" s="491"/>
      <c r="P116" s="491"/>
      <c r="Q116" s="491"/>
      <c r="R116" s="491"/>
      <c r="S116" s="491"/>
      <c r="T116" s="491"/>
      <c r="U116" s="491"/>
      <c r="V116" s="491"/>
    </row>
    <row r="117" spans="1:22" s="167" customFormat="1" ht="15" customHeight="1" x14ac:dyDescent="0.4">
      <c r="B117" s="510" t="s">
        <v>459</v>
      </c>
      <c r="C117" s="510"/>
      <c r="D117" s="510"/>
      <c r="E117" s="165" t="s">
        <v>158</v>
      </c>
    </row>
    <row r="119" spans="1:22" ht="15" customHeight="1" x14ac:dyDescent="0.4">
      <c r="A119" s="514" t="s">
        <v>337</v>
      </c>
      <c r="B119" s="514"/>
      <c r="C119" s="514"/>
      <c r="D119" s="514"/>
      <c r="E119" s="514"/>
      <c r="F119" s="514"/>
      <c r="G119" s="514"/>
      <c r="H119" s="514"/>
      <c r="I119" s="514"/>
      <c r="J119" s="514"/>
      <c r="K119" s="514"/>
      <c r="L119" s="514"/>
      <c r="M119" s="514"/>
      <c r="N119" s="514"/>
      <c r="O119" s="514"/>
      <c r="P119" s="514"/>
      <c r="Q119" s="514"/>
      <c r="R119" s="514"/>
      <c r="S119" s="514"/>
      <c r="T119" s="514"/>
      <c r="U119" s="514"/>
      <c r="V119" s="514"/>
    </row>
    <row r="120" spans="1:22" ht="15" customHeight="1" x14ac:dyDescent="0.4">
      <c r="B120" s="497" t="s">
        <v>197</v>
      </c>
      <c r="C120" s="497"/>
      <c r="D120" s="497"/>
      <c r="E120" s="497"/>
      <c r="F120" s="497"/>
      <c r="G120" s="497"/>
      <c r="H120" s="498" t="s">
        <v>166</v>
      </c>
      <c r="I120" s="498"/>
      <c r="J120" s="498"/>
      <c r="K120" s="498"/>
      <c r="L120" s="498"/>
      <c r="M120" s="498" t="s">
        <v>167</v>
      </c>
      <c r="N120" s="498"/>
      <c r="O120" s="498"/>
      <c r="P120" s="498"/>
      <c r="Q120" s="498"/>
      <c r="R120" s="498" t="s">
        <v>168</v>
      </c>
      <c r="S120" s="498"/>
      <c r="T120" s="498"/>
      <c r="U120" s="498"/>
      <c r="V120" s="498"/>
    </row>
    <row r="121" spans="1:22" ht="26.25" customHeight="1" x14ac:dyDescent="0.4">
      <c r="B121" s="530" t="s">
        <v>178</v>
      </c>
      <c r="C121" s="531" t="s">
        <v>62</v>
      </c>
      <c r="D121" s="532" t="s">
        <v>192</v>
      </c>
      <c r="E121" s="532"/>
      <c r="F121" s="532"/>
      <c r="G121" s="532"/>
      <c r="H121" s="491"/>
      <c r="I121" s="491"/>
      <c r="J121" s="491"/>
      <c r="K121" s="491"/>
      <c r="L121" s="491"/>
      <c r="M121" s="491"/>
      <c r="N121" s="491"/>
      <c r="O121" s="491"/>
      <c r="P121" s="491"/>
      <c r="Q121" s="491"/>
      <c r="R121" s="491"/>
      <c r="S121" s="491"/>
      <c r="T121" s="491"/>
      <c r="U121" s="491"/>
      <c r="V121" s="491"/>
    </row>
    <row r="122" spans="1:22" ht="26.25" customHeight="1" x14ac:dyDescent="0.4">
      <c r="B122" s="530"/>
      <c r="C122" s="531"/>
      <c r="D122" s="532" t="s">
        <v>193</v>
      </c>
      <c r="E122" s="532"/>
      <c r="F122" s="532"/>
      <c r="G122" s="532"/>
      <c r="H122" s="491"/>
      <c r="I122" s="491"/>
      <c r="J122" s="491"/>
      <c r="K122" s="491"/>
      <c r="L122" s="491"/>
      <c r="M122" s="491"/>
      <c r="N122" s="491"/>
      <c r="O122" s="491"/>
      <c r="P122" s="491"/>
      <c r="Q122" s="491"/>
      <c r="R122" s="491"/>
      <c r="S122" s="491"/>
      <c r="T122" s="491"/>
      <c r="U122" s="491"/>
      <c r="V122" s="491"/>
    </row>
    <row r="123" spans="1:22" ht="26.25" customHeight="1" x14ac:dyDescent="0.4">
      <c r="B123" s="530"/>
      <c r="C123" s="530" t="s">
        <v>63</v>
      </c>
      <c r="D123" s="532" t="s">
        <v>194</v>
      </c>
      <c r="E123" s="532"/>
      <c r="F123" s="532"/>
      <c r="G123" s="532"/>
      <c r="H123" s="491"/>
      <c r="I123" s="491"/>
      <c r="J123" s="491"/>
      <c r="K123" s="491"/>
      <c r="L123" s="491"/>
      <c r="M123" s="491"/>
      <c r="N123" s="491"/>
      <c r="O123" s="491"/>
      <c r="P123" s="491"/>
      <c r="Q123" s="491"/>
      <c r="R123" s="491"/>
      <c r="S123" s="491"/>
      <c r="T123" s="491"/>
      <c r="U123" s="491"/>
      <c r="V123" s="491"/>
    </row>
    <row r="124" spans="1:22" ht="33.75" customHeight="1" x14ac:dyDescent="0.4">
      <c r="B124" s="530"/>
      <c r="C124" s="530"/>
      <c r="D124" s="533" t="s">
        <v>195</v>
      </c>
      <c r="E124" s="533"/>
      <c r="F124" s="533"/>
      <c r="G124" s="533"/>
      <c r="H124" s="491"/>
      <c r="I124" s="491"/>
      <c r="J124" s="491"/>
      <c r="K124" s="491"/>
      <c r="L124" s="491"/>
      <c r="M124" s="491"/>
      <c r="N124" s="491"/>
      <c r="O124" s="491"/>
      <c r="P124" s="491"/>
      <c r="Q124" s="491"/>
      <c r="R124" s="491"/>
      <c r="S124" s="491"/>
      <c r="T124" s="491"/>
      <c r="U124" s="491"/>
      <c r="V124" s="491"/>
    </row>
    <row r="125" spans="1:22" ht="33.75" customHeight="1" x14ac:dyDescent="0.4">
      <c r="B125" s="530"/>
      <c r="C125" s="530"/>
      <c r="D125" s="533" t="s">
        <v>196</v>
      </c>
      <c r="E125" s="534"/>
      <c r="F125" s="534"/>
      <c r="G125" s="534"/>
      <c r="H125" s="491"/>
      <c r="I125" s="491"/>
      <c r="J125" s="491"/>
      <c r="K125" s="491"/>
      <c r="L125" s="491"/>
      <c r="M125" s="491"/>
      <c r="N125" s="491"/>
      <c r="O125" s="491"/>
      <c r="P125" s="491"/>
      <c r="Q125" s="491"/>
      <c r="R125" s="491"/>
      <c r="S125" s="491"/>
      <c r="T125" s="491"/>
      <c r="U125" s="491"/>
      <c r="V125" s="491"/>
    </row>
    <row r="126" spans="1:22" ht="15" customHeight="1" x14ac:dyDescent="0.4">
      <c r="B126" s="530"/>
      <c r="C126" s="498" t="s">
        <v>221</v>
      </c>
      <c r="D126" s="498"/>
      <c r="E126" s="498"/>
      <c r="F126" s="498"/>
      <c r="G126" s="498"/>
      <c r="H126" s="491"/>
      <c r="I126" s="491"/>
      <c r="J126" s="491"/>
      <c r="K126" s="491"/>
      <c r="L126" s="491"/>
      <c r="M126" s="491"/>
      <c r="N126" s="491"/>
      <c r="O126" s="491"/>
      <c r="P126" s="491"/>
      <c r="Q126" s="491"/>
      <c r="R126" s="491"/>
      <c r="S126" s="491"/>
      <c r="T126" s="491"/>
      <c r="U126" s="491"/>
      <c r="V126" s="491"/>
    </row>
    <row r="127" spans="1:22" ht="22.5" customHeight="1" x14ac:dyDescent="0.4">
      <c r="B127" s="492" t="s">
        <v>278</v>
      </c>
      <c r="C127" s="493"/>
      <c r="D127" s="488" t="s">
        <v>279</v>
      </c>
      <c r="E127" s="489"/>
      <c r="F127" s="489"/>
      <c r="G127" s="490"/>
      <c r="H127" s="491"/>
      <c r="I127" s="491"/>
      <c r="J127" s="491"/>
      <c r="K127" s="491"/>
      <c r="L127" s="491"/>
      <c r="M127" s="491"/>
      <c r="N127" s="491"/>
      <c r="O127" s="491"/>
      <c r="P127" s="491"/>
      <c r="Q127" s="491"/>
      <c r="R127" s="491"/>
      <c r="S127" s="491"/>
      <c r="T127" s="491"/>
      <c r="U127" s="491"/>
      <c r="V127" s="491"/>
    </row>
    <row r="128" spans="1:22" ht="22.5" customHeight="1" x14ac:dyDescent="0.4">
      <c r="B128" s="494"/>
      <c r="C128" s="495"/>
      <c r="D128" s="488" t="s">
        <v>280</v>
      </c>
      <c r="E128" s="489"/>
      <c r="F128" s="489"/>
      <c r="G128" s="490"/>
      <c r="H128" s="491"/>
      <c r="I128" s="491"/>
      <c r="J128" s="491"/>
      <c r="K128" s="491"/>
      <c r="L128" s="491"/>
      <c r="M128" s="491"/>
      <c r="N128" s="491"/>
      <c r="O128" s="491"/>
      <c r="P128" s="491"/>
      <c r="Q128" s="491"/>
      <c r="R128" s="491"/>
      <c r="S128" s="491"/>
      <c r="T128" s="491"/>
      <c r="U128" s="491"/>
      <c r="V128" s="491"/>
    </row>
    <row r="129" spans="1:23" s="167" customFormat="1" ht="15" customHeight="1" x14ac:dyDescent="0.4">
      <c r="B129" s="510" t="s">
        <v>459</v>
      </c>
      <c r="C129" s="510"/>
      <c r="D129" s="510"/>
      <c r="E129" s="485" t="s">
        <v>511</v>
      </c>
      <c r="F129" s="486"/>
      <c r="G129" s="486"/>
      <c r="H129" s="486"/>
      <c r="I129" s="486"/>
      <c r="J129" s="486"/>
      <c r="K129" s="486"/>
      <c r="L129" s="486"/>
      <c r="M129" s="486"/>
      <c r="N129" s="486"/>
      <c r="O129" s="486"/>
      <c r="P129" s="486"/>
      <c r="Q129" s="486"/>
      <c r="R129" s="486"/>
      <c r="S129" s="486"/>
      <c r="T129" s="486"/>
      <c r="U129" s="486"/>
      <c r="V129" s="486"/>
    </row>
    <row r="130" spans="1:23" s="167" customFormat="1" ht="15" customHeight="1" x14ac:dyDescent="0.4">
      <c r="B130" s="186"/>
      <c r="C130" s="186"/>
      <c r="D130" s="186"/>
      <c r="E130" s="487"/>
      <c r="F130" s="487"/>
      <c r="G130" s="487"/>
      <c r="H130" s="487"/>
      <c r="I130" s="487"/>
      <c r="J130" s="487"/>
      <c r="K130" s="487"/>
      <c r="L130" s="487"/>
      <c r="M130" s="487"/>
      <c r="N130" s="487"/>
      <c r="O130" s="487"/>
      <c r="P130" s="487"/>
      <c r="Q130" s="487"/>
      <c r="R130" s="487"/>
      <c r="S130" s="487"/>
      <c r="T130" s="487"/>
      <c r="U130" s="487"/>
      <c r="V130" s="487"/>
    </row>
    <row r="131" spans="1:23" s="167" customFormat="1" ht="15" customHeight="1" x14ac:dyDescent="0.4">
      <c r="B131" s="483" t="s">
        <v>146</v>
      </c>
      <c r="C131" s="483"/>
      <c r="D131" s="483"/>
      <c r="E131" s="173" t="s">
        <v>198</v>
      </c>
      <c r="F131" s="173"/>
      <c r="G131" s="173"/>
      <c r="H131" s="173"/>
      <c r="I131" s="173"/>
      <c r="J131" s="173"/>
      <c r="K131" s="173"/>
      <c r="L131" s="173"/>
      <c r="M131" s="173"/>
      <c r="N131" s="173"/>
      <c r="O131" s="173"/>
      <c r="P131" s="173"/>
      <c r="Q131" s="173"/>
      <c r="R131" s="173"/>
      <c r="S131" s="173"/>
      <c r="T131" s="173"/>
      <c r="U131" s="173"/>
      <c r="V131" s="173"/>
    </row>
    <row r="133" spans="1:23" ht="15" customHeight="1" x14ac:dyDescent="0.4">
      <c r="A133" s="514" t="s">
        <v>338</v>
      </c>
      <c r="B133" s="514"/>
      <c r="C133" s="514"/>
      <c r="D133" s="514"/>
      <c r="E133" s="514"/>
      <c r="F133" s="514"/>
      <c r="G133" s="514"/>
      <c r="H133" s="514"/>
      <c r="I133" s="514"/>
      <c r="J133" s="514"/>
      <c r="K133" s="514"/>
      <c r="L133" s="514"/>
      <c r="M133" s="514"/>
      <c r="N133" s="514"/>
      <c r="O133" s="514"/>
      <c r="P133" s="514"/>
      <c r="Q133" s="514"/>
      <c r="R133" s="514"/>
      <c r="S133" s="514"/>
      <c r="T133" s="514"/>
      <c r="U133" s="514"/>
      <c r="V133" s="514"/>
    </row>
    <row r="134" spans="1:23" ht="15" customHeight="1" x14ac:dyDescent="0.4">
      <c r="B134" s="497" t="s">
        <v>199</v>
      </c>
      <c r="C134" s="497"/>
      <c r="D134" s="497"/>
      <c r="E134" s="497"/>
      <c r="F134" s="497"/>
      <c r="G134" s="497"/>
      <c r="H134" s="498" t="s">
        <v>166</v>
      </c>
      <c r="I134" s="498"/>
      <c r="J134" s="498"/>
      <c r="K134" s="498"/>
      <c r="L134" s="498"/>
      <c r="M134" s="498" t="s">
        <v>167</v>
      </c>
      <c r="N134" s="498"/>
      <c r="O134" s="498"/>
      <c r="P134" s="498"/>
      <c r="Q134" s="498"/>
      <c r="R134" s="498" t="s">
        <v>168</v>
      </c>
      <c r="S134" s="498"/>
      <c r="T134" s="498"/>
      <c r="U134" s="498"/>
      <c r="V134" s="498"/>
    </row>
    <row r="135" spans="1:23" ht="15" customHeight="1" x14ac:dyDescent="0.4">
      <c r="B135" s="520" t="s">
        <v>178</v>
      </c>
      <c r="C135" s="520"/>
      <c r="D135" s="498" t="s">
        <v>203</v>
      </c>
      <c r="E135" s="498"/>
      <c r="F135" s="498"/>
      <c r="G135" s="498"/>
      <c r="H135" s="491"/>
      <c r="I135" s="491"/>
      <c r="J135" s="491"/>
      <c r="K135" s="491"/>
      <c r="L135" s="491"/>
      <c r="M135" s="491"/>
      <c r="N135" s="491"/>
      <c r="O135" s="491"/>
      <c r="P135" s="491"/>
      <c r="Q135" s="491"/>
      <c r="R135" s="491"/>
      <c r="S135" s="491"/>
      <c r="T135" s="491"/>
      <c r="U135" s="491"/>
      <c r="V135" s="491"/>
    </row>
    <row r="136" spans="1:23" ht="15" customHeight="1" x14ac:dyDescent="0.4">
      <c r="B136" s="520"/>
      <c r="C136" s="520"/>
      <c r="D136" s="498" t="s">
        <v>204</v>
      </c>
      <c r="E136" s="498"/>
      <c r="F136" s="498"/>
      <c r="G136" s="498"/>
      <c r="H136" s="491"/>
      <c r="I136" s="491"/>
      <c r="J136" s="491"/>
      <c r="K136" s="491"/>
      <c r="L136" s="491"/>
      <c r="M136" s="491"/>
      <c r="N136" s="491"/>
      <c r="O136" s="491"/>
      <c r="P136" s="491"/>
      <c r="Q136" s="491"/>
      <c r="R136" s="491"/>
      <c r="S136" s="491"/>
      <c r="T136" s="491"/>
      <c r="U136" s="491"/>
      <c r="V136" s="491"/>
    </row>
    <row r="137" spans="1:23" ht="15" customHeight="1" x14ac:dyDescent="0.4">
      <c r="B137" s="520"/>
      <c r="C137" s="520"/>
      <c r="D137" s="498" t="s">
        <v>59</v>
      </c>
      <c r="E137" s="498"/>
      <c r="F137" s="498"/>
      <c r="G137" s="498"/>
      <c r="H137" s="491"/>
      <c r="I137" s="491"/>
      <c r="J137" s="491"/>
      <c r="K137" s="491"/>
      <c r="L137" s="491"/>
      <c r="M137" s="491"/>
      <c r="N137" s="491"/>
      <c r="O137" s="491"/>
      <c r="P137" s="491"/>
      <c r="Q137" s="491"/>
      <c r="R137" s="491"/>
      <c r="S137" s="491"/>
      <c r="T137" s="491"/>
      <c r="U137" s="491"/>
      <c r="V137" s="491"/>
    </row>
    <row r="138" spans="1:23" ht="15" customHeight="1" x14ac:dyDescent="0.4">
      <c r="B138" s="520" t="s">
        <v>200</v>
      </c>
      <c r="C138" s="520"/>
      <c r="D138" s="520"/>
      <c r="E138" s="520"/>
      <c r="F138" s="520"/>
      <c r="G138" s="520"/>
      <c r="H138" s="521"/>
      <c r="I138" s="521"/>
      <c r="J138" s="521"/>
      <c r="K138" s="521"/>
      <c r="L138" s="521"/>
      <c r="M138" s="521"/>
      <c r="N138" s="521"/>
      <c r="O138" s="521"/>
      <c r="P138" s="521"/>
      <c r="Q138" s="521"/>
      <c r="R138" s="521"/>
      <c r="S138" s="521"/>
      <c r="T138" s="521"/>
      <c r="U138" s="521"/>
      <c r="V138" s="521"/>
      <c r="W138" s="164"/>
    </row>
    <row r="139" spans="1:23" ht="15" customHeight="1" x14ac:dyDescent="0.4">
      <c r="B139" s="520" t="s">
        <v>201</v>
      </c>
      <c r="C139" s="520"/>
      <c r="D139" s="520"/>
      <c r="E139" s="520"/>
      <c r="F139" s="520"/>
      <c r="G139" s="520"/>
      <c r="H139" s="526"/>
      <c r="I139" s="527"/>
      <c r="J139" s="527"/>
      <c r="K139" s="527"/>
      <c r="L139" s="528"/>
      <c r="M139" s="526"/>
      <c r="N139" s="527"/>
      <c r="O139" s="527"/>
      <c r="P139" s="527"/>
      <c r="Q139" s="528"/>
      <c r="R139" s="526"/>
      <c r="S139" s="527"/>
      <c r="T139" s="527"/>
      <c r="U139" s="527"/>
      <c r="V139" s="528"/>
      <c r="W139" s="164"/>
    </row>
    <row r="140" spans="1:23" ht="15" customHeight="1" x14ac:dyDescent="0.4">
      <c r="B140" s="520" t="s">
        <v>205</v>
      </c>
      <c r="C140" s="520"/>
      <c r="D140" s="520"/>
      <c r="E140" s="520"/>
      <c r="F140" s="520"/>
      <c r="G140" s="520"/>
      <c r="H140" s="522"/>
      <c r="I140" s="522"/>
      <c r="J140" s="522"/>
      <c r="K140" s="522"/>
      <c r="L140" s="522"/>
      <c r="M140" s="522"/>
      <c r="N140" s="522"/>
      <c r="O140" s="522"/>
      <c r="P140" s="522"/>
      <c r="Q140" s="522"/>
      <c r="R140" s="522"/>
      <c r="S140" s="522"/>
      <c r="T140" s="522"/>
      <c r="U140" s="522"/>
      <c r="V140" s="522"/>
      <c r="W140" s="164"/>
    </row>
    <row r="141" spans="1:23" ht="15" customHeight="1" x14ac:dyDescent="0.4">
      <c r="B141" s="529" t="s">
        <v>202</v>
      </c>
      <c r="C141" s="529"/>
      <c r="D141" s="529"/>
      <c r="E141" s="529"/>
      <c r="F141" s="529"/>
      <c r="G141" s="529"/>
      <c r="H141" s="521"/>
      <c r="I141" s="521"/>
      <c r="J141" s="521"/>
      <c r="K141" s="521"/>
      <c r="L141" s="521"/>
      <c r="M141" s="521"/>
      <c r="N141" s="521"/>
      <c r="O141" s="521"/>
      <c r="P141" s="521"/>
      <c r="Q141" s="521"/>
      <c r="R141" s="521"/>
      <c r="S141" s="521"/>
      <c r="T141" s="521"/>
      <c r="U141" s="521"/>
      <c r="V141" s="521"/>
      <c r="W141" s="164"/>
    </row>
    <row r="142" spans="1:23" s="167" customFormat="1" ht="15" customHeight="1" x14ac:dyDescent="0.4">
      <c r="B142" s="510" t="s">
        <v>459</v>
      </c>
      <c r="C142" s="510"/>
      <c r="D142" s="510"/>
      <c r="E142" s="485" t="s">
        <v>525</v>
      </c>
      <c r="F142" s="486"/>
      <c r="G142" s="486"/>
      <c r="H142" s="486"/>
      <c r="I142" s="486"/>
      <c r="J142" s="486"/>
      <c r="K142" s="486"/>
      <c r="L142" s="486"/>
      <c r="M142" s="486"/>
      <c r="N142" s="486"/>
      <c r="O142" s="486"/>
      <c r="P142" s="486"/>
      <c r="Q142" s="486"/>
      <c r="R142" s="486"/>
      <c r="S142" s="486"/>
      <c r="T142" s="486"/>
      <c r="U142" s="486"/>
      <c r="V142" s="486"/>
    </row>
    <row r="143" spans="1:23" ht="15" customHeight="1" x14ac:dyDescent="0.4">
      <c r="B143" s="174"/>
      <c r="C143" s="174"/>
      <c r="D143" s="174"/>
      <c r="E143" s="487"/>
      <c r="F143" s="487"/>
      <c r="G143" s="487"/>
      <c r="H143" s="487"/>
      <c r="I143" s="487"/>
      <c r="J143" s="487"/>
      <c r="K143" s="487"/>
      <c r="L143" s="487"/>
      <c r="M143" s="487"/>
      <c r="N143" s="487"/>
      <c r="O143" s="487"/>
      <c r="P143" s="487"/>
      <c r="Q143" s="487"/>
      <c r="R143" s="487"/>
      <c r="S143" s="487"/>
      <c r="T143" s="487"/>
      <c r="U143" s="487"/>
      <c r="V143" s="487"/>
    </row>
    <row r="144" spans="1:23" ht="15" customHeight="1" x14ac:dyDescent="0.4">
      <c r="B144" s="174"/>
      <c r="C144" s="174"/>
      <c r="D144" s="174"/>
      <c r="E144" s="487"/>
      <c r="F144" s="487"/>
      <c r="G144" s="487"/>
      <c r="H144" s="487"/>
      <c r="I144" s="487"/>
      <c r="J144" s="487"/>
      <c r="K144" s="487"/>
      <c r="L144" s="487"/>
      <c r="M144" s="487"/>
      <c r="N144" s="487"/>
      <c r="O144" s="487"/>
      <c r="P144" s="487"/>
      <c r="Q144" s="487"/>
      <c r="R144" s="487"/>
      <c r="S144" s="487"/>
      <c r="T144" s="487"/>
      <c r="U144" s="487"/>
      <c r="V144" s="487"/>
    </row>
    <row r="145" spans="1:22" ht="15" customHeight="1" x14ac:dyDescent="0.4">
      <c r="B145" s="174"/>
      <c r="C145" s="174"/>
      <c r="D145" s="174"/>
      <c r="E145" s="487"/>
      <c r="F145" s="487"/>
      <c r="G145" s="487"/>
      <c r="H145" s="487"/>
      <c r="I145" s="487"/>
      <c r="J145" s="487"/>
      <c r="K145" s="487"/>
      <c r="L145" s="487"/>
      <c r="M145" s="487"/>
      <c r="N145" s="487"/>
      <c r="O145" s="487"/>
      <c r="P145" s="487"/>
      <c r="Q145" s="487"/>
      <c r="R145" s="487"/>
      <c r="S145" s="487"/>
      <c r="T145" s="487"/>
      <c r="U145" s="487"/>
      <c r="V145" s="487"/>
    </row>
    <row r="146" spans="1:22" ht="15" customHeight="1" x14ac:dyDescent="0.4">
      <c r="B146" s="174"/>
      <c r="C146" s="174"/>
      <c r="D146" s="174"/>
      <c r="E146" s="487"/>
      <c r="F146" s="487"/>
      <c r="G146" s="487"/>
      <c r="H146" s="487"/>
      <c r="I146" s="487"/>
      <c r="J146" s="487"/>
      <c r="K146" s="487"/>
      <c r="L146" s="487"/>
      <c r="M146" s="487"/>
      <c r="N146" s="487"/>
      <c r="O146" s="487"/>
      <c r="P146" s="487"/>
      <c r="Q146" s="487"/>
      <c r="R146" s="487"/>
      <c r="S146" s="487"/>
      <c r="T146" s="487"/>
      <c r="U146" s="487"/>
      <c r="V146" s="487"/>
    </row>
    <row r="147" spans="1:22" ht="24.95" customHeight="1" x14ac:dyDescent="0.4">
      <c r="B147" s="174"/>
      <c r="C147" s="174"/>
      <c r="D147" s="174"/>
      <c r="E147" s="487"/>
      <c r="F147" s="487"/>
      <c r="G147" s="487"/>
      <c r="H147" s="487"/>
      <c r="I147" s="487"/>
      <c r="J147" s="487"/>
      <c r="K147" s="487"/>
      <c r="L147" s="487"/>
      <c r="M147" s="487"/>
      <c r="N147" s="487"/>
      <c r="O147" s="487"/>
      <c r="P147" s="487"/>
      <c r="Q147" s="487"/>
      <c r="R147" s="487"/>
      <c r="S147" s="487"/>
      <c r="T147" s="487"/>
      <c r="U147" s="487"/>
      <c r="V147" s="487"/>
    </row>
    <row r="148" spans="1:22" ht="15" customHeight="1" x14ac:dyDescent="0.4">
      <c r="E148" s="173"/>
    </row>
    <row r="150" spans="1:22" s="163" customFormat="1" ht="15" customHeight="1" x14ac:dyDescent="0.4">
      <c r="A150" s="163" t="s">
        <v>229</v>
      </c>
      <c r="H150" s="498" t="s">
        <v>166</v>
      </c>
      <c r="I150" s="498"/>
      <c r="J150" s="498"/>
      <c r="K150" s="498"/>
      <c r="L150" s="498"/>
      <c r="M150" s="498" t="s">
        <v>167</v>
      </c>
      <c r="N150" s="498"/>
      <c r="O150" s="498"/>
      <c r="P150" s="498"/>
      <c r="Q150" s="498"/>
      <c r="R150" s="498" t="s">
        <v>168</v>
      </c>
      <c r="S150" s="498"/>
      <c r="T150" s="498"/>
      <c r="U150" s="498"/>
      <c r="V150" s="498"/>
    </row>
    <row r="151" spans="1:22" s="163" customFormat="1" ht="15" customHeight="1" x14ac:dyDescent="0.4">
      <c r="D151" s="511" t="s">
        <v>131</v>
      </c>
      <c r="E151" s="511"/>
      <c r="F151" s="511"/>
      <c r="G151" s="512"/>
      <c r="H151" s="513" t="str">
        <f>IF($H$2="","",$H$2)</f>
        <v/>
      </c>
      <c r="I151" s="513"/>
      <c r="J151" s="513"/>
      <c r="K151" s="513"/>
      <c r="L151" s="513"/>
      <c r="M151" s="513" t="str">
        <f>IF($M$2="","",$M$2)</f>
        <v/>
      </c>
      <c r="N151" s="513"/>
      <c r="O151" s="513"/>
      <c r="P151" s="513"/>
      <c r="Q151" s="513"/>
      <c r="R151" s="513" t="str">
        <f>IF($R$2="","",$R$2)</f>
        <v/>
      </c>
      <c r="S151" s="513"/>
      <c r="T151" s="513"/>
      <c r="U151" s="513"/>
      <c r="V151" s="513"/>
    </row>
    <row r="153" spans="1:22" ht="15" customHeight="1" x14ac:dyDescent="0.4">
      <c r="A153" s="514" t="s">
        <v>339</v>
      </c>
      <c r="B153" s="514"/>
      <c r="C153" s="514"/>
      <c r="D153" s="514"/>
      <c r="E153" s="514"/>
      <c r="F153" s="514"/>
      <c r="G153" s="514"/>
      <c r="H153" s="514"/>
      <c r="I153" s="514"/>
      <c r="J153" s="514"/>
      <c r="K153" s="514"/>
      <c r="L153" s="514"/>
      <c r="M153" s="514"/>
      <c r="N153" s="514"/>
      <c r="O153" s="514"/>
      <c r="P153" s="514"/>
      <c r="Q153" s="514"/>
      <c r="R153" s="514"/>
      <c r="S153" s="514"/>
      <c r="T153" s="514"/>
      <c r="U153" s="514"/>
      <c r="V153" s="514"/>
    </row>
    <row r="154" spans="1:22" ht="15" customHeight="1" x14ac:dyDescent="0.4">
      <c r="B154" s="146"/>
      <c r="H154" s="498" t="s">
        <v>166</v>
      </c>
      <c r="I154" s="498"/>
      <c r="J154" s="498"/>
      <c r="K154" s="498"/>
      <c r="L154" s="498"/>
      <c r="M154" s="498" t="s">
        <v>167</v>
      </c>
      <c r="N154" s="498"/>
      <c r="O154" s="498"/>
      <c r="P154" s="498"/>
      <c r="Q154" s="498"/>
      <c r="R154" s="498" t="s">
        <v>168</v>
      </c>
      <c r="S154" s="498"/>
      <c r="T154" s="498"/>
      <c r="U154" s="498"/>
      <c r="V154" s="498"/>
    </row>
    <row r="155" spans="1:22" ht="15" customHeight="1" x14ac:dyDescent="0.4">
      <c r="B155" s="496" t="s">
        <v>228</v>
      </c>
      <c r="C155" s="496"/>
      <c r="D155" s="496"/>
      <c r="E155" s="496"/>
      <c r="F155" s="496"/>
      <c r="G155" s="496"/>
      <c r="H155" s="175" t="s">
        <v>223</v>
      </c>
      <c r="I155" s="175" t="s">
        <v>224</v>
      </c>
      <c r="J155" s="175" t="s">
        <v>225</v>
      </c>
      <c r="K155" s="175" t="s">
        <v>226</v>
      </c>
      <c r="L155" s="175" t="s">
        <v>227</v>
      </c>
      <c r="M155" s="175" t="s">
        <v>223</v>
      </c>
      <c r="N155" s="175" t="s">
        <v>224</v>
      </c>
      <c r="O155" s="175" t="s">
        <v>225</v>
      </c>
      <c r="P155" s="175" t="s">
        <v>226</v>
      </c>
      <c r="Q155" s="175" t="s">
        <v>227</v>
      </c>
      <c r="R155" s="175" t="s">
        <v>223</v>
      </c>
      <c r="S155" s="175" t="s">
        <v>224</v>
      </c>
      <c r="T155" s="175" t="s">
        <v>225</v>
      </c>
      <c r="U155" s="175" t="s">
        <v>226</v>
      </c>
      <c r="V155" s="175" t="s">
        <v>227</v>
      </c>
    </row>
    <row r="156" spans="1:22" ht="15" customHeight="1" x14ac:dyDescent="0.4">
      <c r="B156" s="496"/>
      <c r="C156" s="496"/>
      <c r="D156" s="496"/>
      <c r="E156" s="496"/>
      <c r="F156" s="496"/>
      <c r="G156" s="496"/>
      <c r="H156" s="176"/>
      <c r="I156" s="176"/>
      <c r="J156" s="176"/>
      <c r="K156" s="176"/>
      <c r="L156" s="176"/>
      <c r="M156" s="176"/>
      <c r="N156" s="176"/>
      <c r="O156" s="176"/>
      <c r="P156" s="176"/>
      <c r="Q156" s="176"/>
      <c r="R156" s="176"/>
      <c r="S156" s="176"/>
      <c r="T156" s="176"/>
      <c r="U156" s="176"/>
      <c r="V156" s="176"/>
    </row>
    <row r="158" spans="1:22" ht="15" customHeight="1" x14ac:dyDescent="0.4">
      <c r="A158" s="177" t="s">
        <v>208</v>
      </c>
      <c r="B158" s="515" t="s">
        <v>209</v>
      </c>
      <c r="C158" s="515"/>
      <c r="D158" s="515"/>
      <c r="E158" s="515"/>
      <c r="F158" s="515"/>
      <c r="G158" s="515"/>
      <c r="H158" s="498" t="s">
        <v>166</v>
      </c>
      <c r="I158" s="498"/>
      <c r="J158" s="498"/>
      <c r="K158" s="498"/>
      <c r="L158" s="498"/>
      <c r="M158" s="498" t="s">
        <v>167</v>
      </c>
      <c r="N158" s="498"/>
      <c r="O158" s="498"/>
      <c r="P158" s="498"/>
      <c r="Q158" s="498"/>
      <c r="R158" s="498" t="s">
        <v>168</v>
      </c>
      <c r="S158" s="498"/>
      <c r="T158" s="498"/>
      <c r="U158" s="498"/>
      <c r="V158" s="498"/>
    </row>
    <row r="159" spans="1:22" ht="21.75" customHeight="1" x14ac:dyDescent="0.4">
      <c r="B159" s="523" t="s">
        <v>178</v>
      </c>
      <c r="C159" s="181" t="s">
        <v>206</v>
      </c>
      <c r="D159" s="503" t="s">
        <v>348</v>
      </c>
      <c r="E159" s="503"/>
      <c r="F159" s="503"/>
      <c r="G159" s="503"/>
      <c r="H159" s="504"/>
      <c r="I159" s="505"/>
      <c r="J159" s="505"/>
      <c r="K159" s="505"/>
      <c r="L159" s="506"/>
      <c r="M159" s="504"/>
      <c r="N159" s="505"/>
      <c r="O159" s="505"/>
      <c r="P159" s="505"/>
      <c r="Q159" s="506"/>
      <c r="R159" s="504"/>
      <c r="S159" s="505"/>
      <c r="T159" s="505"/>
      <c r="U159" s="505"/>
      <c r="V159" s="506"/>
    </row>
    <row r="160" spans="1:22" ht="48.75" customHeight="1" x14ac:dyDescent="0.4">
      <c r="B160" s="524"/>
      <c r="C160" s="178" t="s">
        <v>207</v>
      </c>
      <c r="D160" s="516" t="s">
        <v>513</v>
      </c>
      <c r="E160" s="517"/>
      <c r="F160" s="517"/>
      <c r="G160" s="518"/>
      <c r="H160" s="504"/>
      <c r="I160" s="505"/>
      <c r="J160" s="505"/>
      <c r="K160" s="505"/>
      <c r="L160" s="506"/>
      <c r="M160" s="504"/>
      <c r="N160" s="505"/>
      <c r="O160" s="505"/>
      <c r="P160" s="505"/>
      <c r="Q160" s="506"/>
      <c r="R160" s="504"/>
      <c r="S160" s="505"/>
      <c r="T160" s="505"/>
      <c r="U160" s="505"/>
      <c r="V160" s="506"/>
    </row>
    <row r="161" spans="1:22" ht="22.5" customHeight="1" x14ac:dyDescent="0.4">
      <c r="B161" s="524"/>
      <c r="C161" s="178" t="s">
        <v>252</v>
      </c>
      <c r="D161" s="516" t="s">
        <v>467</v>
      </c>
      <c r="E161" s="517"/>
      <c r="F161" s="517"/>
      <c r="G161" s="518"/>
      <c r="H161" s="504"/>
      <c r="I161" s="505"/>
      <c r="J161" s="505"/>
      <c r="K161" s="505"/>
      <c r="L161" s="506"/>
      <c r="M161" s="504"/>
      <c r="N161" s="505"/>
      <c r="O161" s="505"/>
      <c r="P161" s="505"/>
      <c r="Q161" s="506"/>
      <c r="R161" s="504"/>
      <c r="S161" s="505"/>
      <c r="T161" s="505"/>
      <c r="U161" s="505"/>
      <c r="V161" s="506"/>
    </row>
    <row r="162" spans="1:22" ht="15" customHeight="1" x14ac:dyDescent="0.4">
      <c r="B162" s="525"/>
      <c r="C162" s="507" t="s">
        <v>222</v>
      </c>
      <c r="D162" s="508"/>
      <c r="E162" s="508"/>
      <c r="F162" s="508"/>
      <c r="G162" s="509"/>
      <c r="H162" s="491"/>
      <c r="I162" s="491"/>
      <c r="J162" s="491"/>
      <c r="K162" s="491"/>
      <c r="L162" s="491"/>
      <c r="M162" s="491"/>
      <c r="N162" s="491"/>
      <c r="O162" s="491"/>
      <c r="P162" s="491"/>
      <c r="Q162" s="491"/>
      <c r="R162" s="491"/>
      <c r="S162" s="491"/>
      <c r="T162" s="491"/>
      <c r="U162" s="491"/>
      <c r="V162" s="491"/>
    </row>
    <row r="163" spans="1:22" ht="22.5" customHeight="1" x14ac:dyDescent="0.4">
      <c r="B163" s="492" t="s">
        <v>231</v>
      </c>
      <c r="C163" s="493"/>
      <c r="D163" s="488" t="s">
        <v>210</v>
      </c>
      <c r="E163" s="489"/>
      <c r="F163" s="489"/>
      <c r="G163" s="490"/>
      <c r="H163" s="491"/>
      <c r="I163" s="491"/>
      <c r="J163" s="491"/>
      <c r="K163" s="491"/>
      <c r="L163" s="491"/>
      <c r="M163" s="491"/>
      <c r="N163" s="491"/>
      <c r="O163" s="491"/>
      <c r="P163" s="491"/>
      <c r="Q163" s="491"/>
      <c r="R163" s="491"/>
      <c r="S163" s="491"/>
      <c r="T163" s="491"/>
      <c r="U163" s="491"/>
      <c r="V163" s="491"/>
    </row>
    <row r="164" spans="1:22" s="167" customFormat="1" ht="15" customHeight="1" x14ac:dyDescent="0.4">
      <c r="B164" s="510" t="s">
        <v>459</v>
      </c>
      <c r="C164" s="510"/>
      <c r="D164" s="510"/>
      <c r="E164" s="485" t="s">
        <v>349</v>
      </c>
      <c r="F164" s="486"/>
      <c r="G164" s="486"/>
      <c r="H164" s="486"/>
      <c r="I164" s="486"/>
      <c r="J164" s="486"/>
      <c r="K164" s="486"/>
      <c r="L164" s="486"/>
      <c r="M164" s="486"/>
      <c r="N164" s="486"/>
      <c r="O164" s="486"/>
      <c r="P164" s="486"/>
      <c r="Q164" s="486"/>
      <c r="R164" s="486"/>
      <c r="S164" s="486"/>
      <c r="T164" s="486"/>
      <c r="U164" s="486"/>
      <c r="V164" s="486"/>
    </row>
    <row r="165" spans="1:22" s="167" customFormat="1" ht="15" customHeight="1" x14ac:dyDescent="0.4">
      <c r="B165" s="166"/>
      <c r="C165" s="166"/>
      <c r="D165" s="166"/>
      <c r="E165" s="519"/>
      <c r="F165" s="487"/>
      <c r="G165" s="487"/>
      <c r="H165" s="487"/>
      <c r="I165" s="487"/>
      <c r="J165" s="487"/>
      <c r="K165" s="487"/>
      <c r="L165" s="487"/>
      <c r="M165" s="487"/>
      <c r="N165" s="487"/>
      <c r="O165" s="487"/>
      <c r="P165" s="487"/>
      <c r="Q165" s="487"/>
      <c r="R165" s="487"/>
      <c r="S165" s="487"/>
      <c r="T165" s="487"/>
      <c r="U165" s="487"/>
      <c r="V165" s="487"/>
    </row>
    <row r="166" spans="1:22" s="167" customFormat="1" ht="15" customHeight="1" x14ac:dyDescent="0.4">
      <c r="B166" s="166"/>
      <c r="C166" s="166"/>
      <c r="D166" s="166"/>
      <c r="E166" s="487"/>
      <c r="F166" s="487"/>
      <c r="G166" s="487"/>
      <c r="H166" s="487"/>
      <c r="I166" s="487"/>
      <c r="J166" s="487"/>
      <c r="K166" s="487"/>
      <c r="L166" s="487"/>
      <c r="M166" s="487"/>
      <c r="N166" s="487"/>
      <c r="O166" s="487"/>
      <c r="P166" s="487"/>
      <c r="Q166" s="487"/>
      <c r="R166" s="487"/>
      <c r="S166" s="487"/>
      <c r="T166" s="487"/>
      <c r="U166" s="487"/>
      <c r="V166" s="487"/>
    </row>
    <row r="168" spans="1:22" ht="15" customHeight="1" x14ac:dyDescent="0.4">
      <c r="A168" s="177" t="s">
        <v>211</v>
      </c>
      <c r="B168" s="497" t="s">
        <v>212</v>
      </c>
      <c r="C168" s="497"/>
      <c r="D168" s="497"/>
      <c r="E168" s="497"/>
      <c r="F168" s="497"/>
      <c r="G168" s="497"/>
      <c r="H168" s="498" t="s">
        <v>166</v>
      </c>
      <c r="I168" s="498"/>
      <c r="J168" s="498"/>
      <c r="K168" s="498"/>
      <c r="L168" s="498"/>
      <c r="M168" s="498" t="s">
        <v>167</v>
      </c>
      <c r="N168" s="498"/>
      <c r="O168" s="498"/>
      <c r="P168" s="498"/>
      <c r="Q168" s="498"/>
      <c r="R168" s="498" t="s">
        <v>168</v>
      </c>
      <c r="S168" s="498"/>
      <c r="T168" s="498"/>
      <c r="U168" s="498"/>
      <c r="V168" s="498"/>
    </row>
    <row r="169" spans="1:22" ht="37.5" customHeight="1" x14ac:dyDescent="0.4">
      <c r="B169" s="499" t="s">
        <v>178</v>
      </c>
      <c r="C169" s="500"/>
      <c r="D169" s="503" t="s">
        <v>72</v>
      </c>
      <c r="E169" s="503"/>
      <c r="F169" s="503"/>
      <c r="G169" s="503"/>
      <c r="H169" s="504"/>
      <c r="I169" s="505"/>
      <c r="J169" s="505"/>
      <c r="K169" s="505"/>
      <c r="L169" s="506"/>
      <c r="M169" s="504"/>
      <c r="N169" s="505"/>
      <c r="O169" s="505"/>
      <c r="P169" s="505"/>
      <c r="Q169" s="506"/>
      <c r="R169" s="504"/>
      <c r="S169" s="505"/>
      <c r="T169" s="505"/>
      <c r="U169" s="505"/>
      <c r="V169" s="506"/>
    </row>
    <row r="170" spans="1:22" ht="15" customHeight="1" x14ac:dyDescent="0.4">
      <c r="B170" s="501"/>
      <c r="C170" s="502"/>
      <c r="D170" s="507" t="s">
        <v>59</v>
      </c>
      <c r="E170" s="508"/>
      <c r="F170" s="508"/>
      <c r="G170" s="509"/>
      <c r="H170" s="504"/>
      <c r="I170" s="505"/>
      <c r="J170" s="505"/>
      <c r="K170" s="505"/>
      <c r="L170" s="506"/>
      <c r="M170" s="504"/>
      <c r="N170" s="505"/>
      <c r="O170" s="505"/>
      <c r="P170" s="505"/>
      <c r="Q170" s="506"/>
      <c r="R170" s="504"/>
      <c r="S170" s="505"/>
      <c r="T170" s="505"/>
      <c r="U170" s="505"/>
      <c r="V170" s="506"/>
    </row>
    <row r="171" spans="1:22" ht="15" customHeight="1" x14ac:dyDescent="0.4">
      <c r="B171" s="496" t="s">
        <v>213</v>
      </c>
      <c r="C171" s="496"/>
      <c r="D171" s="496"/>
      <c r="E171" s="496"/>
      <c r="F171" s="496"/>
      <c r="G171" s="496"/>
      <c r="H171" s="491"/>
      <c r="I171" s="491"/>
      <c r="J171" s="491"/>
      <c r="K171" s="491"/>
      <c r="L171" s="491"/>
      <c r="M171" s="491"/>
      <c r="N171" s="491"/>
      <c r="O171" s="491"/>
      <c r="P171" s="491"/>
      <c r="Q171" s="491"/>
      <c r="R171" s="491"/>
      <c r="S171" s="491"/>
      <c r="T171" s="491"/>
      <c r="U171" s="491"/>
      <c r="V171" s="491"/>
    </row>
    <row r="172" spans="1:22" s="167" customFormat="1" ht="15" customHeight="1" x14ac:dyDescent="0.4">
      <c r="B172" s="510" t="s">
        <v>459</v>
      </c>
      <c r="C172" s="510"/>
      <c r="D172" s="510"/>
      <c r="E172" s="172" t="s">
        <v>216</v>
      </c>
      <c r="F172" s="172"/>
      <c r="G172" s="172"/>
      <c r="H172" s="172"/>
      <c r="I172" s="172"/>
      <c r="J172" s="172"/>
      <c r="K172" s="172"/>
      <c r="L172" s="172"/>
      <c r="M172" s="172"/>
      <c r="N172" s="172"/>
      <c r="O172" s="172"/>
      <c r="P172" s="172"/>
      <c r="Q172" s="172"/>
      <c r="R172" s="172"/>
      <c r="S172" s="172"/>
      <c r="T172" s="172"/>
      <c r="U172" s="172"/>
      <c r="V172" s="172"/>
    </row>
    <row r="174" spans="1:22" ht="15" customHeight="1" x14ac:dyDescent="0.4">
      <c r="A174" s="177" t="s">
        <v>214</v>
      </c>
      <c r="B174" s="497" t="s">
        <v>215</v>
      </c>
      <c r="C174" s="497"/>
      <c r="D174" s="497"/>
      <c r="E174" s="497"/>
      <c r="F174" s="497"/>
      <c r="G174" s="497"/>
      <c r="H174" s="498" t="s">
        <v>166</v>
      </c>
      <c r="I174" s="498"/>
      <c r="J174" s="498"/>
      <c r="K174" s="498"/>
      <c r="L174" s="498"/>
      <c r="M174" s="498" t="s">
        <v>167</v>
      </c>
      <c r="N174" s="498"/>
      <c r="O174" s="498"/>
      <c r="P174" s="498"/>
      <c r="Q174" s="498"/>
      <c r="R174" s="498" t="s">
        <v>168</v>
      </c>
      <c r="S174" s="498"/>
      <c r="T174" s="498"/>
      <c r="U174" s="498"/>
      <c r="V174" s="498"/>
    </row>
    <row r="175" spans="1:22" ht="37.5" customHeight="1" x14ac:dyDescent="0.4">
      <c r="B175" s="499" t="s">
        <v>178</v>
      </c>
      <c r="C175" s="500"/>
      <c r="D175" s="503" t="s">
        <v>74</v>
      </c>
      <c r="E175" s="503"/>
      <c r="F175" s="503"/>
      <c r="G175" s="503"/>
      <c r="H175" s="504"/>
      <c r="I175" s="505"/>
      <c r="J175" s="505"/>
      <c r="K175" s="505"/>
      <c r="L175" s="506"/>
      <c r="M175" s="504"/>
      <c r="N175" s="505"/>
      <c r="O175" s="505"/>
      <c r="P175" s="505"/>
      <c r="Q175" s="506"/>
      <c r="R175" s="504"/>
      <c r="S175" s="505"/>
      <c r="T175" s="505"/>
      <c r="U175" s="505"/>
      <c r="V175" s="506"/>
    </row>
    <row r="176" spans="1:22" ht="15" customHeight="1" x14ac:dyDescent="0.4">
      <c r="B176" s="501"/>
      <c r="C176" s="502"/>
      <c r="D176" s="507" t="s">
        <v>59</v>
      </c>
      <c r="E176" s="508"/>
      <c r="F176" s="508"/>
      <c r="G176" s="509"/>
      <c r="H176" s="504"/>
      <c r="I176" s="505"/>
      <c r="J176" s="505"/>
      <c r="K176" s="505"/>
      <c r="L176" s="506"/>
      <c r="M176" s="504"/>
      <c r="N176" s="505"/>
      <c r="O176" s="505"/>
      <c r="P176" s="505"/>
      <c r="Q176" s="506"/>
      <c r="R176" s="504"/>
      <c r="S176" s="505"/>
      <c r="T176" s="505"/>
      <c r="U176" s="505"/>
      <c r="V176" s="506"/>
    </row>
    <row r="177" spans="1:22" ht="15" customHeight="1" x14ac:dyDescent="0.4">
      <c r="B177" s="496" t="s">
        <v>213</v>
      </c>
      <c r="C177" s="496"/>
      <c r="D177" s="496"/>
      <c r="E177" s="496"/>
      <c r="F177" s="496"/>
      <c r="G177" s="496"/>
      <c r="H177" s="491"/>
      <c r="I177" s="491"/>
      <c r="J177" s="491"/>
      <c r="K177" s="491"/>
      <c r="L177" s="491"/>
      <c r="M177" s="491"/>
      <c r="N177" s="491"/>
      <c r="O177" s="491"/>
      <c r="P177" s="491"/>
      <c r="Q177" s="491"/>
      <c r="R177" s="491"/>
      <c r="S177" s="491"/>
      <c r="T177" s="491"/>
      <c r="U177" s="491"/>
      <c r="V177" s="491"/>
    </row>
    <row r="178" spans="1:22" s="167" customFormat="1" ht="15" customHeight="1" x14ac:dyDescent="0.4">
      <c r="B178" s="510" t="s">
        <v>459</v>
      </c>
      <c r="C178" s="510"/>
      <c r="D178" s="510"/>
      <c r="E178" s="172" t="s">
        <v>216</v>
      </c>
      <c r="F178" s="172"/>
      <c r="G178" s="172"/>
      <c r="H178" s="172"/>
      <c r="I178" s="172"/>
      <c r="J178" s="172"/>
      <c r="K178" s="172"/>
      <c r="L178" s="172"/>
      <c r="M178" s="172"/>
      <c r="N178" s="172"/>
      <c r="O178" s="172"/>
      <c r="P178" s="172"/>
      <c r="Q178" s="172"/>
      <c r="R178" s="172"/>
      <c r="S178" s="172"/>
      <c r="T178" s="172"/>
      <c r="U178" s="172"/>
      <c r="V178" s="172"/>
    </row>
    <row r="180" spans="1:22" ht="15" customHeight="1" x14ac:dyDescent="0.4">
      <c r="A180" s="177" t="s">
        <v>65</v>
      </c>
      <c r="B180" s="497" t="s">
        <v>217</v>
      </c>
      <c r="C180" s="497"/>
      <c r="D180" s="497"/>
      <c r="E180" s="497"/>
      <c r="F180" s="497"/>
      <c r="G180" s="497"/>
      <c r="H180" s="498" t="s">
        <v>166</v>
      </c>
      <c r="I180" s="498"/>
      <c r="J180" s="498"/>
      <c r="K180" s="498"/>
      <c r="L180" s="498"/>
      <c r="M180" s="498" t="s">
        <v>167</v>
      </c>
      <c r="N180" s="498"/>
      <c r="O180" s="498"/>
      <c r="P180" s="498"/>
      <c r="Q180" s="498"/>
      <c r="R180" s="498" t="s">
        <v>168</v>
      </c>
      <c r="S180" s="498"/>
      <c r="T180" s="498"/>
      <c r="U180" s="498"/>
      <c r="V180" s="498"/>
    </row>
    <row r="181" spans="1:22" ht="48.75" customHeight="1" x14ac:dyDescent="0.4">
      <c r="B181" s="530" t="s">
        <v>178</v>
      </c>
      <c r="C181" s="178" t="s">
        <v>206</v>
      </c>
      <c r="D181" s="503" t="s">
        <v>514</v>
      </c>
      <c r="E181" s="503"/>
      <c r="F181" s="503"/>
      <c r="G181" s="503"/>
      <c r="H181" s="504"/>
      <c r="I181" s="505"/>
      <c r="J181" s="505"/>
      <c r="K181" s="505"/>
      <c r="L181" s="506"/>
      <c r="M181" s="504"/>
      <c r="N181" s="505"/>
      <c r="O181" s="505"/>
      <c r="P181" s="505"/>
      <c r="Q181" s="506"/>
      <c r="R181" s="504"/>
      <c r="S181" s="505"/>
      <c r="T181" s="505"/>
      <c r="U181" s="505"/>
      <c r="V181" s="506"/>
    </row>
    <row r="182" spans="1:22" ht="26.25" customHeight="1" x14ac:dyDescent="0.4">
      <c r="B182" s="530"/>
      <c r="C182" s="178" t="s">
        <v>207</v>
      </c>
      <c r="D182" s="496" t="s">
        <v>218</v>
      </c>
      <c r="E182" s="496"/>
      <c r="F182" s="496"/>
      <c r="G182" s="496"/>
      <c r="H182" s="504"/>
      <c r="I182" s="505"/>
      <c r="J182" s="505"/>
      <c r="K182" s="505"/>
      <c r="L182" s="506"/>
      <c r="M182" s="504"/>
      <c r="N182" s="505"/>
      <c r="O182" s="505"/>
      <c r="P182" s="505"/>
      <c r="Q182" s="506"/>
      <c r="R182" s="504"/>
      <c r="S182" s="505"/>
      <c r="T182" s="505"/>
      <c r="U182" s="505"/>
      <c r="V182" s="506"/>
    </row>
    <row r="183" spans="1:22" ht="15" customHeight="1" x14ac:dyDescent="0.4">
      <c r="B183" s="530"/>
      <c r="C183" s="498" t="s">
        <v>222</v>
      </c>
      <c r="D183" s="498"/>
      <c r="E183" s="498"/>
      <c r="F183" s="498"/>
      <c r="G183" s="498"/>
      <c r="H183" s="491"/>
      <c r="I183" s="491"/>
      <c r="J183" s="491"/>
      <c r="K183" s="491"/>
      <c r="L183" s="491"/>
      <c r="M183" s="491"/>
      <c r="N183" s="491"/>
      <c r="O183" s="491"/>
      <c r="P183" s="491"/>
      <c r="Q183" s="491"/>
      <c r="R183" s="491"/>
      <c r="S183" s="491"/>
      <c r="T183" s="491"/>
      <c r="U183" s="491"/>
      <c r="V183" s="491"/>
    </row>
    <row r="184" spans="1:22" ht="15" customHeight="1" x14ac:dyDescent="0.4">
      <c r="B184" s="492" t="s">
        <v>230</v>
      </c>
      <c r="C184" s="493"/>
      <c r="D184" s="496" t="s">
        <v>219</v>
      </c>
      <c r="E184" s="496"/>
      <c r="F184" s="496"/>
      <c r="G184" s="496"/>
      <c r="H184" s="504"/>
      <c r="I184" s="505"/>
      <c r="J184" s="505"/>
      <c r="K184" s="505"/>
      <c r="L184" s="506"/>
      <c r="M184" s="504"/>
      <c r="N184" s="505"/>
      <c r="O184" s="505"/>
      <c r="P184" s="505"/>
      <c r="Q184" s="506"/>
      <c r="R184" s="504"/>
      <c r="S184" s="505"/>
      <c r="T184" s="505"/>
      <c r="U184" s="505"/>
      <c r="V184" s="506"/>
    </row>
    <row r="185" spans="1:22" ht="22.5" customHeight="1" x14ac:dyDescent="0.4">
      <c r="B185" s="550"/>
      <c r="C185" s="551"/>
      <c r="D185" s="496" t="s">
        <v>530</v>
      </c>
      <c r="E185" s="496"/>
      <c r="F185" s="496"/>
      <c r="G185" s="496"/>
      <c r="H185" s="504"/>
      <c r="I185" s="505"/>
      <c r="J185" s="505"/>
      <c r="K185" s="505"/>
      <c r="L185" s="506"/>
      <c r="M185" s="504"/>
      <c r="N185" s="505"/>
      <c r="O185" s="505"/>
      <c r="P185" s="505"/>
      <c r="Q185" s="506"/>
      <c r="R185" s="504"/>
      <c r="S185" s="505"/>
      <c r="T185" s="505"/>
      <c r="U185" s="505"/>
      <c r="V185" s="506"/>
    </row>
    <row r="186" spans="1:22" ht="15" customHeight="1" x14ac:dyDescent="0.4">
      <c r="B186" s="494"/>
      <c r="C186" s="495"/>
      <c r="D186" s="496" t="s">
        <v>220</v>
      </c>
      <c r="E186" s="496"/>
      <c r="F186" s="496"/>
      <c r="G186" s="496"/>
      <c r="H186" s="491"/>
      <c r="I186" s="491"/>
      <c r="J186" s="491"/>
      <c r="K186" s="491"/>
      <c r="L186" s="491"/>
      <c r="M186" s="491"/>
      <c r="N186" s="491"/>
      <c r="O186" s="491"/>
      <c r="P186" s="491"/>
      <c r="Q186" s="491"/>
      <c r="R186" s="491"/>
      <c r="S186" s="491"/>
      <c r="T186" s="491"/>
      <c r="U186" s="491"/>
      <c r="V186" s="491"/>
    </row>
    <row r="187" spans="1:22" s="167" customFormat="1" ht="15" customHeight="1" x14ac:dyDescent="0.4">
      <c r="B187" s="510" t="s">
        <v>459</v>
      </c>
      <c r="C187" s="510"/>
      <c r="D187" s="510"/>
      <c r="E187" s="485" t="s">
        <v>526</v>
      </c>
      <c r="F187" s="486"/>
      <c r="G187" s="486"/>
      <c r="H187" s="486"/>
      <c r="I187" s="486"/>
      <c r="J187" s="486"/>
      <c r="K187" s="486"/>
      <c r="L187" s="486"/>
      <c r="M187" s="486"/>
      <c r="N187" s="486"/>
      <c r="O187" s="486"/>
      <c r="P187" s="486"/>
      <c r="Q187" s="486"/>
      <c r="R187" s="486"/>
      <c r="S187" s="486"/>
      <c r="T187" s="486"/>
      <c r="U187" s="486"/>
      <c r="V187" s="486"/>
    </row>
    <row r="188" spans="1:22" ht="15" customHeight="1" x14ac:dyDescent="0.4">
      <c r="B188" s="174"/>
      <c r="C188" s="174"/>
      <c r="D188" s="174"/>
      <c r="E188" s="487"/>
      <c r="F188" s="487"/>
      <c r="G188" s="487"/>
      <c r="H188" s="487"/>
      <c r="I188" s="487"/>
      <c r="J188" s="487"/>
      <c r="K188" s="487"/>
      <c r="L188" s="487"/>
      <c r="M188" s="487"/>
      <c r="N188" s="487"/>
      <c r="O188" s="487"/>
      <c r="P188" s="487"/>
      <c r="Q188" s="487"/>
      <c r="R188" s="487"/>
      <c r="S188" s="487"/>
      <c r="T188" s="487"/>
      <c r="U188" s="487"/>
      <c r="V188" s="487"/>
    </row>
    <row r="189" spans="1:22" ht="15" customHeight="1" x14ac:dyDescent="0.4">
      <c r="B189" s="174"/>
      <c r="C189" s="174"/>
      <c r="D189" s="174"/>
      <c r="E189" s="487"/>
      <c r="F189" s="487"/>
      <c r="G189" s="487"/>
      <c r="H189" s="487"/>
      <c r="I189" s="487"/>
      <c r="J189" s="487"/>
      <c r="K189" s="487"/>
      <c r="L189" s="487"/>
      <c r="M189" s="487"/>
      <c r="N189" s="487"/>
      <c r="O189" s="487"/>
      <c r="P189" s="487"/>
      <c r="Q189" s="487"/>
      <c r="R189" s="487"/>
      <c r="S189" s="487"/>
      <c r="T189" s="487"/>
      <c r="U189" s="487"/>
      <c r="V189" s="487"/>
    </row>
    <row r="190" spans="1:22" ht="15" customHeight="1" x14ac:dyDescent="0.4">
      <c r="B190" s="174"/>
      <c r="C190" s="174"/>
      <c r="D190" s="174"/>
      <c r="E190" s="487"/>
      <c r="F190" s="487"/>
      <c r="G190" s="487"/>
      <c r="H190" s="487"/>
      <c r="I190" s="487"/>
      <c r="J190" s="487"/>
      <c r="K190" s="487"/>
      <c r="L190" s="487"/>
      <c r="M190" s="487"/>
      <c r="N190" s="487"/>
      <c r="O190" s="487"/>
      <c r="P190" s="487"/>
      <c r="Q190" s="487"/>
      <c r="R190" s="487"/>
      <c r="S190" s="487"/>
      <c r="T190" s="487"/>
      <c r="U190" s="487"/>
      <c r="V190" s="487"/>
    </row>
    <row r="191" spans="1:22" ht="24.95" customHeight="1" x14ac:dyDescent="0.4">
      <c r="B191" s="174"/>
      <c r="C191" s="174"/>
      <c r="D191" s="174"/>
      <c r="E191" s="487"/>
      <c r="F191" s="487"/>
      <c r="G191" s="487"/>
      <c r="H191" s="487"/>
      <c r="I191" s="487"/>
      <c r="J191" s="487"/>
      <c r="K191" s="487"/>
      <c r="L191" s="487"/>
      <c r="M191" s="487"/>
      <c r="N191" s="487"/>
      <c r="O191" s="487"/>
      <c r="P191" s="487"/>
      <c r="Q191" s="487"/>
      <c r="R191" s="487"/>
      <c r="S191" s="487"/>
      <c r="T191" s="487"/>
      <c r="U191" s="487"/>
      <c r="V191" s="487"/>
    </row>
    <row r="192" spans="1:22" ht="15" customHeight="1" x14ac:dyDescent="0.4">
      <c r="B192" s="483"/>
      <c r="C192" s="483"/>
      <c r="D192" s="483"/>
      <c r="E192" s="173"/>
    </row>
    <row r="193" spans="1:22" s="163" customFormat="1" ht="15" customHeight="1" x14ac:dyDescent="0.4">
      <c r="A193" s="163" t="s">
        <v>237</v>
      </c>
      <c r="H193" s="498" t="s">
        <v>166</v>
      </c>
      <c r="I193" s="498"/>
      <c r="J193" s="498"/>
      <c r="K193" s="498"/>
      <c r="L193" s="498"/>
      <c r="M193" s="498" t="s">
        <v>167</v>
      </c>
      <c r="N193" s="498"/>
      <c r="O193" s="498"/>
      <c r="P193" s="498"/>
      <c r="Q193" s="498"/>
      <c r="R193" s="498" t="s">
        <v>168</v>
      </c>
      <c r="S193" s="498"/>
      <c r="T193" s="498"/>
      <c r="U193" s="498"/>
      <c r="V193" s="498"/>
    </row>
    <row r="194" spans="1:22" ht="15" customHeight="1" x14ac:dyDescent="0.4">
      <c r="D194" s="511" t="s">
        <v>131</v>
      </c>
      <c r="E194" s="511"/>
      <c r="F194" s="511"/>
      <c r="G194" s="512"/>
      <c r="H194" s="513" t="str">
        <f>IF($H$2="","",$H$2)</f>
        <v/>
      </c>
      <c r="I194" s="513"/>
      <c r="J194" s="513"/>
      <c r="K194" s="513"/>
      <c r="L194" s="513"/>
      <c r="M194" s="552"/>
      <c r="N194" s="553"/>
      <c r="O194" s="553"/>
      <c r="P194" s="553"/>
      <c r="Q194" s="554"/>
      <c r="R194" s="552"/>
      <c r="S194" s="553"/>
      <c r="T194" s="553"/>
      <c r="U194" s="553"/>
      <c r="V194" s="554"/>
    </row>
    <row r="196" spans="1:22" ht="15" customHeight="1" x14ac:dyDescent="0.4">
      <c r="A196" s="514" t="s">
        <v>340</v>
      </c>
      <c r="B196" s="514"/>
      <c r="C196" s="514"/>
      <c r="D196" s="514"/>
      <c r="E196" s="514"/>
      <c r="F196" s="514"/>
      <c r="G196" s="514"/>
      <c r="H196" s="514"/>
      <c r="I196" s="514"/>
      <c r="J196" s="514"/>
      <c r="K196" s="514"/>
      <c r="L196" s="514"/>
      <c r="M196" s="514"/>
      <c r="N196" s="514"/>
      <c r="O196" s="514"/>
      <c r="P196" s="514"/>
      <c r="Q196" s="514"/>
      <c r="R196" s="514"/>
      <c r="S196" s="514"/>
      <c r="T196" s="514"/>
      <c r="U196" s="514"/>
      <c r="V196" s="514"/>
    </row>
    <row r="197" spans="1:22" ht="15" customHeight="1" x14ac:dyDescent="0.4">
      <c r="B197" s="497" t="s">
        <v>233</v>
      </c>
      <c r="C197" s="497"/>
      <c r="D197" s="497"/>
      <c r="E197" s="497"/>
      <c r="F197" s="497"/>
      <c r="G197" s="497"/>
      <c r="H197" s="498" t="s">
        <v>166</v>
      </c>
      <c r="I197" s="498"/>
      <c r="J197" s="498"/>
      <c r="K197" s="498"/>
      <c r="L197" s="498"/>
      <c r="M197" s="179"/>
      <c r="N197" s="179"/>
      <c r="O197" s="179"/>
      <c r="P197" s="179"/>
      <c r="Q197" s="179"/>
      <c r="R197" s="179"/>
      <c r="S197" s="179"/>
      <c r="T197" s="179"/>
      <c r="U197" s="179"/>
      <c r="V197" s="179"/>
    </row>
    <row r="198" spans="1:22" ht="15" customHeight="1" x14ac:dyDescent="0.4">
      <c r="B198" s="520" t="s">
        <v>178</v>
      </c>
      <c r="C198" s="520"/>
      <c r="D198" s="498" t="s">
        <v>134</v>
      </c>
      <c r="E198" s="498"/>
      <c r="F198" s="498"/>
      <c r="G198" s="498"/>
      <c r="H198" s="491"/>
      <c r="I198" s="491"/>
      <c r="J198" s="491"/>
      <c r="K198" s="491"/>
      <c r="L198" s="491"/>
      <c r="M198" s="180"/>
      <c r="N198" s="180"/>
      <c r="O198" s="180"/>
      <c r="P198" s="180"/>
      <c r="Q198" s="180"/>
      <c r="R198" s="180"/>
      <c r="S198" s="180"/>
      <c r="T198" s="180"/>
      <c r="U198" s="180"/>
      <c r="V198" s="180"/>
    </row>
    <row r="199" spans="1:22" ht="15" customHeight="1" x14ac:dyDescent="0.4">
      <c r="B199" s="520"/>
      <c r="C199" s="520"/>
      <c r="D199" s="498" t="s">
        <v>59</v>
      </c>
      <c r="E199" s="498"/>
      <c r="F199" s="498"/>
      <c r="G199" s="498"/>
      <c r="H199" s="491"/>
      <c r="I199" s="491"/>
      <c r="J199" s="491"/>
      <c r="K199" s="491"/>
      <c r="L199" s="491"/>
      <c r="M199" s="180"/>
      <c r="N199" s="180"/>
      <c r="O199" s="180"/>
      <c r="P199" s="180"/>
      <c r="Q199" s="180"/>
      <c r="R199" s="180"/>
      <c r="S199" s="180"/>
      <c r="T199" s="180"/>
      <c r="U199" s="180"/>
      <c r="V199" s="180"/>
    </row>
    <row r="200" spans="1:22" s="163" customFormat="1" ht="15" customHeight="1" x14ac:dyDescent="0.4">
      <c r="B200" s="498" t="s">
        <v>234</v>
      </c>
      <c r="C200" s="498"/>
      <c r="D200" s="498"/>
      <c r="E200" s="498"/>
      <c r="F200" s="498"/>
      <c r="G200" s="498"/>
      <c r="H200" s="491"/>
      <c r="I200" s="491"/>
      <c r="J200" s="491"/>
      <c r="K200" s="491"/>
      <c r="L200" s="491"/>
      <c r="M200" s="491"/>
      <c r="N200" s="491"/>
      <c r="O200" s="491"/>
      <c r="P200" s="491"/>
      <c r="Q200" s="491"/>
      <c r="R200" s="491"/>
      <c r="S200" s="491"/>
      <c r="T200" s="491"/>
      <c r="U200" s="491"/>
      <c r="V200" s="491"/>
    </row>
    <row r="201" spans="1:22" s="163" customFormat="1" ht="15" customHeight="1" x14ac:dyDescent="0.4">
      <c r="B201" s="498" t="s">
        <v>235</v>
      </c>
      <c r="C201" s="498"/>
      <c r="D201" s="498"/>
      <c r="E201" s="498"/>
      <c r="F201" s="498"/>
      <c r="G201" s="498"/>
      <c r="H201" s="491"/>
      <c r="I201" s="491"/>
      <c r="J201" s="491"/>
      <c r="K201" s="491"/>
      <c r="L201" s="491"/>
      <c r="M201" s="491"/>
      <c r="N201" s="491"/>
      <c r="O201" s="491"/>
      <c r="P201" s="491"/>
      <c r="Q201" s="491"/>
      <c r="R201" s="491"/>
      <c r="S201" s="491"/>
      <c r="T201" s="491"/>
      <c r="U201" s="491"/>
      <c r="V201" s="491"/>
    </row>
    <row r="202" spans="1:22" s="163" customFormat="1" ht="15" customHeight="1" x14ac:dyDescent="0.4">
      <c r="B202" s="498" t="s">
        <v>236</v>
      </c>
      <c r="C202" s="498"/>
      <c r="D202" s="498"/>
      <c r="E202" s="498"/>
      <c r="F202" s="498"/>
      <c r="G202" s="498"/>
      <c r="H202" s="491"/>
      <c r="I202" s="491"/>
      <c r="J202" s="491"/>
      <c r="K202" s="491"/>
      <c r="L202" s="491"/>
      <c r="M202" s="491"/>
      <c r="N202" s="491"/>
      <c r="O202" s="491"/>
      <c r="P202" s="491"/>
      <c r="Q202" s="491"/>
      <c r="R202" s="491"/>
      <c r="S202" s="491"/>
      <c r="T202" s="491"/>
      <c r="U202" s="491"/>
      <c r="V202" s="491"/>
    </row>
    <row r="203" spans="1:22" s="167" customFormat="1" ht="15" customHeight="1" x14ac:dyDescent="0.4">
      <c r="B203" s="483" t="s">
        <v>146</v>
      </c>
      <c r="C203" s="483"/>
      <c r="D203" s="483"/>
      <c r="E203" s="485" t="s">
        <v>238</v>
      </c>
      <c r="F203" s="485"/>
      <c r="G203" s="485"/>
      <c r="H203" s="485"/>
      <c r="I203" s="485"/>
      <c r="J203" s="485"/>
      <c r="K203" s="485"/>
      <c r="L203" s="485"/>
      <c r="M203" s="485"/>
      <c r="N203" s="485"/>
      <c r="O203" s="485"/>
      <c r="P203" s="485"/>
      <c r="Q203" s="485"/>
      <c r="R203" s="485"/>
      <c r="S203" s="485"/>
      <c r="T203" s="485"/>
      <c r="U203" s="485"/>
      <c r="V203" s="485"/>
    </row>
    <row r="204" spans="1:22" s="167" customFormat="1" ht="23.1" customHeight="1" x14ac:dyDescent="0.4">
      <c r="B204" s="173"/>
      <c r="C204" s="173"/>
      <c r="D204" s="173"/>
      <c r="E204" s="484"/>
      <c r="F204" s="484"/>
      <c r="G204" s="484"/>
      <c r="H204" s="484"/>
      <c r="I204" s="484"/>
      <c r="J204" s="484"/>
      <c r="K204" s="484"/>
      <c r="L204" s="484"/>
      <c r="M204" s="484"/>
      <c r="N204" s="484"/>
      <c r="O204" s="484"/>
      <c r="P204" s="484"/>
      <c r="Q204" s="484"/>
      <c r="R204" s="484"/>
      <c r="S204" s="484"/>
      <c r="T204" s="484"/>
      <c r="U204" s="484"/>
      <c r="V204" s="484"/>
    </row>
    <row r="205" spans="1:22" ht="15" customHeight="1" x14ac:dyDescent="0.4">
      <c r="E205" s="171"/>
      <c r="F205" s="171"/>
      <c r="G205" s="171"/>
      <c r="H205" s="171"/>
      <c r="I205" s="171"/>
      <c r="J205" s="171"/>
      <c r="K205" s="171"/>
      <c r="L205" s="171"/>
      <c r="M205" s="171"/>
      <c r="N205" s="171"/>
      <c r="O205" s="171"/>
      <c r="P205" s="171"/>
      <c r="Q205" s="171"/>
      <c r="R205" s="171"/>
      <c r="S205" s="171"/>
      <c r="T205" s="171"/>
      <c r="U205" s="171"/>
      <c r="V205" s="171"/>
    </row>
    <row r="206" spans="1:22" ht="15" customHeight="1" x14ac:dyDescent="0.4">
      <c r="E206" s="171"/>
      <c r="F206" s="171"/>
      <c r="G206" s="171"/>
      <c r="H206" s="171"/>
      <c r="I206" s="171"/>
      <c r="J206" s="171"/>
      <c r="K206" s="171"/>
      <c r="L206" s="171"/>
      <c r="M206" s="171"/>
      <c r="N206" s="171"/>
      <c r="O206" s="171"/>
      <c r="P206" s="171"/>
      <c r="Q206" s="171"/>
      <c r="R206" s="171"/>
      <c r="S206" s="171"/>
      <c r="T206" s="171"/>
      <c r="U206" s="171"/>
      <c r="V206" s="171"/>
    </row>
    <row r="207" spans="1:22" ht="15" customHeight="1" x14ac:dyDescent="0.4">
      <c r="E207" s="171"/>
      <c r="F207" s="171"/>
      <c r="G207" s="171"/>
      <c r="H207" s="171"/>
      <c r="I207" s="171"/>
      <c r="J207" s="171"/>
      <c r="K207" s="171"/>
      <c r="L207" s="171"/>
      <c r="M207" s="171"/>
      <c r="N207" s="171"/>
      <c r="O207" s="171"/>
      <c r="P207" s="171"/>
      <c r="Q207" s="171"/>
      <c r="R207" s="171"/>
      <c r="S207" s="171"/>
      <c r="T207" s="171"/>
      <c r="U207" s="171"/>
      <c r="V207" s="171"/>
    </row>
    <row r="208" spans="1:22" ht="15" customHeight="1" x14ac:dyDescent="0.4">
      <c r="E208" s="171"/>
      <c r="F208" s="171"/>
      <c r="G208" s="171"/>
      <c r="H208" s="171"/>
      <c r="I208" s="171"/>
      <c r="J208" s="171"/>
      <c r="K208" s="171"/>
      <c r="L208" s="171"/>
      <c r="M208" s="171"/>
      <c r="N208" s="171"/>
      <c r="O208" s="171"/>
      <c r="P208" s="171"/>
      <c r="Q208" s="171"/>
      <c r="R208" s="171"/>
      <c r="S208" s="171"/>
      <c r="T208" s="171"/>
      <c r="U208" s="171"/>
      <c r="V208" s="171"/>
    </row>
    <row r="209" spans="1:22" ht="15" customHeight="1" x14ac:dyDescent="0.4">
      <c r="E209" s="171"/>
      <c r="F209" s="171"/>
      <c r="G209" s="171"/>
      <c r="H209" s="171"/>
      <c r="I209" s="171"/>
      <c r="J209" s="171"/>
      <c r="K209" s="171"/>
      <c r="L209" s="171"/>
      <c r="M209" s="171"/>
      <c r="N209" s="171"/>
      <c r="O209" s="171"/>
      <c r="P209" s="171"/>
      <c r="Q209" s="171"/>
      <c r="R209" s="171"/>
      <c r="S209" s="171"/>
      <c r="T209" s="171"/>
      <c r="U209" s="171"/>
      <c r="V209" s="171"/>
    </row>
    <row r="210" spans="1:22" ht="15" customHeight="1" x14ac:dyDescent="0.4">
      <c r="E210" s="171"/>
      <c r="F210" s="171"/>
      <c r="G210" s="171"/>
      <c r="H210" s="171"/>
      <c r="I210" s="171"/>
      <c r="J210" s="171"/>
      <c r="K210" s="171"/>
      <c r="L210" s="171"/>
      <c r="M210" s="171"/>
      <c r="N210" s="171"/>
      <c r="O210" s="171"/>
      <c r="P210" s="171"/>
      <c r="Q210" s="171"/>
      <c r="R210" s="171"/>
      <c r="S210" s="171"/>
      <c r="T210" s="171"/>
      <c r="U210" s="171"/>
      <c r="V210" s="171"/>
    </row>
    <row r="211" spans="1:22" ht="15" customHeight="1" x14ac:dyDescent="0.4">
      <c r="E211" s="171"/>
      <c r="F211" s="171"/>
      <c r="G211" s="171"/>
      <c r="H211" s="171"/>
      <c r="I211" s="171"/>
      <c r="J211" s="171"/>
      <c r="K211" s="171"/>
      <c r="L211" s="171"/>
      <c r="M211" s="171"/>
      <c r="N211" s="171"/>
      <c r="O211" s="171"/>
      <c r="P211" s="171"/>
      <c r="Q211" s="171"/>
      <c r="R211" s="171"/>
      <c r="S211" s="171"/>
      <c r="T211" s="171"/>
      <c r="U211" s="171"/>
      <c r="V211" s="171"/>
    </row>
    <row r="212" spans="1:22" ht="15" customHeight="1" x14ac:dyDescent="0.4">
      <c r="E212" s="171"/>
      <c r="F212" s="171"/>
      <c r="G212" s="171"/>
      <c r="H212" s="171"/>
      <c r="I212" s="171"/>
      <c r="J212" s="171"/>
      <c r="K212" s="171"/>
      <c r="L212" s="171"/>
      <c r="M212" s="171"/>
      <c r="N212" s="171"/>
      <c r="O212" s="171"/>
      <c r="P212" s="171"/>
      <c r="Q212" s="171"/>
      <c r="R212" s="171"/>
      <c r="S212" s="171"/>
      <c r="T212" s="171"/>
      <c r="U212" s="171"/>
      <c r="V212" s="171"/>
    </row>
    <row r="217" spans="1:22" ht="15" customHeight="1" x14ac:dyDescent="0.4">
      <c r="A217" s="163" t="s">
        <v>240</v>
      </c>
      <c r="H217" s="498" t="s">
        <v>166</v>
      </c>
      <c r="I217" s="498"/>
      <c r="J217" s="498"/>
      <c r="K217" s="498"/>
      <c r="L217" s="498"/>
      <c r="M217" s="498" t="s">
        <v>167</v>
      </c>
      <c r="N217" s="498"/>
      <c r="O217" s="498"/>
      <c r="P217" s="498"/>
      <c r="Q217" s="498"/>
      <c r="R217" s="498" t="s">
        <v>168</v>
      </c>
      <c r="S217" s="498"/>
      <c r="T217" s="498"/>
      <c r="U217" s="498"/>
      <c r="V217" s="498"/>
    </row>
    <row r="218" spans="1:22" ht="15" customHeight="1" x14ac:dyDescent="0.4">
      <c r="D218" s="511" t="s">
        <v>131</v>
      </c>
      <c r="E218" s="511"/>
      <c r="F218" s="511"/>
      <c r="G218" s="512"/>
      <c r="H218" s="513" t="str">
        <f>IF($H$2="","",$H$2)</f>
        <v/>
      </c>
      <c r="I218" s="513"/>
      <c r="J218" s="513"/>
      <c r="K218" s="513"/>
      <c r="L218" s="513"/>
      <c r="M218" s="513" t="str">
        <f>IF($M$2="","",$M$2)</f>
        <v/>
      </c>
      <c r="N218" s="513"/>
      <c r="O218" s="513"/>
      <c r="P218" s="513"/>
      <c r="Q218" s="513"/>
      <c r="R218" s="513" t="str">
        <f>IF($R$2="","",$R$2)</f>
        <v/>
      </c>
      <c r="S218" s="513"/>
      <c r="T218" s="513"/>
      <c r="U218" s="513"/>
      <c r="V218" s="513"/>
    </row>
    <row r="220" spans="1:22" ht="15" customHeight="1" x14ac:dyDescent="0.4">
      <c r="A220" s="549" t="s">
        <v>239</v>
      </c>
      <c r="B220" s="549"/>
      <c r="C220" s="549"/>
      <c r="D220" s="549"/>
      <c r="E220" s="549"/>
      <c r="F220" s="549"/>
      <c r="G220" s="549"/>
      <c r="H220" s="549"/>
      <c r="I220" s="549"/>
      <c r="J220" s="549"/>
      <c r="K220" s="549"/>
      <c r="L220" s="549"/>
      <c r="M220" s="549"/>
      <c r="N220" s="549"/>
      <c r="O220" s="549"/>
      <c r="P220" s="549"/>
      <c r="Q220" s="549"/>
      <c r="R220" s="549"/>
      <c r="S220" s="549"/>
      <c r="T220" s="549"/>
      <c r="U220" s="549"/>
      <c r="V220" s="549"/>
    </row>
    <row r="222" spans="1:22" ht="15" customHeight="1" x14ac:dyDescent="0.4">
      <c r="B222" s="163" t="s">
        <v>135</v>
      </c>
    </row>
    <row r="223" spans="1:22" ht="15" customHeight="1" x14ac:dyDescent="0.4">
      <c r="B223" s="163" t="s">
        <v>136</v>
      </c>
    </row>
    <row r="224" spans="1:22" ht="15" customHeight="1" x14ac:dyDescent="0.4">
      <c r="B224" s="163" t="s">
        <v>457</v>
      </c>
    </row>
    <row r="225" spans="1:22" ht="15" customHeight="1" x14ac:dyDescent="0.4">
      <c r="B225" s="163" t="s">
        <v>165</v>
      </c>
    </row>
    <row r="227" spans="1:22" ht="15" customHeight="1" x14ac:dyDescent="0.4">
      <c r="A227" s="514" t="s">
        <v>341</v>
      </c>
      <c r="B227" s="514"/>
      <c r="C227" s="514"/>
      <c r="D227" s="514"/>
      <c r="E227" s="514"/>
      <c r="F227" s="514"/>
      <c r="G227" s="514"/>
      <c r="H227" s="514"/>
      <c r="I227" s="514"/>
      <c r="J227" s="514"/>
      <c r="K227" s="514"/>
      <c r="L227" s="514"/>
      <c r="M227" s="514"/>
      <c r="N227" s="514"/>
      <c r="O227" s="514"/>
      <c r="P227" s="514"/>
      <c r="Q227" s="514"/>
      <c r="R227" s="514"/>
      <c r="S227" s="514"/>
      <c r="T227" s="514"/>
      <c r="U227" s="514"/>
      <c r="V227" s="514"/>
    </row>
    <row r="228" spans="1:22" ht="15" customHeight="1" x14ac:dyDescent="0.4">
      <c r="B228" s="497" t="s">
        <v>242</v>
      </c>
      <c r="C228" s="497"/>
      <c r="D228" s="497"/>
      <c r="E228" s="497"/>
      <c r="F228" s="497"/>
      <c r="G228" s="497"/>
      <c r="H228" s="498" t="s">
        <v>166</v>
      </c>
      <c r="I228" s="498"/>
      <c r="J228" s="498"/>
      <c r="K228" s="498"/>
      <c r="L228" s="498"/>
      <c r="M228" s="498" t="s">
        <v>167</v>
      </c>
      <c r="N228" s="498"/>
      <c r="O228" s="498"/>
      <c r="P228" s="498"/>
      <c r="Q228" s="498"/>
      <c r="R228" s="498" t="s">
        <v>168</v>
      </c>
      <c r="S228" s="498"/>
      <c r="T228" s="498"/>
      <c r="U228" s="498"/>
      <c r="V228" s="498"/>
    </row>
    <row r="229" spans="1:22" ht="15" customHeight="1" x14ac:dyDescent="0.4">
      <c r="B229" s="499" t="s">
        <v>178</v>
      </c>
      <c r="C229" s="500"/>
      <c r="D229" s="537" t="s">
        <v>175</v>
      </c>
      <c r="E229" s="538"/>
      <c r="F229" s="538"/>
      <c r="G229" s="539"/>
      <c r="H229" s="491"/>
      <c r="I229" s="491"/>
      <c r="J229" s="491"/>
      <c r="K229" s="491"/>
      <c r="L229" s="491"/>
      <c r="M229" s="491"/>
      <c r="N229" s="491"/>
      <c r="O229" s="491"/>
      <c r="P229" s="491"/>
      <c r="Q229" s="491"/>
      <c r="R229" s="491"/>
      <c r="S229" s="491"/>
      <c r="T229" s="491"/>
      <c r="U229" s="491"/>
      <c r="V229" s="491"/>
    </row>
    <row r="230" spans="1:22" ht="15" customHeight="1" x14ac:dyDescent="0.4">
      <c r="B230" s="535"/>
      <c r="C230" s="536"/>
      <c r="D230" s="537" t="s">
        <v>176</v>
      </c>
      <c r="E230" s="538"/>
      <c r="F230" s="538"/>
      <c r="G230" s="539"/>
      <c r="H230" s="491"/>
      <c r="I230" s="491"/>
      <c r="J230" s="491"/>
      <c r="K230" s="491"/>
      <c r="L230" s="491"/>
      <c r="M230" s="491"/>
      <c r="N230" s="491"/>
      <c r="O230" s="491"/>
      <c r="P230" s="491"/>
      <c r="Q230" s="491"/>
      <c r="R230" s="491"/>
      <c r="S230" s="491"/>
      <c r="T230" s="491"/>
      <c r="U230" s="491"/>
      <c r="V230" s="491"/>
    </row>
    <row r="231" spans="1:22" ht="15" customHeight="1" x14ac:dyDescent="0.4">
      <c r="B231" s="501"/>
      <c r="C231" s="502"/>
      <c r="D231" s="507" t="s">
        <v>440</v>
      </c>
      <c r="E231" s="508"/>
      <c r="F231" s="508"/>
      <c r="G231" s="509"/>
      <c r="H231" s="491"/>
      <c r="I231" s="491"/>
      <c r="J231" s="491"/>
      <c r="K231" s="491"/>
      <c r="L231" s="491"/>
      <c r="M231" s="491"/>
      <c r="N231" s="491"/>
      <c r="O231" s="491"/>
      <c r="P231" s="491"/>
      <c r="Q231" s="491"/>
      <c r="R231" s="491"/>
      <c r="S231" s="491"/>
      <c r="T231" s="491"/>
      <c r="U231" s="491"/>
      <c r="V231" s="491"/>
    </row>
    <row r="232" spans="1:22" ht="15" customHeight="1" x14ac:dyDescent="0.4">
      <c r="B232" s="498" t="s">
        <v>188</v>
      </c>
      <c r="C232" s="498"/>
      <c r="D232" s="498"/>
      <c r="E232" s="498"/>
      <c r="F232" s="498"/>
      <c r="G232" s="498"/>
      <c r="H232" s="491"/>
      <c r="I232" s="491"/>
      <c r="J232" s="491"/>
      <c r="K232" s="491"/>
      <c r="L232" s="491"/>
      <c r="M232" s="491"/>
      <c r="N232" s="491"/>
      <c r="O232" s="491"/>
      <c r="P232" s="491"/>
      <c r="Q232" s="491"/>
      <c r="R232" s="491"/>
      <c r="S232" s="491"/>
      <c r="T232" s="491"/>
      <c r="U232" s="491"/>
      <c r="V232" s="491"/>
    </row>
    <row r="233" spans="1:22" ht="15" customHeight="1" x14ac:dyDescent="0.4">
      <c r="B233" s="498" t="s">
        <v>189</v>
      </c>
      <c r="C233" s="498"/>
      <c r="D233" s="498"/>
      <c r="E233" s="498"/>
      <c r="F233" s="498"/>
      <c r="G233" s="498"/>
      <c r="H233" s="491"/>
      <c r="I233" s="491"/>
      <c r="J233" s="491"/>
      <c r="K233" s="491"/>
      <c r="L233" s="491"/>
      <c r="M233" s="491"/>
      <c r="N233" s="491"/>
      <c r="O233" s="491"/>
      <c r="P233" s="491"/>
      <c r="Q233" s="491"/>
      <c r="R233" s="491"/>
      <c r="S233" s="491"/>
      <c r="T233" s="491"/>
      <c r="U233" s="491"/>
      <c r="V233" s="491"/>
    </row>
    <row r="234" spans="1:22" s="167" customFormat="1" ht="15" customHeight="1" x14ac:dyDescent="0.4">
      <c r="B234" s="483" t="s">
        <v>146</v>
      </c>
      <c r="C234" s="483"/>
      <c r="D234" s="483"/>
      <c r="E234" s="165" t="s">
        <v>243</v>
      </c>
      <c r="F234" s="165"/>
      <c r="G234" s="165"/>
      <c r="H234" s="165"/>
      <c r="I234" s="165"/>
      <c r="J234" s="165"/>
      <c r="K234" s="165"/>
      <c r="L234" s="165"/>
      <c r="M234" s="165"/>
      <c r="N234" s="165"/>
      <c r="O234" s="165"/>
      <c r="P234" s="165"/>
      <c r="Q234" s="165"/>
      <c r="R234" s="165"/>
      <c r="S234" s="165"/>
      <c r="T234" s="165"/>
      <c r="U234" s="165"/>
      <c r="V234" s="165"/>
    </row>
    <row r="235" spans="1:22" s="167" customFormat="1" ht="15" customHeight="1" x14ac:dyDescent="0.4">
      <c r="B235" s="483" t="s">
        <v>460</v>
      </c>
      <c r="C235" s="483"/>
      <c r="D235" s="483"/>
      <c r="E235" s="484" t="s">
        <v>461</v>
      </c>
      <c r="F235" s="484"/>
      <c r="G235" s="484"/>
      <c r="H235" s="484"/>
      <c r="I235" s="484"/>
      <c r="J235" s="484"/>
      <c r="K235" s="484"/>
      <c r="L235" s="484"/>
      <c r="M235" s="484"/>
      <c r="N235" s="484"/>
      <c r="O235" s="484"/>
      <c r="P235" s="484"/>
      <c r="Q235" s="484"/>
      <c r="R235" s="484"/>
      <c r="S235" s="484"/>
      <c r="T235" s="484"/>
      <c r="U235" s="484"/>
      <c r="V235" s="484"/>
    </row>
    <row r="236" spans="1:22" s="167" customFormat="1" ht="15" customHeight="1" x14ac:dyDescent="0.4">
      <c r="B236" s="187"/>
      <c r="C236" s="187"/>
      <c r="D236" s="187"/>
      <c r="E236" s="484"/>
      <c r="F236" s="484"/>
      <c r="G236" s="484"/>
      <c r="H236" s="484"/>
      <c r="I236" s="484"/>
      <c r="J236" s="484"/>
      <c r="K236" s="484"/>
      <c r="L236" s="484"/>
      <c r="M236" s="484"/>
      <c r="N236" s="484"/>
      <c r="O236" s="484"/>
      <c r="P236" s="484"/>
      <c r="Q236" s="484"/>
      <c r="R236" s="484"/>
      <c r="S236" s="484"/>
      <c r="T236" s="484"/>
      <c r="U236" s="484"/>
      <c r="V236" s="484"/>
    </row>
    <row r="238" spans="1:22" ht="15" customHeight="1" x14ac:dyDescent="0.4">
      <c r="A238" s="514" t="s">
        <v>342</v>
      </c>
      <c r="B238" s="514"/>
      <c r="C238" s="514"/>
      <c r="D238" s="514"/>
      <c r="E238" s="514"/>
      <c r="F238" s="514"/>
      <c r="G238" s="514"/>
      <c r="H238" s="514"/>
      <c r="I238" s="514"/>
      <c r="J238" s="514"/>
      <c r="K238" s="514"/>
      <c r="L238" s="514"/>
      <c r="M238" s="514"/>
      <c r="N238" s="514"/>
      <c r="O238" s="514"/>
      <c r="P238" s="514"/>
      <c r="Q238" s="514"/>
      <c r="R238" s="514"/>
      <c r="S238" s="514"/>
      <c r="T238" s="514"/>
      <c r="U238" s="514"/>
      <c r="V238" s="514"/>
    </row>
    <row r="239" spans="1:22" ht="15" customHeight="1" x14ac:dyDescent="0.4">
      <c r="B239" s="497" t="s">
        <v>244</v>
      </c>
      <c r="C239" s="497"/>
      <c r="D239" s="497"/>
      <c r="E239" s="497"/>
      <c r="F239" s="497"/>
      <c r="G239" s="497"/>
      <c r="H239" s="498" t="s">
        <v>166</v>
      </c>
      <c r="I239" s="498"/>
      <c r="J239" s="498"/>
      <c r="K239" s="498"/>
      <c r="L239" s="498"/>
    </row>
    <row r="240" spans="1:22" ht="15" customHeight="1" x14ac:dyDescent="0.4">
      <c r="B240" s="499" t="s">
        <v>178</v>
      </c>
      <c r="C240" s="500"/>
      <c r="D240" s="537" t="s">
        <v>176</v>
      </c>
      <c r="E240" s="538"/>
      <c r="F240" s="538"/>
      <c r="G240" s="539"/>
      <c r="H240" s="491"/>
      <c r="I240" s="491"/>
      <c r="J240" s="491"/>
      <c r="K240" s="491"/>
      <c r="L240" s="491"/>
    </row>
    <row r="241" spans="1:22" ht="15" customHeight="1" x14ac:dyDescent="0.4">
      <c r="B241" s="501"/>
      <c r="C241" s="502"/>
      <c r="D241" s="507" t="s">
        <v>221</v>
      </c>
      <c r="E241" s="508"/>
      <c r="F241" s="508"/>
      <c r="G241" s="509"/>
      <c r="H241" s="491"/>
      <c r="I241" s="491"/>
      <c r="J241" s="491"/>
      <c r="K241" s="491"/>
      <c r="L241" s="491"/>
    </row>
    <row r="242" spans="1:22" ht="15" customHeight="1" x14ac:dyDescent="0.4">
      <c r="B242" s="507" t="s">
        <v>281</v>
      </c>
      <c r="C242" s="508"/>
      <c r="D242" s="508"/>
      <c r="E242" s="508"/>
      <c r="F242" s="508"/>
      <c r="G242" s="509"/>
      <c r="H242" s="556"/>
      <c r="I242" s="557"/>
      <c r="J242" s="557"/>
      <c r="K242" s="557"/>
      <c r="L242" s="558"/>
    </row>
    <row r="243" spans="1:22" ht="15" customHeight="1" x14ac:dyDescent="0.4">
      <c r="B243" s="507" t="s">
        <v>188</v>
      </c>
      <c r="C243" s="508"/>
      <c r="D243" s="508"/>
      <c r="E243" s="508"/>
      <c r="F243" s="508"/>
      <c r="G243" s="509"/>
      <c r="H243" s="504"/>
      <c r="I243" s="505"/>
      <c r="J243" s="505"/>
      <c r="K243" s="505"/>
      <c r="L243" s="506"/>
    </row>
    <row r="244" spans="1:22" ht="15" customHeight="1" x14ac:dyDescent="0.4">
      <c r="B244" s="498" t="s">
        <v>189</v>
      </c>
      <c r="C244" s="498"/>
      <c r="D244" s="498"/>
      <c r="E244" s="498"/>
      <c r="F244" s="498"/>
      <c r="G244" s="498"/>
      <c r="H244" s="491"/>
      <c r="I244" s="491"/>
      <c r="J244" s="491"/>
      <c r="K244" s="491"/>
      <c r="L244" s="491"/>
    </row>
    <row r="245" spans="1:22" s="167" customFormat="1" ht="15" customHeight="1" x14ac:dyDescent="0.4">
      <c r="B245" s="483" t="s">
        <v>146</v>
      </c>
      <c r="C245" s="483"/>
      <c r="D245" s="483"/>
      <c r="E245" s="484" t="s">
        <v>245</v>
      </c>
      <c r="F245" s="555"/>
      <c r="G245" s="555"/>
      <c r="H245" s="555"/>
      <c r="I245" s="555"/>
      <c r="J245" s="555"/>
      <c r="K245" s="555"/>
      <c r="L245" s="555"/>
      <c r="M245" s="555"/>
      <c r="N245" s="555"/>
      <c r="O245" s="555"/>
      <c r="P245" s="555"/>
      <c r="Q245" s="555"/>
      <c r="R245" s="555"/>
      <c r="S245" s="555"/>
      <c r="T245" s="555"/>
      <c r="U245" s="555"/>
      <c r="V245" s="555"/>
    </row>
    <row r="246" spans="1:22" ht="15" customHeight="1" x14ac:dyDescent="0.4">
      <c r="E246" s="555"/>
      <c r="F246" s="555"/>
      <c r="G246" s="555"/>
      <c r="H246" s="555"/>
      <c r="I246" s="555"/>
      <c r="J246" s="555"/>
      <c r="K246" s="555"/>
      <c r="L246" s="555"/>
      <c r="M246" s="555"/>
      <c r="N246" s="555"/>
      <c r="O246" s="555"/>
      <c r="P246" s="555"/>
      <c r="Q246" s="555"/>
      <c r="R246" s="555"/>
      <c r="S246" s="555"/>
      <c r="T246" s="555"/>
      <c r="U246" s="555"/>
      <c r="V246" s="555"/>
    </row>
    <row r="248" spans="1:22" ht="15" customHeight="1" x14ac:dyDescent="0.4">
      <c r="A248" s="514" t="s">
        <v>343</v>
      </c>
      <c r="B248" s="514"/>
      <c r="C248" s="514"/>
      <c r="D248" s="514"/>
      <c r="E248" s="514"/>
      <c r="F248" s="514"/>
      <c r="G248" s="514"/>
      <c r="H248" s="514"/>
      <c r="I248" s="514"/>
      <c r="J248" s="514"/>
      <c r="K248" s="514"/>
      <c r="L248" s="514"/>
      <c r="M248" s="514"/>
      <c r="N248" s="514"/>
      <c r="O248" s="514"/>
      <c r="P248" s="514"/>
      <c r="Q248" s="514"/>
      <c r="R248" s="514"/>
      <c r="S248" s="514"/>
      <c r="T248" s="514"/>
      <c r="U248" s="514"/>
      <c r="V248" s="514"/>
    </row>
    <row r="249" spans="1:22" ht="15" customHeight="1" x14ac:dyDescent="0.4">
      <c r="B249" s="497" t="s">
        <v>246</v>
      </c>
      <c r="C249" s="497"/>
      <c r="D249" s="497"/>
      <c r="E249" s="497"/>
      <c r="F249" s="497"/>
      <c r="G249" s="497"/>
      <c r="H249" s="498" t="s">
        <v>166</v>
      </c>
      <c r="I249" s="498"/>
      <c r="J249" s="498"/>
      <c r="K249" s="498"/>
      <c r="L249" s="498"/>
    </row>
    <row r="250" spans="1:22" ht="15" customHeight="1" x14ac:dyDescent="0.4">
      <c r="B250" s="499" t="s">
        <v>178</v>
      </c>
      <c r="C250" s="500"/>
      <c r="D250" s="537" t="s">
        <v>134</v>
      </c>
      <c r="E250" s="538"/>
      <c r="F250" s="538"/>
      <c r="G250" s="539"/>
      <c r="H250" s="491"/>
      <c r="I250" s="491"/>
      <c r="J250" s="491"/>
      <c r="K250" s="491"/>
      <c r="L250" s="491"/>
    </row>
    <row r="251" spans="1:22" ht="15" customHeight="1" x14ac:dyDescent="0.4">
      <c r="B251" s="501"/>
      <c r="C251" s="502"/>
      <c r="D251" s="507" t="s">
        <v>59</v>
      </c>
      <c r="E251" s="508"/>
      <c r="F251" s="508"/>
      <c r="G251" s="509"/>
      <c r="H251" s="559"/>
      <c r="I251" s="559"/>
      <c r="J251" s="559"/>
      <c r="K251" s="559"/>
      <c r="L251" s="559"/>
    </row>
    <row r="252" spans="1:22" ht="15" customHeight="1" x14ac:dyDescent="0.4">
      <c r="B252" s="507" t="s">
        <v>247</v>
      </c>
      <c r="C252" s="508"/>
      <c r="D252" s="508"/>
      <c r="E252" s="508"/>
      <c r="F252" s="508"/>
      <c r="G252" s="509"/>
      <c r="H252" s="491"/>
      <c r="I252" s="491"/>
      <c r="J252" s="491"/>
      <c r="K252" s="491"/>
      <c r="L252" s="491"/>
      <c r="M252" s="491"/>
      <c r="N252" s="491"/>
      <c r="O252" s="491"/>
      <c r="P252" s="491"/>
      <c r="Q252" s="491"/>
      <c r="R252" s="491"/>
      <c r="S252" s="491"/>
      <c r="T252" s="491"/>
      <c r="U252" s="491"/>
      <c r="V252" s="491"/>
    </row>
    <row r="253" spans="1:22" ht="15" customHeight="1" x14ac:dyDescent="0.4">
      <c r="B253" s="498" t="s">
        <v>248</v>
      </c>
      <c r="C253" s="498"/>
      <c r="D253" s="498"/>
      <c r="E253" s="498"/>
      <c r="F253" s="498"/>
      <c r="G253" s="498"/>
      <c r="H253" s="560"/>
      <c r="I253" s="560"/>
      <c r="J253" s="560"/>
      <c r="K253" s="560"/>
      <c r="L253" s="560"/>
      <c r="M253" s="560"/>
      <c r="N253" s="560"/>
      <c r="O253" s="560"/>
      <c r="P253" s="560"/>
      <c r="Q253" s="560"/>
      <c r="R253" s="560"/>
      <c r="S253" s="560"/>
      <c r="T253" s="560"/>
      <c r="U253" s="560"/>
      <c r="V253" s="560"/>
    </row>
    <row r="254" spans="1:22" s="167" customFormat="1" ht="15" customHeight="1" x14ac:dyDescent="0.4">
      <c r="B254" s="483" t="s">
        <v>146</v>
      </c>
      <c r="C254" s="483"/>
      <c r="D254" s="483"/>
      <c r="E254" s="484" t="s">
        <v>436</v>
      </c>
      <c r="F254" s="555"/>
      <c r="G254" s="555"/>
      <c r="H254" s="555"/>
      <c r="I254" s="555"/>
      <c r="J254" s="555"/>
      <c r="K254" s="555"/>
      <c r="L254" s="555"/>
      <c r="M254" s="555"/>
      <c r="N254" s="555"/>
      <c r="O254" s="555"/>
      <c r="P254" s="555"/>
      <c r="Q254" s="555"/>
      <c r="R254" s="555"/>
      <c r="S254" s="555"/>
      <c r="T254" s="555"/>
      <c r="U254" s="555"/>
      <c r="V254" s="555"/>
    </row>
    <row r="255" spans="1:22" s="167" customFormat="1" ht="15" customHeight="1" x14ac:dyDescent="0.4">
      <c r="B255" s="166"/>
      <c r="C255" s="166"/>
      <c r="D255" s="166"/>
      <c r="E255" s="484"/>
      <c r="F255" s="555"/>
      <c r="G255" s="555"/>
      <c r="H255" s="555"/>
      <c r="I255" s="555"/>
      <c r="J255" s="555"/>
      <c r="K255" s="555"/>
      <c r="L255" s="555"/>
      <c r="M255" s="555"/>
      <c r="N255" s="555"/>
      <c r="O255" s="555"/>
      <c r="P255" s="555"/>
      <c r="Q255" s="555"/>
      <c r="R255" s="555"/>
      <c r="S255" s="555"/>
      <c r="T255" s="555"/>
      <c r="U255" s="555"/>
      <c r="V255" s="555"/>
    </row>
    <row r="256" spans="1:22" ht="15" customHeight="1" x14ac:dyDescent="0.4">
      <c r="E256" s="555"/>
      <c r="F256" s="555"/>
      <c r="G256" s="555"/>
      <c r="H256" s="555"/>
      <c r="I256" s="555"/>
      <c r="J256" s="555"/>
      <c r="K256" s="555"/>
      <c r="L256" s="555"/>
      <c r="M256" s="555"/>
      <c r="N256" s="555"/>
      <c r="O256" s="555"/>
      <c r="P256" s="555"/>
      <c r="Q256" s="555"/>
      <c r="R256" s="555"/>
      <c r="S256" s="555"/>
      <c r="T256" s="555"/>
      <c r="U256" s="555"/>
      <c r="V256" s="555"/>
    </row>
    <row r="258" spans="1:22" ht="15" customHeight="1" x14ac:dyDescent="0.4">
      <c r="A258" s="514" t="s">
        <v>344</v>
      </c>
      <c r="B258" s="514"/>
      <c r="C258" s="514"/>
      <c r="D258" s="514"/>
      <c r="E258" s="514"/>
      <c r="F258" s="514"/>
      <c r="G258" s="514"/>
      <c r="H258" s="514"/>
      <c r="I258" s="514"/>
      <c r="J258" s="514"/>
      <c r="K258" s="514"/>
      <c r="L258" s="514"/>
      <c r="M258" s="514"/>
      <c r="N258" s="514"/>
      <c r="O258" s="514"/>
      <c r="P258" s="514"/>
      <c r="Q258" s="514"/>
      <c r="R258" s="514"/>
      <c r="S258" s="514"/>
      <c r="T258" s="514"/>
      <c r="U258" s="514"/>
      <c r="V258" s="514"/>
    </row>
    <row r="259" spans="1:22" ht="15" customHeight="1" x14ac:dyDescent="0.4">
      <c r="B259" s="497" t="s">
        <v>250</v>
      </c>
      <c r="C259" s="497"/>
      <c r="D259" s="497"/>
      <c r="E259" s="497"/>
      <c r="F259" s="497"/>
      <c r="G259" s="497"/>
      <c r="H259" s="498" t="s">
        <v>166</v>
      </c>
      <c r="I259" s="498"/>
      <c r="J259" s="498"/>
      <c r="K259" s="498"/>
      <c r="L259" s="498"/>
      <c r="M259" s="498" t="s">
        <v>167</v>
      </c>
      <c r="N259" s="498"/>
      <c r="O259" s="498"/>
      <c r="P259" s="498"/>
      <c r="Q259" s="498"/>
      <c r="R259" s="498" t="s">
        <v>168</v>
      </c>
      <c r="S259" s="498"/>
      <c r="T259" s="498"/>
      <c r="U259" s="498"/>
      <c r="V259" s="498"/>
    </row>
    <row r="260" spans="1:22" ht="107.1" customHeight="1" x14ac:dyDescent="0.4">
      <c r="B260" s="530" t="s">
        <v>178</v>
      </c>
      <c r="C260" s="178" t="s">
        <v>206</v>
      </c>
      <c r="D260" s="496" t="s">
        <v>515</v>
      </c>
      <c r="E260" s="496"/>
      <c r="F260" s="496"/>
      <c r="G260" s="496"/>
      <c r="H260" s="504"/>
      <c r="I260" s="505"/>
      <c r="J260" s="505"/>
      <c r="K260" s="505"/>
      <c r="L260" s="506"/>
      <c r="M260" s="504"/>
      <c r="N260" s="505"/>
      <c r="O260" s="505"/>
      <c r="P260" s="505"/>
      <c r="Q260" s="506"/>
      <c r="R260" s="504"/>
      <c r="S260" s="505"/>
      <c r="T260" s="505"/>
      <c r="U260" s="505"/>
      <c r="V260" s="506"/>
    </row>
    <row r="261" spans="1:22" ht="26.25" customHeight="1" x14ac:dyDescent="0.4">
      <c r="B261" s="530"/>
      <c r="C261" s="178" t="s">
        <v>207</v>
      </c>
      <c r="D261" s="496" t="s">
        <v>251</v>
      </c>
      <c r="E261" s="496"/>
      <c r="F261" s="496"/>
      <c r="G261" s="496"/>
      <c r="H261" s="504"/>
      <c r="I261" s="505"/>
      <c r="J261" s="505"/>
      <c r="K261" s="505"/>
      <c r="L261" s="506"/>
      <c r="M261" s="504"/>
      <c r="N261" s="505"/>
      <c r="O261" s="505"/>
      <c r="P261" s="505"/>
      <c r="Q261" s="506"/>
      <c r="R261" s="504"/>
      <c r="S261" s="505"/>
      <c r="T261" s="505"/>
      <c r="U261" s="505"/>
      <c r="V261" s="506"/>
    </row>
    <row r="262" spans="1:22" ht="15" customHeight="1" x14ac:dyDescent="0.4">
      <c r="B262" s="530"/>
      <c r="C262" s="498" t="s">
        <v>222</v>
      </c>
      <c r="D262" s="498"/>
      <c r="E262" s="498"/>
      <c r="F262" s="498"/>
      <c r="G262" s="498"/>
      <c r="H262" s="491"/>
      <c r="I262" s="491"/>
      <c r="J262" s="491"/>
      <c r="K262" s="491"/>
      <c r="L262" s="491"/>
      <c r="M262" s="491"/>
      <c r="N262" s="491"/>
      <c r="O262" s="491"/>
      <c r="P262" s="491"/>
      <c r="Q262" s="491"/>
      <c r="R262" s="491"/>
      <c r="S262" s="491"/>
      <c r="T262" s="491"/>
      <c r="U262" s="491"/>
      <c r="V262" s="491"/>
    </row>
    <row r="263" spans="1:22" s="167" customFormat="1" ht="25.5" customHeight="1" x14ac:dyDescent="0.4">
      <c r="B263" s="510" t="s">
        <v>459</v>
      </c>
      <c r="C263" s="510"/>
      <c r="D263" s="510"/>
      <c r="E263" s="485" t="s">
        <v>477</v>
      </c>
      <c r="F263" s="486"/>
      <c r="G263" s="486"/>
      <c r="H263" s="486"/>
      <c r="I263" s="486"/>
      <c r="J263" s="486"/>
      <c r="K263" s="486"/>
      <c r="L263" s="486"/>
      <c r="M263" s="486"/>
      <c r="N263" s="486"/>
      <c r="O263" s="486"/>
      <c r="P263" s="486"/>
      <c r="Q263" s="486"/>
      <c r="R263" s="486"/>
      <c r="S263" s="486"/>
      <c r="T263" s="486"/>
      <c r="U263" s="486"/>
      <c r="V263" s="486"/>
    </row>
    <row r="264" spans="1:22" s="167" customFormat="1" ht="24.95" customHeight="1" x14ac:dyDescent="0.4">
      <c r="B264" s="198"/>
      <c r="C264" s="198"/>
      <c r="D264" s="198"/>
      <c r="E264" s="519" t="s">
        <v>527</v>
      </c>
      <c r="F264" s="487"/>
      <c r="G264" s="487"/>
      <c r="H264" s="487"/>
      <c r="I264" s="487"/>
      <c r="J264" s="487"/>
      <c r="K264" s="487"/>
      <c r="L264" s="487"/>
      <c r="M264" s="487"/>
      <c r="N264" s="487"/>
      <c r="O264" s="487"/>
      <c r="P264" s="487"/>
      <c r="Q264" s="487"/>
      <c r="R264" s="487"/>
      <c r="S264" s="487"/>
      <c r="T264" s="487"/>
      <c r="U264" s="487"/>
      <c r="V264" s="487"/>
    </row>
    <row r="266" spans="1:22" ht="15" customHeight="1" x14ac:dyDescent="0.4">
      <c r="A266" s="163" t="s">
        <v>240</v>
      </c>
      <c r="H266" s="498" t="s">
        <v>166</v>
      </c>
      <c r="I266" s="498"/>
      <c r="J266" s="498"/>
      <c r="K266" s="498"/>
      <c r="L266" s="498"/>
      <c r="M266" s="498" t="s">
        <v>167</v>
      </c>
      <c r="N266" s="498"/>
      <c r="O266" s="498"/>
      <c r="P266" s="498"/>
      <c r="Q266" s="498"/>
      <c r="R266" s="498" t="s">
        <v>168</v>
      </c>
      <c r="S266" s="498"/>
      <c r="T266" s="498"/>
      <c r="U266" s="498"/>
      <c r="V266" s="498"/>
    </row>
    <row r="267" spans="1:22" ht="15" customHeight="1" x14ac:dyDescent="0.4">
      <c r="D267" s="511" t="s">
        <v>131</v>
      </c>
      <c r="E267" s="511"/>
      <c r="F267" s="511"/>
      <c r="G267" s="512"/>
      <c r="H267" s="513" t="str">
        <f>IF($H$2="","",$H$2)</f>
        <v/>
      </c>
      <c r="I267" s="513"/>
      <c r="J267" s="513"/>
      <c r="K267" s="513"/>
      <c r="L267" s="513"/>
      <c r="M267" s="513" t="str">
        <f>IF($M$2="","",$M$2)</f>
        <v/>
      </c>
      <c r="N267" s="513"/>
      <c r="O267" s="513"/>
      <c r="P267" s="513"/>
      <c r="Q267" s="513"/>
      <c r="R267" s="513" t="str">
        <f>IF($R$2="","",$R$2)</f>
        <v/>
      </c>
      <c r="S267" s="513"/>
      <c r="T267" s="513"/>
      <c r="U267" s="513"/>
      <c r="V267" s="513"/>
    </row>
    <row r="270" spans="1:22" ht="15" customHeight="1" x14ac:dyDescent="0.4">
      <c r="A270" s="514" t="s">
        <v>345</v>
      </c>
      <c r="B270" s="514"/>
      <c r="C270" s="514"/>
      <c r="D270" s="514"/>
      <c r="E270" s="514"/>
      <c r="F270" s="514"/>
      <c r="G270" s="514"/>
      <c r="H270" s="514"/>
      <c r="I270" s="514"/>
      <c r="J270" s="514"/>
      <c r="K270" s="514"/>
      <c r="L270" s="514"/>
      <c r="M270" s="514"/>
      <c r="N270" s="514"/>
      <c r="O270" s="514"/>
      <c r="P270" s="514"/>
      <c r="Q270" s="514"/>
      <c r="R270" s="514"/>
      <c r="S270" s="514"/>
      <c r="T270" s="514"/>
      <c r="U270" s="514"/>
      <c r="V270" s="514"/>
    </row>
    <row r="271" spans="1:22" ht="15" customHeight="1" x14ac:dyDescent="0.4">
      <c r="B271" s="497" t="s">
        <v>253</v>
      </c>
      <c r="C271" s="497"/>
      <c r="D271" s="497"/>
      <c r="E271" s="497"/>
      <c r="F271" s="497"/>
      <c r="G271" s="497"/>
      <c r="H271" s="498" t="s">
        <v>166</v>
      </c>
      <c r="I271" s="498"/>
      <c r="J271" s="498"/>
      <c r="K271" s="498"/>
      <c r="L271" s="498"/>
      <c r="M271" s="498" t="s">
        <v>167</v>
      </c>
      <c r="N271" s="498"/>
      <c r="O271" s="498"/>
      <c r="P271" s="498"/>
      <c r="Q271" s="498"/>
      <c r="R271" s="498" t="s">
        <v>168</v>
      </c>
      <c r="S271" s="498"/>
      <c r="T271" s="498"/>
      <c r="U271" s="498"/>
      <c r="V271" s="498"/>
    </row>
    <row r="272" spans="1:22" ht="15" customHeight="1" x14ac:dyDescent="0.4">
      <c r="B272" s="530" t="s">
        <v>178</v>
      </c>
      <c r="C272" s="178" t="s">
        <v>206</v>
      </c>
      <c r="D272" s="496" t="s">
        <v>254</v>
      </c>
      <c r="E272" s="496"/>
      <c r="F272" s="496"/>
      <c r="G272" s="496"/>
      <c r="H272" s="504"/>
      <c r="I272" s="505"/>
      <c r="J272" s="505"/>
      <c r="K272" s="505"/>
      <c r="L272" s="506"/>
      <c r="M272" s="504"/>
      <c r="N272" s="505"/>
      <c r="O272" s="505"/>
      <c r="P272" s="505"/>
      <c r="Q272" s="506"/>
      <c r="R272" s="504"/>
      <c r="S272" s="505"/>
      <c r="T272" s="505"/>
      <c r="U272" s="505"/>
      <c r="V272" s="506"/>
    </row>
    <row r="273" spans="1:23" ht="37.5" customHeight="1" x14ac:dyDescent="0.4">
      <c r="B273" s="530"/>
      <c r="C273" s="178" t="s">
        <v>207</v>
      </c>
      <c r="D273" s="496" t="s">
        <v>255</v>
      </c>
      <c r="E273" s="496"/>
      <c r="F273" s="496"/>
      <c r="G273" s="496"/>
      <c r="H273" s="504"/>
      <c r="I273" s="505"/>
      <c r="J273" s="505"/>
      <c r="K273" s="505"/>
      <c r="L273" s="506"/>
      <c r="M273" s="504"/>
      <c r="N273" s="505"/>
      <c r="O273" s="505"/>
      <c r="P273" s="505"/>
      <c r="Q273" s="506"/>
      <c r="R273" s="504"/>
      <c r="S273" s="505"/>
      <c r="T273" s="505"/>
      <c r="U273" s="505"/>
      <c r="V273" s="506"/>
    </row>
    <row r="274" spans="1:23" ht="15" customHeight="1" x14ac:dyDescent="0.4">
      <c r="B274" s="530"/>
      <c r="C274" s="178" t="s">
        <v>252</v>
      </c>
      <c r="D274" s="496" t="s">
        <v>256</v>
      </c>
      <c r="E274" s="496"/>
      <c r="F274" s="496"/>
      <c r="G274" s="496"/>
      <c r="H274" s="504"/>
      <c r="I274" s="505"/>
      <c r="J274" s="505"/>
      <c r="K274" s="505"/>
      <c r="L274" s="506"/>
      <c r="M274" s="504"/>
      <c r="N274" s="505"/>
      <c r="O274" s="505"/>
      <c r="P274" s="505"/>
      <c r="Q274" s="506"/>
      <c r="R274" s="504"/>
      <c r="S274" s="505"/>
      <c r="T274" s="505"/>
      <c r="U274" s="505"/>
      <c r="V274" s="506"/>
    </row>
    <row r="275" spans="1:23" ht="26.25" customHeight="1" x14ac:dyDescent="0.4">
      <c r="B275" s="530"/>
      <c r="C275" s="178" t="s">
        <v>259</v>
      </c>
      <c r="D275" s="496" t="s">
        <v>257</v>
      </c>
      <c r="E275" s="496"/>
      <c r="F275" s="496"/>
      <c r="G275" s="496"/>
      <c r="H275" s="504"/>
      <c r="I275" s="505"/>
      <c r="J275" s="505"/>
      <c r="K275" s="505"/>
      <c r="L275" s="506"/>
      <c r="M275" s="504"/>
      <c r="N275" s="505"/>
      <c r="O275" s="505"/>
      <c r="P275" s="505"/>
      <c r="Q275" s="506"/>
      <c r="R275" s="504"/>
      <c r="S275" s="505"/>
      <c r="T275" s="505"/>
      <c r="U275" s="505"/>
      <c r="V275" s="506"/>
    </row>
    <row r="276" spans="1:23" ht="37.5" customHeight="1" x14ac:dyDescent="0.4">
      <c r="B276" s="530"/>
      <c r="C276" s="178" t="s">
        <v>260</v>
      </c>
      <c r="D276" s="496" t="s">
        <v>258</v>
      </c>
      <c r="E276" s="496"/>
      <c r="F276" s="496"/>
      <c r="G276" s="496"/>
      <c r="H276" s="504"/>
      <c r="I276" s="505"/>
      <c r="J276" s="505"/>
      <c r="K276" s="505"/>
      <c r="L276" s="506"/>
      <c r="M276" s="504"/>
      <c r="N276" s="505"/>
      <c r="O276" s="505"/>
      <c r="P276" s="505"/>
      <c r="Q276" s="506"/>
      <c r="R276" s="504"/>
      <c r="S276" s="505"/>
      <c r="T276" s="505"/>
      <c r="U276" s="505"/>
      <c r="V276" s="506"/>
    </row>
    <row r="277" spans="1:23" ht="15" customHeight="1" x14ac:dyDescent="0.4">
      <c r="B277" s="530"/>
      <c r="C277" s="498" t="s">
        <v>222</v>
      </c>
      <c r="D277" s="498"/>
      <c r="E277" s="498"/>
      <c r="F277" s="498"/>
      <c r="G277" s="498"/>
      <c r="H277" s="491"/>
      <c r="I277" s="491"/>
      <c r="J277" s="491"/>
      <c r="K277" s="491"/>
      <c r="L277" s="491"/>
      <c r="M277" s="491"/>
      <c r="N277" s="491"/>
      <c r="O277" s="491"/>
      <c r="P277" s="491"/>
      <c r="Q277" s="491"/>
      <c r="R277" s="491"/>
      <c r="S277" s="491"/>
      <c r="T277" s="491"/>
      <c r="U277" s="491"/>
      <c r="V277" s="491"/>
    </row>
    <row r="278" spans="1:23" ht="15" customHeight="1" x14ac:dyDescent="0.4">
      <c r="B278" s="488" t="s">
        <v>261</v>
      </c>
      <c r="C278" s="489"/>
      <c r="D278" s="489"/>
      <c r="E278" s="489"/>
      <c r="F278" s="489"/>
      <c r="G278" s="490"/>
      <c r="H278" s="526"/>
      <c r="I278" s="527"/>
      <c r="J278" s="527"/>
      <c r="K278" s="527"/>
      <c r="L278" s="528"/>
      <c r="M278" s="526"/>
      <c r="N278" s="527"/>
      <c r="O278" s="527"/>
      <c r="P278" s="527"/>
      <c r="Q278" s="528"/>
      <c r="R278" s="526"/>
      <c r="S278" s="527"/>
      <c r="T278" s="527"/>
      <c r="U278" s="527"/>
      <c r="V278" s="528"/>
    </row>
    <row r="279" spans="1:23" s="167" customFormat="1" ht="15" customHeight="1" x14ac:dyDescent="0.4">
      <c r="B279" s="510" t="s">
        <v>459</v>
      </c>
      <c r="C279" s="510"/>
      <c r="D279" s="510"/>
      <c r="E279" s="165" t="s">
        <v>262</v>
      </c>
      <c r="F279" s="165"/>
      <c r="G279" s="165"/>
      <c r="H279" s="165"/>
      <c r="I279" s="165"/>
      <c r="J279" s="165"/>
      <c r="K279" s="165"/>
      <c r="L279" s="165"/>
      <c r="M279" s="165"/>
      <c r="N279" s="165"/>
      <c r="O279" s="165"/>
      <c r="P279" s="165"/>
      <c r="Q279" s="165"/>
      <c r="R279" s="165"/>
      <c r="S279" s="165"/>
      <c r="T279" s="165"/>
      <c r="U279" s="165"/>
      <c r="V279" s="165"/>
    </row>
    <row r="282" spans="1:23" ht="15" customHeight="1" x14ac:dyDescent="0.4">
      <c r="A282" s="514" t="s">
        <v>346</v>
      </c>
      <c r="B282" s="514"/>
      <c r="C282" s="514"/>
      <c r="D282" s="514"/>
      <c r="E282" s="514"/>
      <c r="F282" s="514"/>
      <c r="G282" s="514"/>
      <c r="H282" s="514"/>
      <c r="I282" s="514"/>
      <c r="J282" s="514"/>
      <c r="K282" s="514"/>
      <c r="L282" s="514"/>
      <c r="M282" s="514"/>
      <c r="N282" s="514"/>
      <c r="O282" s="514"/>
      <c r="P282" s="514"/>
      <c r="Q282" s="514"/>
      <c r="R282" s="514"/>
      <c r="S282" s="514"/>
      <c r="T282" s="514"/>
      <c r="U282" s="514"/>
      <c r="V282" s="514"/>
    </row>
    <row r="283" spans="1:23" ht="15" customHeight="1" x14ac:dyDescent="0.4">
      <c r="B283" s="497" t="s">
        <v>264</v>
      </c>
      <c r="C283" s="497"/>
      <c r="D283" s="497"/>
      <c r="E283" s="497"/>
      <c r="F283" s="497"/>
      <c r="G283" s="497"/>
      <c r="H283" s="498" t="s">
        <v>166</v>
      </c>
      <c r="I283" s="498"/>
      <c r="J283" s="498"/>
      <c r="K283" s="498"/>
      <c r="L283" s="498"/>
      <c r="M283" s="498" t="s">
        <v>167</v>
      </c>
      <c r="N283" s="498"/>
      <c r="O283" s="498"/>
      <c r="P283" s="498"/>
      <c r="Q283" s="498"/>
      <c r="R283" s="498" t="s">
        <v>168</v>
      </c>
      <c r="S283" s="498"/>
      <c r="T283" s="498"/>
      <c r="U283" s="498"/>
      <c r="V283" s="498"/>
    </row>
    <row r="284" spans="1:23" ht="15" customHeight="1" x14ac:dyDescent="0.4">
      <c r="B284" s="520" t="s">
        <v>178</v>
      </c>
      <c r="C284" s="520"/>
      <c r="D284" s="548" t="s">
        <v>265</v>
      </c>
      <c r="E284" s="548"/>
      <c r="F284" s="548"/>
      <c r="G284" s="548"/>
      <c r="H284" s="491"/>
      <c r="I284" s="491"/>
      <c r="J284" s="491"/>
      <c r="K284" s="491"/>
      <c r="L284" s="491"/>
      <c r="M284" s="491"/>
      <c r="N284" s="491"/>
      <c r="O284" s="491"/>
      <c r="P284" s="491"/>
      <c r="Q284" s="491"/>
      <c r="R284" s="491"/>
      <c r="S284" s="491"/>
      <c r="T284" s="491"/>
      <c r="U284" s="491"/>
      <c r="V284" s="491"/>
    </row>
    <row r="285" spans="1:23" ht="15" customHeight="1" x14ac:dyDescent="0.4">
      <c r="B285" s="520"/>
      <c r="C285" s="520"/>
      <c r="D285" s="498" t="s">
        <v>266</v>
      </c>
      <c r="E285" s="498"/>
      <c r="F285" s="498"/>
      <c r="G285" s="498"/>
      <c r="H285" s="491"/>
      <c r="I285" s="491"/>
      <c r="J285" s="491"/>
      <c r="K285" s="491"/>
      <c r="L285" s="491"/>
      <c r="M285" s="491"/>
      <c r="N285" s="491"/>
      <c r="O285" s="491"/>
      <c r="P285" s="491"/>
      <c r="Q285" s="491"/>
      <c r="R285" s="491"/>
      <c r="S285" s="491"/>
      <c r="T285" s="491"/>
      <c r="U285" s="491"/>
      <c r="V285" s="491"/>
    </row>
    <row r="286" spans="1:23" ht="15" customHeight="1" x14ac:dyDescent="0.4">
      <c r="B286" s="498" t="s">
        <v>267</v>
      </c>
      <c r="C286" s="498"/>
      <c r="D286" s="498"/>
      <c r="E286" s="498"/>
      <c r="F286" s="498"/>
      <c r="G286" s="498"/>
      <c r="H286" s="491"/>
      <c r="I286" s="491"/>
      <c r="J286" s="491"/>
      <c r="K286" s="491"/>
      <c r="L286" s="491"/>
      <c r="M286" s="491"/>
      <c r="N286" s="491"/>
      <c r="O286" s="491"/>
      <c r="P286" s="491"/>
      <c r="Q286" s="491"/>
      <c r="R286" s="491"/>
      <c r="S286" s="491"/>
      <c r="T286" s="491"/>
      <c r="U286" s="491"/>
      <c r="V286" s="491"/>
    </row>
    <row r="287" spans="1:23" ht="15" customHeight="1" x14ac:dyDescent="0.4">
      <c r="B287" s="498" t="s">
        <v>268</v>
      </c>
      <c r="C287" s="498"/>
      <c r="D287" s="498"/>
      <c r="E287" s="498"/>
      <c r="F287" s="498"/>
      <c r="G287" s="498"/>
      <c r="H287" s="526"/>
      <c r="I287" s="527"/>
      <c r="J287" s="527"/>
      <c r="K287" s="527"/>
      <c r="L287" s="528"/>
      <c r="M287" s="526"/>
      <c r="N287" s="527"/>
      <c r="O287" s="527"/>
      <c r="P287" s="527"/>
      <c r="Q287" s="528"/>
      <c r="R287" s="526"/>
      <c r="S287" s="527"/>
      <c r="T287" s="527"/>
      <c r="U287" s="527"/>
      <c r="V287" s="528"/>
      <c r="W287" s="164"/>
    </row>
    <row r="288" spans="1:23" s="167" customFormat="1" ht="15" customHeight="1" x14ac:dyDescent="0.4">
      <c r="B288" s="483" t="s">
        <v>146</v>
      </c>
      <c r="C288" s="483"/>
      <c r="D288" s="483"/>
      <c r="E288" s="484" t="s">
        <v>475</v>
      </c>
      <c r="F288" s="555"/>
      <c r="G288" s="555"/>
      <c r="H288" s="555"/>
      <c r="I288" s="555"/>
      <c r="J288" s="555"/>
      <c r="K288" s="555"/>
      <c r="L288" s="555"/>
      <c r="M288" s="555"/>
      <c r="N288" s="555"/>
      <c r="O288" s="555"/>
      <c r="P288" s="555"/>
      <c r="Q288" s="555"/>
      <c r="R288" s="555"/>
      <c r="S288" s="555"/>
      <c r="T288" s="555"/>
      <c r="U288" s="555"/>
      <c r="V288" s="555"/>
    </row>
    <row r="289" spans="1:22" s="167" customFormat="1" ht="15" customHeight="1" x14ac:dyDescent="0.4">
      <c r="B289" s="166"/>
      <c r="C289" s="166"/>
      <c r="D289" s="166"/>
      <c r="E289" s="484"/>
      <c r="F289" s="555"/>
      <c r="G289" s="555"/>
      <c r="H289" s="555"/>
      <c r="I289" s="555"/>
      <c r="J289" s="555"/>
      <c r="K289" s="555"/>
      <c r="L289" s="555"/>
      <c r="M289" s="555"/>
      <c r="N289" s="555"/>
      <c r="O289" s="555"/>
      <c r="P289" s="555"/>
      <c r="Q289" s="555"/>
      <c r="R289" s="555"/>
      <c r="S289" s="555"/>
      <c r="T289" s="555"/>
      <c r="U289" s="555"/>
      <c r="V289" s="555"/>
    </row>
    <row r="290" spans="1:22" ht="15" customHeight="1" x14ac:dyDescent="0.4">
      <c r="E290" s="555"/>
      <c r="F290" s="555"/>
      <c r="G290" s="555"/>
      <c r="H290" s="555"/>
      <c r="I290" s="555"/>
      <c r="J290" s="555"/>
      <c r="K290" s="555"/>
      <c r="L290" s="555"/>
      <c r="M290" s="555"/>
      <c r="N290" s="555"/>
      <c r="O290" s="555"/>
      <c r="P290" s="555"/>
      <c r="Q290" s="555"/>
      <c r="R290" s="555"/>
      <c r="S290" s="555"/>
      <c r="T290" s="555"/>
      <c r="U290" s="555"/>
      <c r="V290" s="555"/>
    </row>
    <row r="293" spans="1:22" ht="15" customHeight="1" x14ac:dyDescent="0.4">
      <c r="A293" s="163" t="s">
        <v>269</v>
      </c>
      <c r="H293" s="498" t="s">
        <v>166</v>
      </c>
      <c r="I293" s="498"/>
      <c r="J293" s="498"/>
      <c r="K293" s="498"/>
      <c r="L293" s="498"/>
      <c r="M293" s="498" t="s">
        <v>167</v>
      </c>
      <c r="N293" s="498"/>
      <c r="O293" s="498"/>
      <c r="P293" s="498"/>
      <c r="Q293" s="498"/>
      <c r="R293" s="498" t="s">
        <v>168</v>
      </c>
      <c r="S293" s="498"/>
      <c r="T293" s="498"/>
      <c r="U293" s="498"/>
      <c r="V293" s="498"/>
    </row>
    <row r="294" spans="1:22" ht="15" customHeight="1" x14ac:dyDescent="0.4">
      <c r="D294" s="511" t="s">
        <v>131</v>
      </c>
      <c r="E294" s="511"/>
      <c r="F294" s="511"/>
      <c r="G294" s="512"/>
      <c r="H294" s="513" t="str">
        <f>IF($H$2="","",$H$2)</f>
        <v/>
      </c>
      <c r="I294" s="513"/>
      <c r="J294" s="513"/>
      <c r="K294" s="513"/>
      <c r="L294" s="513"/>
      <c r="M294" s="513" t="str">
        <f>IF($M$2="","",$M$2)</f>
        <v/>
      </c>
      <c r="N294" s="513"/>
      <c r="O294" s="513"/>
      <c r="P294" s="513"/>
      <c r="Q294" s="513"/>
      <c r="R294" s="513" t="str">
        <f>IF($R$2="","",$R$2)</f>
        <v/>
      </c>
      <c r="S294" s="513"/>
      <c r="T294" s="513"/>
      <c r="U294" s="513"/>
      <c r="V294" s="513"/>
    </row>
    <row r="296" spans="1:22" ht="15" customHeight="1" x14ac:dyDescent="0.4">
      <c r="A296" s="549" t="s">
        <v>271</v>
      </c>
      <c r="B296" s="549"/>
      <c r="C296" s="549"/>
      <c r="D296" s="549"/>
      <c r="E296" s="549"/>
      <c r="F296" s="549"/>
      <c r="G296" s="549"/>
      <c r="H296" s="549"/>
      <c r="I296" s="549"/>
      <c r="J296" s="549"/>
      <c r="K296" s="549"/>
      <c r="L296" s="549"/>
      <c r="M296" s="549"/>
      <c r="N296" s="549"/>
      <c r="O296" s="549"/>
      <c r="P296" s="549"/>
      <c r="Q296" s="549"/>
      <c r="R296" s="549"/>
      <c r="S296" s="549"/>
      <c r="T296" s="549"/>
      <c r="U296" s="549"/>
      <c r="V296" s="549"/>
    </row>
    <row r="298" spans="1:22" ht="15" customHeight="1" x14ac:dyDescent="0.4">
      <c r="B298" s="163" t="s">
        <v>135</v>
      </c>
    </row>
    <row r="299" spans="1:22" ht="15" customHeight="1" x14ac:dyDescent="0.4">
      <c r="B299" s="163" t="s">
        <v>136</v>
      </c>
    </row>
    <row r="300" spans="1:22" ht="15" customHeight="1" x14ac:dyDescent="0.4">
      <c r="B300" s="163" t="s">
        <v>165</v>
      </c>
    </row>
    <row r="302" spans="1:22" ht="15" customHeight="1" x14ac:dyDescent="0.4">
      <c r="A302" s="514" t="s">
        <v>347</v>
      </c>
      <c r="B302" s="514"/>
      <c r="C302" s="514"/>
      <c r="D302" s="514"/>
      <c r="E302" s="514"/>
      <c r="F302" s="514"/>
      <c r="G302" s="514"/>
      <c r="H302" s="514"/>
      <c r="I302" s="514"/>
      <c r="J302" s="514"/>
      <c r="K302" s="514"/>
      <c r="L302" s="514"/>
      <c r="M302" s="514"/>
      <c r="N302" s="514"/>
      <c r="O302" s="514"/>
      <c r="P302" s="514"/>
      <c r="Q302" s="514"/>
      <c r="R302" s="514"/>
      <c r="S302" s="514"/>
      <c r="T302" s="514"/>
      <c r="U302" s="514"/>
      <c r="V302" s="514"/>
    </row>
    <row r="303" spans="1:22" ht="15" customHeight="1" x14ac:dyDescent="0.4">
      <c r="B303" s="497" t="s">
        <v>272</v>
      </c>
      <c r="C303" s="497"/>
      <c r="D303" s="497"/>
      <c r="E303" s="497"/>
      <c r="F303" s="497"/>
      <c r="G303" s="497"/>
      <c r="H303" s="498" t="s">
        <v>166</v>
      </c>
      <c r="I303" s="498"/>
      <c r="J303" s="498"/>
      <c r="K303" s="498"/>
      <c r="L303" s="498"/>
      <c r="M303" s="498" t="s">
        <v>167</v>
      </c>
      <c r="N303" s="498"/>
      <c r="O303" s="498"/>
      <c r="P303" s="498"/>
      <c r="Q303" s="498"/>
      <c r="R303" s="498" t="s">
        <v>168</v>
      </c>
      <c r="S303" s="498"/>
      <c r="T303" s="498"/>
      <c r="U303" s="498"/>
      <c r="V303" s="498"/>
    </row>
    <row r="304" spans="1:22" ht="15" customHeight="1" x14ac:dyDescent="0.4">
      <c r="B304" s="564" t="s">
        <v>275</v>
      </c>
      <c r="C304" s="565"/>
      <c r="D304" s="565"/>
      <c r="E304" s="565"/>
      <c r="F304" s="565"/>
      <c r="G304" s="566"/>
      <c r="H304" s="491"/>
      <c r="I304" s="491"/>
      <c r="J304" s="491"/>
      <c r="K304" s="491"/>
      <c r="L304" s="491"/>
      <c r="M304" s="491"/>
      <c r="N304" s="491"/>
      <c r="O304" s="491"/>
      <c r="P304" s="491"/>
      <c r="Q304" s="491"/>
      <c r="R304" s="491"/>
      <c r="S304" s="491"/>
      <c r="T304" s="491"/>
      <c r="U304" s="491"/>
      <c r="V304" s="491"/>
    </row>
    <row r="305" spans="2:22" ht="15" customHeight="1" x14ac:dyDescent="0.4">
      <c r="B305" s="564" t="s">
        <v>274</v>
      </c>
      <c r="C305" s="565"/>
      <c r="D305" s="565"/>
      <c r="E305" s="565"/>
      <c r="F305" s="565"/>
      <c r="G305" s="566"/>
      <c r="H305" s="491"/>
      <c r="I305" s="491"/>
      <c r="J305" s="491"/>
      <c r="K305" s="491"/>
      <c r="L305" s="491"/>
      <c r="M305" s="491"/>
      <c r="N305" s="491"/>
      <c r="O305" s="491"/>
      <c r="P305" s="491"/>
      <c r="Q305" s="491"/>
      <c r="R305" s="491"/>
      <c r="S305" s="491"/>
      <c r="T305" s="491"/>
      <c r="U305" s="491"/>
      <c r="V305" s="491"/>
    </row>
    <row r="306" spans="2:22" ht="15" customHeight="1" x14ac:dyDescent="0.4">
      <c r="B306" s="564" t="s">
        <v>276</v>
      </c>
      <c r="C306" s="565"/>
      <c r="D306" s="565"/>
      <c r="E306" s="565"/>
      <c r="F306" s="565"/>
      <c r="G306" s="566"/>
      <c r="H306" s="504"/>
      <c r="I306" s="505"/>
      <c r="J306" s="505"/>
      <c r="K306" s="505"/>
      <c r="L306" s="505"/>
      <c r="M306" s="505"/>
      <c r="N306" s="505"/>
      <c r="O306" s="505"/>
      <c r="P306" s="505"/>
      <c r="Q306" s="505"/>
      <c r="R306" s="505"/>
      <c r="S306" s="505"/>
      <c r="T306" s="505"/>
      <c r="U306" s="505"/>
      <c r="V306" s="506"/>
    </row>
    <row r="307" spans="2:22" ht="15" customHeight="1" x14ac:dyDescent="0.4">
      <c r="B307" s="548" t="s">
        <v>273</v>
      </c>
      <c r="C307" s="548"/>
      <c r="D307" s="548"/>
      <c r="E307" s="548"/>
      <c r="F307" s="548"/>
      <c r="G307" s="548"/>
      <c r="H307" s="561" t="e">
        <f>ROUNDDOWN((H304+M304+R304)/((H305+M305+R305)/5+H306),2)</f>
        <v>#DIV/0!</v>
      </c>
      <c r="I307" s="562"/>
      <c r="J307" s="562"/>
      <c r="K307" s="562"/>
      <c r="L307" s="562"/>
      <c r="M307" s="562"/>
      <c r="N307" s="562"/>
      <c r="O307" s="562"/>
      <c r="P307" s="562"/>
      <c r="Q307" s="562"/>
      <c r="R307" s="562"/>
      <c r="S307" s="562"/>
      <c r="T307" s="562"/>
      <c r="U307" s="562"/>
      <c r="V307" s="563"/>
    </row>
    <row r="308" spans="2:22" ht="15" customHeight="1" x14ac:dyDescent="0.4">
      <c r="B308" s="483" t="s">
        <v>146</v>
      </c>
      <c r="C308" s="483"/>
      <c r="D308" s="483"/>
      <c r="E308" s="484" t="s">
        <v>512</v>
      </c>
      <c r="F308" s="555"/>
      <c r="G308" s="555"/>
      <c r="H308" s="555"/>
      <c r="I308" s="555"/>
      <c r="J308" s="555"/>
      <c r="K308" s="555"/>
      <c r="L308" s="555"/>
      <c r="M308" s="555"/>
      <c r="N308" s="555"/>
      <c r="O308" s="555"/>
      <c r="P308" s="555"/>
      <c r="Q308" s="555"/>
      <c r="R308" s="555"/>
      <c r="S308" s="555"/>
      <c r="T308" s="555"/>
      <c r="U308" s="555"/>
      <c r="V308" s="555"/>
    </row>
    <row r="309" spans="2:22" ht="15" customHeight="1" x14ac:dyDescent="0.4">
      <c r="B309" s="166"/>
      <c r="C309" s="166"/>
      <c r="D309" s="166"/>
      <c r="E309" s="484"/>
      <c r="F309" s="555"/>
      <c r="G309" s="555"/>
      <c r="H309" s="555"/>
      <c r="I309" s="555"/>
      <c r="J309" s="555"/>
      <c r="K309" s="555"/>
      <c r="L309" s="555"/>
      <c r="M309" s="555"/>
      <c r="N309" s="555"/>
      <c r="O309" s="555"/>
      <c r="P309" s="555"/>
      <c r="Q309" s="555"/>
      <c r="R309" s="555"/>
      <c r="S309" s="555"/>
      <c r="T309" s="555"/>
      <c r="U309" s="555"/>
      <c r="V309" s="555"/>
    </row>
    <row r="310" spans="2:22" ht="15" customHeight="1" x14ac:dyDescent="0.4">
      <c r="B310" s="166"/>
      <c r="C310" s="166"/>
      <c r="D310" s="166"/>
      <c r="E310" s="484"/>
      <c r="F310" s="555"/>
      <c r="G310" s="555"/>
      <c r="H310" s="555"/>
      <c r="I310" s="555"/>
      <c r="J310" s="555"/>
      <c r="K310" s="555"/>
      <c r="L310" s="555"/>
      <c r="M310" s="555"/>
      <c r="N310" s="555"/>
      <c r="O310" s="555"/>
      <c r="P310" s="555"/>
      <c r="Q310" s="555"/>
      <c r="R310" s="555"/>
      <c r="S310" s="555"/>
      <c r="T310" s="555"/>
      <c r="U310" s="555"/>
      <c r="V310" s="555"/>
    </row>
    <row r="311" spans="2:22" ht="35.1" customHeight="1" x14ac:dyDescent="0.4">
      <c r="E311" s="555"/>
      <c r="F311" s="555"/>
      <c r="G311" s="555"/>
      <c r="H311" s="555"/>
      <c r="I311" s="555"/>
      <c r="J311" s="555"/>
      <c r="K311" s="555"/>
      <c r="L311" s="555"/>
      <c r="M311" s="555"/>
      <c r="N311" s="555"/>
      <c r="O311" s="555"/>
      <c r="P311" s="555"/>
      <c r="Q311" s="555"/>
      <c r="R311" s="555"/>
      <c r="S311" s="555"/>
      <c r="T311" s="555"/>
      <c r="U311" s="555"/>
      <c r="V311" s="555"/>
    </row>
  </sheetData>
  <mergeCells count="607">
    <mergeCell ref="B308:D308"/>
    <mergeCell ref="E308:V311"/>
    <mergeCell ref="H306:V306"/>
    <mergeCell ref="H307:V307"/>
    <mergeCell ref="B307:G307"/>
    <mergeCell ref="B304:G304"/>
    <mergeCell ref="B305:G305"/>
    <mergeCell ref="B306:G306"/>
    <mergeCell ref="A296:V296"/>
    <mergeCell ref="A302:V302"/>
    <mergeCell ref="B303:G303"/>
    <mergeCell ref="H303:L303"/>
    <mergeCell ref="M303:Q303"/>
    <mergeCell ref="R303:V303"/>
    <mergeCell ref="H304:L304"/>
    <mergeCell ref="M304:Q304"/>
    <mergeCell ref="R304:V304"/>
    <mergeCell ref="H305:L305"/>
    <mergeCell ref="M305:Q305"/>
    <mergeCell ref="R305:V305"/>
    <mergeCell ref="D294:G294"/>
    <mergeCell ref="H294:L294"/>
    <mergeCell ref="M294:Q294"/>
    <mergeCell ref="R294:V294"/>
    <mergeCell ref="B287:G287"/>
    <mergeCell ref="H287:L287"/>
    <mergeCell ref="M287:Q287"/>
    <mergeCell ref="R287:V287"/>
    <mergeCell ref="B288:D288"/>
    <mergeCell ref="E288:V290"/>
    <mergeCell ref="H293:L293"/>
    <mergeCell ref="M293:Q293"/>
    <mergeCell ref="R293:V293"/>
    <mergeCell ref="A282:V282"/>
    <mergeCell ref="B286:G286"/>
    <mergeCell ref="H286:L286"/>
    <mergeCell ref="M286:Q286"/>
    <mergeCell ref="R286:V286"/>
    <mergeCell ref="B283:G283"/>
    <mergeCell ref="H283:L283"/>
    <mergeCell ref="M283:Q283"/>
    <mergeCell ref="R283:V283"/>
    <mergeCell ref="B284:C285"/>
    <mergeCell ref="D284:G284"/>
    <mergeCell ref="H284:L284"/>
    <mergeCell ref="M284:Q284"/>
    <mergeCell ref="R284:V284"/>
    <mergeCell ref="D285:G285"/>
    <mergeCell ref="H285:L285"/>
    <mergeCell ref="M285:Q285"/>
    <mergeCell ref="R285:V285"/>
    <mergeCell ref="H278:L278"/>
    <mergeCell ref="M278:Q278"/>
    <mergeCell ref="R278:V278"/>
    <mergeCell ref="B272:B277"/>
    <mergeCell ref="D272:G272"/>
    <mergeCell ref="D276:G276"/>
    <mergeCell ref="H276:L276"/>
    <mergeCell ref="B279:D279"/>
    <mergeCell ref="B278:G278"/>
    <mergeCell ref="H272:L272"/>
    <mergeCell ref="M272:Q272"/>
    <mergeCell ref="R272:V272"/>
    <mergeCell ref="D275:G275"/>
    <mergeCell ref="H275:L275"/>
    <mergeCell ref="M275:Q275"/>
    <mergeCell ref="R275:V275"/>
    <mergeCell ref="D273:G273"/>
    <mergeCell ref="H273:L273"/>
    <mergeCell ref="M273:Q273"/>
    <mergeCell ref="R273:V273"/>
    <mergeCell ref="D274:G274"/>
    <mergeCell ref="C277:G277"/>
    <mergeCell ref="H277:L277"/>
    <mergeCell ref="M277:Q277"/>
    <mergeCell ref="R277:V277"/>
    <mergeCell ref="H266:L266"/>
    <mergeCell ref="M266:Q266"/>
    <mergeCell ref="R266:V266"/>
    <mergeCell ref="B263:D263"/>
    <mergeCell ref="H274:L274"/>
    <mergeCell ref="M274:Q274"/>
    <mergeCell ref="R274:V274"/>
    <mergeCell ref="D267:G267"/>
    <mergeCell ref="H267:L267"/>
    <mergeCell ref="M267:Q267"/>
    <mergeCell ref="R267:V267"/>
    <mergeCell ref="M271:Q271"/>
    <mergeCell ref="R271:V271"/>
    <mergeCell ref="E264:V264"/>
    <mergeCell ref="R260:V260"/>
    <mergeCell ref="D261:G261"/>
    <mergeCell ref="H261:L261"/>
    <mergeCell ref="M261:Q261"/>
    <mergeCell ref="R261:V261"/>
    <mergeCell ref="H259:L259"/>
    <mergeCell ref="M259:Q259"/>
    <mergeCell ref="R259:V259"/>
    <mergeCell ref="M276:Q276"/>
    <mergeCell ref="R276:V276"/>
    <mergeCell ref="C262:G262"/>
    <mergeCell ref="H262:L262"/>
    <mergeCell ref="A270:V270"/>
    <mergeCell ref="B271:G271"/>
    <mergeCell ref="H271:L271"/>
    <mergeCell ref="D260:G260"/>
    <mergeCell ref="H260:L260"/>
    <mergeCell ref="M260:Q260"/>
    <mergeCell ref="E263:V263"/>
    <mergeCell ref="M262:Q262"/>
    <mergeCell ref="R262:V262"/>
    <mergeCell ref="B260:B262"/>
    <mergeCell ref="A258:V258"/>
    <mergeCell ref="B259:G259"/>
    <mergeCell ref="A248:V248"/>
    <mergeCell ref="B249:G249"/>
    <mergeCell ref="H249:L249"/>
    <mergeCell ref="B250:C251"/>
    <mergeCell ref="D250:G250"/>
    <mergeCell ref="H250:L250"/>
    <mergeCell ref="D251:G251"/>
    <mergeCell ref="H251:L251"/>
    <mergeCell ref="B252:G252"/>
    <mergeCell ref="H252:V252"/>
    <mergeCell ref="B253:G253"/>
    <mergeCell ref="B254:D254"/>
    <mergeCell ref="E254:V256"/>
    <mergeCell ref="H253:V253"/>
    <mergeCell ref="B243:G243"/>
    <mergeCell ref="H243:L243"/>
    <mergeCell ref="B244:G244"/>
    <mergeCell ref="H244:L244"/>
    <mergeCell ref="B245:D245"/>
    <mergeCell ref="E245:V246"/>
    <mergeCell ref="A238:V238"/>
    <mergeCell ref="B239:G239"/>
    <mergeCell ref="H239:L239"/>
    <mergeCell ref="B240:C241"/>
    <mergeCell ref="D240:G240"/>
    <mergeCell ref="H240:L240"/>
    <mergeCell ref="D241:G241"/>
    <mergeCell ref="H241:L241"/>
    <mergeCell ref="B242:G242"/>
    <mergeCell ref="H242:L242"/>
    <mergeCell ref="M228:Q228"/>
    <mergeCell ref="R228:V228"/>
    <mergeCell ref="B229:C231"/>
    <mergeCell ref="D229:G229"/>
    <mergeCell ref="H229:L229"/>
    <mergeCell ref="M229:Q229"/>
    <mergeCell ref="R229:V229"/>
    <mergeCell ref="D230:G230"/>
    <mergeCell ref="H230:L230"/>
    <mergeCell ref="M230:Q230"/>
    <mergeCell ref="R230:V230"/>
    <mergeCell ref="D231:G231"/>
    <mergeCell ref="H231:L231"/>
    <mergeCell ref="M231:Q231"/>
    <mergeCell ref="R231:V231"/>
    <mergeCell ref="B234:D234"/>
    <mergeCell ref="H200:V200"/>
    <mergeCell ref="H201:V201"/>
    <mergeCell ref="H217:L217"/>
    <mergeCell ref="M217:Q217"/>
    <mergeCell ref="R217:V217"/>
    <mergeCell ref="D218:G218"/>
    <mergeCell ref="H218:L218"/>
    <mergeCell ref="M218:Q218"/>
    <mergeCell ref="R218:V218"/>
    <mergeCell ref="B200:G200"/>
    <mergeCell ref="B203:D203"/>
    <mergeCell ref="B232:G232"/>
    <mergeCell ref="H232:L232"/>
    <mergeCell ref="M232:Q232"/>
    <mergeCell ref="A220:V220"/>
    <mergeCell ref="A227:V227"/>
    <mergeCell ref="R232:V232"/>
    <mergeCell ref="B233:G233"/>
    <mergeCell ref="H233:L233"/>
    <mergeCell ref="M233:Q233"/>
    <mergeCell ref="R233:V233"/>
    <mergeCell ref="B228:G228"/>
    <mergeCell ref="H228:L228"/>
    <mergeCell ref="A196:V196"/>
    <mergeCell ref="B197:G197"/>
    <mergeCell ref="H197:L197"/>
    <mergeCell ref="B201:G201"/>
    <mergeCell ref="B202:G202"/>
    <mergeCell ref="E203:V204"/>
    <mergeCell ref="H202:V202"/>
    <mergeCell ref="B198:C199"/>
    <mergeCell ref="D198:G198"/>
    <mergeCell ref="H198:L198"/>
    <mergeCell ref="D199:G199"/>
    <mergeCell ref="H199:L199"/>
    <mergeCell ref="H193:L193"/>
    <mergeCell ref="M193:Q193"/>
    <mergeCell ref="R193:V193"/>
    <mergeCell ref="D194:G194"/>
    <mergeCell ref="H194:L194"/>
    <mergeCell ref="M194:Q194"/>
    <mergeCell ref="R194:V194"/>
    <mergeCell ref="B187:D187"/>
    <mergeCell ref="E187:V191"/>
    <mergeCell ref="B192:D192"/>
    <mergeCell ref="D184:G184"/>
    <mergeCell ref="H184:L184"/>
    <mergeCell ref="M184:Q184"/>
    <mergeCell ref="R184:V184"/>
    <mergeCell ref="D185:G185"/>
    <mergeCell ref="H185:L185"/>
    <mergeCell ref="M185:Q185"/>
    <mergeCell ref="R185:V185"/>
    <mergeCell ref="D186:G186"/>
    <mergeCell ref="H186:L186"/>
    <mergeCell ref="M186:Q186"/>
    <mergeCell ref="R186:V186"/>
    <mergeCell ref="B184:C186"/>
    <mergeCell ref="H154:L154"/>
    <mergeCell ref="M154:Q154"/>
    <mergeCell ref="R154:V154"/>
    <mergeCell ref="H163:L163"/>
    <mergeCell ref="M163:Q163"/>
    <mergeCell ref="R163:V163"/>
    <mergeCell ref="B181:B183"/>
    <mergeCell ref="D182:G182"/>
    <mergeCell ref="H182:L182"/>
    <mergeCell ref="M182:Q182"/>
    <mergeCell ref="R182:V182"/>
    <mergeCell ref="D181:G181"/>
    <mergeCell ref="H181:L181"/>
    <mergeCell ref="M181:Q181"/>
    <mergeCell ref="R181:V181"/>
    <mergeCell ref="C183:G183"/>
    <mergeCell ref="H183:L183"/>
    <mergeCell ref="M183:Q183"/>
    <mergeCell ref="R183:V183"/>
    <mergeCell ref="B172:D172"/>
    <mergeCell ref="B178:D178"/>
    <mergeCell ref="B180:G180"/>
    <mergeCell ref="H180:L180"/>
    <mergeCell ref="M180:Q180"/>
    <mergeCell ref="R180:V180"/>
    <mergeCell ref="B47:D47"/>
    <mergeCell ref="B33:G33"/>
    <mergeCell ref="H33:L33"/>
    <mergeCell ref="M33:Q33"/>
    <mergeCell ref="R33:V33"/>
    <mergeCell ref="B38:G38"/>
    <mergeCell ref="H38:L38"/>
    <mergeCell ref="M38:Q38"/>
    <mergeCell ref="R38:V38"/>
    <mergeCell ref="B39:C41"/>
    <mergeCell ref="D39:G39"/>
    <mergeCell ref="H39:L39"/>
    <mergeCell ref="M39:Q39"/>
    <mergeCell ref="R39:V39"/>
    <mergeCell ref="D40:G40"/>
    <mergeCell ref="H40:L40"/>
    <mergeCell ref="M40:Q40"/>
    <mergeCell ref="R40:V40"/>
    <mergeCell ref="A53:V53"/>
    <mergeCell ref="A65:V65"/>
    <mergeCell ref="E44:V46"/>
    <mergeCell ref="B44:D46"/>
    <mergeCell ref="H23:L23"/>
    <mergeCell ref="B23:G23"/>
    <mergeCell ref="M23:Q23"/>
    <mergeCell ref="R23:V23"/>
    <mergeCell ref="M42:Q42"/>
    <mergeCell ref="R42:V42"/>
    <mergeCell ref="B43:G43"/>
    <mergeCell ref="H43:L43"/>
    <mergeCell ref="M43:Q43"/>
    <mergeCell ref="R43:V43"/>
    <mergeCell ref="R30:V30"/>
    <mergeCell ref="B31:C32"/>
    <mergeCell ref="D31:G31"/>
    <mergeCell ref="H31:L31"/>
    <mergeCell ref="M31:Q31"/>
    <mergeCell ref="R31:V31"/>
    <mergeCell ref="D32:G32"/>
    <mergeCell ref="H32:L32"/>
    <mergeCell ref="M32:Q32"/>
    <mergeCell ref="R32:V32"/>
    <mergeCell ref="B34:D34"/>
    <mergeCell ref="B42:G42"/>
    <mergeCell ref="H42:L42"/>
    <mergeCell ref="B24:D24"/>
    <mergeCell ref="A4:V4"/>
    <mergeCell ref="H13:L13"/>
    <mergeCell ref="H12:L12"/>
    <mergeCell ref="M12:Q12"/>
    <mergeCell ref="R12:V12"/>
    <mergeCell ref="H19:L19"/>
    <mergeCell ref="M19:Q19"/>
    <mergeCell ref="R19:V19"/>
    <mergeCell ref="B13:C14"/>
    <mergeCell ref="D13:G13"/>
    <mergeCell ref="D14:G14"/>
    <mergeCell ref="R15:V15"/>
    <mergeCell ref="B19:G19"/>
    <mergeCell ref="H21:L21"/>
    <mergeCell ref="M21:Q21"/>
    <mergeCell ref="R21:V21"/>
    <mergeCell ref="B12:G12"/>
    <mergeCell ref="M13:Q13"/>
    <mergeCell ref="R13:V13"/>
    <mergeCell ref="H14:L14"/>
    <mergeCell ref="M14:Q14"/>
    <mergeCell ref="R14:V14"/>
    <mergeCell ref="B15:G15"/>
    <mergeCell ref="H15:L15"/>
    <mergeCell ref="M15:Q15"/>
    <mergeCell ref="H50:L50"/>
    <mergeCell ref="M50:Q50"/>
    <mergeCell ref="R50:V50"/>
    <mergeCell ref="D51:G51"/>
    <mergeCell ref="H51:L51"/>
    <mergeCell ref="M51:Q51"/>
    <mergeCell ref="R51:V51"/>
    <mergeCell ref="D41:G41"/>
    <mergeCell ref="H41:L41"/>
    <mergeCell ref="M41:Q41"/>
    <mergeCell ref="R41:V41"/>
    <mergeCell ref="B25:D25"/>
    <mergeCell ref="E25:V26"/>
    <mergeCell ref="B30:G30"/>
    <mergeCell ref="H30:L30"/>
    <mergeCell ref="M30:Q30"/>
    <mergeCell ref="H1:L1"/>
    <mergeCell ref="H2:L2"/>
    <mergeCell ref="M1:Q1"/>
    <mergeCell ref="M2:Q2"/>
    <mergeCell ref="R1:V1"/>
    <mergeCell ref="R2:V2"/>
    <mergeCell ref="D2:G2"/>
    <mergeCell ref="B20:C22"/>
    <mergeCell ref="D20:G20"/>
    <mergeCell ref="A11:V11"/>
    <mergeCell ref="A18:V18"/>
    <mergeCell ref="H20:L20"/>
    <mergeCell ref="M20:Q20"/>
    <mergeCell ref="R20:V20"/>
    <mergeCell ref="D22:G22"/>
    <mergeCell ref="H22:L22"/>
    <mergeCell ref="M22:Q22"/>
    <mergeCell ref="R22:V22"/>
    <mergeCell ref="D21:G21"/>
    <mergeCell ref="B72:G72"/>
    <mergeCell ref="H72:L72"/>
    <mergeCell ref="B117:D117"/>
    <mergeCell ref="A119:V119"/>
    <mergeCell ref="A110:V110"/>
    <mergeCell ref="B89:D89"/>
    <mergeCell ref="A103:V103"/>
    <mergeCell ref="D101:G101"/>
    <mergeCell ref="H101:L101"/>
    <mergeCell ref="M101:Q101"/>
    <mergeCell ref="R101:V101"/>
    <mergeCell ref="H100:L100"/>
    <mergeCell ref="M100:Q100"/>
    <mergeCell ref="R100:V100"/>
    <mergeCell ref="E89:V90"/>
    <mergeCell ref="D116:G116"/>
    <mergeCell ref="M72:Q72"/>
    <mergeCell ref="R72:V72"/>
    <mergeCell ref="B84:G84"/>
    <mergeCell ref="H84:L84"/>
    <mergeCell ref="M84:Q84"/>
    <mergeCell ref="R84:V84"/>
    <mergeCell ref="E79:I79"/>
    <mergeCell ref="E80:I80"/>
    <mergeCell ref="B62:G62"/>
    <mergeCell ref="B63:G63"/>
    <mergeCell ref="H62:L62"/>
    <mergeCell ref="M62:Q62"/>
    <mergeCell ref="R62:V62"/>
    <mergeCell ref="H63:L63"/>
    <mergeCell ref="M63:Q63"/>
    <mergeCell ref="R63:V63"/>
    <mergeCell ref="C69:G69"/>
    <mergeCell ref="H68:L68"/>
    <mergeCell ref="M68:Q68"/>
    <mergeCell ref="R68:V68"/>
    <mergeCell ref="B66:G66"/>
    <mergeCell ref="H66:L66"/>
    <mergeCell ref="M66:Q66"/>
    <mergeCell ref="R66:V66"/>
    <mergeCell ref="H67:L67"/>
    <mergeCell ref="M67:Q67"/>
    <mergeCell ref="R67:V67"/>
    <mergeCell ref="H70:L70"/>
    <mergeCell ref="M70:Q70"/>
    <mergeCell ref="R70:V70"/>
    <mergeCell ref="H69:L69"/>
    <mergeCell ref="M69:Q69"/>
    <mergeCell ref="R69:V69"/>
    <mergeCell ref="B67:B71"/>
    <mergeCell ref="C67:G67"/>
    <mergeCell ref="C68:G68"/>
    <mergeCell ref="C70:G70"/>
    <mergeCell ref="C71:G71"/>
    <mergeCell ref="H71:L71"/>
    <mergeCell ref="M71:Q71"/>
    <mergeCell ref="R71:V71"/>
    <mergeCell ref="A83:V83"/>
    <mergeCell ref="B73:D73"/>
    <mergeCell ref="E77:I77"/>
    <mergeCell ref="E78:I78"/>
    <mergeCell ref="B85:C86"/>
    <mergeCell ref="D85:G85"/>
    <mergeCell ref="H85:L85"/>
    <mergeCell ref="M85:Q85"/>
    <mergeCell ref="R85:V85"/>
    <mergeCell ref="D86:G86"/>
    <mergeCell ref="H86:L86"/>
    <mergeCell ref="M86:Q86"/>
    <mergeCell ref="R86:V86"/>
    <mergeCell ref="E81:I81"/>
    <mergeCell ref="B75:D75"/>
    <mergeCell ref="J77:R77"/>
    <mergeCell ref="J78:R78"/>
    <mergeCell ref="J79:R79"/>
    <mergeCell ref="J80:R80"/>
    <mergeCell ref="J81:R81"/>
    <mergeCell ref="E76:I76"/>
    <mergeCell ref="J76:R76"/>
    <mergeCell ref="B74:D74"/>
    <mergeCell ref="B87:G87"/>
    <mergeCell ref="H87:L87"/>
    <mergeCell ref="M87:Q87"/>
    <mergeCell ref="R87:V87"/>
    <mergeCell ref="B111:G111"/>
    <mergeCell ref="H111:L111"/>
    <mergeCell ref="M111:Q111"/>
    <mergeCell ref="R111:V111"/>
    <mergeCell ref="B112:G112"/>
    <mergeCell ref="H112:L112"/>
    <mergeCell ref="M112:Q112"/>
    <mergeCell ref="R112:V112"/>
    <mergeCell ref="B88:D88"/>
    <mergeCell ref="B120:G120"/>
    <mergeCell ref="H120:L120"/>
    <mergeCell ref="M120:Q120"/>
    <mergeCell ref="R120:V120"/>
    <mergeCell ref="H113:L113"/>
    <mergeCell ref="M113:Q113"/>
    <mergeCell ref="R113:V113"/>
    <mergeCell ref="H114:L114"/>
    <mergeCell ref="M114:Q114"/>
    <mergeCell ref="R114:V114"/>
    <mergeCell ref="H116:L116"/>
    <mergeCell ref="M116:Q116"/>
    <mergeCell ref="R116:V116"/>
    <mergeCell ref="B113:C116"/>
    <mergeCell ref="D113:G113"/>
    <mergeCell ref="D114:G114"/>
    <mergeCell ref="D115:G115"/>
    <mergeCell ref="H115:L115"/>
    <mergeCell ref="M115:Q115"/>
    <mergeCell ref="R115:V115"/>
    <mergeCell ref="H123:L123"/>
    <mergeCell ref="M123:Q123"/>
    <mergeCell ref="R123:V123"/>
    <mergeCell ref="H124:L124"/>
    <mergeCell ref="M124:Q124"/>
    <mergeCell ref="R124:V124"/>
    <mergeCell ref="D122:G122"/>
    <mergeCell ref="D123:G123"/>
    <mergeCell ref="D124:G124"/>
    <mergeCell ref="B131:D131"/>
    <mergeCell ref="B129:D129"/>
    <mergeCell ref="B134:G134"/>
    <mergeCell ref="H134:L134"/>
    <mergeCell ref="M134:Q134"/>
    <mergeCell ref="R134:V134"/>
    <mergeCell ref="B121:B126"/>
    <mergeCell ref="C121:C122"/>
    <mergeCell ref="C123:C125"/>
    <mergeCell ref="D121:G121"/>
    <mergeCell ref="H121:L121"/>
    <mergeCell ref="M121:Q121"/>
    <mergeCell ref="R121:V121"/>
    <mergeCell ref="D125:G125"/>
    <mergeCell ref="H125:L125"/>
    <mergeCell ref="M125:Q125"/>
    <mergeCell ref="R125:V125"/>
    <mergeCell ref="H126:L126"/>
    <mergeCell ref="M126:Q126"/>
    <mergeCell ref="R126:V126"/>
    <mergeCell ref="C126:G126"/>
    <mergeCell ref="H122:L122"/>
    <mergeCell ref="M122:Q122"/>
    <mergeCell ref="R122:V122"/>
    <mergeCell ref="A133:V133"/>
    <mergeCell ref="B135:C137"/>
    <mergeCell ref="D135:G135"/>
    <mergeCell ref="D137:G137"/>
    <mergeCell ref="D136:G136"/>
    <mergeCell ref="H135:L135"/>
    <mergeCell ref="M135:Q135"/>
    <mergeCell ref="R135:V135"/>
    <mergeCell ref="H136:L136"/>
    <mergeCell ref="M136:Q136"/>
    <mergeCell ref="R136:V136"/>
    <mergeCell ref="H137:L137"/>
    <mergeCell ref="M137:Q137"/>
    <mergeCell ref="R137:V137"/>
    <mergeCell ref="B138:G138"/>
    <mergeCell ref="H141:L141"/>
    <mergeCell ref="M141:Q141"/>
    <mergeCell ref="R141:V141"/>
    <mergeCell ref="H140:L140"/>
    <mergeCell ref="M140:Q140"/>
    <mergeCell ref="R140:V140"/>
    <mergeCell ref="D161:G161"/>
    <mergeCell ref="H161:L161"/>
    <mergeCell ref="B159:B162"/>
    <mergeCell ref="C162:G162"/>
    <mergeCell ref="H138:L138"/>
    <mergeCell ref="M138:Q138"/>
    <mergeCell ref="R138:V138"/>
    <mergeCell ref="H139:L139"/>
    <mergeCell ref="M139:Q139"/>
    <mergeCell ref="R139:V139"/>
    <mergeCell ref="B139:G139"/>
    <mergeCell ref="B141:G141"/>
    <mergeCell ref="B140:G140"/>
    <mergeCell ref="B164:D164"/>
    <mergeCell ref="M159:Q159"/>
    <mergeCell ref="R159:V159"/>
    <mergeCell ref="M161:Q161"/>
    <mergeCell ref="R161:V161"/>
    <mergeCell ref="H162:L162"/>
    <mergeCell ref="M162:Q162"/>
    <mergeCell ref="R162:V162"/>
    <mergeCell ref="D160:G160"/>
    <mergeCell ref="H160:L160"/>
    <mergeCell ref="M160:Q160"/>
    <mergeCell ref="R160:V160"/>
    <mergeCell ref="D159:G159"/>
    <mergeCell ref="E164:V166"/>
    <mergeCell ref="B168:G168"/>
    <mergeCell ref="H168:L168"/>
    <mergeCell ref="M168:Q168"/>
    <mergeCell ref="D170:G170"/>
    <mergeCell ref="B142:D142"/>
    <mergeCell ref="E142:V147"/>
    <mergeCell ref="H150:L150"/>
    <mergeCell ref="M150:Q150"/>
    <mergeCell ref="R150:V150"/>
    <mergeCell ref="D151:G151"/>
    <mergeCell ref="H151:L151"/>
    <mergeCell ref="M151:Q151"/>
    <mergeCell ref="R151:V151"/>
    <mergeCell ref="B155:G156"/>
    <mergeCell ref="B163:C163"/>
    <mergeCell ref="D163:G163"/>
    <mergeCell ref="A153:V153"/>
    <mergeCell ref="B158:G158"/>
    <mergeCell ref="H158:L158"/>
    <mergeCell ref="M158:Q158"/>
    <mergeCell ref="R158:V158"/>
    <mergeCell ref="H159:L159"/>
    <mergeCell ref="R168:V168"/>
    <mergeCell ref="D169:G169"/>
    <mergeCell ref="R175:V175"/>
    <mergeCell ref="D176:G176"/>
    <mergeCell ref="H176:L176"/>
    <mergeCell ref="M176:Q176"/>
    <mergeCell ref="R176:V176"/>
    <mergeCell ref="H170:L170"/>
    <mergeCell ref="M170:Q170"/>
    <mergeCell ref="R170:V170"/>
    <mergeCell ref="H171:L171"/>
    <mergeCell ref="M171:Q171"/>
    <mergeCell ref="R171:V171"/>
    <mergeCell ref="B171:G171"/>
    <mergeCell ref="B169:C170"/>
    <mergeCell ref="H169:L169"/>
    <mergeCell ref="M169:Q169"/>
    <mergeCell ref="R169:V169"/>
    <mergeCell ref="B235:D235"/>
    <mergeCell ref="E235:V236"/>
    <mergeCell ref="E129:V130"/>
    <mergeCell ref="D127:G127"/>
    <mergeCell ref="H127:L127"/>
    <mergeCell ref="M127:Q127"/>
    <mergeCell ref="R127:V127"/>
    <mergeCell ref="D128:G128"/>
    <mergeCell ref="H128:L128"/>
    <mergeCell ref="M128:Q128"/>
    <mergeCell ref="R128:V128"/>
    <mergeCell ref="B127:C128"/>
    <mergeCell ref="B177:G177"/>
    <mergeCell ref="H177:L177"/>
    <mergeCell ref="M177:Q177"/>
    <mergeCell ref="R177:V177"/>
    <mergeCell ref="B174:G174"/>
    <mergeCell ref="H174:L174"/>
    <mergeCell ref="M174:Q174"/>
    <mergeCell ref="R174:V174"/>
    <mergeCell ref="B175:C176"/>
    <mergeCell ref="D175:G175"/>
    <mergeCell ref="H175:L175"/>
    <mergeCell ref="M175:Q175"/>
  </mergeCells>
  <phoneticPr fontId="2"/>
  <dataValidations count="1">
    <dataValidation type="list" allowBlank="1" showInputMessage="1" showErrorMessage="1" sqref="M13:M14 R13:R14 H13:H14 R20:R22 M20:M22 H20:H22 R31:R32 H31:H32 M31:M32 R39:R41 M39:M41 H39:H41 M67:M71 H67:H71 R67:R71 H85:H86 M85:M86 R85:R86 M260:M262 R121:R126 M121:M126 R284:R285 R135:R137 M135:M137 H135:H137 R169:R170 H169:H170 M169:M170 H175:H176 M175:M176 R175:R176 H156:V156 R181:R183 H181:H183 M181:M183 H240:H241 H198:H199 R229:R231 M229:M231 H229:H231 H121:H126 H250:H251 R272:R277 H272:H277 M272:M277 H284:H285 M284:M285 M159:M162 R159:R162 H159:H162 R260:R262 H260:H262 M113:M116 H113:H116 R113:R116" xr:uid="{00000000-0002-0000-0200-000000000000}">
      <formula1>"○"</formula1>
    </dataValidation>
  </dataValidations>
  <printOptions horizontalCentered="1"/>
  <pageMargins left="0.59055118110236227" right="0.59055118110236227" top="0.35433070866141736" bottom="0.35433070866141736" header="0.31496062992125984" footer="0.31496062992125984"/>
  <pageSetup paperSize="9" scale="89" orientation="portrait" blackAndWhite="1" r:id="rId1"/>
  <rowBreaks count="7" manualBreakCount="7">
    <brk id="49" max="21" man="1"/>
    <brk id="99" max="21" man="1"/>
    <brk id="149" max="21" man="1"/>
    <brk id="192" max="21" man="1"/>
    <brk id="216" max="21" man="1"/>
    <brk id="265" max="21" man="1"/>
    <brk id="292" max="21"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1" tint="0.499984740745262"/>
  </sheetPr>
  <dimension ref="A1:DD9"/>
  <sheetViews>
    <sheetView view="pageBreakPreview" zoomScale="85" zoomScaleNormal="100" zoomScaleSheetLayoutView="85" workbookViewId="0">
      <pane xSplit="2" ySplit="6" topLeftCell="C7" activePane="bottomRight" state="frozen"/>
      <selection activeCell="BN24" sqref="BN24"/>
      <selection pane="topRight" activeCell="BN24" sqref="BN24"/>
      <selection pane="bottomLeft" activeCell="BN24" sqref="BN24"/>
      <selection pane="bottomRight" activeCell="BN24" sqref="BN24"/>
    </sheetView>
  </sheetViews>
  <sheetFormatPr defaultColWidth="9" defaultRowHeight="12" x14ac:dyDescent="0.4"/>
  <cols>
    <col min="1" max="1" width="5.625" style="3" customWidth="1"/>
    <col min="2" max="2" width="19.625" style="3" customWidth="1"/>
    <col min="3" max="4" width="33.625" style="3" customWidth="1"/>
    <col min="5" max="7" width="6" style="3" customWidth="1"/>
    <col min="8" max="9" width="6.125" style="3" customWidth="1"/>
    <col min="10" max="11" width="6" style="3" customWidth="1"/>
    <col min="12" max="12" width="6.125" style="3" customWidth="1"/>
    <col min="13" max="14" width="6" style="3" customWidth="1"/>
    <col min="15" max="16" width="6.125" style="3" customWidth="1"/>
    <col min="17" max="18" width="6" style="3" customWidth="1"/>
    <col min="19" max="22" width="6.125" style="3" customWidth="1"/>
    <col min="23" max="24" width="6" style="3" customWidth="1"/>
    <col min="25" max="25" width="6.125" style="3" customWidth="1"/>
    <col min="26" max="27" width="6" style="3" customWidth="1"/>
    <col min="28" max="29" width="6.125" style="3" customWidth="1"/>
    <col min="30" max="31" width="6" style="3" customWidth="1"/>
    <col min="32" max="36" width="6.125" style="3" customWidth="1"/>
    <col min="37" max="38" width="6" style="3" customWidth="1"/>
    <col min="39" max="39" width="6.125" style="3" customWidth="1"/>
    <col min="40" max="43" width="6" style="3" customWidth="1"/>
    <col min="44" max="44" width="6.125" style="3" customWidth="1"/>
    <col min="45" max="45" width="6" style="3" customWidth="1"/>
    <col min="46" max="46" width="6.125" style="3" customWidth="1"/>
    <col min="47" max="51" width="6" style="3" customWidth="1"/>
    <col min="52" max="54" width="6.125" style="3" customWidth="1"/>
    <col min="55" max="56" width="6" style="3" customWidth="1"/>
    <col min="57" max="89" width="6.125" style="3" customWidth="1"/>
    <col min="90" max="90" width="9" style="3"/>
    <col min="91" max="91" width="10.25" style="3" bestFit="1" customWidth="1"/>
    <col min="92" max="16384" width="9" style="3"/>
  </cols>
  <sheetData>
    <row r="1" spans="1:108" ht="20.100000000000001" customHeight="1" x14ac:dyDescent="0.4">
      <c r="A1" s="1"/>
      <c r="B1" s="1" t="s">
        <v>450</v>
      </c>
      <c r="C1" s="1"/>
      <c r="D1" s="1"/>
      <c r="E1" s="2"/>
      <c r="F1" s="2"/>
      <c r="G1" s="2"/>
      <c r="H1" s="2"/>
      <c r="I1" s="2"/>
      <c r="J1" s="2"/>
      <c r="K1" s="2"/>
      <c r="L1" s="2"/>
      <c r="M1" s="2"/>
      <c r="N1" s="2"/>
      <c r="O1" s="1"/>
      <c r="P1" s="1"/>
      <c r="Q1" s="2"/>
      <c r="S1" s="2"/>
      <c r="T1" s="2"/>
      <c r="U1" s="2"/>
      <c r="V1" s="4"/>
      <c r="W1" s="2"/>
      <c r="X1" s="5"/>
      <c r="Y1" s="1"/>
      <c r="AA1" s="4" t="s">
        <v>350</v>
      </c>
      <c r="AB1" s="1"/>
      <c r="AC1" s="1"/>
      <c r="AD1" s="2"/>
      <c r="AE1" s="6"/>
      <c r="AF1" s="6"/>
      <c r="AG1" s="6"/>
      <c r="AH1" s="6"/>
      <c r="AI1" s="6"/>
      <c r="AJ1" s="6"/>
      <c r="AK1" s="2"/>
      <c r="AL1" s="6"/>
      <c r="AM1" s="1"/>
      <c r="AN1" s="2"/>
      <c r="AO1" s="1"/>
      <c r="AP1" s="1"/>
      <c r="AQ1" s="1"/>
      <c r="AR1" s="2"/>
      <c r="AS1" s="2"/>
      <c r="AT1" s="1"/>
      <c r="AU1" s="2"/>
      <c r="AV1" s="2"/>
      <c r="AW1" s="2"/>
      <c r="AX1" s="2"/>
      <c r="AY1" s="2"/>
      <c r="AZ1" s="1"/>
      <c r="BA1" s="1"/>
      <c r="BB1" s="1"/>
      <c r="BC1" s="2"/>
      <c r="BD1" s="3" t="s">
        <v>431</v>
      </c>
      <c r="BE1" s="2"/>
      <c r="BF1" s="2"/>
      <c r="BG1" s="2"/>
      <c r="BH1" s="2"/>
      <c r="BI1" s="2"/>
      <c r="BJ1" s="2"/>
      <c r="BK1" s="2"/>
      <c r="BL1" s="2"/>
      <c r="BM1" s="2"/>
      <c r="BN1" s="2"/>
      <c r="BO1" s="2"/>
      <c r="BP1" s="2"/>
      <c r="BQ1" s="2"/>
      <c r="BR1" s="2"/>
      <c r="BS1" s="2"/>
      <c r="BT1" s="2"/>
      <c r="BU1" s="2"/>
      <c r="BV1" s="2"/>
      <c r="BW1" s="2"/>
      <c r="BX1" s="2"/>
      <c r="BY1" s="2"/>
      <c r="BZ1" s="2"/>
      <c r="CA1" s="2"/>
      <c r="CB1" s="2"/>
      <c r="CC1" s="2"/>
      <c r="CD1" s="2"/>
      <c r="CE1" s="2"/>
      <c r="CF1" s="1"/>
      <c r="CG1" s="4"/>
      <c r="CH1" s="2"/>
      <c r="CI1" s="4"/>
      <c r="CJ1" s="2"/>
      <c r="CK1" s="4" t="s">
        <v>351</v>
      </c>
      <c r="CN1" s="3">
        <v>0</v>
      </c>
      <c r="CO1" s="7">
        <v>0.5</v>
      </c>
      <c r="CP1" s="7">
        <v>1</v>
      </c>
      <c r="CQ1" s="7">
        <v>1.5</v>
      </c>
      <c r="CR1" s="7">
        <v>2</v>
      </c>
      <c r="CS1" s="7">
        <v>2.5</v>
      </c>
      <c r="CT1" s="7">
        <v>3</v>
      </c>
      <c r="CU1" s="7">
        <v>3.5</v>
      </c>
      <c r="CV1" s="7">
        <v>4</v>
      </c>
      <c r="CW1" s="7">
        <v>4.5</v>
      </c>
      <c r="CX1" s="7">
        <v>5</v>
      </c>
      <c r="CY1" s="7">
        <v>5.5</v>
      </c>
      <c r="CZ1" s="7">
        <v>6</v>
      </c>
      <c r="DA1" s="7">
        <v>6.5</v>
      </c>
      <c r="DB1" s="7">
        <v>7</v>
      </c>
      <c r="DC1" s="7">
        <v>7.5</v>
      </c>
      <c r="DD1" s="7"/>
    </row>
    <row r="2" spans="1:108" ht="18.75" customHeight="1" thickBot="1" x14ac:dyDescent="0.45">
      <c r="B2" s="8" t="s">
        <v>352</v>
      </c>
      <c r="C2" s="144" t="str">
        <f>鑑!E19</f>
        <v>北海道幕別清陵高等学校大規模改造電気設備工事</v>
      </c>
      <c r="D2" s="144"/>
      <c r="E2" s="9"/>
      <c r="F2" s="9"/>
      <c r="G2" s="9"/>
      <c r="H2" s="9"/>
      <c r="I2" s="9"/>
      <c r="J2" s="9"/>
      <c r="K2" s="9"/>
      <c r="L2" s="9"/>
      <c r="M2" s="9"/>
      <c r="N2" s="9"/>
      <c r="O2" s="9"/>
      <c r="P2" s="9"/>
      <c r="Q2" s="9"/>
      <c r="R2" s="9"/>
      <c r="S2" s="10"/>
      <c r="T2" s="11"/>
      <c r="U2" s="11"/>
      <c r="V2" s="11"/>
      <c r="W2" s="9"/>
      <c r="X2" s="11"/>
      <c r="Y2" s="11"/>
      <c r="Z2" s="9"/>
      <c r="AA2" s="11"/>
      <c r="AB2" s="9" t="str">
        <f>C2</f>
        <v>北海道幕別清陵高等学校大規模改造電気設備工事</v>
      </c>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t="str">
        <f>C2</f>
        <v>北海道幕別清陵高等学校大規模改造電気設備工事</v>
      </c>
      <c r="BF2" s="9"/>
      <c r="BG2" s="9"/>
      <c r="BH2" s="9"/>
      <c r="BI2" s="9"/>
      <c r="BJ2" s="9"/>
      <c r="BK2" s="9"/>
      <c r="BL2" s="9"/>
      <c r="BM2" s="9"/>
      <c r="BN2" s="9"/>
      <c r="BO2" s="9"/>
      <c r="BP2" s="9"/>
      <c r="BQ2" s="9"/>
      <c r="BR2" s="9"/>
      <c r="BS2" s="9"/>
      <c r="BT2" s="9"/>
      <c r="BU2" s="9"/>
      <c r="BV2" s="9"/>
      <c r="BW2" s="9"/>
      <c r="BX2" s="9"/>
      <c r="BY2" s="9"/>
      <c r="BZ2" s="9"/>
      <c r="CA2" s="9"/>
      <c r="CB2" s="9"/>
      <c r="CC2" s="9"/>
      <c r="CD2" s="9"/>
      <c r="CE2" s="9"/>
      <c r="CF2" s="12"/>
      <c r="CG2" s="9"/>
      <c r="CH2" s="11"/>
      <c r="CI2" s="11"/>
      <c r="CJ2" s="9"/>
      <c r="CK2" s="13"/>
      <c r="CN2" s="3">
        <v>1</v>
      </c>
      <c r="CP2" s="3" t="s">
        <v>353</v>
      </c>
    </row>
    <row r="3" spans="1:108" s="16" customFormat="1" ht="20.100000000000001" customHeight="1" thickBot="1" x14ac:dyDescent="0.45">
      <c r="A3" s="660" t="s">
        <v>354</v>
      </c>
      <c r="B3" s="663" t="s">
        <v>355</v>
      </c>
      <c r="C3" s="666" t="s">
        <v>356</v>
      </c>
      <c r="D3" s="189" t="s">
        <v>463</v>
      </c>
      <c r="E3" s="648" t="s">
        <v>357</v>
      </c>
      <c r="F3" s="648"/>
      <c r="G3" s="648"/>
      <c r="H3" s="648"/>
      <c r="I3" s="648"/>
      <c r="J3" s="648"/>
      <c r="K3" s="648"/>
      <c r="L3" s="648"/>
      <c r="M3" s="648"/>
      <c r="N3" s="648"/>
      <c r="O3" s="648"/>
      <c r="P3" s="648"/>
      <c r="Q3" s="648"/>
      <c r="R3" s="639"/>
      <c r="S3" s="644" t="s">
        <v>358</v>
      </c>
      <c r="T3" s="645"/>
      <c r="U3" s="645"/>
      <c r="V3" s="645"/>
      <c r="W3" s="645"/>
      <c r="X3" s="645"/>
      <c r="Y3" s="645"/>
      <c r="Z3" s="645"/>
      <c r="AA3" s="646"/>
      <c r="AB3" s="14" t="s">
        <v>359</v>
      </c>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657" t="s">
        <v>360</v>
      </c>
      <c r="BF3" s="658"/>
      <c r="BG3" s="658"/>
      <c r="BH3" s="658"/>
      <c r="BI3" s="658"/>
      <c r="BJ3" s="658"/>
      <c r="BK3" s="658"/>
      <c r="BL3" s="658"/>
      <c r="BM3" s="658"/>
      <c r="BN3" s="658"/>
      <c r="BO3" s="658"/>
      <c r="BP3" s="658"/>
      <c r="BQ3" s="658"/>
      <c r="BR3" s="658"/>
      <c r="BS3" s="658"/>
      <c r="BT3" s="658"/>
      <c r="BU3" s="658"/>
      <c r="BV3" s="658"/>
      <c r="BW3" s="658"/>
      <c r="BX3" s="658"/>
      <c r="BY3" s="658"/>
      <c r="BZ3" s="659"/>
      <c r="CA3" s="645" t="s">
        <v>361</v>
      </c>
      <c r="CB3" s="645"/>
      <c r="CC3" s="645"/>
      <c r="CD3" s="645"/>
      <c r="CE3" s="645"/>
      <c r="CF3" s="644" t="s">
        <v>374</v>
      </c>
      <c r="CG3" s="646"/>
      <c r="CH3" s="644" t="s">
        <v>362</v>
      </c>
      <c r="CI3" s="645"/>
      <c r="CJ3" s="645"/>
      <c r="CK3" s="646"/>
      <c r="CN3" s="16">
        <v>2</v>
      </c>
      <c r="CO3" s="17" t="s">
        <v>363</v>
      </c>
      <c r="CP3" s="16" t="s">
        <v>364</v>
      </c>
    </row>
    <row r="4" spans="1:108" s="16" customFormat="1" ht="20.100000000000001" customHeight="1" thickBot="1" x14ac:dyDescent="0.45">
      <c r="A4" s="661"/>
      <c r="B4" s="664"/>
      <c r="C4" s="667"/>
      <c r="D4" s="190"/>
      <c r="E4" s="645" t="s">
        <v>365</v>
      </c>
      <c r="F4" s="645"/>
      <c r="G4" s="646"/>
      <c r="H4" s="644" t="s">
        <v>366</v>
      </c>
      <c r="I4" s="645"/>
      <c r="J4" s="645"/>
      <c r="K4" s="646"/>
      <c r="L4" s="645" t="s">
        <v>367</v>
      </c>
      <c r="M4" s="645"/>
      <c r="N4" s="645"/>
      <c r="O4" s="644" t="s">
        <v>368</v>
      </c>
      <c r="P4" s="645"/>
      <c r="Q4" s="645"/>
      <c r="R4" s="646"/>
      <c r="S4" s="644"/>
      <c r="T4" s="645"/>
      <c r="U4" s="645"/>
      <c r="V4" s="645"/>
      <c r="W4" s="645"/>
      <c r="X4" s="645"/>
      <c r="Y4" s="645"/>
      <c r="Z4" s="645"/>
      <c r="AA4" s="646"/>
      <c r="AB4" s="653" t="s">
        <v>369</v>
      </c>
      <c r="AC4" s="654"/>
      <c r="AD4" s="654"/>
      <c r="AE4" s="655"/>
      <c r="AF4" s="644" t="s">
        <v>370</v>
      </c>
      <c r="AG4" s="645"/>
      <c r="AH4" s="645"/>
      <c r="AI4" s="645"/>
      <c r="AJ4" s="645"/>
      <c r="AK4" s="645"/>
      <c r="AL4" s="646"/>
      <c r="AM4" s="656" t="s">
        <v>371</v>
      </c>
      <c r="AN4" s="654"/>
      <c r="AO4" s="655"/>
      <c r="AP4" s="644" t="s">
        <v>372</v>
      </c>
      <c r="AQ4" s="645"/>
      <c r="AR4" s="645"/>
      <c r="AS4" s="645"/>
      <c r="AT4" s="645"/>
      <c r="AU4" s="645"/>
      <c r="AV4" s="645"/>
      <c r="AW4" s="645"/>
      <c r="AX4" s="645"/>
      <c r="AY4" s="645"/>
      <c r="AZ4" s="644" t="s">
        <v>373</v>
      </c>
      <c r="BA4" s="645"/>
      <c r="BB4" s="645"/>
      <c r="BC4" s="645"/>
      <c r="BD4" s="646"/>
      <c r="BE4" s="644" t="s">
        <v>375</v>
      </c>
      <c r="BF4" s="645"/>
      <c r="BG4" s="645"/>
      <c r="BH4" s="645"/>
      <c r="BI4" s="644" t="s">
        <v>376</v>
      </c>
      <c r="BJ4" s="645"/>
      <c r="BK4" s="645"/>
      <c r="BL4" s="645"/>
      <c r="BM4" s="645"/>
      <c r="BN4" s="645"/>
      <c r="BO4" s="645"/>
      <c r="BP4" s="645"/>
      <c r="BQ4" s="646"/>
      <c r="BR4" s="645" t="s">
        <v>377</v>
      </c>
      <c r="BS4" s="645"/>
      <c r="BT4" s="645"/>
      <c r="BU4" s="645"/>
      <c r="BV4" s="645"/>
      <c r="BW4" s="645"/>
      <c r="BX4" s="647" t="s">
        <v>374</v>
      </c>
      <c r="BY4" s="648"/>
      <c r="BZ4" s="639"/>
      <c r="CA4" s="18"/>
      <c r="CB4" s="18"/>
      <c r="CC4" s="18"/>
      <c r="CD4" s="18"/>
      <c r="CE4" s="18"/>
      <c r="CF4" s="629"/>
      <c r="CG4" s="631"/>
      <c r="CH4" s="19"/>
      <c r="CI4" s="18"/>
      <c r="CJ4" s="18"/>
      <c r="CK4" s="20"/>
      <c r="CN4" s="16">
        <v>3</v>
      </c>
      <c r="CO4" s="17" t="s">
        <v>378</v>
      </c>
    </row>
    <row r="5" spans="1:108" s="16" customFormat="1" ht="20.100000000000001" customHeight="1" thickBot="1" x14ac:dyDescent="0.45">
      <c r="A5" s="661"/>
      <c r="B5" s="664"/>
      <c r="C5" s="667"/>
      <c r="D5" s="190"/>
      <c r="E5" s="630"/>
      <c r="F5" s="630"/>
      <c r="G5" s="630"/>
      <c r="H5" s="629"/>
      <c r="I5" s="630"/>
      <c r="J5" s="630"/>
      <c r="K5" s="631"/>
      <c r="L5" s="630"/>
      <c r="M5" s="630"/>
      <c r="N5" s="630"/>
      <c r="O5" s="629"/>
      <c r="P5" s="630"/>
      <c r="Q5" s="630"/>
      <c r="R5" s="631"/>
      <c r="S5" s="647" t="s">
        <v>379</v>
      </c>
      <c r="T5" s="648"/>
      <c r="U5" s="648"/>
      <c r="V5" s="648"/>
      <c r="W5" s="648"/>
      <c r="X5" s="626"/>
      <c r="Y5" s="627" t="s">
        <v>380</v>
      </c>
      <c r="Z5" s="627"/>
      <c r="AA5" s="641"/>
      <c r="AB5" s="649"/>
      <c r="AC5" s="650"/>
      <c r="AD5" s="650"/>
      <c r="AE5" s="651"/>
      <c r="AF5" s="629"/>
      <c r="AG5" s="630"/>
      <c r="AH5" s="630"/>
      <c r="AI5" s="630"/>
      <c r="AJ5" s="630"/>
      <c r="AK5" s="630"/>
      <c r="AL5" s="631"/>
      <c r="AM5" s="652"/>
      <c r="AN5" s="650"/>
      <c r="AO5" s="651"/>
      <c r="AP5" s="629" t="s">
        <v>381</v>
      </c>
      <c r="AQ5" s="631"/>
      <c r="AR5" s="640" t="s">
        <v>382</v>
      </c>
      <c r="AS5" s="628"/>
      <c r="AT5" s="628" t="s">
        <v>383</v>
      </c>
      <c r="AU5" s="626"/>
      <c r="AV5" s="626" t="s">
        <v>384</v>
      </c>
      <c r="AW5" s="628"/>
      <c r="AX5" s="628" t="s">
        <v>385</v>
      </c>
      <c r="AY5" s="639"/>
      <c r="AZ5" s="21"/>
      <c r="BA5" s="22"/>
      <c r="BB5" s="22"/>
      <c r="BC5" s="22"/>
      <c r="BD5" s="23"/>
      <c r="BE5" s="629"/>
      <c r="BF5" s="630"/>
      <c r="BG5" s="630"/>
      <c r="BH5" s="630"/>
      <c r="BI5" s="640" t="s">
        <v>387</v>
      </c>
      <c r="BJ5" s="626"/>
      <c r="BK5" s="627"/>
      <c r="BL5" s="628"/>
      <c r="BM5" s="640" t="s">
        <v>388</v>
      </c>
      <c r="BN5" s="626"/>
      <c r="BO5" s="626"/>
      <c r="BP5" s="627"/>
      <c r="BQ5" s="641"/>
      <c r="BR5" s="626" t="s">
        <v>389</v>
      </c>
      <c r="BS5" s="627"/>
      <c r="BT5" s="641"/>
      <c r="BU5" s="626" t="s">
        <v>390</v>
      </c>
      <c r="BV5" s="627"/>
      <c r="BW5" s="628"/>
      <c r="BX5" s="629" t="s">
        <v>391</v>
      </c>
      <c r="BY5" s="630"/>
      <c r="BZ5" s="631"/>
      <c r="CA5" s="632" t="s">
        <v>392</v>
      </c>
      <c r="CB5" s="608" t="s">
        <v>393</v>
      </c>
      <c r="CC5" s="635" t="s">
        <v>394</v>
      </c>
      <c r="CD5" s="637" t="s">
        <v>395</v>
      </c>
      <c r="CE5" s="642" t="s">
        <v>396</v>
      </c>
      <c r="CF5" s="629" t="s">
        <v>386</v>
      </c>
      <c r="CG5" s="631"/>
      <c r="CH5" s="607" t="s">
        <v>397</v>
      </c>
      <c r="CI5" s="608"/>
      <c r="CJ5" s="609"/>
      <c r="CK5" s="610"/>
      <c r="CN5" s="16" t="s">
        <v>398</v>
      </c>
      <c r="CO5" s="17" t="s">
        <v>399</v>
      </c>
    </row>
    <row r="6" spans="1:108" s="16" customFormat="1" ht="35.1" customHeight="1" thickBot="1" x14ac:dyDescent="0.45">
      <c r="A6" s="662"/>
      <c r="B6" s="665"/>
      <c r="C6" s="668"/>
      <c r="D6" s="191"/>
      <c r="E6" s="24" t="s">
        <v>400</v>
      </c>
      <c r="F6" s="25" t="s">
        <v>401</v>
      </c>
      <c r="G6" s="26" t="s">
        <v>396</v>
      </c>
      <c r="H6" s="27" t="s">
        <v>402</v>
      </c>
      <c r="I6" s="28" t="s">
        <v>403</v>
      </c>
      <c r="J6" s="29" t="s">
        <v>404</v>
      </c>
      <c r="K6" s="30" t="s">
        <v>405</v>
      </c>
      <c r="L6" s="31">
        <v>9001</v>
      </c>
      <c r="M6" s="29" t="s">
        <v>404</v>
      </c>
      <c r="N6" s="32" t="s">
        <v>406</v>
      </c>
      <c r="O6" s="27" t="s">
        <v>407</v>
      </c>
      <c r="P6" s="33" t="s">
        <v>408</v>
      </c>
      <c r="Q6" s="29" t="s">
        <v>404</v>
      </c>
      <c r="R6" s="34" t="s">
        <v>406</v>
      </c>
      <c r="S6" s="35" t="s">
        <v>409</v>
      </c>
      <c r="T6" s="36" t="s">
        <v>410</v>
      </c>
      <c r="U6" s="37" t="s">
        <v>411</v>
      </c>
      <c r="V6" s="38" t="s">
        <v>363</v>
      </c>
      <c r="W6" s="29" t="s">
        <v>404</v>
      </c>
      <c r="X6" s="39" t="s">
        <v>405</v>
      </c>
      <c r="Y6" s="40" t="s">
        <v>412</v>
      </c>
      <c r="Z6" s="29" t="s">
        <v>404</v>
      </c>
      <c r="AA6" s="30" t="s">
        <v>405</v>
      </c>
      <c r="AB6" s="41" t="s">
        <v>413</v>
      </c>
      <c r="AC6" s="42" t="s">
        <v>414</v>
      </c>
      <c r="AD6" s="29" t="s">
        <v>404</v>
      </c>
      <c r="AE6" s="43" t="s">
        <v>405</v>
      </c>
      <c r="AF6" s="44" t="s">
        <v>415</v>
      </c>
      <c r="AG6" s="45" t="s">
        <v>416</v>
      </c>
      <c r="AH6" s="46" t="s">
        <v>417</v>
      </c>
      <c r="AI6" s="143" t="s">
        <v>418</v>
      </c>
      <c r="AJ6" s="143" t="s">
        <v>419</v>
      </c>
      <c r="AK6" s="29" t="s">
        <v>404</v>
      </c>
      <c r="AL6" s="34" t="s">
        <v>406</v>
      </c>
      <c r="AM6" s="47" t="s">
        <v>420</v>
      </c>
      <c r="AN6" s="29" t="s">
        <v>404</v>
      </c>
      <c r="AO6" s="43" t="s">
        <v>405</v>
      </c>
      <c r="AP6" s="24" t="s">
        <v>404</v>
      </c>
      <c r="AQ6" s="48" t="s">
        <v>406</v>
      </c>
      <c r="AR6" s="49" t="s">
        <v>421</v>
      </c>
      <c r="AS6" s="50" t="s">
        <v>404</v>
      </c>
      <c r="AT6" s="51" t="s">
        <v>422</v>
      </c>
      <c r="AU6" s="52" t="s">
        <v>404</v>
      </c>
      <c r="AV6" s="53" t="s">
        <v>423</v>
      </c>
      <c r="AW6" s="50" t="s">
        <v>404</v>
      </c>
      <c r="AX6" s="51" t="s">
        <v>422</v>
      </c>
      <c r="AY6" s="54" t="s">
        <v>404</v>
      </c>
      <c r="AZ6" s="192" t="s">
        <v>424</v>
      </c>
      <c r="BA6" s="197" t="s">
        <v>478</v>
      </c>
      <c r="BB6" s="205" t="s">
        <v>479</v>
      </c>
      <c r="BC6" s="29" t="s">
        <v>404</v>
      </c>
      <c r="BD6" s="30" t="s">
        <v>405</v>
      </c>
      <c r="BE6" s="57" t="s">
        <v>425</v>
      </c>
      <c r="BF6" s="58" t="s">
        <v>408</v>
      </c>
      <c r="BG6" s="29" t="s">
        <v>404</v>
      </c>
      <c r="BH6" s="32" t="s">
        <v>406</v>
      </c>
      <c r="BI6" s="59" t="s">
        <v>424</v>
      </c>
      <c r="BJ6" s="199" t="s">
        <v>472</v>
      </c>
      <c r="BK6" s="29" t="s">
        <v>404</v>
      </c>
      <c r="BL6" s="60" t="s">
        <v>405</v>
      </c>
      <c r="BM6" s="49" t="s">
        <v>424</v>
      </c>
      <c r="BN6" s="200" t="s">
        <v>473</v>
      </c>
      <c r="BO6" s="201" t="s">
        <v>474</v>
      </c>
      <c r="BP6" s="29" t="s">
        <v>404</v>
      </c>
      <c r="BQ6" s="61" t="s">
        <v>405</v>
      </c>
      <c r="BR6" s="31" t="s">
        <v>426</v>
      </c>
      <c r="BS6" s="29" t="s">
        <v>404</v>
      </c>
      <c r="BT6" s="34" t="s">
        <v>406</v>
      </c>
      <c r="BU6" s="62" t="s">
        <v>427</v>
      </c>
      <c r="BV6" s="29" t="s">
        <v>404</v>
      </c>
      <c r="BW6" s="32" t="s">
        <v>406</v>
      </c>
      <c r="BX6" s="63" t="s">
        <v>428</v>
      </c>
      <c r="BY6" s="29" t="s">
        <v>404</v>
      </c>
      <c r="BZ6" s="34" t="s">
        <v>406</v>
      </c>
      <c r="CA6" s="633"/>
      <c r="CB6" s="634"/>
      <c r="CC6" s="636"/>
      <c r="CD6" s="638"/>
      <c r="CE6" s="643"/>
      <c r="CF6" s="55"/>
      <c r="CG6" s="56" t="s">
        <v>396</v>
      </c>
      <c r="CH6" s="64" t="s">
        <v>429</v>
      </c>
      <c r="CI6" s="65" t="s">
        <v>430</v>
      </c>
      <c r="CJ6" s="29" t="s">
        <v>404</v>
      </c>
      <c r="CK6" s="61" t="s">
        <v>405</v>
      </c>
    </row>
    <row r="7" spans="1:108" s="16" customFormat="1" ht="17.649999999999999" customHeight="1" x14ac:dyDescent="0.4">
      <c r="A7" s="611"/>
      <c r="B7" s="614">
        <f>鑑!J6</f>
        <v>0</v>
      </c>
      <c r="C7" s="66" t="str">
        <f>IF('様式4～8'!H2="","",'様式4～8'!H2)</f>
        <v/>
      </c>
      <c r="D7" s="567">
        <f>鑑!J12</f>
        <v>0</v>
      </c>
      <c r="E7" s="67" t="str">
        <f>IF('様式4～8'!H15="","",'様式4～8'!H15)</f>
        <v/>
      </c>
      <c r="F7" s="617" t="str">
        <f>IF(C7="","",ROUNDDOWN(AVERAGE(E7:E9),1))</f>
        <v/>
      </c>
      <c r="G7" s="620">
        <f>IF(C7="",0,IF(F7&lt;69,3,IF(AND(69&lt;=F7,F7&lt;71),3.5,IF(AND(71&lt;=F7,F7&lt;73),4,IF(AND(73&lt;=F7,F7&lt;75),4.5,IF(AND(75&lt;=F7,F7&lt;77),5,IF(AND(77&lt;=F7,F7&lt;79),5.5,IF(AND(79&lt;=F7,F7&lt;81),6,IF(AND(81&lt;=F7,F7&lt;83),6.5,IF(AND(83&lt;=F7,F7&lt;85),7,IF(F7&gt;=85,7.5,0)))))))))))</f>
        <v>0</v>
      </c>
      <c r="H7" s="68" t="str">
        <f>IF('様式4～8'!H20="","",'様式4～8'!H20)</f>
        <v/>
      </c>
      <c r="I7" s="69" t="str">
        <f>IF('様式4～8'!H21="","",'様式4～8'!H21)</f>
        <v/>
      </c>
      <c r="J7" s="70" t="str">
        <f>IF($C7="","",IF(H7="○",0.5,IF(I7="○",0.25,0)))</f>
        <v/>
      </c>
      <c r="K7" s="576">
        <f>MAX(J7:J9)</f>
        <v>0</v>
      </c>
      <c r="L7" s="71" t="str">
        <f>IF('様式4～8'!H31="","",'様式4～8'!H31)</f>
        <v/>
      </c>
      <c r="M7" s="72" t="str">
        <f>IF($C7="","",IF(L7="○",0.5,0))</f>
        <v/>
      </c>
      <c r="N7" s="579">
        <f>IF($C7="",0,ROUNDDOWN(AVERAGE(M7:M9),2))</f>
        <v>0</v>
      </c>
      <c r="O7" s="68" t="str">
        <f>IF('様式4～8'!H39="","",'様式4～8'!H39)</f>
        <v/>
      </c>
      <c r="P7" s="73" t="str">
        <f>IF('様式4～8'!H40="","",'様式4～8'!H40)</f>
        <v/>
      </c>
      <c r="Q7" s="70" t="str">
        <f>IF($C7="","",IF(O7="○",1.5,IF(P7="○",0.75,0)))</f>
        <v/>
      </c>
      <c r="R7" s="576">
        <f>IF($C7="",0,ROUNDDOWN(AVERAGE(Q7:Q9),2))</f>
        <v>0</v>
      </c>
      <c r="S7" s="68" t="str">
        <f>IF('様式4～8'!H68="","",'様式4～8'!H68)</f>
        <v/>
      </c>
      <c r="T7" s="73" t="str">
        <f>IF('様式4～8'!H69="","",'様式4～8'!H69)</f>
        <v/>
      </c>
      <c r="U7" s="74" t="str">
        <f>IF('様式4～8'!H70="","",'様式4～8'!H70)</f>
        <v/>
      </c>
      <c r="V7" s="75" t="str">
        <f>IF('様式4～8'!H67="","",'様式4～8'!H67)</f>
        <v/>
      </c>
      <c r="W7" s="70" t="str">
        <f>IF($C7="","",IF(S7="○",IF(V7="○",2,1.5),IF(V7="○",1.5,(IF(T7="○",1,IF(U7="○",0.5,0))))))</f>
        <v/>
      </c>
      <c r="X7" s="623">
        <f>MAX(W7:W9)</f>
        <v>0</v>
      </c>
      <c r="Y7" s="75" t="str">
        <f>IF('様式4～8'!H85="","",'様式4～8'!H85)</f>
        <v/>
      </c>
      <c r="Z7" s="70" t="str">
        <f>IF($C7="","",IF(Y7="○",0.5,0))</f>
        <v/>
      </c>
      <c r="AA7" s="576">
        <f>MAX(Z7:Z9)</f>
        <v>0</v>
      </c>
      <c r="AB7" s="68" t="str">
        <f>IF('様式4～8'!H113="","",'様式4～8'!H113)</f>
        <v/>
      </c>
      <c r="AC7" s="73" t="str">
        <f>IF('様式4～8'!H114="","",'様式4～8'!H114)</f>
        <v/>
      </c>
      <c r="AD7" s="70" t="str">
        <f>IF($C7="","",IF(AB7="○",0.5,IF(AC7="○",0.5,0)))</f>
        <v/>
      </c>
      <c r="AE7" s="579">
        <f>MAX(AD7:AD9)</f>
        <v>0</v>
      </c>
      <c r="AF7" s="76" t="str">
        <f>IF('様式4～8'!H121="","",'様式4～8'!H121)</f>
        <v/>
      </c>
      <c r="AG7" s="77" t="str">
        <f>IF('様式4～8'!H122="","",'様式4～8'!H122)</f>
        <v/>
      </c>
      <c r="AH7" s="78" t="str">
        <f>IF('様式4～8'!H123="","",'様式4～8'!H123)</f>
        <v/>
      </c>
      <c r="AI7" s="79" t="str">
        <f>IF('様式4～8'!H124="","",'様式4～8'!H124)</f>
        <v/>
      </c>
      <c r="AJ7" s="79" t="str">
        <f>IF('様式4～8'!H125="","",'様式4～8'!H125)</f>
        <v/>
      </c>
      <c r="AK7" s="70" t="str">
        <f>IF($C7="","",IF(AF7="○",0.5,IF(AG7="○",0.5,IF(AH7="○",0.5,IF(AI7="○",0.25,IF(AJ7="○",0.1,0))))))</f>
        <v/>
      </c>
      <c r="AL7" s="576">
        <f>IF($C7="",0,ROUNDDOWN(AVERAGE(AK7:AK9),2))</f>
        <v>0</v>
      </c>
      <c r="AM7" s="71" t="str">
        <f>IF(OR('様式4～8'!H135="○",'様式4～8'!H136="○"),"○","")</f>
        <v/>
      </c>
      <c r="AN7" s="72" t="str">
        <f>IF($C7="","",IF(AM7="○",0.5,0))</f>
        <v/>
      </c>
      <c r="AO7" s="579">
        <f>MAX(AN7:AN9)</f>
        <v>0</v>
      </c>
      <c r="AP7" s="80" t="str">
        <f>IF($C7="","",IF(SUM(AS7,AU7,AW7,AY7)&gt;=0.5,LARGE((AS7,AU7,AW7,AY7),1)+LARGE((AS7,AU7,AW7,AY7),2),SUM(AS7,AU7,AW7,AY7)))</f>
        <v/>
      </c>
      <c r="AQ7" s="579">
        <f>IF($C7="",0,ROUNDDOWN(AVERAGE(AP7:AP9),2))</f>
        <v>0</v>
      </c>
      <c r="AR7" s="81" t="str">
        <f>IF('様式4～8'!H156="","",'様式4～8'!H156)</f>
        <v/>
      </c>
      <c r="AS7" s="82" t="str">
        <f>IF($C7="","",IF(AR7="○",0.25,0))</f>
        <v/>
      </c>
      <c r="AT7" s="83" t="str">
        <f>IF('様式4～8'!I156="","",'様式4～8'!I156)</f>
        <v/>
      </c>
      <c r="AU7" s="84" t="str">
        <f>IF($C7="","",IF(AT7="○",0.25,0))</f>
        <v/>
      </c>
      <c r="AV7" s="71" t="str">
        <f>IF('様式4～8'!J156="","",'様式4～8'!J156)</f>
        <v/>
      </c>
      <c r="AW7" s="82" t="str">
        <f>IF($C7="","",IF(AV7="○",0.25,0))</f>
        <v/>
      </c>
      <c r="AX7" s="83" t="str">
        <f>IF('様式4～8'!K156="","",'様式4～8'!K156)</f>
        <v/>
      </c>
      <c r="AY7" s="85" t="str">
        <f>IF($C7="","",IF(AX7="○",0.25,0))</f>
        <v/>
      </c>
      <c r="AZ7" s="193" t="str">
        <f>IF('様式4～8'!H198="","",'様式4～8'!H198)</f>
        <v/>
      </c>
      <c r="BA7" s="570" t="str">
        <f>IF('様式4～8'!H200="","",'様式4～8'!H200)</f>
        <v/>
      </c>
      <c r="BB7" s="570" t="str">
        <f>IF('様式4～8'!H201="","",'様式4～8'!H201)</f>
        <v/>
      </c>
      <c r="BC7" s="70" t="str">
        <f>IF($C7="","",IF(AZ7="○",0.5,0))</f>
        <v/>
      </c>
      <c r="BD7" s="586">
        <f>MAX(BC7:BC9)</f>
        <v>0</v>
      </c>
      <c r="BE7" s="68" t="str">
        <f>IF('様式4～8'!H229="","",'様式4～8'!H229)</f>
        <v/>
      </c>
      <c r="BF7" s="86" t="str">
        <f>IF('様式4～8'!H230="","",'様式4～8'!H230)</f>
        <v/>
      </c>
      <c r="BG7" s="70" t="str">
        <f>IF($C7="","",IF(BE7="○",1,IF(BF7="○",0.5,0)))</f>
        <v/>
      </c>
      <c r="BH7" s="579">
        <f>IF($C7="",0,ROUNDDOWN(AVERAGE(BG7:BG9),2))</f>
        <v>0</v>
      </c>
      <c r="BI7" s="81" t="str">
        <f>IF('様式4～8'!H240="","",'様式4～8'!H240)</f>
        <v/>
      </c>
      <c r="BJ7" s="570" t="str">
        <f>IF('様式4～8'!H242="","",'様式4～8'!H242)</f>
        <v/>
      </c>
      <c r="BK7" s="70" t="str">
        <f>IF($C7="","",IF(BI7="○",0.25,0))</f>
        <v/>
      </c>
      <c r="BL7" s="595">
        <f>MAX(BK7:BK9)</f>
        <v>0</v>
      </c>
      <c r="BM7" s="81" t="str">
        <f>IF('様式4～8'!H250="","",'様式4～8'!H250)</f>
        <v/>
      </c>
      <c r="BN7" s="570" t="str">
        <f>IF('様式4～8'!H252="","",'様式4～8'!H252)</f>
        <v/>
      </c>
      <c r="BO7" s="573" t="str">
        <f>IF('様式4～8'!H253="","",'様式4～8'!H253)</f>
        <v/>
      </c>
      <c r="BP7" s="70" t="str">
        <f>IF($C7="","",IF(BM7="○",0.25,0))</f>
        <v/>
      </c>
      <c r="BQ7" s="586">
        <f>MAX(BP7:BP9)</f>
        <v>0</v>
      </c>
      <c r="BR7" s="202" t="str">
        <f>IF(OR('様式4～8'!H260="○",'様式4～8'!H261="○"),"○","")</f>
        <v/>
      </c>
      <c r="BS7" s="70" t="str">
        <f>IF($C7="","",IF(BR7="○",0.25,0))</f>
        <v/>
      </c>
      <c r="BT7" s="576">
        <f>IF($C7="",0,ROUNDDOWN(AVERAGE(BS7:BS9),2))</f>
        <v>0</v>
      </c>
      <c r="BU7" s="71" t="str">
        <f>IF(OR('様式4～8'!H272="○",'様式4～8'!H273="○",'様式4～8'!H274="○",'様式4～8'!H275="○",'様式4～8'!H276="○"),"○","")</f>
        <v/>
      </c>
      <c r="BV7" s="70" t="str">
        <f>IF($C7="","",IF(BU7="○",0.25,0))</f>
        <v/>
      </c>
      <c r="BW7" s="579">
        <f>IF($C7="",0,ROUNDDOWN(AVERAGE(BV7:BV9),2))</f>
        <v>0</v>
      </c>
      <c r="BX7" s="81" t="str">
        <f>IF('様式4～8'!H284="","",'様式4～8'!H284)</f>
        <v/>
      </c>
      <c r="BY7" s="70" t="str">
        <f>IF($C7="","",IF(BX7="○",0.25,0))</f>
        <v/>
      </c>
      <c r="BZ7" s="576">
        <f>IF($C7="",0,ROUNDDOWN(AVERAGE(BY7:BY9),2))</f>
        <v>0</v>
      </c>
      <c r="CA7" s="87" t="str">
        <f>IF('様式4～8'!H304="","",'様式4～8'!H304)</f>
        <v/>
      </c>
      <c r="CB7" s="88" t="str">
        <f>IF('様式4～8'!H305="","",'様式4～8'!H305)</f>
        <v/>
      </c>
      <c r="CC7" s="598">
        <f>COUNT(CB7:CB9)</f>
        <v>0</v>
      </c>
      <c r="CD7" s="601" t="str">
        <f>IF($C7="","",IF(CA7="","",ROUNDDOWN(SUM(CA7:CA9)/((SUM(CB7:CB9)/5)+CC7),2)))</f>
        <v/>
      </c>
      <c r="CE7" s="604">
        <f>IF(CD7="－","－",IF(CD7&lt;0.25,3,IF(AND(0.25&lt;=CD7,CD7&lt;0.5),2.4,IF(AND(0.5&lt;=CD7,CD7&lt;0.75),1.8,IF(AND(0.75&lt;=CD7,CD7&lt;1),1.2,IF(AND(1&lt;=CD7,CD7&lt;1.25),0.6,0))))))</f>
        <v>0</v>
      </c>
      <c r="CF7" s="589"/>
      <c r="CG7" s="592" t="str">
        <f>IF(CF7="○",0.5,"－")</f>
        <v>－</v>
      </c>
      <c r="CH7" s="89"/>
      <c r="CI7" s="90"/>
      <c r="CJ7" s="70" t="str">
        <f>IF($C7="","",IF(CH7="○",IF(CI7="○",-2,-1),IF(CI7="○",-1,0)))</f>
        <v/>
      </c>
      <c r="CK7" s="586">
        <f>MIN(CJ7:CJ9)</f>
        <v>0</v>
      </c>
    </row>
    <row r="8" spans="1:108" s="16" customFormat="1" ht="17.649999999999999" customHeight="1" x14ac:dyDescent="0.4">
      <c r="A8" s="612"/>
      <c r="B8" s="615"/>
      <c r="C8" s="91" t="str">
        <f>IF('様式4～8'!M2="","",'様式4～8'!M2)</f>
        <v/>
      </c>
      <c r="D8" s="568"/>
      <c r="E8" s="92" t="str">
        <f>IF('様式4～8'!M15="","",'様式4～8'!M15)</f>
        <v/>
      </c>
      <c r="F8" s="618" t="e">
        <f>IF(C8&gt;0,ROUNDDOWN(AVERAGE(E8:E8),1),0)</f>
        <v>#DIV/0!</v>
      </c>
      <c r="G8" s="621"/>
      <c r="H8" s="93" t="str">
        <f>IF('様式4～8'!M20="","",'様式4～8'!M20)</f>
        <v/>
      </c>
      <c r="I8" s="94" t="str">
        <f>IF('様式4～8'!M21="","",'様式4～8'!M21)</f>
        <v/>
      </c>
      <c r="J8" s="95" t="str">
        <f t="shared" ref="J8:J9" si="0">IF($C8="","",IF(H8="○",0.5,IF(I8="○",0.25,0)))</f>
        <v/>
      </c>
      <c r="K8" s="577"/>
      <c r="L8" s="96" t="str">
        <f>IF('様式4～8'!M31="","",'様式4～8'!M31)</f>
        <v/>
      </c>
      <c r="M8" s="97" t="str">
        <f t="shared" ref="M8:M9" si="1">IF($C8="","",IF(L8="○",0.5,0))</f>
        <v/>
      </c>
      <c r="N8" s="584"/>
      <c r="O8" s="93" t="str">
        <f>IF('様式4～8'!M39="","",'様式4～8'!M39)</f>
        <v/>
      </c>
      <c r="P8" s="98" t="str">
        <f>IF('様式4～8'!M40="","",'様式4～8'!M40)</f>
        <v/>
      </c>
      <c r="Q8" s="95" t="str">
        <f>IF($C8="","",IF(O8="○",1.5,IF(P8="○",0.75,0)))</f>
        <v/>
      </c>
      <c r="R8" s="582"/>
      <c r="S8" s="93" t="str">
        <f>IF('様式4～8'!M68="","",'様式4～8'!M68)</f>
        <v/>
      </c>
      <c r="T8" s="98" t="str">
        <f>IF('様式4～8'!M69="","",'様式4～8'!M69)</f>
        <v/>
      </c>
      <c r="U8" s="99" t="str">
        <f>IF('様式4～8'!M70="","",'様式4～8'!M70)</f>
        <v/>
      </c>
      <c r="V8" s="100" t="str">
        <f>IF('様式4～8'!M67="","",'様式4～8'!M67)</f>
        <v/>
      </c>
      <c r="W8" s="95" t="str">
        <f t="shared" ref="W8:W9" si="2">IF($C8="","",IF(S8="○",IF(V8="○",2,1.5),IF(V8="○",1.5,(IF(T8="○",1,IF(U8="○",0.5,0))))))</f>
        <v/>
      </c>
      <c r="X8" s="624"/>
      <c r="Y8" s="100" t="str">
        <f>IF('様式4～8'!M85="","",'様式4～8'!M85)</f>
        <v/>
      </c>
      <c r="Z8" s="95" t="str">
        <f t="shared" ref="Z8:Z9" si="3">IF($C8="","",IF(Y8="○",0.5,0))</f>
        <v/>
      </c>
      <c r="AA8" s="577"/>
      <c r="AB8" s="93" t="str">
        <f>IF('様式4～8'!M113="","",'様式4～8'!M113)</f>
        <v/>
      </c>
      <c r="AC8" s="98" t="str">
        <f>IF('様式4～8'!M114="","",'様式4～8'!M114)</f>
        <v/>
      </c>
      <c r="AD8" s="95" t="str">
        <f t="shared" ref="AD8:AD9" si="4">IF($C8="","",IF(AB8="○",0.5,IF(AC8="○",0.5,0)))</f>
        <v/>
      </c>
      <c r="AE8" s="580"/>
      <c r="AF8" s="101" t="str">
        <f>IF('様式4～8'!M121="","",'様式4～8'!M121)</f>
        <v/>
      </c>
      <c r="AG8" s="102" t="str">
        <f>IF('様式4～8'!M122="","",'様式4～8'!M122)</f>
        <v/>
      </c>
      <c r="AH8" s="103" t="str">
        <f>IF('様式4～8'!M123="","",'様式4～8'!M123)</f>
        <v/>
      </c>
      <c r="AI8" s="104" t="str">
        <f>IF('様式4～8'!M124="","",'様式4～8'!M124)</f>
        <v/>
      </c>
      <c r="AJ8" s="104" t="str">
        <f>IF('様式4～8'!M125="","",'様式4～8'!M125)</f>
        <v/>
      </c>
      <c r="AK8" s="95" t="str">
        <f t="shared" ref="AK8:AK9" si="5">IF($C8="","",IF(AF8="○",0.5,IF(AG8="○",0.5,IF(AH8="○",0.5,IF(AI8="○",0.25,IF(AJ8="○",0.1,0))))))</f>
        <v/>
      </c>
      <c r="AL8" s="582"/>
      <c r="AM8" s="96" t="str">
        <f>IF(OR('様式4～8'!M135="○",'様式4～8'!M136="○"),"○","")</f>
        <v/>
      </c>
      <c r="AN8" s="95" t="str">
        <f t="shared" ref="AN8:AN9" si="6">IF($C8="","",IF(AM8="○",0.5,0))</f>
        <v/>
      </c>
      <c r="AO8" s="580"/>
      <c r="AP8" s="105" t="str">
        <f>IF($C8="","",IF(SUM(AS8,AU8,AW8,AY8)&gt;=0.5,LARGE((AS8,AU8,AW8,AY8),1)+LARGE((AS8,AU8,AW8,AY8),2),SUM(AS8,AU8,AW8,AY8)))</f>
        <v/>
      </c>
      <c r="AQ8" s="584"/>
      <c r="AR8" s="106" t="str">
        <f>IF('様式4～8'!M156="","",'様式4～8'!M156)</f>
        <v/>
      </c>
      <c r="AS8" s="107" t="str">
        <f>IF($C8="","",IF(AR8="○",0.25,0))</f>
        <v/>
      </c>
      <c r="AT8" s="108" t="str">
        <f>IF('様式4～8'!N156="","",'様式4～8'!N156)</f>
        <v/>
      </c>
      <c r="AU8" s="109" t="str">
        <f t="shared" ref="AU8:AU9" si="7">IF($C8="","",IF(AT8="○",0.25,0))</f>
        <v/>
      </c>
      <c r="AV8" s="96" t="str">
        <f>IF('様式4～8'!O156="","",'様式4～8'!O156)</f>
        <v/>
      </c>
      <c r="AW8" s="107" t="str">
        <f t="shared" ref="AW8:AW9" si="8">IF($C8="","",IF(AV8="○",0.25,0))</f>
        <v/>
      </c>
      <c r="AX8" s="108" t="str">
        <f>IF('様式4～8'!P156="","",'様式4～8'!P156)</f>
        <v/>
      </c>
      <c r="AY8" s="110" t="str">
        <f t="shared" ref="AY8:AY9" si="9">IF($C8="","",IF(AX8="○",0.25,0))</f>
        <v/>
      </c>
      <c r="AZ8" s="111" t="s">
        <v>432</v>
      </c>
      <c r="BA8" s="571"/>
      <c r="BB8" s="571"/>
      <c r="BC8" s="95" t="str">
        <f>IF($C8="","",IF(AZ8="○",0.5,"－"))</f>
        <v/>
      </c>
      <c r="BD8" s="587"/>
      <c r="BE8" s="93" t="str">
        <f>IF('様式4～8'!M229="","",'様式4～8'!M229)</f>
        <v/>
      </c>
      <c r="BF8" s="112" t="str">
        <f>IF('様式4～8'!M230="","",'様式4～8'!M230)</f>
        <v/>
      </c>
      <c r="BG8" s="95" t="str">
        <f t="shared" ref="BG8:BG9" si="10">IF($C8="","",IF(BE8="○",1,IF(BF8="○",0.5,0)))</f>
        <v/>
      </c>
      <c r="BH8" s="584"/>
      <c r="BI8" s="106" t="s">
        <v>432</v>
      </c>
      <c r="BJ8" s="571"/>
      <c r="BK8" s="95" t="str">
        <f>IF($C8="","",IF(BI8="○",0.25,"－"))</f>
        <v/>
      </c>
      <c r="BL8" s="596"/>
      <c r="BM8" s="106" t="s">
        <v>432</v>
      </c>
      <c r="BN8" s="571"/>
      <c r="BO8" s="574"/>
      <c r="BP8" s="95" t="str">
        <f>IF($C8="","",IF(BM8="○",0.25,"－"))</f>
        <v/>
      </c>
      <c r="BQ8" s="587"/>
      <c r="BR8" s="203" t="str">
        <f>IF(OR('様式4～8'!M260="○",'様式4～8'!M261="○"),"○","")</f>
        <v/>
      </c>
      <c r="BS8" s="95" t="str">
        <f t="shared" ref="BS8:BS9" si="11">IF($C8="","",IF(BR8="○",0.25,0))</f>
        <v/>
      </c>
      <c r="BT8" s="582"/>
      <c r="BU8" s="96" t="str">
        <f>IF(OR('様式4～8'!M272="○",'様式4～8'!M273="○",'様式4～8'!M274="○",'様式4～8'!M275="○",'様式4～8'!M276="○"),"○","")</f>
        <v/>
      </c>
      <c r="BV8" s="95" t="str">
        <f t="shared" ref="BV8:BV9" si="12">IF($C8="","",IF(BU8="○",0.25,0))</f>
        <v/>
      </c>
      <c r="BW8" s="584"/>
      <c r="BX8" s="106" t="str">
        <f>IF('様式4～8'!M284="","",'様式4～8'!M284)</f>
        <v/>
      </c>
      <c r="BY8" s="95" t="str">
        <f t="shared" ref="BY8:BY9" si="13">IF($C8="","",IF(BX8="○",0.25,0))</f>
        <v/>
      </c>
      <c r="BZ8" s="582"/>
      <c r="CA8" s="113" t="str">
        <f>IF('様式4～8'!M304="","",'様式4～8'!M304)</f>
        <v/>
      </c>
      <c r="CB8" s="114" t="str">
        <f>IF('様式4～8'!M305="","",'様式4～8'!M305)</f>
        <v/>
      </c>
      <c r="CC8" s="599"/>
      <c r="CD8" s="602"/>
      <c r="CE8" s="605"/>
      <c r="CF8" s="590"/>
      <c r="CG8" s="593"/>
      <c r="CH8" s="115"/>
      <c r="CI8" s="116"/>
      <c r="CJ8" s="95" t="str">
        <f t="shared" ref="CJ8:CJ9" si="14">IF($C8="","",IF(CH8="○",IF(CI8="○",-2,-1),IF(CI8="○",-1,0)))</f>
        <v/>
      </c>
      <c r="CK8" s="587"/>
    </row>
    <row r="9" spans="1:108" s="16" customFormat="1" ht="17.649999999999999" customHeight="1" thickBot="1" x14ac:dyDescent="0.45">
      <c r="A9" s="613"/>
      <c r="B9" s="616"/>
      <c r="C9" s="117" t="str">
        <f>IF('様式4～8'!R2="","",'様式4～8'!R2)</f>
        <v/>
      </c>
      <c r="D9" s="569"/>
      <c r="E9" s="118" t="str">
        <f>IF('様式4～8'!R15="","",'様式4～8'!R15)</f>
        <v/>
      </c>
      <c r="F9" s="619" t="e">
        <f>IF(C9&gt;0,ROUNDDOWN(AVERAGE(E9:E9),1),0)</f>
        <v>#DIV/0!</v>
      </c>
      <c r="G9" s="622"/>
      <c r="H9" s="119" t="str">
        <f>IF('様式4～8'!R20="","",'様式4～8'!R20)</f>
        <v/>
      </c>
      <c r="I9" s="120" t="str">
        <f>IF('様式4～8'!R21="","",'様式4～8'!R21)</f>
        <v/>
      </c>
      <c r="J9" s="121" t="str">
        <f t="shared" si="0"/>
        <v/>
      </c>
      <c r="K9" s="578"/>
      <c r="L9" s="122" t="str">
        <f>IF('様式4～8'!R31="","",'様式4～8'!R31)</f>
        <v/>
      </c>
      <c r="M9" s="123" t="str">
        <f t="shared" si="1"/>
        <v/>
      </c>
      <c r="N9" s="585"/>
      <c r="O9" s="119" t="str">
        <f>IF('様式4～8'!R39="","",'様式4～8'!R39)</f>
        <v/>
      </c>
      <c r="P9" s="124" t="str">
        <f>IF('様式4～8'!R40="","",'様式4～8'!R40)</f>
        <v/>
      </c>
      <c r="Q9" s="121" t="str">
        <f t="shared" ref="Q9" si="15">IF($C9="","",IF(O9="○",1.5,IF(P9="○",0.75,0)))</f>
        <v/>
      </c>
      <c r="R9" s="583"/>
      <c r="S9" s="119" t="str">
        <f>IF('様式4～8'!R68="","",'様式4～8'!R68)</f>
        <v/>
      </c>
      <c r="T9" s="124" t="str">
        <f>IF('様式4～8'!R69="","",'様式4～8'!R69)</f>
        <v/>
      </c>
      <c r="U9" s="125" t="str">
        <f>IF('様式4～8'!R70="","",'様式4～8'!R70)</f>
        <v/>
      </c>
      <c r="V9" s="126" t="str">
        <f>IF('様式4～8'!R67="","",'様式4～8'!R67)</f>
        <v/>
      </c>
      <c r="W9" s="121" t="str">
        <f t="shared" si="2"/>
        <v/>
      </c>
      <c r="X9" s="625"/>
      <c r="Y9" s="126" t="str">
        <f>IF('様式4～8'!R85="","",'様式4～8'!R85)</f>
        <v/>
      </c>
      <c r="Z9" s="121" t="str">
        <f t="shared" si="3"/>
        <v/>
      </c>
      <c r="AA9" s="578"/>
      <c r="AB9" s="119" t="str">
        <f>IF('様式4～8'!R113="","",'様式4～8'!R113)</f>
        <v/>
      </c>
      <c r="AC9" s="124" t="str">
        <f>IF('様式4～8'!R114="","",'様式4～8'!R114)</f>
        <v/>
      </c>
      <c r="AD9" s="121" t="str">
        <f t="shared" si="4"/>
        <v/>
      </c>
      <c r="AE9" s="581"/>
      <c r="AF9" s="127" t="str">
        <f>IF('様式4～8'!R121="","",'様式4～8'!R121)</f>
        <v/>
      </c>
      <c r="AG9" s="128" t="str">
        <f>IF('様式4～8'!R122="","",'様式4～8'!R122)</f>
        <v/>
      </c>
      <c r="AH9" s="129" t="str">
        <f>IF('様式4～8'!R123="","",'様式4～8'!R123)</f>
        <v/>
      </c>
      <c r="AI9" s="130" t="str">
        <f>IF('様式4～8'!R124="","",'様式4～8'!R124)</f>
        <v/>
      </c>
      <c r="AJ9" s="130" t="str">
        <f>IF('様式4～8'!R125="","",'様式4～8'!R125)</f>
        <v/>
      </c>
      <c r="AK9" s="121" t="str">
        <f t="shared" si="5"/>
        <v/>
      </c>
      <c r="AL9" s="583"/>
      <c r="AM9" s="122" t="str">
        <f>IF(OR('様式4～8'!R135="○",'様式4～8'!R136="○"),"○","")</f>
        <v/>
      </c>
      <c r="AN9" s="121" t="str">
        <f t="shared" si="6"/>
        <v/>
      </c>
      <c r="AO9" s="581"/>
      <c r="AP9" s="131" t="str">
        <f>IF($C9="","",IF(SUM(AS9,AU9,AW9,AY9)&gt;=0.5,LARGE((AS9,AU9,AW9,AY9),1)+LARGE((AS9,AU9,AW9,AY9),2),SUM(AS9,AU9,AW9,AY9)))</f>
        <v/>
      </c>
      <c r="AQ9" s="585"/>
      <c r="AR9" s="132" t="str">
        <f>IF('様式4～8'!R156="","",'様式4～8'!R156)</f>
        <v/>
      </c>
      <c r="AS9" s="133" t="str">
        <f>IF($C9="","",IF(AR9="○",0.25,0))</f>
        <v/>
      </c>
      <c r="AT9" s="134" t="str">
        <f>IF('様式4～8'!S156="","",'様式4～8'!S156)</f>
        <v/>
      </c>
      <c r="AU9" s="135" t="str">
        <f t="shared" si="7"/>
        <v/>
      </c>
      <c r="AV9" s="122" t="str">
        <f>IF('様式4～8'!T156="","",'様式4～8'!T156)</f>
        <v/>
      </c>
      <c r="AW9" s="133" t="str">
        <f t="shared" si="8"/>
        <v/>
      </c>
      <c r="AX9" s="134" t="str">
        <f>IF('様式4～8'!U156="","",'様式4～8'!U156)</f>
        <v/>
      </c>
      <c r="AY9" s="136" t="str">
        <f t="shared" si="9"/>
        <v/>
      </c>
      <c r="AZ9" s="137" t="s">
        <v>432</v>
      </c>
      <c r="BA9" s="572"/>
      <c r="BB9" s="572"/>
      <c r="BC9" s="121" t="str">
        <f>IF($C9="","",IF(AZ9="○",0.5,"－"))</f>
        <v/>
      </c>
      <c r="BD9" s="588"/>
      <c r="BE9" s="119" t="str">
        <f>IF('様式4～8'!R229="","",'様式4～8'!R229)</f>
        <v/>
      </c>
      <c r="BF9" s="138" t="str">
        <f>IF('様式4～8'!R230="","",'様式4～8'!R230)</f>
        <v/>
      </c>
      <c r="BG9" s="121" t="str">
        <f t="shared" si="10"/>
        <v/>
      </c>
      <c r="BH9" s="585"/>
      <c r="BI9" s="132" t="s">
        <v>432</v>
      </c>
      <c r="BJ9" s="572"/>
      <c r="BK9" s="121" t="str">
        <f>IF($C9="","",IF(BI9="○",0.25,"－"))</f>
        <v/>
      </c>
      <c r="BL9" s="597"/>
      <c r="BM9" s="132" t="s">
        <v>432</v>
      </c>
      <c r="BN9" s="572"/>
      <c r="BO9" s="575"/>
      <c r="BP9" s="121" t="str">
        <f>IF($C9="","",IF(BM9="○",0.25,"－"))</f>
        <v/>
      </c>
      <c r="BQ9" s="588"/>
      <c r="BR9" s="204" t="str">
        <f>IF(OR('様式4～8'!R260="○",'様式4～8'!R261="○"),"○","")</f>
        <v/>
      </c>
      <c r="BS9" s="121" t="str">
        <f t="shared" si="11"/>
        <v/>
      </c>
      <c r="BT9" s="583"/>
      <c r="BU9" s="122" t="str">
        <f>IF(OR('様式4～8'!R272="○",'様式4～8'!R273="○",'様式4～8'!R274="○",'様式4～8'!R275="○",'様式4～8'!R276="○"),"○","")</f>
        <v/>
      </c>
      <c r="BV9" s="121" t="str">
        <f t="shared" si="12"/>
        <v/>
      </c>
      <c r="BW9" s="585"/>
      <c r="BX9" s="132" t="str">
        <f>IF('様式4～8'!R284="","",'様式4～8'!R284)</f>
        <v/>
      </c>
      <c r="BY9" s="121" t="str">
        <f t="shared" si="13"/>
        <v/>
      </c>
      <c r="BZ9" s="583"/>
      <c r="CA9" s="139" t="str">
        <f>IF('様式4～8'!R304="","",'様式4～8'!R304)</f>
        <v/>
      </c>
      <c r="CB9" s="140" t="str">
        <f>IF('様式4～8'!R305="","",'様式4～8'!R305)</f>
        <v/>
      </c>
      <c r="CC9" s="600"/>
      <c r="CD9" s="603"/>
      <c r="CE9" s="606"/>
      <c r="CF9" s="591"/>
      <c r="CG9" s="594"/>
      <c r="CH9" s="141"/>
      <c r="CI9" s="142"/>
      <c r="CJ9" s="121" t="str">
        <f t="shared" si="14"/>
        <v/>
      </c>
      <c r="CK9" s="588"/>
    </row>
  </sheetData>
  <mergeCells count="82">
    <mergeCell ref="A3:A6"/>
    <mergeCell ref="B3:B6"/>
    <mergeCell ref="C3:C6"/>
    <mergeCell ref="E3:R3"/>
    <mergeCell ref="S3:AA3"/>
    <mergeCell ref="CA3:CE3"/>
    <mergeCell ref="CH3:CK3"/>
    <mergeCell ref="E4:G4"/>
    <mergeCell ref="H4:K4"/>
    <mergeCell ref="L4:N4"/>
    <mergeCell ref="O4:R4"/>
    <mergeCell ref="S4:AA4"/>
    <mergeCell ref="AB4:AE4"/>
    <mergeCell ref="AF4:AL4"/>
    <mergeCell ref="AM4:AO4"/>
    <mergeCell ref="BE3:BZ3"/>
    <mergeCell ref="AP4:AY4"/>
    <mergeCell ref="AZ4:BD4"/>
    <mergeCell ref="BE4:BH4"/>
    <mergeCell ref="CF3:CG4"/>
    <mergeCell ref="AV5:AW5"/>
    <mergeCell ref="BI4:BQ4"/>
    <mergeCell ref="BR4:BW4"/>
    <mergeCell ref="BX4:BZ4"/>
    <mergeCell ref="E5:G5"/>
    <mergeCell ref="H5:K5"/>
    <mergeCell ref="L5:N5"/>
    <mergeCell ref="O5:R5"/>
    <mergeCell ref="S5:X5"/>
    <mergeCell ref="Y5:AA5"/>
    <mergeCell ref="AB5:AE5"/>
    <mergeCell ref="AF5:AL5"/>
    <mergeCell ref="AM5:AO5"/>
    <mergeCell ref="AP5:AQ5"/>
    <mergeCell ref="AR5:AS5"/>
    <mergeCell ref="AT5:AU5"/>
    <mergeCell ref="AX5:AY5"/>
    <mergeCell ref="CF5:CG5"/>
    <mergeCell ref="BE5:BH5"/>
    <mergeCell ref="BI5:BL5"/>
    <mergeCell ref="BM5:BQ5"/>
    <mergeCell ref="BR5:BT5"/>
    <mergeCell ref="CE5:CE6"/>
    <mergeCell ref="CH5:CK5"/>
    <mergeCell ref="A7:A9"/>
    <mergeCell ref="B7:B9"/>
    <mergeCell ref="F7:F9"/>
    <mergeCell ref="G7:G9"/>
    <mergeCell ref="K7:K9"/>
    <mergeCell ref="N7:N9"/>
    <mergeCell ref="R7:R9"/>
    <mergeCell ref="X7:X9"/>
    <mergeCell ref="BU5:BW5"/>
    <mergeCell ref="BX5:BZ5"/>
    <mergeCell ref="CA5:CA6"/>
    <mergeCell ref="CB5:CB6"/>
    <mergeCell ref="CC5:CC6"/>
    <mergeCell ref="CD5:CD6"/>
    <mergeCell ref="CK7:CK9"/>
    <mergeCell ref="CF7:CF9"/>
    <mergeCell ref="CG7:CG9"/>
    <mergeCell ref="BH7:BH9"/>
    <mergeCell ref="BL7:BL9"/>
    <mergeCell ref="BQ7:BQ9"/>
    <mergeCell ref="BT7:BT9"/>
    <mergeCell ref="BW7:BW9"/>
    <mergeCell ref="BZ7:BZ9"/>
    <mergeCell ref="CC7:CC9"/>
    <mergeCell ref="CD7:CD9"/>
    <mergeCell ref="CE7:CE9"/>
    <mergeCell ref="D7:D9"/>
    <mergeCell ref="BN7:BN9"/>
    <mergeCell ref="BO7:BO9"/>
    <mergeCell ref="BA7:BA9"/>
    <mergeCell ref="BB7:BB9"/>
    <mergeCell ref="BJ7:BJ9"/>
    <mergeCell ref="AA7:AA9"/>
    <mergeCell ref="AE7:AE9"/>
    <mergeCell ref="AL7:AL9"/>
    <mergeCell ref="AO7:AO9"/>
    <mergeCell ref="AQ7:AQ9"/>
    <mergeCell ref="BD7:BD9"/>
  </mergeCells>
  <phoneticPr fontId="2"/>
  <dataValidations count="2">
    <dataValidation showInputMessage="1" showErrorMessage="1" sqref="AY5:AY6 J1:J2 F1:F2 M1:M2 Q1:Q2 AS1:AS3 AU1:AU3 AP6 BY6 AK10:AK1048576 AS10:AS1048576 AU10:AU1048576 AD10:AD1048576 E1:E1048576 J10:J1048576 Q10:Q1048576 M10:M1048576 W10:W1048576 Z10:Z1048576 CJ10:CJ1048576 AN10:AN1048576 BC10:BC1048576 F5:F1048576 BG10:BG1048576 BK10:BK1048576 BP10:BP1048576 BS10:BS1048576 BV10:BV1048576 BV1:BV6 BS1:BS6 BP1:BP6 BK1:BK6 BG1:BG6 BC1:BC6 AN1:AN6 CJ1:CJ6 Z2:Z6 W1:W6 M4:M6 Q4:Q6 J4:J6 AD1:AD6 AU5:AU6 AS5:AS6 AK1:AK6 AW5:AW6" xr:uid="{00000000-0002-0000-0300-000000000000}"/>
    <dataValidation type="list" allowBlank="1" showInputMessage="1" showErrorMessage="1" sqref="V6" xr:uid="{00000000-0002-0000-0300-000001000000}">
      <formula1>$CO$3:$CO$5</formula1>
    </dataValidation>
  </dataValidations>
  <printOptions horizontalCentered="1"/>
  <pageMargins left="0.31496062992125984" right="0.31496062992125984" top="0.74803149606299213" bottom="0.55118110236220474" header="0.31496062992125984" footer="0.31496062992125984"/>
  <pageSetup paperSize="9" scale="51" fitToWidth="3" orientation="landscape" r:id="rId1"/>
  <colBreaks count="2" manualBreakCount="2">
    <brk id="27" max="1048575" man="1"/>
    <brk id="56"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1" tint="0.499984740745262"/>
  </sheetPr>
  <dimension ref="A1:AO8"/>
  <sheetViews>
    <sheetView view="pageBreakPreview" zoomScale="90" zoomScaleNormal="70" zoomScaleSheetLayoutView="90" workbookViewId="0">
      <selection activeCell="BN24" sqref="BN24"/>
    </sheetView>
  </sheetViews>
  <sheetFormatPr defaultColWidth="9" defaultRowHeight="13.5" x14ac:dyDescent="0.4"/>
  <cols>
    <col min="1" max="1" width="5.625" style="234" customWidth="1"/>
    <col min="2" max="2" width="17" style="234" customWidth="1"/>
    <col min="3" max="8" width="2.625" style="234" customWidth="1"/>
    <col min="9" max="9" width="3.125" style="234" customWidth="1"/>
    <col min="10" max="34" width="7.625" style="234" customWidth="1"/>
    <col min="35" max="35" width="10.625" style="234" customWidth="1"/>
    <col min="36" max="36" width="26.375" style="234" customWidth="1"/>
    <col min="37" max="16384" width="9" style="234"/>
  </cols>
  <sheetData>
    <row r="1" spans="1:41" ht="20.100000000000001" customHeight="1" x14ac:dyDescent="0.4">
      <c r="A1" s="233" t="s">
        <v>481</v>
      </c>
      <c r="J1" s="235"/>
      <c r="K1" s="235"/>
      <c r="L1" s="235"/>
      <c r="M1" s="235"/>
      <c r="N1" s="235"/>
      <c r="O1" s="235"/>
      <c r="P1" s="235"/>
      <c r="Q1" s="235"/>
      <c r="R1" s="235"/>
      <c r="S1" s="235"/>
      <c r="T1" s="236"/>
      <c r="U1" s="236"/>
      <c r="V1" s="236"/>
      <c r="W1" s="236"/>
      <c r="X1" s="236"/>
      <c r="Y1" s="236"/>
      <c r="Z1" s="236"/>
      <c r="AA1" s="236"/>
      <c r="AB1" s="236"/>
      <c r="AC1" s="236"/>
      <c r="AD1" s="236"/>
      <c r="AE1" s="236"/>
      <c r="AO1" s="6"/>
    </row>
    <row r="2" spans="1:41" ht="20.100000000000001" customHeight="1" x14ac:dyDescent="0.4">
      <c r="A2" s="237"/>
      <c r="B2" s="238" t="s">
        <v>352</v>
      </c>
      <c r="C2" s="701" t="str">
        <f>鑑!E19</f>
        <v>北海道幕別清陵高等学校大規模改造電気設備工事</v>
      </c>
      <c r="D2" s="701"/>
      <c r="E2" s="701"/>
      <c r="F2" s="701"/>
      <c r="G2" s="701"/>
      <c r="H2" s="701"/>
      <c r="I2" s="701"/>
      <c r="J2" s="701"/>
      <c r="K2" s="701"/>
      <c r="L2" s="701"/>
      <c r="M2" s="701"/>
      <c r="N2" s="701"/>
      <c r="O2" s="701"/>
      <c r="P2" s="701"/>
      <c r="Q2" s="701"/>
      <c r="R2" s="235"/>
      <c r="S2" s="235"/>
      <c r="T2" s="236"/>
      <c r="U2" s="236"/>
      <c r="V2" s="236"/>
      <c r="W2" s="236"/>
      <c r="X2" s="236"/>
      <c r="Y2" s="236"/>
      <c r="Z2" s="236"/>
      <c r="AA2" s="236"/>
      <c r="AB2" s="236"/>
      <c r="AC2" s="236"/>
      <c r="AD2" s="236"/>
      <c r="AE2" s="236"/>
      <c r="AO2" s="6"/>
    </row>
    <row r="3" spans="1:41" ht="14.25" thickBot="1" x14ac:dyDescent="0.45">
      <c r="J3" s="239"/>
      <c r="K3" s="239"/>
    </row>
    <row r="4" spans="1:41" ht="20.100000000000001" customHeight="1" x14ac:dyDescent="0.4">
      <c r="A4" s="702" t="s">
        <v>482</v>
      </c>
      <c r="B4" s="705" t="s">
        <v>355</v>
      </c>
      <c r="C4" s="706"/>
      <c r="D4" s="706"/>
      <c r="E4" s="706"/>
      <c r="F4" s="706"/>
      <c r="G4" s="706"/>
      <c r="H4" s="706"/>
      <c r="I4" s="707"/>
      <c r="J4" s="694" t="s">
        <v>357</v>
      </c>
      <c r="K4" s="695"/>
      <c r="L4" s="695"/>
      <c r="M4" s="696"/>
      <c r="N4" s="694" t="s">
        <v>358</v>
      </c>
      <c r="O4" s="696"/>
      <c r="P4" s="240" t="s">
        <v>359</v>
      </c>
      <c r="Q4" s="241"/>
      <c r="R4" s="241"/>
      <c r="S4" s="241"/>
      <c r="T4" s="241"/>
      <c r="U4" s="241"/>
      <c r="V4" s="241"/>
      <c r="W4" s="694" t="s">
        <v>360</v>
      </c>
      <c r="X4" s="695"/>
      <c r="Y4" s="695"/>
      <c r="Z4" s="695"/>
      <c r="AA4" s="695"/>
      <c r="AB4" s="695"/>
      <c r="AC4" s="695"/>
      <c r="AD4" s="695"/>
      <c r="AE4" s="696"/>
      <c r="AF4" s="681" t="s">
        <v>483</v>
      </c>
      <c r="AG4" s="684" t="s">
        <v>374</v>
      </c>
      <c r="AH4" s="681" t="s">
        <v>484</v>
      </c>
      <c r="AI4" s="687" t="s">
        <v>485</v>
      </c>
    </row>
    <row r="5" spans="1:41" ht="20.100000000000001" customHeight="1" x14ac:dyDescent="0.4">
      <c r="A5" s="703"/>
      <c r="B5" s="708"/>
      <c r="C5" s="709"/>
      <c r="D5" s="709"/>
      <c r="E5" s="709"/>
      <c r="F5" s="709"/>
      <c r="G5" s="709"/>
      <c r="H5" s="709"/>
      <c r="I5" s="710"/>
      <c r="J5" s="689" t="s">
        <v>486</v>
      </c>
      <c r="K5" s="691" t="s">
        <v>487</v>
      </c>
      <c r="L5" s="689" t="s">
        <v>367</v>
      </c>
      <c r="M5" s="692" t="s">
        <v>488</v>
      </c>
      <c r="N5" s="689" t="s">
        <v>489</v>
      </c>
      <c r="O5" s="690" t="s">
        <v>412</v>
      </c>
      <c r="P5" s="689" t="s">
        <v>490</v>
      </c>
      <c r="Q5" s="691" t="s">
        <v>491</v>
      </c>
      <c r="R5" s="691" t="s">
        <v>492</v>
      </c>
      <c r="S5" s="698" t="s">
        <v>493</v>
      </c>
      <c r="T5" s="672" t="s">
        <v>494</v>
      </c>
      <c r="U5" s="673"/>
      <c r="V5" s="674"/>
      <c r="W5" s="691" t="s">
        <v>495</v>
      </c>
      <c r="X5" s="678" t="s">
        <v>376</v>
      </c>
      <c r="Y5" s="679"/>
      <c r="Z5" s="679"/>
      <c r="AA5" s="679"/>
      <c r="AB5" s="680"/>
      <c r="AC5" s="700" t="s">
        <v>377</v>
      </c>
      <c r="AD5" s="700"/>
      <c r="AE5" s="242" t="s">
        <v>374</v>
      </c>
      <c r="AF5" s="682"/>
      <c r="AG5" s="685"/>
      <c r="AH5" s="682"/>
      <c r="AI5" s="688"/>
    </row>
    <row r="6" spans="1:41" ht="24.95" customHeight="1" x14ac:dyDescent="0.4">
      <c r="A6" s="703"/>
      <c r="B6" s="708"/>
      <c r="C6" s="709"/>
      <c r="D6" s="709"/>
      <c r="E6" s="709"/>
      <c r="F6" s="709"/>
      <c r="G6" s="709"/>
      <c r="H6" s="709"/>
      <c r="I6" s="710"/>
      <c r="J6" s="690"/>
      <c r="K6" s="692"/>
      <c r="L6" s="690"/>
      <c r="M6" s="693"/>
      <c r="N6" s="690"/>
      <c r="O6" s="693"/>
      <c r="P6" s="690"/>
      <c r="Q6" s="692"/>
      <c r="R6" s="697"/>
      <c r="S6" s="699"/>
      <c r="T6" s="675"/>
      <c r="U6" s="676"/>
      <c r="V6" s="677"/>
      <c r="W6" s="692"/>
      <c r="X6" s="672" t="s">
        <v>496</v>
      </c>
      <c r="Y6" s="674"/>
      <c r="Z6" s="672" t="s">
        <v>497</v>
      </c>
      <c r="AA6" s="673"/>
      <c r="AB6" s="674"/>
      <c r="AC6" s="243" t="s">
        <v>389</v>
      </c>
      <c r="AD6" s="243" t="s">
        <v>498</v>
      </c>
      <c r="AE6" s="244" t="s">
        <v>391</v>
      </c>
      <c r="AF6" s="683"/>
      <c r="AG6" s="686"/>
      <c r="AH6" s="683"/>
      <c r="AI6" s="688"/>
    </row>
    <row r="7" spans="1:41" ht="20.100000000000001" customHeight="1" thickBot="1" x14ac:dyDescent="0.45">
      <c r="A7" s="704"/>
      <c r="B7" s="711"/>
      <c r="C7" s="712"/>
      <c r="D7" s="712"/>
      <c r="E7" s="712"/>
      <c r="F7" s="712"/>
      <c r="G7" s="712"/>
      <c r="H7" s="712"/>
      <c r="I7" s="713"/>
      <c r="J7" s="245">
        <v>7.5</v>
      </c>
      <c r="K7" s="246">
        <v>0.5</v>
      </c>
      <c r="L7" s="245">
        <v>0.5</v>
      </c>
      <c r="M7" s="247">
        <v>1.5</v>
      </c>
      <c r="N7" s="246">
        <v>2</v>
      </c>
      <c r="O7" s="245">
        <v>0.5</v>
      </c>
      <c r="P7" s="245">
        <v>0.5</v>
      </c>
      <c r="Q7" s="245">
        <v>0.5</v>
      </c>
      <c r="R7" s="248">
        <v>0.5</v>
      </c>
      <c r="S7" s="249">
        <v>0.5</v>
      </c>
      <c r="T7" s="258">
        <v>0.5</v>
      </c>
      <c r="U7" s="260" t="s">
        <v>499</v>
      </c>
      <c r="V7" s="260" t="s">
        <v>500</v>
      </c>
      <c r="W7" s="258">
        <v>1</v>
      </c>
      <c r="X7" s="259">
        <v>0.25</v>
      </c>
      <c r="Y7" s="260" t="s">
        <v>501</v>
      </c>
      <c r="Z7" s="259">
        <v>0.25</v>
      </c>
      <c r="AA7" s="262" t="s">
        <v>502</v>
      </c>
      <c r="AB7" s="263" t="s">
        <v>503</v>
      </c>
      <c r="AC7" s="251">
        <v>0.25</v>
      </c>
      <c r="AD7" s="251">
        <v>0.25</v>
      </c>
      <c r="AE7" s="251">
        <v>0.25</v>
      </c>
      <c r="AF7" s="245">
        <v>3</v>
      </c>
      <c r="AG7" s="250" t="s">
        <v>353</v>
      </c>
      <c r="AH7" s="246">
        <v>-2</v>
      </c>
      <c r="AI7" s="252">
        <f>SUM(J7:AF7)</f>
        <v>20.25</v>
      </c>
    </row>
    <row r="8" spans="1:41" ht="24.95" customHeight="1" x14ac:dyDescent="0.4">
      <c r="A8" s="253">
        <v>1</v>
      </c>
      <c r="B8" s="669">
        <f>鑑!J6</f>
        <v>0</v>
      </c>
      <c r="C8" s="670"/>
      <c r="D8" s="670"/>
      <c r="E8" s="670"/>
      <c r="F8" s="670"/>
      <c r="G8" s="670"/>
      <c r="H8" s="670"/>
      <c r="I8" s="671"/>
      <c r="J8" s="254">
        <f>鑑!L27</f>
        <v>0</v>
      </c>
      <c r="K8" s="254">
        <f>鑑!L28</f>
        <v>0</v>
      </c>
      <c r="L8" s="255">
        <f>鑑!L29</f>
        <v>0</v>
      </c>
      <c r="M8" s="255">
        <f>鑑!L30</f>
        <v>0</v>
      </c>
      <c r="N8" s="254">
        <f>鑑!L31</f>
        <v>0</v>
      </c>
      <c r="O8" s="255">
        <f>鑑!L32</f>
        <v>0</v>
      </c>
      <c r="P8" s="255">
        <f>鑑!L33</f>
        <v>0</v>
      </c>
      <c r="Q8" s="255">
        <f>鑑!L34</f>
        <v>0</v>
      </c>
      <c r="R8" s="255">
        <f>鑑!L35</f>
        <v>0</v>
      </c>
      <c r="S8" s="255">
        <f>鑑!L36</f>
        <v>0</v>
      </c>
      <c r="T8" s="254">
        <f>鑑!L37</f>
        <v>0</v>
      </c>
      <c r="U8" s="261" t="str">
        <f>IF('様式4～8'!H200="","",'様式4～8'!H200)</f>
        <v/>
      </c>
      <c r="V8" s="261" t="str">
        <f>IF('様式4～8'!H201="","",'様式4～8'!H201)</f>
        <v/>
      </c>
      <c r="W8" s="254">
        <f>鑑!L38</f>
        <v>0</v>
      </c>
      <c r="X8" s="254">
        <f>鑑!L39</f>
        <v>0</v>
      </c>
      <c r="Y8" s="261" t="str">
        <f>IF('様式4～8'!H242="","",'様式4～8'!H242)</f>
        <v/>
      </c>
      <c r="Z8" s="254">
        <f>鑑!L40</f>
        <v>0</v>
      </c>
      <c r="AA8" s="261" t="str">
        <f>IF('様式4～8'!H252="","",'様式4～8'!H252)</f>
        <v/>
      </c>
      <c r="AB8" s="261" t="str">
        <f>IF('様式4～8'!H253="","",'様式4～8'!H253)</f>
        <v/>
      </c>
      <c r="AC8" s="254">
        <f>鑑!L41</f>
        <v>0</v>
      </c>
      <c r="AD8" s="254">
        <f>鑑!L42</f>
        <v>0</v>
      </c>
      <c r="AE8" s="254">
        <f>鑑!L43</f>
        <v>0</v>
      </c>
      <c r="AF8" s="254">
        <f>鑑!L44</f>
        <v>0</v>
      </c>
      <c r="AG8" s="254" t="s">
        <v>480</v>
      </c>
      <c r="AH8" s="254" t="s">
        <v>480</v>
      </c>
      <c r="AI8" s="256">
        <f>SUM(J8:AH8)</f>
        <v>0</v>
      </c>
      <c r="AJ8" s="257">
        <f>B8</f>
        <v>0</v>
      </c>
    </row>
  </sheetData>
  <mergeCells count="27">
    <mergeCell ref="C2:Q2"/>
    <mergeCell ref="A4:A7"/>
    <mergeCell ref="B4:I7"/>
    <mergeCell ref="J4:M4"/>
    <mergeCell ref="N4:O4"/>
    <mergeCell ref="P5:P6"/>
    <mergeCell ref="Q5:Q6"/>
    <mergeCell ref="AF4:AF6"/>
    <mergeCell ref="AG4:AG6"/>
    <mergeCell ref="AH4:AH6"/>
    <mergeCell ref="AI4:AI6"/>
    <mergeCell ref="J5:J6"/>
    <mergeCell ref="K5:K6"/>
    <mergeCell ref="L5:L6"/>
    <mergeCell ref="M5:M6"/>
    <mergeCell ref="N5:N6"/>
    <mergeCell ref="O5:O6"/>
    <mergeCell ref="W4:AE4"/>
    <mergeCell ref="R5:R6"/>
    <mergeCell ref="S5:S6"/>
    <mergeCell ref="W5:W6"/>
    <mergeCell ref="AC5:AD5"/>
    <mergeCell ref="B8:I8"/>
    <mergeCell ref="T5:V6"/>
    <mergeCell ref="X6:Y6"/>
    <mergeCell ref="X5:AB5"/>
    <mergeCell ref="Z6:AB6"/>
  </mergeCells>
  <phoneticPr fontId="2"/>
  <printOptions horizontalCentered="1"/>
  <pageMargins left="0.31496062992125984" right="0.31496062992125984" top="0.55118110236220474" bottom="0.74803149606299213" header="0.31496062992125984" footer="0.31496062992125984"/>
  <pageSetup paperSize="9" scale="4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提出要領</vt:lpstr>
      <vt:lpstr>鑑</vt:lpstr>
      <vt:lpstr>様式4～8</vt:lpstr>
      <vt:lpstr>評価(2型・実績)</vt:lpstr>
      <vt:lpstr>自己採点転記シート</vt:lpstr>
      <vt:lpstr>鑑!Print_Area</vt:lpstr>
      <vt:lpstr>自己採点転記シート!Print_Area</vt:lpstr>
      <vt:lpstr>提出要領!Print_Area</vt:lpstr>
      <vt:lpstr>'評価(2型・実績)'!Print_Area</vt:lpstr>
      <vt:lpstr>'様式4～8'!Print_Area</vt:lpstr>
      <vt:lpstr>'評価(2型・実績)'!Print_Titles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藤本＿佳成</dc:creator>
  <cp:lastModifiedBy>長嶋＿駿也</cp:lastModifiedBy>
  <cp:lastPrinted>2024-02-11T13:10:00Z</cp:lastPrinted>
  <dcterms:created xsi:type="dcterms:W3CDTF">2023-01-31T09:23:19Z</dcterms:created>
  <dcterms:modified xsi:type="dcterms:W3CDTF">2026-09-14T11:44:29Z</dcterms:modified>
</cp:coreProperties>
</file>