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N:\02_工事管理係\02_契約事務関係\77_電子契約導入に伴うアドレス一覧の作成\77_契約方法の申し出施行\02_施行\"/>
    </mc:Choice>
  </mc:AlternateContent>
  <bookViews>
    <workbookView xWindow="0" yWindow="0" windowWidth="28800" windowHeight="12210" tabRatio="891"/>
  </bookViews>
  <sheets>
    <sheet name="ＪＶで入札参加→" sheetId="8" r:id="rId1"/>
    <sheet name="別紙１－③ (ＪＶ用)" sheetId="4" r:id="rId2"/>
    <sheet name="変更契約から紙契約希望→" sheetId="6" r:id="rId3"/>
    <sheet name="別紙２（変更契約）" sheetId="3" r:id="rId4"/>
  </sheets>
  <definedNames>
    <definedName name="_xlnm.Print_Area" localSheetId="0">ＪＶで入札参加→!$A$1:$I$19</definedName>
    <definedName name="_xlnm.Print_Area" localSheetId="1">'別紙１－③ (ＪＶ用)'!$A$1:$Y$46</definedName>
    <definedName name="_xlnm.Print_Area" localSheetId="3">'別紙２（変更契約）'!$A$1:$Y$32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8" i="3" l="1"/>
  <c r="G16" i="3" l="1"/>
  <c r="G15" i="3"/>
  <c r="T10" i="3"/>
  <c r="N10" i="3"/>
  <c r="N9" i="3"/>
  <c r="N8" i="3"/>
  <c r="N7" i="3"/>
  <c r="AB5" i="3"/>
  <c r="AB2" i="3"/>
  <c r="H28" i="3" l="1"/>
  <c r="AQ7" i="3"/>
  <c r="H29" i="3"/>
  <c r="I30" i="3"/>
  <c r="AQ20" i="4"/>
  <c r="C43" i="4" l="1"/>
  <c r="AM27" i="4"/>
  <c r="AQ19" i="4"/>
  <c r="AQ18" i="4"/>
  <c r="AR17" i="4"/>
  <c r="AQ17" i="4" s="1"/>
  <c r="B18" i="4"/>
  <c r="H14" i="4"/>
  <c r="B14" i="4"/>
  <c r="H7" i="4"/>
  <c r="B5" i="4"/>
  <c r="B5" i="3" s="1"/>
  <c r="R3" i="4"/>
  <c r="AQ8" i="3" l="1"/>
  <c r="AQ9" i="3" l="1"/>
  <c r="H7" i="3" l="1"/>
  <c r="D25" i="3"/>
  <c r="B12" i="3"/>
  <c r="H12" i="3" l="1"/>
  <c r="AP10" i="3"/>
  <c r="AQ10" i="3"/>
  <c r="B15" i="3"/>
  <c r="AR7" i="3"/>
  <c r="B16" i="3"/>
  <c r="R3" i="3"/>
  <c r="AM21" i="3" l="1"/>
  <c r="AP9" i="3"/>
</calcChain>
</file>

<file path=xl/comments1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<sst xmlns="http://schemas.openxmlformats.org/spreadsheetml/2006/main" count="194" uniqueCount="144">
  <si>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</si>
  <si>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</si>
  <si>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</si>
  <si>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</si>
  <si>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空知総合振興局長</t>
    <rPh sb="0" eb="2">
      <t>ソラチ</t>
    </rPh>
    <rPh sb="2" eb="4">
      <t>ソウゴウ</t>
    </rPh>
    <rPh sb="4" eb="6">
      <t>シンコウ</t>
    </rPh>
    <rPh sb="6" eb="8">
      <t>キョクチョウ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</si>
  <si>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</si>
  <si>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</si>
  <si>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</si>
  <si>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</si>
  <si>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</si>
  <si>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</si>
  <si>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</si>
  <si>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</si>
  <si>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</si>
  <si>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</si>
  <si>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</si>
  <si>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</si>
  <si>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</si>
  <si>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</si>
  <si>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ＪＶ</t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</si>
  <si>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</si>
  <si>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</si>
  <si>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</si>
  <si>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</si>
  <si>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</si>
  <si>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</si>
  <si>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</si>
  <si>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</si>
  <si>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</si>
  <si>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</si>
  <si>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</si>
  <si>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</si>
  <si>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</si>
  <si>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</si>
  <si>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</si>
  <si>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</si>
  <si>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</si>
  <si>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</si>
  <si>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</si>
  <si>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</si>
  <si>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</si>
  <si>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</si>
  <si>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</si>
  <si>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契約形態</t>
    <rPh sb="0" eb="2">
      <t>ケイヤク</t>
    </rPh>
    <rPh sb="2" eb="4">
      <t>ケイタイ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</si>
  <si>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</si>
  <si>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</si>
  <si>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</si>
  <si>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</si>
  <si>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</si>
  <si>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</si>
  <si>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</si>
  <si>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</si>
  <si>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</si>
  <si>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</si>
  <si>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</si>
  <si>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</si>
  <si>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</si>
  <si>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</si>
  <si>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</si>
  <si>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</si>
  <si>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</si>
  <si>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</si>
  <si>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</si>
  <si>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</si>
  <si>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</si>
  <si>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</si>
  <si>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</si>
  <si>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</si>
  <si>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</si>
  <si>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</si>
  <si>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</si>
  <si>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</si>
  <si>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</si>
  <si>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</si>
  <si>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</si>
  <si>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</si>
  <si>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</si>
  <si>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</si>
  <si>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</si>
  <si>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</si>
  <si>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</si>
  <si>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</si>
  <si>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</si>
  <si>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</si>
  <si>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</si>
  <si>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</si>
  <si>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</si>
  <si>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</si>
  <si>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</si>
  <si>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</si>
  <si>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</si>
  <si>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</si>
  <si>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</si>
  <si>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</si>
  <si>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</si>
  <si>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</si>
  <si>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</si>
  <si>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</si>
  <si>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</si>
  <si>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</si>
  <si>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</si>
  <si>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</si>
  <si>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</si>
  <si>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</si>
  <si>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</si>
  <si>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</si>
  <si>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</si>
  <si>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</si>
  <si>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</si>
  <si>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</si>
  <si>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</si>
  <si>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</si>
  <si>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</si>
  <si>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</si>
  <si>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</si>
  <si>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</si>
  <si>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</si>
  <si>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代表者</t>
    <rPh sb="0" eb="3">
      <t>ダイヒョウシャ</t>
    </rPh>
    <phoneticPr fontId="1"/>
  </si>
  <si>
    <t>委託業務</t>
    <rPh sb="0" eb="2">
      <t>イタク</t>
    </rPh>
    <rPh sb="2" eb="4">
      <t>ギョウム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</si>
  <si>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</si>
  <si>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ｱﾄﾞ
ﾚｽ</t>
    <phoneticPr fontId="1"/>
  </si>
  <si>
    <t>(構成員1)
　　契約権限者</t>
    <rPh sb="1" eb="3">
      <t>コウセイ</t>
    </rPh>
    <rPh sb="3" eb="4">
      <t>イン</t>
    </rPh>
    <rPh sb="9" eb="11">
      <t>ケイヤク</t>
    </rPh>
    <rPh sb="11" eb="13">
      <t>ケンゲン</t>
    </rPh>
    <rPh sb="13" eb="14">
      <t>シャ</t>
    </rPh>
    <phoneticPr fontId="1"/>
  </si>
  <si>
    <t>(構成員2)
　　契約権限者</t>
    <rPh sb="1" eb="3">
      <t>コウセイ</t>
    </rPh>
    <rPh sb="3" eb="4">
      <t>イン</t>
    </rPh>
    <rPh sb="9" eb="11">
      <t>ケイヤク</t>
    </rPh>
    <rPh sb="11" eb="13">
      <t>ケンゲン</t>
    </rPh>
    <rPh sb="13" eb="14">
      <t>シャ</t>
    </rPh>
    <phoneticPr fontId="1"/>
  </si>
  <si>
    <t>（代表者）
　　契約権限者</t>
    <rPh sb="1" eb="3">
      <t>ダイヒョウ</t>
    </rPh>
    <rPh sb="3" eb="4">
      <t>シャ</t>
    </rPh>
    <rPh sb="8" eb="10">
      <t>ケイヤク</t>
    </rPh>
    <rPh sb="10" eb="12">
      <t>ケンゲン</t>
    </rPh>
    <rPh sb="12" eb="13">
      <t>シャ</t>
    </rPh>
    <phoneticPr fontId="1"/>
  </si>
  <si>
    <t>（代表者）
　　契約担当者</t>
    <rPh sb="1" eb="3">
      <t>ダイヒョウ</t>
    </rPh>
    <rPh sb="3" eb="4">
      <t>シャ</t>
    </rPh>
    <rPh sb="8" eb="10">
      <t>ケイヤク</t>
    </rPh>
    <rPh sb="10" eb="13">
      <t>タントウシャ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</si>
  <si>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</si>
  <si>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ください。</t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</si>
  <si>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color theme="1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</si>
  <si>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</si>
  <si>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rPr>
        <sz val="18"/>
        <color rgb="FFFF0000"/>
        <rFont val="游ゴシック"/>
        <family val="3"/>
        <charset val="128"/>
        <scheme val="minor"/>
      </rP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</si>
  <si>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t>　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</si>
  <si>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rPr>
        <sz val="18"/>
        <color rgb="FFFF0000"/>
        <rFont val="游ゴシック"/>
        <family val="3"/>
        <charset val="128"/>
        <scheme val="minor"/>
      </rP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</si>
  <si>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また、</t>
    </r>
    <r>
      <rPr>
        <sz val="18"/>
        <color rgb="FFFF0000"/>
        <rFont val="游ゴシック"/>
        <family val="3"/>
        <charset val="128"/>
        <scheme val="minor"/>
      </rPr>
      <t>郵送</t>
    </r>
    <r>
      <rPr>
        <sz val="18"/>
        <rFont val="游ゴシック"/>
        <family val="3"/>
        <charset val="128"/>
        <scheme val="minor"/>
      </rPr>
      <t>の場合は、</t>
    </r>
    <r>
      <rPr>
        <sz val="18"/>
        <color rgb="FFFF0000"/>
        <rFont val="游ゴシック"/>
        <family val="3"/>
        <charset val="128"/>
        <scheme val="minor"/>
      </rPr>
      <t>入札書、内訳書とともに同封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</si>
  <si>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</si>
  <si>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92D05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</si>
  <si>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</si>
  <si>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</si>
  <si>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</si>
  <si>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</si>
  <si>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共同企業体</t>
    </r>
    <r>
      <rPr>
        <sz val="28"/>
        <rFont val="游ゴシック"/>
        <family val="3"/>
        <charset val="128"/>
        <scheme val="minor"/>
      </rPr>
      <t>で入札参加する場合は、</t>
    </r>
    <rPh sb="0" eb="2">
      <t>キョウドウ</t>
    </rPh>
    <rPh sb="2" eb="5">
      <t>キギョウタイ</t>
    </rPh>
    <rPh sb="6" eb="8">
      <t>ニュウサツ</t>
    </rPh>
    <rPh sb="8" eb="10">
      <t>サンカ</t>
    </rPh>
    <rPh sb="12" eb="14">
      <t>バアイ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</si>
  <si>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入札金額送信の際</t>
    </r>
    <r>
      <rPr>
        <b/>
        <sz val="28"/>
        <rFont val="游ゴシック"/>
        <family val="3"/>
        <charset val="128"/>
        <scheme val="minor"/>
      </rPr>
      <t>、</t>
    </r>
    <r>
      <rPr>
        <b/>
        <sz val="28"/>
        <color rgb="FFFF0000"/>
        <rFont val="游ゴシック"/>
        <family val="3"/>
        <charset val="128"/>
        <scheme val="minor"/>
      </rPr>
      <t>内訳書と同時</t>
    </r>
    <r>
      <rPr>
        <sz val="28"/>
        <rFont val="游ゴシック"/>
        <family val="3"/>
        <charset val="128"/>
        <scheme val="minor"/>
      </rPr>
      <t>に</t>
    </r>
    <rPh sb="0" eb="2">
      <t>ニュウサツ</t>
    </rPh>
    <rPh sb="2" eb="4">
      <t>キンガク</t>
    </rPh>
    <rPh sb="4" eb="6">
      <t>ソウシン</t>
    </rPh>
    <rPh sb="7" eb="8">
      <t>サイ</t>
    </rPh>
    <rPh sb="9" eb="12">
      <t>ウチワケショ</t>
    </rPh>
    <rPh sb="13" eb="15">
      <t>ドウジ</t>
    </rPh>
    <phoneticPr fontId="1"/>
  </si>
  <si>
    <t>別紙１ー③（ＪＶ用）に必要事項を</t>
    <rPh sb="0" eb="2">
      <t>ベッシ</t>
    </rPh>
    <rPh sb="8" eb="9">
      <t>ヨウ</t>
    </rPh>
    <phoneticPr fontId="1"/>
  </si>
  <si>
    <r>
      <t>入力後、</t>
    </r>
    <r>
      <rPr>
        <b/>
        <sz val="28"/>
        <color rgb="FFFF0000"/>
        <rFont val="游ゴシック"/>
        <family val="3"/>
        <charset val="128"/>
        <scheme val="minor"/>
      </rPr>
      <t>ＰＤＦで保存</t>
    </r>
    <r>
      <rPr>
        <sz val="28"/>
        <rFont val="游ゴシック"/>
        <family val="3"/>
        <charset val="128"/>
        <scheme val="minor"/>
      </rPr>
      <t>の上、</t>
    </r>
    <rPh sb="0" eb="2">
      <t>ニュウリョク</t>
    </rPh>
    <rPh sb="2" eb="3">
      <t>ゴ</t>
    </rPh>
    <rPh sb="8" eb="10">
      <t>ホゾン</t>
    </rPh>
    <rPh sb="11" eb="12">
      <t>ウエ</t>
    </rPh>
    <phoneticPr fontId="1"/>
  </si>
  <si>
    <t>参加形態</t>
    <rPh sb="0" eb="2">
      <t>サンカ</t>
    </rPh>
    <rPh sb="2" eb="4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</si>
</sst>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m&quot;月&quot;d&quot;日&quot;;@"/>
  </numFmts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28"/>
      <color rgb="FF0070C0"/>
      <name val="游ゴシック"/>
      <family val="3"/>
      <charset val="128"/>
      <scheme val="minor"/>
    </font>
    <font>
      <sz val="28"/>
      <color rgb="FF92D05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  <font>
      <b/>
      <sz val="28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Protection="1">
      <alignment vertical="center"/>
      <protection locked="0"/>
    </xf>
    <xf numFmtId="0" fontId="3" fillId="4" borderId="0" xfId="0" applyFont="1" applyFill="1" applyProtection="1">
      <alignment vertical="center"/>
    </xf>
    <xf numFmtId="0" fontId="2" fillId="4" borderId="0" xfId="0" applyFont="1" applyFill="1" applyAlignment="1" applyProtection="1">
      <alignment horizontal="distributed" vertical="center" indent="10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13" fillId="4" borderId="0" xfId="0" applyFont="1" applyFill="1" applyBorder="1" applyAlignment="1" applyProtection="1">
      <alignment horizontal="left" vertical="center"/>
    </xf>
    <xf numFmtId="49" fontId="15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horizontal="center" vertical="center" shrinkToFit="1"/>
      <protection locked="0"/>
    </xf>
    <xf numFmtId="176" fontId="3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Protection="1">
      <alignment vertical="center"/>
    </xf>
    <xf numFmtId="0" fontId="3" fillId="4" borderId="5" xfId="0" applyFont="1" applyFill="1" applyBorder="1" applyProtection="1">
      <alignment vertical="center"/>
      <protection locked="0"/>
    </xf>
    <xf numFmtId="0" fontId="3" fillId="4" borderId="6" xfId="0" applyFont="1" applyFill="1" applyBorder="1" applyAlignment="1" applyProtection="1">
      <alignment horizontal="distributed" vertical="center"/>
      <protection locked="0"/>
    </xf>
    <xf numFmtId="0" fontId="3" fillId="4" borderId="7" xfId="0" applyFont="1" applyFill="1" applyBorder="1" applyProtection="1">
      <alignment vertical="center"/>
      <protection locked="0"/>
    </xf>
    <xf numFmtId="0" fontId="3" fillId="4" borderId="6" xfId="0" applyFont="1" applyFill="1" applyBorder="1" applyProtection="1">
      <alignment vertical="center"/>
      <protection locked="0"/>
    </xf>
    <xf numFmtId="0" fontId="12" fillId="4" borderId="0" xfId="0" applyFont="1" applyFill="1" applyBorder="1" applyProtection="1">
      <alignment vertical="center"/>
    </xf>
    <xf numFmtId="0" fontId="12" fillId="4" borderId="9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horizontal="center" vertical="center"/>
    </xf>
    <xf numFmtId="0" fontId="3" fillId="4" borderId="9" xfId="0" applyFont="1" applyFill="1" applyBorder="1" applyProtection="1">
      <alignment vertical="center"/>
    </xf>
    <xf numFmtId="0" fontId="5" fillId="4" borderId="11" xfId="0" applyFont="1" applyFill="1" applyBorder="1" applyProtection="1">
      <alignment vertical="center"/>
      <protection locked="0"/>
    </xf>
    <xf numFmtId="0" fontId="5" fillId="4" borderId="12" xfId="0" applyFont="1" applyFill="1" applyBorder="1" applyProtection="1">
      <alignment vertical="center"/>
      <protection locked="0"/>
    </xf>
    <xf numFmtId="0" fontId="5" fillId="4" borderId="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2" xfId="0" applyFont="1" applyFill="1" applyBorder="1" applyProtection="1">
      <alignment vertical="center"/>
      <protection locked="0"/>
    </xf>
    <xf numFmtId="0" fontId="12" fillId="4" borderId="12" xfId="0" applyFont="1" applyFill="1" applyBorder="1" applyAlignment="1" applyProtection="1">
      <alignment horizontal="center" vertical="center"/>
    </xf>
    <xf numFmtId="0" fontId="12" fillId="4" borderId="5" xfId="0" applyFont="1" applyFill="1" applyBorder="1" applyProtection="1">
      <alignment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right" vertical="center"/>
    </xf>
    <xf numFmtId="0" fontId="12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Protection="1">
      <alignment vertical="center"/>
    </xf>
    <xf numFmtId="0" fontId="3" fillId="4" borderId="11" xfId="0" applyFont="1" applyFill="1" applyBorder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right" vertical="center"/>
    </xf>
    <xf numFmtId="177" fontId="12" fillId="4" borderId="0" xfId="0" applyNumberFormat="1" applyFont="1" applyFill="1" applyBorder="1" applyAlignment="1" applyProtection="1">
      <alignment horizontal="left" vertical="center"/>
    </xf>
    <xf numFmtId="0" fontId="3" fillId="4" borderId="12" xfId="0" applyFont="1" applyFill="1" applyBorder="1" applyProtection="1">
      <alignment vertical="center"/>
    </xf>
    <xf numFmtId="0" fontId="3" fillId="4" borderId="8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9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2" fillId="4" borderId="12" xfId="0" applyFont="1" applyFill="1" applyBorder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49" fontId="12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2" fillId="4" borderId="8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vertical="center"/>
    </xf>
    <xf numFmtId="0" fontId="12" fillId="4" borderId="10" xfId="0" applyFont="1" applyFill="1" applyBorder="1" applyAlignment="1" applyProtection="1">
      <alignment horizontal="right" vertical="center"/>
    </xf>
    <xf numFmtId="0" fontId="12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Protection="1">
      <alignment vertical="center"/>
    </xf>
    <xf numFmtId="0" fontId="10" fillId="4" borderId="0" xfId="0" applyFont="1" applyFill="1" applyProtection="1">
      <alignment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/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5" fillId="4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distributed" vertical="center"/>
      <protection locked="0"/>
    </xf>
    <xf numFmtId="0" fontId="3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Alignment="1" applyProtection="1">
      <alignment horizontal="distributed" vertical="center"/>
      <protection locked="0"/>
    </xf>
    <xf numFmtId="0" fontId="9" fillId="4" borderId="0" xfId="0" applyFont="1" applyFill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5" fillId="4" borderId="6" xfId="0" applyFont="1" applyFill="1" applyBorder="1" applyAlignment="1" applyProtection="1">
      <alignment horizontal="left" vertical="center"/>
      <protection locked="0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4" fillId="4" borderId="0" xfId="0" applyFont="1" applyFill="1" applyAlignment="1" applyProtection="1">
      <alignment vertical="center" wrapText="1"/>
    </xf>
    <xf numFmtId="0" fontId="10" fillId="4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" fillId="4" borderId="0" xfId="0" applyFont="1" applyFill="1" applyBorder="1" applyAlignment="1" applyProtection="1">
      <alignment horizontal="right" vertical="center"/>
      <protection locked="0"/>
    </xf>
    <xf numFmtId="0" fontId="3" fillId="4" borderId="12" xfId="0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vertical="center" textRotation="255"/>
      <protection locked="0"/>
    </xf>
    <xf numFmtId="0" fontId="4" fillId="0" borderId="11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0" applyFont="1" applyBorder="1">
      <alignment vertical="center"/>
    </xf>
    <xf numFmtId="0" fontId="27" fillId="0" borderId="0" xfId="0" applyFont="1" applyBorder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6" fillId="0" borderId="0" xfId="0" applyFont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textRotation="255"/>
      <protection locked="0"/>
    </xf>
    <xf numFmtId="0" fontId="5" fillId="4" borderId="7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center" vertical="center" textRotation="255"/>
      <protection locked="0"/>
    </xf>
    <xf numFmtId="0" fontId="5" fillId="4" borderId="12" xfId="0" applyFont="1" applyFill="1" applyBorder="1" applyAlignment="1" applyProtection="1">
      <alignment horizontal="center" vertical="center" textRotation="255"/>
      <protection locked="0"/>
    </xf>
    <xf numFmtId="0" fontId="5" fillId="4" borderId="8" xfId="0" applyFont="1" applyFill="1" applyBorder="1" applyAlignment="1" applyProtection="1">
      <alignment horizontal="center" vertical="center" textRotation="255"/>
      <protection locked="0"/>
    </xf>
    <xf numFmtId="0" fontId="5" fillId="4" borderId="10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12" xfId="0" applyFont="1" applyFill="1" applyBorder="1" applyAlignment="1" applyProtection="1">
      <alignment horizontal="distributed" vertical="center"/>
      <protection locked="0"/>
    </xf>
    <xf numFmtId="0" fontId="19" fillId="4" borderId="11" xfId="0" applyFont="1" applyFill="1" applyBorder="1" applyAlignment="1" applyProtection="1">
      <alignment horizontal="distributed" vertical="center"/>
      <protection locked="0"/>
    </xf>
    <xf numFmtId="0" fontId="19" fillId="4" borderId="0" xfId="0" applyFont="1" applyFill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 wrapText="1"/>
      <protection locked="0"/>
    </xf>
    <xf numFmtId="0" fontId="19" fillId="4" borderId="12" xfId="0" applyFont="1" applyFill="1" applyBorder="1" applyAlignment="1" applyProtection="1">
      <alignment horizontal="left" vertical="center" wrapText="1"/>
      <protection locked="0"/>
    </xf>
    <xf numFmtId="0" fontId="24" fillId="2" borderId="13" xfId="1" applyFont="1" applyFill="1" applyBorder="1" applyAlignment="1" applyProtection="1">
      <alignment horizontal="center" vertical="center" shrinkToFit="1"/>
      <protection locked="0"/>
    </xf>
    <xf numFmtId="0" fontId="25" fillId="2" borderId="14" xfId="1" applyFont="1" applyFill="1" applyBorder="1" applyAlignment="1" applyProtection="1">
      <alignment horizontal="center" vertical="center" shrinkToFit="1"/>
      <protection locked="0"/>
    </xf>
    <xf numFmtId="0" fontId="25" fillId="2" borderId="15" xfId="1" applyFont="1" applyFill="1" applyBorder="1" applyAlignment="1" applyProtection="1">
      <alignment horizontal="center" vertical="center" shrinkToFit="1"/>
      <protection locked="0"/>
    </xf>
    <xf numFmtId="0" fontId="25" fillId="2" borderId="16" xfId="1" applyFont="1" applyFill="1" applyBorder="1" applyAlignment="1" applyProtection="1">
      <alignment horizontal="center" vertical="center" shrinkToFit="1"/>
      <protection locked="0"/>
    </xf>
    <xf numFmtId="0" fontId="25" fillId="2" borderId="17" xfId="1" applyFont="1" applyFill="1" applyBorder="1" applyAlignment="1" applyProtection="1">
      <alignment horizontal="center" vertical="center" shrinkToFit="1"/>
      <protection locked="0"/>
    </xf>
    <xf numFmtId="0" fontId="25" fillId="2" borderId="18" xfId="1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23" fillId="2" borderId="14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24" fillId="2" borderId="14" xfId="1" applyFont="1" applyFill="1" applyBorder="1" applyAlignment="1" applyProtection="1">
      <alignment horizontal="center" vertical="center" shrinkToFit="1"/>
      <protection locked="0"/>
    </xf>
    <xf numFmtId="0" fontId="24" fillId="2" borderId="15" xfId="1" applyFont="1" applyFill="1" applyBorder="1" applyAlignment="1" applyProtection="1">
      <alignment horizontal="center" vertical="center" shrinkToFit="1"/>
      <protection locked="0"/>
    </xf>
    <xf numFmtId="0" fontId="24" fillId="2" borderId="16" xfId="1" applyFont="1" applyFill="1" applyBorder="1" applyAlignment="1" applyProtection="1">
      <alignment horizontal="center" vertical="center" shrinkToFit="1"/>
      <protection locked="0"/>
    </xf>
    <xf numFmtId="0" fontId="24" fillId="2" borderId="17" xfId="1" applyFont="1" applyFill="1" applyBorder="1" applyAlignment="1" applyProtection="1">
      <alignment horizontal="center" vertical="center" shrinkToFit="1"/>
      <protection locked="0"/>
    </xf>
    <xf numFmtId="0" fontId="24" fillId="2" borderId="18" xfId="1" applyFont="1" applyFill="1" applyBorder="1" applyAlignment="1" applyProtection="1">
      <alignment horizontal="center" vertical="center" shrinkToFit="1"/>
      <protection locked="0"/>
    </xf>
    <xf numFmtId="176" fontId="5" fillId="4" borderId="0" xfId="0" applyNumberFormat="1" applyFont="1" applyFill="1" applyAlignment="1" applyProtection="1">
      <alignment horizontal="distributed" vertical="center"/>
    </xf>
    <xf numFmtId="0" fontId="5" fillId="4" borderId="0" xfId="0" applyFont="1" applyFill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0" fontId="10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 wrapText="1" shrinkToFit="1"/>
      <protection locked="0"/>
    </xf>
    <xf numFmtId="0" fontId="19" fillId="4" borderId="0" xfId="0" applyFont="1" applyFill="1" applyBorder="1" applyAlignment="1" applyProtection="1">
      <alignment horizontal="left" vertical="center" shrinkToFit="1"/>
      <protection locked="0"/>
    </xf>
    <xf numFmtId="0" fontId="19" fillId="4" borderId="12" xfId="0" applyFont="1" applyFill="1" applyBorder="1" applyAlignment="1" applyProtection="1">
      <alignment horizontal="left" vertical="center" shrinkToFi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4" borderId="0" xfId="0" applyFont="1" applyFill="1" applyBorder="1" applyAlignment="1" applyProtection="1">
      <alignment horizontal="left" vertical="center"/>
      <protection locked="0"/>
    </xf>
    <xf numFmtId="0" fontId="19" fillId="4" borderId="12" xfId="0" applyFont="1" applyFill="1" applyBorder="1" applyAlignment="1" applyProtection="1">
      <alignment horizontal="left" vertical="center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5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10" fillId="2" borderId="18" xfId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11</xdr:row>
      <xdr:rowOff>123825</xdr:rowOff>
    </xdr:from>
    <xdr:to>
      <xdr:col>9</xdr:col>
      <xdr:colOff>6349</xdr:colOff>
      <xdr:row>19</xdr:row>
      <xdr:rowOff>114299</xdr:rowOff>
    </xdr:to>
    <xdr:sp macro="" textlink="">
      <xdr:nvSpPr>
        <xdr:cNvPr id="2" name="正方形/長方形 1"/>
        <xdr:cNvSpPr/>
      </xdr:nvSpPr>
      <xdr:spPr>
        <a:xfrm>
          <a:off x="9524" y="4438650"/>
          <a:ext cx="6207125" cy="2895599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133350</xdr:rowOff>
        </xdr:from>
        <xdr:to>
          <xdr:col>7</xdr:col>
          <xdr:colOff>38100</xdr:colOff>
          <xdr:row>21</xdr:row>
          <xdr:rowOff>57150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228600</xdr:rowOff>
        </xdr:from>
        <xdr:to>
          <xdr:col>7</xdr:col>
          <xdr:colOff>38100</xdr:colOff>
          <xdr:row>22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9527</xdr:colOff>
      <xdr:row>4</xdr:row>
      <xdr:rowOff>266700</xdr:rowOff>
    </xdr:from>
    <xdr:to>
      <xdr:col>40</xdr:col>
      <xdr:colOff>19050</xdr:colOff>
      <xdr:row>5</xdr:row>
      <xdr:rowOff>15617</xdr:rowOff>
    </xdr:to>
    <xdr:cxnSp macro="">
      <xdr:nvCxnSpPr>
        <xdr:cNvPr id="4" name="直線矢印コネクタ 3"/>
        <xdr:cNvCxnSpPr>
          <a:stCxn id="5" idx="1"/>
        </xdr:cNvCxnSpPr>
      </xdr:nvCxnSpPr>
      <xdr:spPr>
        <a:xfrm flipH="1" flipV="1">
          <a:off x="7191377" y="1257300"/>
          <a:ext cx="3047998" cy="251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38100</xdr:rowOff>
    </xdr:from>
    <xdr:to>
      <xdr:col>41</xdr:col>
      <xdr:colOff>38100</xdr:colOff>
      <xdr:row>11</xdr:row>
      <xdr:rowOff>161925</xdr:rowOff>
    </xdr:to>
    <xdr:sp macro="" textlink="">
      <xdr:nvSpPr>
        <xdr:cNvPr id="5" name="左中かっこ 4"/>
        <xdr:cNvSpPr/>
      </xdr:nvSpPr>
      <xdr:spPr>
        <a:xfrm>
          <a:off x="10239375" y="31432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123825</xdr:colOff>
          <xdr:row>28</xdr:row>
          <xdr:rowOff>142875</xdr:rowOff>
        </xdr:from>
        <xdr:to>
          <xdr:col>32</xdr:col>
          <xdr:colOff>209550</xdr:colOff>
          <xdr:row>32</xdr:row>
          <xdr:rowOff>114300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76200</xdr:rowOff>
    </xdr:from>
    <xdr:to>
      <xdr:col>47</xdr:col>
      <xdr:colOff>66675</xdr:colOff>
      <xdr:row>36</xdr:row>
      <xdr:rowOff>142875</xdr:rowOff>
    </xdr:to>
    <xdr:sp macro="" textlink="">
      <xdr:nvSpPr>
        <xdr:cNvPr id="7" name="四角形吹き出し 6"/>
        <xdr:cNvSpPr/>
      </xdr:nvSpPr>
      <xdr:spPr>
        <a:xfrm>
          <a:off x="9458325" y="5857875"/>
          <a:ext cx="5276850" cy="2628900"/>
        </a:xfrm>
        <a:prstGeom prst="wedgeRectCallout">
          <a:avLst>
            <a:gd name="adj1" fmla="val -72390"/>
            <a:gd name="adj2" fmla="val 4361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23</xdr:row>
      <xdr:rowOff>104775</xdr:rowOff>
    </xdr:from>
    <xdr:to>
      <xdr:col>25</xdr:col>
      <xdr:colOff>247650</xdr:colOff>
      <xdr:row>27</xdr:row>
      <xdr:rowOff>85725</xdr:rowOff>
    </xdr:to>
    <xdr:sp macro="" textlink="">
      <xdr:nvSpPr>
        <xdr:cNvPr id="8" name="右中かっこ 7"/>
        <xdr:cNvSpPr/>
      </xdr:nvSpPr>
      <xdr:spPr>
        <a:xfrm>
          <a:off x="6078856" y="511492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/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26</xdr:row>
      <xdr:rowOff>268942</xdr:rowOff>
    </xdr:from>
    <xdr:to>
      <xdr:col>24</xdr:col>
      <xdr:colOff>85725</xdr:colOff>
      <xdr:row>30</xdr:row>
      <xdr:rowOff>9525</xdr:rowOff>
    </xdr:to>
    <xdr:sp macro="" textlink="">
      <xdr:nvSpPr>
        <xdr:cNvPr id="2" name="角丸四角形 1"/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19"/>
  <sheetViews>
    <sheetView tabSelected="1" zoomScale="90" zoomScaleNormal="90" workbookViewId="0"/>
  </sheetViews>
  <sheetFormatPr defaultRowHeight="18.75"/>
  <cols>
    <col min="8" max="8" width="13.625" customWidth="1"/>
    <col min="9" max="9" width="4.875" customWidth="1"/>
  </cols>
  <sheetData>
    <row r="2" spans="1:10" ht="45.75">
      <c r="A2" s="154" t="s">
        <v>139</v>
      </c>
    </row>
    <row r="4" spans="1:10" ht="44.25">
      <c r="A4" s="155" t="s">
        <v>141</v>
      </c>
    </row>
    <row r="5" spans="1:10" ht="18.75" customHeight="1"/>
    <row r="6" spans="1:10" ht="45.75">
      <c r="A6" s="169" t="s">
        <v>142</v>
      </c>
    </row>
    <row r="7" spans="1:10" ht="18.75" customHeight="1"/>
    <row r="8" spans="1:10" ht="45.75">
      <c r="A8" s="154" t="s">
        <v>140</v>
      </c>
    </row>
    <row r="10" spans="1:10" ht="45.75">
      <c r="A10" s="169" t="s">
        <v>138</v>
      </c>
    </row>
    <row r="13" spans="1:10" s="165" customFormat="1" ht="30">
      <c r="A13" s="173" t="s">
        <v>127</v>
      </c>
      <c r="B13" s="173"/>
      <c r="C13" s="173"/>
      <c r="D13" s="173"/>
      <c r="E13" s="173"/>
      <c r="F13" s="173"/>
      <c r="G13" s="173"/>
      <c r="H13" s="173"/>
      <c r="I13" s="173"/>
      <c r="J13" s="167"/>
    </row>
    <row r="14" spans="1:10" s="164" customFormat="1" ht="30">
      <c r="A14" s="168" t="s">
        <v>128</v>
      </c>
      <c r="B14" s="168"/>
      <c r="J14" s="166"/>
    </row>
    <row r="15" spans="1:10" s="164" customFormat="1" ht="30">
      <c r="A15" s="168" t="s">
        <v>129</v>
      </c>
      <c r="B15" s="168"/>
      <c r="J15" s="166"/>
    </row>
    <row r="16" spans="1:10" s="164" customFormat="1" ht="30">
      <c r="A16" s="168" t="s">
        <v>130</v>
      </c>
      <c r="B16" s="168"/>
      <c r="J16" s="166"/>
    </row>
    <row r="17" spans="1:10" s="164" customFormat="1" ht="30">
      <c r="A17" s="168" t="s">
        <v>131</v>
      </c>
      <c r="B17" s="168"/>
      <c r="J17" s="166"/>
    </row>
    <row r="18" spans="1:10" s="164" customFormat="1" ht="30">
      <c r="A18" s="168" t="s">
        <v>132</v>
      </c>
      <c r="B18" s="168"/>
      <c r="J18" s="166"/>
    </row>
    <row r="19" spans="1:10" s="164" customFormat="1" ht="30">
      <c r="A19" s="168" t="s">
        <v>126</v>
      </c>
      <c r="B19" s="168"/>
      <c r="J19" s="166"/>
    </row>
  </sheetData>
  <mergeCells count="1">
    <mergeCell ref="A13:I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8"/>
  </sheetPr>
  <dimension ref="A1:AU100"/>
  <sheetViews>
    <sheetView zoomScaleNormal="100" workbookViewId="0">
      <pane ySplit="13" topLeftCell="A14" activePane="bottomLeft" state="frozen"/>
      <selection activeCell="A2" sqref="A2"/>
      <selection pane="bottomLeft" activeCell="AB2" sqref="AB2:AC3"/>
    </sheetView>
  </sheetViews>
  <sheetFormatPr defaultRowHeight="13.5"/>
  <cols>
    <col min="1" max="1" width="2.125" style="71" customWidth="1"/>
    <col min="2" max="4" width="3.625" style="71" customWidth="1"/>
    <col min="5" max="6" width="2.625" style="71" customWidth="1"/>
    <col min="7" max="7" width="3.625" style="71" customWidth="1"/>
    <col min="8" max="8" width="3.5" style="71" customWidth="1"/>
    <col min="9" max="9" width="3.625" style="71" customWidth="1"/>
    <col min="10" max="11" width="1.875" style="71" customWidth="1"/>
    <col min="12" max="15" width="3.625" style="71" customWidth="1"/>
    <col min="16" max="17" width="1.875" style="71" customWidth="1"/>
    <col min="18" max="24" width="3.625" style="71" customWidth="1"/>
    <col min="25" max="25" width="3.375" style="71" customWidth="1"/>
    <col min="26" max="41" width="3.625" style="71" customWidth="1"/>
    <col min="42" max="42" width="7.875" style="72" customWidth="1"/>
    <col min="43" max="43" width="10.625" style="71" customWidth="1"/>
    <col min="44" max="44" width="25.375" style="71" customWidth="1"/>
    <col min="45" max="46" width="3.625" style="73" customWidth="1"/>
    <col min="47" max="64" width="3.625" style="71" customWidth="1"/>
    <col min="65" max="16384" width="9" style="71"/>
  </cols>
  <sheetData>
    <row r="1" spans="1:46" ht="21.95" customHeight="1" thickBot="1">
      <c r="A1" s="228" t="s">
        <v>115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75" t="s">
        <v>15</v>
      </c>
      <c r="AD1" s="76" t="s">
        <v>41</v>
      </c>
      <c r="AE1" s="76"/>
      <c r="AF1" s="76"/>
      <c r="AG1" s="76"/>
      <c r="AJ1" s="192" t="s">
        <v>48</v>
      </c>
      <c r="AK1" s="192"/>
      <c r="AL1" s="192"/>
      <c r="AQ1" s="71" t="s">
        <v>56</v>
      </c>
      <c r="AR1" s="71" t="s">
        <v>76</v>
      </c>
    </row>
    <row r="2" spans="1:46" ht="17.25" customHeigh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AB2" s="221">
        <v>1</v>
      </c>
      <c r="AC2" s="222"/>
      <c r="AD2" s="78"/>
      <c r="AE2" s="79">
        <v>1</v>
      </c>
      <c r="AF2" s="76" t="s">
        <v>3</v>
      </c>
      <c r="AG2" s="76"/>
      <c r="AJ2" s="225" t="s">
        <v>49</v>
      </c>
      <c r="AK2" s="225"/>
      <c r="AL2" s="225"/>
      <c r="AP2" s="79">
        <v>10</v>
      </c>
      <c r="AQ2" s="76" t="s">
        <v>58</v>
      </c>
      <c r="AR2" s="76" t="s">
        <v>4</v>
      </c>
      <c r="AS2" s="80" t="s">
        <v>79</v>
      </c>
      <c r="AT2" s="81" t="s">
        <v>80</v>
      </c>
    </row>
    <row r="3" spans="1:46" ht="21.95" customHeight="1" thickBot="1">
      <c r="R3" s="82" t="str">
        <f>IF($AB$2="","","令和")</f>
        <v>令和</v>
      </c>
      <c r="S3" s="171"/>
      <c r="T3" s="83" t="s">
        <v>2</v>
      </c>
      <c r="U3" s="74"/>
      <c r="V3" s="83" t="s">
        <v>1</v>
      </c>
      <c r="W3" s="74"/>
      <c r="X3" s="83" t="s">
        <v>0</v>
      </c>
      <c r="Y3" s="83"/>
      <c r="AB3" s="223"/>
      <c r="AC3" s="224"/>
      <c r="AD3" s="78"/>
      <c r="AE3" s="79">
        <v>2</v>
      </c>
      <c r="AF3" s="76" t="s">
        <v>118</v>
      </c>
      <c r="AG3" s="76"/>
      <c r="AP3" s="79">
        <v>11</v>
      </c>
      <c r="AQ3" s="76" t="s">
        <v>37</v>
      </c>
      <c r="AR3" s="76" t="s">
        <v>5</v>
      </c>
      <c r="AS3" s="80" t="s">
        <v>81</v>
      </c>
      <c r="AT3" s="81" t="s">
        <v>82</v>
      </c>
    </row>
    <row r="4" spans="1:46" ht="17.25" customHeight="1" thickBot="1">
      <c r="Z4" s="75" t="s">
        <v>16</v>
      </c>
      <c r="AD4" s="76" t="s">
        <v>42</v>
      </c>
      <c r="AE4" s="76"/>
      <c r="AF4" s="76"/>
      <c r="AG4" s="76"/>
      <c r="AP4" s="79">
        <v>12</v>
      </c>
      <c r="AQ4" s="76" t="s">
        <v>59</v>
      </c>
      <c r="AR4" s="76" t="s">
        <v>6</v>
      </c>
      <c r="AS4" s="80" t="s">
        <v>85</v>
      </c>
      <c r="AT4" s="81" t="s">
        <v>86</v>
      </c>
    </row>
    <row r="5" spans="1:46" ht="21.95" customHeight="1">
      <c r="B5" s="76" t="str">
        <f>IF(AB5="","（支出負担行為担当者）",VLOOKUP(AB5,$AP$2:$AR$12,3,1))&amp;"　様"</f>
        <v>（支出負担行為担当者）　様</v>
      </c>
      <c r="AB5" s="221"/>
      <c r="AC5" s="222"/>
      <c r="AD5" s="78"/>
      <c r="AE5" s="78"/>
      <c r="AF5" s="78"/>
      <c r="AG5" s="78"/>
      <c r="AH5" s="84"/>
      <c r="AI5" s="84"/>
      <c r="AJ5" s="84"/>
      <c r="AK5" s="84"/>
      <c r="AL5" s="84"/>
      <c r="AM5" s="84"/>
      <c r="AN5" s="84"/>
      <c r="AO5" s="84"/>
      <c r="AP5" s="79">
        <v>13</v>
      </c>
      <c r="AQ5" s="76" t="s">
        <v>38</v>
      </c>
      <c r="AR5" s="76" t="s">
        <v>7</v>
      </c>
      <c r="AS5" s="80" t="s">
        <v>83</v>
      </c>
      <c r="AT5" s="81" t="s">
        <v>84</v>
      </c>
    </row>
    <row r="6" spans="1:46" ht="17.25" customHeight="1" thickBot="1">
      <c r="AB6" s="223"/>
      <c r="AC6" s="224"/>
      <c r="AD6" s="78"/>
      <c r="AE6" s="78"/>
      <c r="AF6" s="78"/>
      <c r="AG6" s="78"/>
      <c r="AH6" s="84"/>
      <c r="AI6" s="84"/>
      <c r="AJ6" s="84"/>
      <c r="AK6" s="84"/>
      <c r="AL6" s="84"/>
      <c r="AM6" s="84"/>
      <c r="AN6" s="84"/>
      <c r="AO6" s="84"/>
      <c r="AP6" s="79">
        <v>14</v>
      </c>
      <c r="AQ6" s="76" t="s">
        <v>39</v>
      </c>
      <c r="AR6" s="76" t="s">
        <v>8</v>
      </c>
      <c r="AS6" s="80" t="s">
        <v>87</v>
      </c>
      <c r="AT6" s="81" t="s">
        <v>88</v>
      </c>
    </row>
    <row r="7" spans="1:46" ht="21.95" customHeight="1" thickBot="1">
      <c r="H7" s="226" t="str">
        <f>IF(AB8=2,"ＪＶ名","")</f>
        <v>ＪＶ名</v>
      </c>
      <c r="I7" s="226"/>
      <c r="J7" s="226"/>
      <c r="K7" s="226"/>
      <c r="L7" s="226"/>
      <c r="M7" s="226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73"/>
      <c r="Z7" s="75"/>
      <c r="AD7" s="76" t="s">
        <v>143</v>
      </c>
      <c r="AE7" s="76"/>
      <c r="AF7" s="76"/>
      <c r="AG7" s="76"/>
      <c r="AP7" s="79">
        <v>15</v>
      </c>
      <c r="AQ7" s="76" t="s">
        <v>60</v>
      </c>
      <c r="AR7" s="76" t="s">
        <v>9</v>
      </c>
      <c r="AS7" s="80" t="s">
        <v>89</v>
      </c>
      <c r="AT7" s="81" t="s">
        <v>90</v>
      </c>
    </row>
    <row r="8" spans="1:46" ht="21.95" customHeight="1">
      <c r="H8" s="226" t="s">
        <v>17</v>
      </c>
      <c r="I8" s="226"/>
      <c r="J8" s="226"/>
      <c r="K8" s="226"/>
      <c r="L8" s="226"/>
      <c r="M8" s="226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73"/>
      <c r="AB8" s="229">
        <v>2</v>
      </c>
      <c r="AC8" s="230"/>
      <c r="AD8" s="76"/>
      <c r="AE8" s="79"/>
      <c r="AF8" s="76"/>
      <c r="AG8" s="76"/>
      <c r="AP8" s="79">
        <v>16</v>
      </c>
      <c r="AQ8" s="76" t="s">
        <v>61</v>
      </c>
      <c r="AR8" s="76" t="s">
        <v>10</v>
      </c>
      <c r="AS8" s="80" t="s">
        <v>91</v>
      </c>
      <c r="AT8" s="81" t="s">
        <v>92</v>
      </c>
    </row>
    <row r="9" spans="1:46" ht="21.95" customHeight="1" thickBot="1">
      <c r="H9" s="226" t="s">
        <v>18</v>
      </c>
      <c r="I9" s="226"/>
      <c r="J9" s="226"/>
      <c r="K9" s="226"/>
      <c r="L9" s="226"/>
      <c r="M9" s="226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73"/>
      <c r="AB9" s="231"/>
      <c r="AC9" s="232"/>
      <c r="AD9" s="76"/>
      <c r="AE9" s="79">
        <v>2</v>
      </c>
      <c r="AF9" s="76" t="s">
        <v>19</v>
      </c>
      <c r="AG9" s="76"/>
      <c r="AP9" s="79">
        <v>17</v>
      </c>
      <c r="AQ9" s="76" t="s">
        <v>62</v>
      </c>
      <c r="AR9" s="76" t="s">
        <v>11</v>
      </c>
      <c r="AS9" s="80" t="s">
        <v>93</v>
      </c>
      <c r="AT9" s="81" t="s">
        <v>94</v>
      </c>
    </row>
    <row r="10" spans="1:46" ht="21.95" customHeight="1">
      <c r="H10" s="226" t="s">
        <v>47</v>
      </c>
      <c r="I10" s="226"/>
      <c r="J10" s="226"/>
      <c r="K10" s="226"/>
      <c r="L10" s="226"/>
      <c r="M10" s="226"/>
      <c r="N10" s="234"/>
      <c r="O10" s="234"/>
      <c r="P10" s="234"/>
      <c r="Q10" s="234"/>
      <c r="R10" s="234"/>
      <c r="S10" s="85"/>
      <c r="T10" s="234"/>
      <c r="U10" s="234"/>
      <c r="V10" s="234"/>
      <c r="W10" s="234"/>
      <c r="X10" s="234"/>
      <c r="Y10" s="73"/>
      <c r="Z10" s="75" t="s">
        <v>45</v>
      </c>
      <c r="AP10" s="79">
        <v>18</v>
      </c>
      <c r="AQ10" s="76" t="s">
        <v>63</v>
      </c>
      <c r="AR10" s="76" t="s">
        <v>12</v>
      </c>
      <c r="AS10" s="80" t="s">
        <v>95</v>
      </c>
      <c r="AT10" s="81" t="s">
        <v>96</v>
      </c>
    </row>
    <row r="11" spans="1:46" ht="21.95" customHeight="1">
      <c r="F11" s="71" t="s">
        <v>117</v>
      </c>
      <c r="G11" s="86" t="s">
        <v>108</v>
      </c>
      <c r="H11" s="73" t="s">
        <v>17</v>
      </c>
      <c r="I11" s="73"/>
      <c r="J11" s="73"/>
      <c r="K11" s="73"/>
      <c r="L11" s="73"/>
      <c r="M11" s="73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73"/>
      <c r="AA11" s="236" t="s">
        <v>46</v>
      </c>
      <c r="AB11" s="236"/>
      <c r="AC11" s="235">
        <v>45275</v>
      </c>
      <c r="AD11" s="235"/>
      <c r="AE11" s="235"/>
      <c r="AF11" s="235"/>
      <c r="AG11" s="235"/>
      <c r="AP11" s="79">
        <v>19</v>
      </c>
      <c r="AQ11" s="76" t="s">
        <v>44</v>
      </c>
      <c r="AR11" s="76" t="s">
        <v>13</v>
      </c>
      <c r="AS11" s="80" t="s">
        <v>97</v>
      </c>
      <c r="AT11" s="81" t="s">
        <v>98</v>
      </c>
    </row>
    <row r="12" spans="1:46" ht="21.95" customHeight="1">
      <c r="H12" s="73" t="s">
        <v>109</v>
      </c>
      <c r="I12" s="73"/>
      <c r="J12" s="73"/>
      <c r="K12" s="73"/>
      <c r="L12" s="73"/>
      <c r="M12" s="73"/>
      <c r="N12" s="87"/>
      <c r="O12" s="87"/>
      <c r="P12" s="87"/>
      <c r="Q12" s="87"/>
      <c r="R12" s="87"/>
      <c r="S12" s="85"/>
      <c r="T12" s="234"/>
      <c r="U12" s="234"/>
      <c r="V12" s="234"/>
      <c r="W12" s="234"/>
      <c r="X12" s="234"/>
      <c r="Y12" s="73"/>
      <c r="AA12" s="236"/>
      <c r="AB12" s="236"/>
      <c r="AC12" s="235"/>
      <c r="AD12" s="235"/>
      <c r="AE12" s="235"/>
      <c r="AF12" s="235"/>
      <c r="AG12" s="235"/>
      <c r="AP12" s="79">
        <v>20</v>
      </c>
      <c r="AQ12" s="76" t="s">
        <v>40</v>
      </c>
      <c r="AR12" s="76" t="s">
        <v>14</v>
      </c>
      <c r="AS12" s="80" t="s">
        <v>99</v>
      </c>
      <c r="AT12" s="81" t="s">
        <v>100</v>
      </c>
    </row>
    <row r="13" spans="1:46" ht="17.25" customHeight="1"/>
    <row r="14" spans="1:46" ht="21.95" customHeight="1">
      <c r="A14" s="76"/>
      <c r="B14" s="217">
        <f>AC11</f>
        <v>45275</v>
      </c>
      <c r="C14" s="217"/>
      <c r="D14" s="217"/>
      <c r="E14" s="217"/>
      <c r="F14" s="217"/>
      <c r="G14" s="217"/>
      <c r="H14" s="218" t="str">
        <f>"に開札予定の次の"&amp;IF(AB2=1,AF2,AF3)&amp;"について、落札者となった"</f>
        <v>に開札予定の次の工事について、落札者となった</v>
      </c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AH14" s="88"/>
      <c r="AI14" s="88"/>
      <c r="AJ14" s="84"/>
      <c r="AK14" s="84"/>
      <c r="AL14" s="84"/>
      <c r="AM14" s="84"/>
      <c r="AN14" s="84"/>
      <c r="AO14" s="84"/>
    </row>
    <row r="15" spans="1:46" ht="21.95" customHeight="1">
      <c r="A15" s="89" t="s">
        <v>31</v>
      </c>
      <c r="B15" s="76"/>
      <c r="C15" s="76"/>
      <c r="D15" s="76"/>
      <c r="E15" s="76"/>
      <c r="F15" s="76"/>
      <c r="G15" s="76"/>
      <c r="AH15" s="88"/>
      <c r="AI15" s="88"/>
      <c r="AJ15" s="84"/>
      <c r="AK15" s="84"/>
      <c r="AL15" s="84"/>
      <c r="AM15" s="84"/>
      <c r="AN15" s="84"/>
      <c r="AO15" s="84"/>
    </row>
    <row r="16" spans="1:46" ht="12.75" customHeight="1">
      <c r="A16" s="90"/>
      <c r="B16" s="91"/>
      <c r="C16" s="91"/>
      <c r="D16" s="91"/>
      <c r="E16" s="92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2"/>
      <c r="AA16" s="76"/>
      <c r="AB16" s="76"/>
      <c r="AC16" s="76"/>
      <c r="AD16" s="76"/>
      <c r="AE16" s="76"/>
      <c r="AF16" s="76"/>
      <c r="AG16" s="76"/>
      <c r="AH16" s="76"/>
      <c r="AI16" s="76"/>
      <c r="AM16" s="94" t="s">
        <v>64</v>
      </c>
      <c r="AN16" s="95"/>
      <c r="AO16" s="95"/>
      <c r="AP16" s="96"/>
      <c r="AQ16" s="95"/>
      <c r="AR16" s="97"/>
    </row>
    <row r="17" spans="1:47" ht="21.95" customHeight="1">
      <c r="A17" s="98" t="s">
        <v>23</v>
      </c>
      <c r="B17" s="185" t="s">
        <v>21</v>
      </c>
      <c r="C17" s="185"/>
      <c r="D17" s="185"/>
      <c r="E17" s="99" t="s">
        <v>22</v>
      </c>
      <c r="F17" s="100" t="s">
        <v>23</v>
      </c>
      <c r="G17" s="219"/>
      <c r="H17" s="219"/>
      <c r="I17" s="219"/>
      <c r="J17" s="100" t="s">
        <v>22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2"/>
      <c r="Z17" s="76"/>
      <c r="AA17" s="76"/>
      <c r="AB17" s="76"/>
      <c r="AC17" s="76"/>
      <c r="AD17" s="78"/>
      <c r="AE17" s="78"/>
      <c r="AF17" s="78"/>
      <c r="AG17" s="78"/>
      <c r="AH17" s="78"/>
      <c r="AI17" s="78"/>
      <c r="AJ17" s="84"/>
      <c r="AK17" s="84"/>
      <c r="AL17" s="84"/>
      <c r="AM17" s="103"/>
      <c r="AN17" s="104"/>
      <c r="AO17" s="105"/>
      <c r="AP17" s="106" t="s">
        <v>42</v>
      </c>
      <c r="AQ17" s="107" t="e">
        <f>VLOOKUP(AR17,AP2:AQ12,2,1)</f>
        <v>#N/A</v>
      </c>
      <c r="AR17" s="108">
        <f>AB5</f>
        <v>0</v>
      </c>
    </row>
    <row r="18" spans="1:47" ht="21.95" customHeight="1">
      <c r="A18" s="109"/>
      <c r="B18" s="185" t="str">
        <f>IF(AB2=1,"工事名","業務名")</f>
        <v>工事名</v>
      </c>
      <c r="C18" s="185"/>
      <c r="D18" s="185"/>
      <c r="E18" s="102"/>
      <c r="F18" s="101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02"/>
      <c r="Z18" s="76" t="s">
        <v>57</v>
      </c>
      <c r="AA18" s="76"/>
      <c r="AB18" s="76"/>
      <c r="AC18" s="76"/>
      <c r="AD18" s="78"/>
      <c r="AE18" s="78"/>
      <c r="AF18" s="78"/>
      <c r="AG18" s="78"/>
      <c r="AH18" s="78"/>
      <c r="AI18" s="78"/>
      <c r="AJ18" s="84"/>
      <c r="AK18" s="84"/>
      <c r="AL18" s="84"/>
      <c r="AM18" s="103"/>
      <c r="AN18" s="94"/>
      <c r="AO18" s="110"/>
      <c r="AP18" s="111" t="s">
        <v>46</v>
      </c>
      <c r="AQ18" s="112" t="str">
        <f>MONTH(AC11)&amp;"月"&amp;DAY(AC11)&amp;"日"</f>
        <v>12月15日</v>
      </c>
      <c r="AR18" s="113"/>
    </row>
    <row r="19" spans="1:47" ht="12.75" customHeight="1">
      <c r="A19" s="114"/>
      <c r="B19" s="115"/>
      <c r="C19" s="115"/>
      <c r="D19" s="115"/>
      <c r="E19" s="116"/>
      <c r="F19" s="117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6"/>
      <c r="AJ19" s="119"/>
      <c r="AK19" s="119"/>
      <c r="AL19" s="119"/>
      <c r="AM19" s="120"/>
      <c r="AN19" s="94"/>
      <c r="AO19" s="121"/>
      <c r="AP19" s="111" t="s">
        <v>21</v>
      </c>
      <c r="AQ19" s="122">
        <f>G17</f>
        <v>0</v>
      </c>
      <c r="AR19" s="113"/>
    </row>
    <row r="20" spans="1:47" ht="12.75" customHeight="1">
      <c r="A20" s="109"/>
      <c r="B20" s="123"/>
      <c r="C20" s="123"/>
      <c r="D20" s="123"/>
      <c r="E20" s="102"/>
      <c r="F20" s="90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92"/>
      <c r="AJ20" s="119"/>
      <c r="AK20" s="119"/>
      <c r="AL20" s="119"/>
      <c r="AM20" s="120"/>
      <c r="AN20" s="94"/>
      <c r="AO20" s="121"/>
      <c r="AP20" s="111" t="s">
        <v>66</v>
      </c>
      <c r="AQ20" s="125">
        <f>IF(AB8=1,N9,N7)</f>
        <v>0</v>
      </c>
      <c r="AR20" s="113"/>
    </row>
    <row r="21" spans="1:47" ht="21.95" customHeight="1">
      <c r="A21" s="109"/>
      <c r="B21" s="194" t="s">
        <v>119</v>
      </c>
      <c r="C21" s="194"/>
      <c r="D21" s="194"/>
      <c r="E21" s="102"/>
      <c r="F21" s="109"/>
      <c r="G21" s="27"/>
      <c r="H21" s="126" t="s">
        <v>33</v>
      </c>
      <c r="I21" s="126"/>
      <c r="J21" s="126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02"/>
      <c r="Z21" s="195" t="s">
        <v>34</v>
      </c>
      <c r="AA21" s="196"/>
      <c r="AB21" s="196"/>
      <c r="AC21" s="196"/>
      <c r="AD21" s="196"/>
      <c r="AE21" s="196"/>
      <c r="AF21" s="196"/>
      <c r="AG21" s="196"/>
      <c r="AH21" s="196"/>
      <c r="AI21" s="196"/>
      <c r="AJ21" s="119"/>
      <c r="AK21" s="119"/>
      <c r="AL21" s="119"/>
      <c r="AM21" s="76"/>
      <c r="AN21" s="127"/>
      <c r="AO21" s="128"/>
      <c r="AP21" s="129" t="s">
        <v>103</v>
      </c>
      <c r="AQ21" s="130" t="s">
        <v>115</v>
      </c>
      <c r="AR21" s="131"/>
    </row>
    <row r="22" spans="1:47" ht="21.95" customHeight="1">
      <c r="A22" s="109"/>
      <c r="B22" s="194"/>
      <c r="C22" s="194"/>
      <c r="D22" s="194"/>
      <c r="E22" s="102"/>
      <c r="F22" s="109"/>
      <c r="G22" s="27"/>
      <c r="H22" s="126" t="s">
        <v>36</v>
      </c>
      <c r="I22" s="126"/>
      <c r="J22" s="126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02"/>
      <c r="Z22" s="195"/>
      <c r="AA22" s="196"/>
      <c r="AB22" s="196"/>
      <c r="AC22" s="196"/>
      <c r="AD22" s="196"/>
      <c r="AE22" s="196"/>
      <c r="AF22" s="196"/>
      <c r="AG22" s="196"/>
      <c r="AH22" s="196"/>
      <c r="AI22" s="196"/>
      <c r="AM22" s="132"/>
    </row>
    <row r="23" spans="1:47" ht="21.95" customHeight="1">
      <c r="A23" s="109"/>
      <c r="B23" s="133"/>
      <c r="C23" s="133"/>
      <c r="D23" s="133"/>
      <c r="E23" s="102"/>
      <c r="F23" s="109"/>
      <c r="G23" s="134"/>
      <c r="H23" s="126" t="s">
        <v>78</v>
      </c>
      <c r="I23" s="126"/>
      <c r="J23" s="126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02"/>
      <c r="AA23" s="156"/>
      <c r="AB23" s="156"/>
      <c r="AC23" s="156"/>
      <c r="AD23" s="156"/>
      <c r="AE23" s="156"/>
      <c r="AF23" s="156"/>
      <c r="AG23" s="156"/>
      <c r="AN23" s="135"/>
      <c r="AO23" s="135"/>
      <c r="AP23" s="135"/>
      <c r="AQ23" s="135"/>
      <c r="AR23" s="135"/>
      <c r="AS23" s="151"/>
      <c r="AT23" s="151"/>
      <c r="AU23" s="76"/>
    </row>
    <row r="24" spans="1:47" ht="21.75" customHeight="1">
      <c r="A24" s="109"/>
      <c r="B24" s="197" t="s">
        <v>123</v>
      </c>
      <c r="C24" s="197"/>
      <c r="D24" s="197"/>
      <c r="E24" s="198"/>
      <c r="F24" s="242" t="s">
        <v>109</v>
      </c>
      <c r="G24" s="243"/>
      <c r="H24" s="199"/>
      <c r="I24" s="200"/>
      <c r="J24" s="200"/>
      <c r="K24" s="200"/>
      <c r="L24" s="201"/>
      <c r="M24" s="205" t="s">
        <v>120</v>
      </c>
      <c r="N24" s="206"/>
      <c r="O24" s="207"/>
      <c r="P24" s="207"/>
      <c r="Q24" s="207"/>
      <c r="R24" s="207"/>
      <c r="S24" s="207"/>
      <c r="T24" s="207"/>
      <c r="U24" s="207"/>
      <c r="V24" s="207"/>
      <c r="W24" s="207"/>
      <c r="X24" s="208"/>
      <c r="Y24" s="102"/>
      <c r="Z24" s="162"/>
      <c r="AA24" s="211" t="s">
        <v>125</v>
      </c>
      <c r="AB24" s="211"/>
      <c r="AC24" s="211"/>
      <c r="AD24" s="211"/>
      <c r="AE24" s="211"/>
      <c r="AF24" s="211"/>
      <c r="AG24" s="211"/>
      <c r="AH24" s="76"/>
      <c r="AI24" s="76"/>
      <c r="AM24" s="135" t="s">
        <v>51</v>
      </c>
      <c r="AN24" s="135"/>
      <c r="AO24" s="135"/>
      <c r="AP24" s="135"/>
      <c r="AQ24" s="135"/>
      <c r="AR24" s="135"/>
      <c r="AS24" s="136"/>
      <c r="AT24" s="136"/>
      <c r="AU24" s="76"/>
    </row>
    <row r="25" spans="1:47" ht="12.75" customHeight="1">
      <c r="A25" s="109"/>
      <c r="B25" s="197"/>
      <c r="C25" s="197"/>
      <c r="D25" s="197"/>
      <c r="E25" s="198"/>
      <c r="F25" s="244"/>
      <c r="G25" s="243"/>
      <c r="H25" s="202"/>
      <c r="I25" s="203"/>
      <c r="J25" s="203"/>
      <c r="K25" s="203"/>
      <c r="L25" s="204"/>
      <c r="M25" s="205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10"/>
      <c r="Y25" s="102"/>
      <c r="Z25" s="163"/>
      <c r="AA25" s="211"/>
      <c r="AB25" s="211"/>
      <c r="AC25" s="211"/>
      <c r="AD25" s="211"/>
      <c r="AE25" s="211"/>
      <c r="AF25" s="211"/>
      <c r="AG25" s="211"/>
      <c r="AH25" s="76"/>
      <c r="AI25" s="76"/>
      <c r="AM25" s="237" t="s">
        <v>50</v>
      </c>
      <c r="AN25" s="237"/>
      <c r="AO25" s="237"/>
      <c r="AP25" s="237"/>
      <c r="AQ25" s="237"/>
      <c r="AR25" s="237"/>
      <c r="AS25" s="136"/>
      <c r="AT25" s="136"/>
      <c r="AU25" s="76"/>
    </row>
    <row r="26" spans="1:47" ht="12.75" customHeight="1">
      <c r="A26" s="109"/>
      <c r="B26" s="161"/>
      <c r="C26" s="152"/>
      <c r="D26" s="152"/>
      <c r="E26" s="102"/>
      <c r="F26" s="109"/>
      <c r="G26" s="134"/>
      <c r="H26" s="126"/>
      <c r="I26" s="126"/>
      <c r="J26" s="126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02"/>
      <c r="Z26" s="163"/>
      <c r="AA26" s="211"/>
      <c r="AB26" s="211"/>
      <c r="AC26" s="211"/>
      <c r="AD26" s="211"/>
      <c r="AE26" s="211"/>
      <c r="AF26" s="211"/>
      <c r="AG26" s="211"/>
      <c r="AM26" s="237"/>
      <c r="AN26" s="237"/>
      <c r="AO26" s="237"/>
      <c r="AP26" s="237"/>
      <c r="AQ26" s="237"/>
      <c r="AR26" s="237"/>
      <c r="AS26" s="136"/>
      <c r="AT26" s="136"/>
      <c r="AU26" s="76"/>
    </row>
    <row r="27" spans="1:47" ht="21.95" customHeight="1">
      <c r="A27" s="109"/>
      <c r="B27" s="197" t="s">
        <v>124</v>
      </c>
      <c r="C27" s="245"/>
      <c r="D27" s="245"/>
      <c r="E27" s="246"/>
      <c r="F27" s="242" t="s">
        <v>109</v>
      </c>
      <c r="G27" s="243"/>
      <c r="H27" s="199"/>
      <c r="I27" s="212"/>
      <c r="J27" s="212"/>
      <c r="K27" s="212"/>
      <c r="L27" s="213"/>
      <c r="M27" s="205" t="s">
        <v>120</v>
      </c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5"/>
      <c r="Y27" s="102"/>
      <c r="Z27" s="163"/>
      <c r="AA27" s="211"/>
      <c r="AB27" s="211"/>
      <c r="AC27" s="211"/>
      <c r="AD27" s="211"/>
      <c r="AE27" s="211"/>
      <c r="AF27" s="211"/>
      <c r="AG27" s="211"/>
      <c r="AM27" s="139" t="str">
        <f>IF(AB2=1,"工事","委託")&amp;"費内訳書とともに添付し、提出してください。"</f>
        <v>工事費内訳書とともに添付し、提出してください。</v>
      </c>
      <c r="AN27" s="157"/>
      <c r="AO27" s="157"/>
      <c r="AP27" s="157"/>
      <c r="AQ27" s="157"/>
      <c r="AR27" s="157"/>
      <c r="AS27" s="136"/>
      <c r="AT27" s="136"/>
      <c r="AU27" s="76"/>
    </row>
    <row r="28" spans="1:47" ht="12.75" customHeight="1">
      <c r="A28" s="109"/>
      <c r="B28" s="245"/>
      <c r="C28" s="245"/>
      <c r="D28" s="245"/>
      <c r="E28" s="246"/>
      <c r="F28" s="244"/>
      <c r="G28" s="243"/>
      <c r="H28" s="214"/>
      <c r="I28" s="215"/>
      <c r="J28" s="215"/>
      <c r="K28" s="215"/>
      <c r="L28" s="216"/>
      <c r="M28" s="205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7"/>
      <c r="Y28" s="102"/>
      <c r="Z28" s="163"/>
      <c r="AA28" s="211"/>
      <c r="AB28" s="211"/>
      <c r="AC28" s="211"/>
      <c r="AD28" s="211"/>
      <c r="AE28" s="211"/>
      <c r="AF28" s="211"/>
      <c r="AG28" s="211"/>
      <c r="AM28" s="238" t="s">
        <v>54</v>
      </c>
      <c r="AN28" s="238"/>
      <c r="AO28" s="238"/>
      <c r="AP28" s="238"/>
      <c r="AQ28" s="238"/>
      <c r="AR28" s="238"/>
      <c r="AS28" s="238"/>
      <c r="AT28" s="136"/>
      <c r="AU28" s="76"/>
    </row>
    <row r="29" spans="1:47" ht="12.75" customHeight="1">
      <c r="A29" s="109"/>
      <c r="B29" s="101"/>
      <c r="C29" s="101"/>
      <c r="D29" s="101"/>
      <c r="E29" s="102"/>
      <c r="F29" s="109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2"/>
      <c r="AM29" s="238"/>
      <c r="AN29" s="238"/>
      <c r="AO29" s="238"/>
      <c r="AP29" s="238"/>
      <c r="AQ29" s="238"/>
      <c r="AR29" s="238"/>
      <c r="AS29" s="238"/>
      <c r="AT29" s="136"/>
      <c r="AU29" s="76"/>
    </row>
    <row r="30" spans="1:47" ht="21.95" customHeight="1">
      <c r="A30" s="109"/>
      <c r="B30" s="239" t="s">
        <v>121</v>
      </c>
      <c r="C30" s="240"/>
      <c r="D30" s="240"/>
      <c r="E30" s="241"/>
      <c r="F30" s="242" t="s">
        <v>109</v>
      </c>
      <c r="G30" s="243"/>
      <c r="H30" s="247"/>
      <c r="I30" s="248"/>
      <c r="J30" s="248"/>
      <c r="K30" s="248"/>
      <c r="L30" s="249"/>
      <c r="M30" s="205" t="s">
        <v>120</v>
      </c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5"/>
      <c r="Y30" s="102"/>
      <c r="AM30" s="140" t="s">
        <v>55</v>
      </c>
      <c r="AN30" s="140"/>
      <c r="AO30" s="140"/>
      <c r="AP30" s="140"/>
      <c r="AQ30" s="140"/>
      <c r="AR30" s="140"/>
      <c r="AS30" s="136"/>
      <c r="AT30" s="136"/>
      <c r="AU30" s="76"/>
    </row>
    <row r="31" spans="1:47" ht="12.75" customHeight="1">
      <c r="A31" s="109"/>
      <c r="B31" s="240"/>
      <c r="C31" s="240"/>
      <c r="D31" s="240"/>
      <c r="E31" s="241"/>
      <c r="F31" s="244"/>
      <c r="G31" s="243"/>
      <c r="H31" s="250"/>
      <c r="I31" s="251"/>
      <c r="J31" s="251"/>
      <c r="K31" s="251"/>
      <c r="L31" s="252"/>
      <c r="M31" s="205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7"/>
      <c r="Y31" s="102"/>
      <c r="AM31" s="238" t="s">
        <v>77</v>
      </c>
      <c r="AN31" s="238"/>
      <c r="AO31" s="238"/>
      <c r="AP31" s="238"/>
      <c r="AQ31" s="238"/>
      <c r="AR31" s="238"/>
      <c r="AS31" s="145"/>
      <c r="AT31" s="145"/>
      <c r="AU31" s="145"/>
    </row>
    <row r="32" spans="1:47" ht="12.75" customHeight="1">
      <c r="A32" s="109"/>
      <c r="B32" s="159"/>
      <c r="C32" s="159"/>
      <c r="D32" s="159"/>
      <c r="E32" s="160"/>
      <c r="F32" s="109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2"/>
      <c r="AM32" s="238"/>
      <c r="AN32" s="238"/>
      <c r="AO32" s="238"/>
      <c r="AP32" s="238"/>
      <c r="AQ32" s="238"/>
      <c r="AR32" s="238"/>
      <c r="AS32" s="145"/>
      <c r="AT32" s="145"/>
      <c r="AU32" s="145"/>
    </row>
    <row r="33" spans="1:47" ht="21.95" customHeight="1">
      <c r="A33" s="109"/>
      <c r="B33" s="239" t="s">
        <v>122</v>
      </c>
      <c r="C33" s="240"/>
      <c r="D33" s="240"/>
      <c r="E33" s="241"/>
      <c r="F33" s="242" t="s">
        <v>109</v>
      </c>
      <c r="G33" s="243"/>
      <c r="H33" s="247"/>
      <c r="I33" s="248"/>
      <c r="J33" s="248"/>
      <c r="K33" s="248"/>
      <c r="L33" s="249"/>
      <c r="M33" s="205" t="s">
        <v>120</v>
      </c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8"/>
      <c r="Y33" s="102"/>
      <c r="AM33" s="145" t="s">
        <v>104</v>
      </c>
      <c r="AN33" s="76"/>
      <c r="AO33" s="76"/>
      <c r="AP33" s="79"/>
      <c r="AQ33" s="76"/>
      <c r="AR33" s="76"/>
      <c r="AS33" s="136"/>
      <c r="AT33" s="136"/>
      <c r="AU33" s="76"/>
    </row>
    <row r="34" spans="1:47" ht="12.75" customHeight="1">
      <c r="A34" s="109"/>
      <c r="B34" s="240"/>
      <c r="C34" s="240"/>
      <c r="D34" s="240"/>
      <c r="E34" s="241"/>
      <c r="F34" s="244"/>
      <c r="G34" s="243"/>
      <c r="H34" s="250"/>
      <c r="I34" s="251"/>
      <c r="J34" s="251"/>
      <c r="K34" s="251"/>
      <c r="L34" s="252"/>
      <c r="M34" s="205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10"/>
      <c r="Y34" s="102"/>
      <c r="AM34" s="238" t="s">
        <v>52</v>
      </c>
      <c r="AN34" s="238"/>
      <c r="AO34" s="238"/>
      <c r="AP34" s="238"/>
      <c r="AQ34" s="238"/>
      <c r="AR34" s="238"/>
      <c r="AS34" s="238"/>
      <c r="AT34" s="238"/>
      <c r="AU34" s="76"/>
    </row>
    <row r="35" spans="1:47" ht="12.75" customHeight="1">
      <c r="A35" s="114"/>
      <c r="B35" s="117"/>
      <c r="C35" s="117"/>
      <c r="D35" s="117"/>
      <c r="E35" s="116"/>
      <c r="F35" s="114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6"/>
      <c r="AM35" s="238"/>
      <c r="AN35" s="238"/>
      <c r="AO35" s="238"/>
      <c r="AP35" s="238"/>
      <c r="AQ35" s="238"/>
      <c r="AR35" s="238"/>
      <c r="AS35" s="238"/>
      <c r="AT35" s="238"/>
    </row>
    <row r="36" spans="1:47" ht="12.75" customHeight="1">
      <c r="A36" s="178" t="s">
        <v>24</v>
      </c>
      <c r="B36" s="179"/>
      <c r="C36" s="90"/>
      <c r="D36" s="93"/>
      <c r="E36" s="92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2"/>
      <c r="AM36" s="76" t="s">
        <v>53</v>
      </c>
    </row>
    <row r="37" spans="1:47" ht="21.95" customHeight="1">
      <c r="A37" s="180"/>
      <c r="B37" s="181"/>
      <c r="C37" s="184" t="s">
        <v>26</v>
      </c>
      <c r="D37" s="185"/>
      <c r="E37" s="186"/>
      <c r="F37" s="187" t="s">
        <v>27</v>
      </c>
      <c r="G37" s="188"/>
      <c r="H37" s="188"/>
      <c r="I37" s="188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38"/>
    </row>
    <row r="38" spans="1:47" ht="21.95" customHeight="1">
      <c r="A38" s="180"/>
      <c r="B38" s="181"/>
      <c r="C38" s="184"/>
      <c r="D38" s="185"/>
      <c r="E38" s="186"/>
      <c r="F38" s="187" t="s">
        <v>74</v>
      </c>
      <c r="G38" s="188"/>
      <c r="H38" s="188"/>
      <c r="I38" s="188"/>
      <c r="J38" s="189"/>
      <c r="K38" s="189"/>
      <c r="L38" s="189"/>
      <c r="M38" s="189"/>
      <c r="N38" s="189"/>
      <c r="O38" s="137" t="s">
        <v>75</v>
      </c>
      <c r="P38" s="190"/>
      <c r="Q38" s="190"/>
      <c r="R38" s="190"/>
      <c r="S38" s="190"/>
      <c r="T38" s="190"/>
      <c r="U38" s="190"/>
      <c r="V38" s="190"/>
      <c r="W38" s="190"/>
      <c r="X38" s="190"/>
      <c r="Y38" s="138"/>
    </row>
    <row r="39" spans="1:47" ht="21.95" customHeight="1">
      <c r="A39" s="180"/>
      <c r="B39" s="181"/>
      <c r="C39" s="184"/>
      <c r="D39" s="185"/>
      <c r="E39" s="186"/>
      <c r="F39" s="187" t="s">
        <v>28</v>
      </c>
      <c r="G39" s="188"/>
      <c r="H39" s="188"/>
      <c r="I39" s="188"/>
      <c r="J39" s="191"/>
      <c r="K39" s="191"/>
      <c r="L39" s="191"/>
      <c r="M39" s="191"/>
      <c r="N39" s="141" t="s">
        <v>25</v>
      </c>
      <c r="O39" s="191"/>
      <c r="P39" s="191"/>
      <c r="Q39" s="191"/>
      <c r="R39" s="191"/>
      <c r="S39" s="72" t="s">
        <v>25</v>
      </c>
      <c r="T39" s="192"/>
      <c r="U39" s="192"/>
      <c r="V39" s="192"/>
      <c r="W39" s="124"/>
      <c r="X39" s="124"/>
      <c r="Y39" s="138"/>
    </row>
    <row r="40" spans="1:47" ht="12.75" customHeight="1">
      <c r="A40" s="182"/>
      <c r="B40" s="183"/>
      <c r="C40" s="142"/>
      <c r="D40" s="143"/>
      <c r="E40" s="144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6"/>
    </row>
    <row r="41" spans="1:47" ht="12.75" customHeight="1">
      <c r="A41" s="146"/>
      <c r="B41" s="146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spans="1:47" ht="21.95" customHeight="1">
      <c r="A42" s="68" t="s">
        <v>29</v>
      </c>
      <c r="B42" s="68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</row>
    <row r="43" spans="1:47" ht="21.95" customHeight="1">
      <c r="A43" s="68"/>
      <c r="B43" s="69" t="s">
        <v>30</v>
      </c>
      <c r="C43" s="14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47" ht="21.95" customHeight="1">
      <c r="A44" s="68"/>
      <c r="B44" s="68"/>
      <c r="C44" s="70" t="s">
        <v>32</v>
      </c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</row>
    <row r="45" spans="1:47" ht="21.95" customHeight="1">
      <c r="A45" s="68"/>
      <c r="B45" s="68"/>
      <c r="C45" s="70" t="s">
        <v>35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</row>
    <row r="46" spans="1:47" ht="21.95" customHeight="1">
      <c r="A46" s="68"/>
      <c r="B46" s="69" t="s">
        <v>30</v>
      </c>
      <c r="C46" s="70" t="s">
        <v>107</v>
      </c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</row>
    <row r="47" spans="1:47" ht="21.95" customHeight="1">
      <c r="A47" s="68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47" ht="21.95" customHeight="1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</row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</sheetData>
  <mergeCells count="63">
    <mergeCell ref="AM25:AR26"/>
    <mergeCell ref="AM28:AS29"/>
    <mergeCell ref="AM34:AT35"/>
    <mergeCell ref="B30:E31"/>
    <mergeCell ref="B33:E34"/>
    <mergeCell ref="F24:G25"/>
    <mergeCell ref="F33:G34"/>
    <mergeCell ref="F30:G31"/>
    <mergeCell ref="F27:G28"/>
    <mergeCell ref="AM31:AR32"/>
    <mergeCell ref="B27:E28"/>
    <mergeCell ref="H33:L34"/>
    <mergeCell ref="M33:M34"/>
    <mergeCell ref="N33:X34"/>
    <mergeCell ref="H30:L31"/>
    <mergeCell ref="M30:M31"/>
    <mergeCell ref="AB8:AC9"/>
    <mergeCell ref="H9:M9"/>
    <mergeCell ref="N9:X9"/>
    <mergeCell ref="T12:X12"/>
    <mergeCell ref="H10:M10"/>
    <mergeCell ref="N10:R10"/>
    <mergeCell ref="T10:X10"/>
    <mergeCell ref="H8:M8"/>
    <mergeCell ref="N8:X8"/>
    <mergeCell ref="AC11:AG12"/>
    <mergeCell ref="AA11:AB12"/>
    <mergeCell ref="AJ1:AL1"/>
    <mergeCell ref="AB2:AC3"/>
    <mergeCell ref="AJ2:AL2"/>
    <mergeCell ref="AB5:AC6"/>
    <mergeCell ref="H7:M7"/>
    <mergeCell ref="N7:X7"/>
    <mergeCell ref="A1:Y1"/>
    <mergeCell ref="B14:G14"/>
    <mergeCell ref="H14:Y14"/>
    <mergeCell ref="B17:D17"/>
    <mergeCell ref="G17:I17"/>
    <mergeCell ref="N11:X11"/>
    <mergeCell ref="B18:D18"/>
    <mergeCell ref="G18:X18"/>
    <mergeCell ref="B21:D22"/>
    <mergeCell ref="Z21:AI22"/>
    <mergeCell ref="B24:E25"/>
    <mergeCell ref="H24:L25"/>
    <mergeCell ref="M24:M25"/>
    <mergeCell ref="N24:X25"/>
    <mergeCell ref="AA24:AG28"/>
    <mergeCell ref="H27:L28"/>
    <mergeCell ref="M27:M28"/>
    <mergeCell ref="N27:X28"/>
    <mergeCell ref="N30:X31"/>
    <mergeCell ref="A36:B40"/>
    <mergeCell ref="C37:E39"/>
    <mergeCell ref="F37:I37"/>
    <mergeCell ref="J37:X37"/>
    <mergeCell ref="F38:I38"/>
    <mergeCell ref="J38:N38"/>
    <mergeCell ref="P38:X38"/>
    <mergeCell ref="F39:I39"/>
    <mergeCell ref="J39:M39"/>
    <mergeCell ref="O39:R39"/>
    <mergeCell ref="T39:V39"/>
  </mergeCells>
  <phoneticPr fontId="1"/>
  <conditionalFormatting sqref="N7:X7">
    <cfRule type="expression" dxfId="0" priority="1">
      <formula>$AB$8=2</formula>
    </cfRule>
  </conditionalFormatting>
  <dataValidations count="5">
    <dataValidation type="list" allowBlank="1" showInputMessage="1" showErrorMessage="1" sqref="AD17:AD18 AF17:AI18">
      <formula1>#REF!</formula1>
    </dataValidation>
    <dataValidation type="list" allowBlank="1" showInputMessage="1" showErrorMessage="1" sqref="AN5:AO6 AB5:AC6">
      <formula1>$AP$2:$AP$12</formula1>
    </dataValidation>
    <dataValidation type="list" allowBlank="1" showInputMessage="1" showErrorMessage="1" sqref="AB8:AC9 AJ14:AO15">
      <formula1>$AE$8:$AE$9</formula1>
    </dataValidation>
    <dataValidation type="list" allowBlank="1" showInputMessage="1" showErrorMessage="1" sqref="AB2:AC3">
      <formula1>$AE$2:$AE$3</formula1>
    </dataValidation>
    <dataValidation imeMode="off" allowBlank="1" showInputMessage="1" showErrorMessage="1" sqref="S3 U3 W3 G17:I17 T39 AC11:AG12 N39:O39 J39 M30:N30 M33:N33 M27:N27 M24:N24"/>
  </dataValidations>
  <printOptions horizontalCentered="1"/>
  <pageMargins left="0.6692913385826772" right="0.35433070866141736" top="0.74803149606299213" bottom="0.39" header="0.31496062992125984" footer="0.31496062992125984"/>
  <pageSetup paperSize="9" scale="8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133350</xdr:rowOff>
                  </from>
                  <to>
                    <xdr:col>7</xdr:col>
                    <xdr:colOff>38100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228600</xdr:rowOff>
                  </from>
                  <to>
                    <xdr:col>7</xdr:col>
                    <xdr:colOff>38100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Button 3">
              <controlPr defaultSize="0" print="0" autoFill="0" autoPict="0" macro="[0]!PDF保存">
                <anchor moveWithCells="1" sizeWithCells="1">
                  <from>
                    <xdr:col>26</xdr:col>
                    <xdr:colOff>123825</xdr:colOff>
                    <xdr:row>28</xdr:row>
                    <xdr:rowOff>142875</xdr:rowOff>
                  </from>
                  <to>
                    <xdr:col>32</xdr:col>
                    <xdr:colOff>209550</xdr:colOff>
                    <xdr:row>32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14"/>
  <sheetViews>
    <sheetView zoomScale="90" zoomScaleNormal="90" workbookViewId="0"/>
  </sheetViews>
  <sheetFormatPr defaultRowHeight="18.75"/>
  <cols>
    <col min="8" max="8" width="13.625" customWidth="1"/>
  </cols>
  <sheetData>
    <row r="2" spans="1:1" ht="45.75">
      <c r="A2" s="169" t="s">
        <v>133</v>
      </c>
    </row>
    <row r="4" spans="1:1" ht="45.75">
      <c r="A4" s="149" t="s">
        <v>134</v>
      </c>
    </row>
    <row r="5" spans="1:1" ht="18.75" customHeight="1"/>
    <row r="6" spans="1:1" ht="45.75">
      <c r="A6" s="169" t="s">
        <v>135</v>
      </c>
    </row>
    <row r="7" spans="1:1" ht="18.75" customHeight="1">
      <c r="A7" s="150"/>
    </row>
    <row r="8" spans="1:1" ht="45.75">
      <c r="A8" s="170" t="s">
        <v>136</v>
      </c>
    </row>
    <row r="10" spans="1:1" ht="44.25">
      <c r="A10" s="170" t="s">
        <v>113</v>
      </c>
    </row>
    <row r="12" spans="1:1" ht="45.75">
      <c r="A12" s="170" t="s">
        <v>137</v>
      </c>
    </row>
    <row r="14" spans="1:1" ht="44.25">
      <c r="A14" s="170" t="s">
        <v>114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D050"/>
  </sheetPr>
  <dimension ref="A1:AV95"/>
  <sheetViews>
    <sheetView zoomScaleNormal="100" workbookViewId="0">
      <pane ySplit="13" topLeftCell="A14" activePane="bottomLeft" state="frozen"/>
      <selection activeCell="A2" sqref="A2"/>
      <selection pane="bottomLeft" activeCell="J20" sqref="J20:N20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77" t="s">
        <v>116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AD1" s="39" t="s">
        <v>41</v>
      </c>
      <c r="AE1" s="39"/>
      <c r="AF1" s="39"/>
      <c r="AG1" s="39"/>
      <c r="AJ1" s="192" t="s">
        <v>48</v>
      </c>
      <c r="AK1" s="192"/>
      <c r="AL1" s="192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80">
        <f>'別紙１－③ (ＪＶ用)'!AB2:AC3</f>
        <v>1</v>
      </c>
      <c r="AC2" s="281"/>
      <c r="AD2" s="48"/>
      <c r="AE2" s="38">
        <v>1</v>
      </c>
      <c r="AF2" s="39" t="s">
        <v>3</v>
      </c>
      <c r="AG2" s="39"/>
      <c r="AJ2" s="225" t="s">
        <v>49</v>
      </c>
      <c r="AK2" s="225"/>
      <c r="AL2" s="225"/>
    </row>
    <row r="3" spans="1:48" ht="21.95" customHeight="1" thickBot="1">
      <c r="R3" s="7" t="str">
        <f>IF($AB$2="","","令和")</f>
        <v>令和</v>
      </c>
      <c r="S3" s="171"/>
      <c r="T3" s="8" t="s">
        <v>2</v>
      </c>
      <c r="U3" s="172"/>
      <c r="V3" s="8" t="s">
        <v>1</v>
      </c>
      <c r="W3" s="172"/>
      <c r="X3" s="8" t="s">
        <v>0</v>
      </c>
      <c r="Y3" s="8"/>
      <c r="AB3" s="282"/>
      <c r="AC3" s="283"/>
      <c r="AD3" s="48"/>
      <c r="AE3" s="38">
        <v>2</v>
      </c>
      <c r="AF3" s="39" t="s">
        <v>20</v>
      </c>
      <c r="AG3" s="39"/>
    </row>
    <row r="4" spans="1:48" ht="17.25" customHeight="1" thickBot="1">
      <c r="Z4" s="3"/>
      <c r="AD4" s="39" t="s">
        <v>42</v>
      </c>
      <c r="AE4" s="39"/>
      <c r="AF4" s="39"/>
      <c r="AG4" s="39"/>
    </row>
    <row r="5" spans="1:48" ht="21.95" customHeight="1">
      <c r="B5" s="39" t="str">
        <f>'別紙１－③ (ＪＶ用)'!B5</f>
        <v>（支出負担行為担当者）　様</v>
      </c>
      <c r="AB5" s="280">
        <f>'別紙１－③ (ＪＶ用)'!AB5:AC6</f>
        <v>0</v>
      </c>
      <c r="AC5" s="281"/>
      <c r="AD5" s="48"/>
      <c r="AE5" s="48"/>
      <c r="AF5" s="48"/>
      <c r="AG5" s="48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282"/>
      <c r="AC6" s="283"/>
      <c r="AD6" s="48"/>
      <c r="AE6" s="48"/>
      <c r="AF6" s="48"/>
      <c r="AG6" s="48"/>
      <c r="AH6" s="6"/>
      <c r="AI6" s="6"/>
      <c r="AJ6" s="6"/>
      <c r="AK6" s="6"/>
      <c r="AL6" s="6"/>
      <c r="AM6" s="6"/>
      <c r="AN6" s="40" t="s">
        <v>64</v>
      </c>
      <c r="AO6" s="48"/>
      <c r="AP6" s="38"/>
      <c r="AQ6" s="39"/>
      <c r="AR6" s="39"/>
    </row>
    <row r="7" spans="1:48" ht="21.95" customHeight="1" thickBot="1">
      <c r="H7" s="278" t="str">
        <f>IF(AB8=2,"ＪＶ名","")</f>
        <v>ＪＶ名</v>
      </c>
      <c r="I7" s="278"/>
      <c r="J7" s="278"/>
      <c r="K7" s="278"/>
      <c r="L7" s="278"/>
      <c r="M7" s="278"/>
      <c r="N7" s="284">
        <f>'別紙１－③ (ＪＶ用)'!N7:X7</f>
        <v>0</v>
      </c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4"/>
      <c r="Z7" s="3"/>
      <c r="AD7" s="39" t="s">
        <v>43</v>
      </c>
      <c r="AE7" s="39"/>
      <c r="AF7" s="39"/>
      <c r="AG7" s="39"/>
      <c r="AN7" s="39"/>
      <c r="AO7" s="57"/>
      <c r="AP7" s="41" t="s">
        <v>65</v>
      </c>
      <c r="AQ7" s="67" t="e">
        <f>VLOOKUP(AB5,'別紙１－③ (ＪＶ用)'!AP2:AU12,2)</f>
        <v>#N/A</v>
      </c>
      <c r="AR7" s="42">
        <f>AB5</f>
        <v>0</v>
      </c>
    </row>
    <row r="8" spans="1:48" ht="21.95" customHeight="1">
      <c r="H8" s="278" t="s">
        <v>17</v>
      </c>
      <c r="I8" s="278"/>
      <c r="J8" s="278"/>
      <c r="K8" s="278"/>
      <c r="L8" s="278"/>
      <c r="M8" s="278"/>
      <c r="N8" s="266">
        <f>'別紙１－③ (ＪＶ用)'!N8:X8</f>
        <v>0</v>
      </c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4"/>
      <c r="AB8" s="280">
        <f>'別紙１－③ (ＪＶ用)'!AB8:AC9</f>
        <v>2</v>
      </c>
      <c r="AC8" s="281"/>
      <c r="AD8" s="39"/>
      <c r="AE8" s="38"/>
      <c r="AF8" s="39"/>
      <c r="AG8" s="39"/>
      <c r="AN8" s="39"/>
      <c r="AO8" s="58"/>
      <c r="AP8" s="43" t="s">
        <v>73</v>
      </c>
      <c r="AQ8" s="66" t="str">
        <f>MONTH(AC11)&amp;"月"&amp;DAY(AC11)&amp;"日"</f>
        <v>1月0日</v>
      </c>
      <c r="AR8" s="45"/>
    </row>
    <row r="9" spans="1:48" ht="21.95" customHeight="1" thickBot="1">
      <c r="H9" s="278" t="s">
        <v>18</v>
      </c>
      <c r="I9" s="278"/>
      <c r="J9" s="278"/>
      <c r="K9" s="278"/>
      <c r="L9" s="278"/>
      <c r="M9" s="278"/>
      <c r="N9" s="266">
        <f>'別紙１－③ (ＪＶ用)'!N9:X9</f>
        <v>0</v>
      </c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4"/>
      <c r="AB9" s="282"/>
      <c r="AC9" s="283"/>
      <c r="AD9" s="39"/>
      <c r="AE9" s="38">
        <v>2</v>
      </c>
      <c r="AF9" s="39" t="s">
        <v>19</v>
      </c>
      <c r="AG9" s="39"/>
      <c r="AN9" s="39"/>
      <c r="AO9" s="59"/>
      <c r="AP9" s="43" t="str">
        <f>B15</f>
        <v>工事番号</v>
      </c>
      <c r="AQ9" s="65">
        <f>G15</f>
        <v>0</v>
      </c>
      <c r="AR9" s="45"/>
    </row>
    <row r="10" spans="1:48" ht="21.95" customHeight="1">
      <c r="H10" s="278" t="s">
        <v>47</v>
      </c>
      <c r="I10" s="278"/>
      <c r="J10" s="278"/>
      <c r="K10" s="278"/>
      <c r="L10" s="278"/>
      <c r="M10" s="278"/>
      <c r="N10" s="266">
        <f>'別紙１－③ (ＪＶ用)'!N10:R10</f>
        <v>0</v>
      </c>
      <c r="O10" s="266"/>
      <c r="P10" s="266"/>
      <c r="Q10" s="266"/>
      <c r="R10" s="266"/>
      <c r="S10" s="9"/>
      <c r="T10" s="279">
        <f>'別紙１－③ (ＪＶ用)'!T10:X10</f>
        <v>0</v>
      </c>
      <c r="U10" s="279"/>
      <c r="V10" s="279"/>
      <c r="W10" s="279"/>
      <c r="X10" s="279"/>
      <c r="Y10" s="4"/>
      <c r="Z10" s="51" t="s">
        <v>112</v>
      </c>
      <c r="AN10" s="39"/>
      <c r="AO10" s="59"/>
      <c r="AP10" s="43" t="str">
        <f>IF(AB2=1,"受注者","受託者")</f>
        <v>受注者</v>
      </c>
      <c r="AQ10" s="44">
        <f>IF(AB8=1,N9,N7)</f>
        <v>0</v>
      </c>
      <c r="AR10" s="45"/>
    </row>
    <row r="11" spans="1:48" ht="17.25" customHeight="1">
      <c r="AA11" s="268" t="s">
        <v>67</v>
      </c>
      <c r="AB11" s="269"/>
      <c r="AC11" s="270"/>
      <c r="AD11" s="270"/>
      <c r="AE11" s="270"/>
      <c r="AF11" s="270"/>
      <c r="AG11" s="270"/>
      <c r="AN11" s="39"/>
      <c r="AO11" s="60"/>
      <c r="AP11" s="47" t="s">
        <v>103</v>
      </c>
      <c r="AQ11" s="46" t="s">
        <v>116</v>
      </c>
      <c r="AR11" s="61"/>
    </row>
    <row r="12" spans="1:48" ht="21.95" customHeight="1">
      <c r="A12" s="39"/>
      <c r="B12" s="271">
        <f>AC11</f>
        <v>0</v>
      </c>
      <c r="C12" s="271"/>
      <c r="D12" s="271"/>
      <c r="E12" s="271"/>
      <c r="F12" s="271"/>
      <c r="G12" s="271"/>
      <c r="H12" s="272" t="str">
        <f>"に契約締結した次の"&amp;IF(AB2=1,AF2,AF3)&amp;"について、"&amp;"第"&amp;AE13&amp;"回変更契約から"</f>
        <v>に契約締結した次の工事について、第１回変更契約から</v>
      </c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AA12" s="269"/>
      <c r="AB12" s="269"/>
      <c r="AC12" s="270"/>
      <c r="AD12" s="270"/>
      <c r="AE12" s="270"/>
      <c r="AF12" s="270"/>
      <c r="AG12" s="270"/>
    </row>
    <row r="13" spans="1:48" ht="21.95" customHeight="1">
      <c r="A13" s="49" t="s">
        <v>68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AA13" s="39" t="s">
        <v>70</v>
      </c>
      <c r="AE13" s="56" t="s">
        <v>72</v>
      </c>
      <c r="AF13" s="51" t="s">
        <v>71</v>
      </c>
    </row>
    <row r="14" spans="1:48" ht="12.75" customHeight="1">
      <c r="A14" s="10"/>
      <c r="B14" s="11"/>
      <c r="C14" s="11"/>
      <c r="D14" s="11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AH14" s="14"/>
      <c r="AI14" s="14"/>
      <c r="AJ14" s="6"/>
      <c r="AK14" s="6"/>
      <c r="AL14" s="6"/>
      <c r="AM14" s="6"/>
      <c r="AN14" s="6"/>
      <c r="AO14" s="6"/>
    </row>
    <row r="15" spans="1:48" ht="21.95" customHeight="1">
      <c r="A15" s="15" t="s">
        <v>23</v>
      </c>
      <c r="B15" s="261" t="str">
        <f>IF(AB2=1,"工事番号","業務番号")</f>
        <v>工事番号</v>
      </c>
      <c r="C15" s="261"/>
      <c r="D15" s="261"/>
      <c r="E15" s="16" t="s">
        <v>22</v>
      </c>
      <c r="F15" s="17" t="s">
        <v>23</v>
      </c>
      <c r="G15" s="273">
        <f>'別紙１－③ (ＪＶ用)'!G17:I17</f>
        <v>0</v>
      </c>
      <c r="H15" s="274"/>
      <c r="I15" s="274"/>
      <c r="J15" s="17" t="s">
        <v>22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AH15" s="14"/>
      <c r="AI15" s="14"/>
      <c r="AJ15" s="6"/>
      <c r="AK15" s="6"/>
      <c r="AL15" s="6"/>
      <c r="AM15" s="6"/>
      <c r="AN15" s="6"/>
      <c r="AO15" s="6"/>
    </row>
    <row r="16" spans="1:48" ht="21.95" customHeight="1">
      <c r="A16" s="20"/>
      <c r="B16" s="261" t="str">
        <f>IF(AB2=1,"工事名","業務名")</f>
        <v>工事名</v>
      </c>
      <c r="C16" s="261"/>
      <c r="D16" s="261"/>
      <c r="E16" s="19"/>
      <c r="F16" s="18"/>
      <c r="G16" s="267">
        <f>'別紙１－③ (ＪＶ用)'!G18:X18</f>
        <v>0</v>
      </c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19"/>
      <c r="AM16" s="62" t="s">
        <v>51</v>
      </c>
      <c r="AN16" s="39"/>
      <c r="AO16" s="63"/>
      <c r="AP16" s="48"/>
      <c r="AQ16" s="63"/>
      <c r="AR16" s="63"/>
      <c r="AS16" s="39"/>
      <c r="AT16" s="39"/>
      <c r="AU16" s="39"/>
      <c r="AV16" s="39"/>
    </row>
    <row r="17" spans="1:48" ht="12.75" customHeight="1">
      <c r="A17" s="22"/>
      <c r="B17" s="23"/>
      <c r="C17" s="23"/>
      <c r="D17" s="23"/>
      <c r="E17" s="24"/>
      <c r="F17" s="21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4"/>
      <c r="AD17" s="6"/>
      <c r="AE17" s="6"/>
      <c r="AF17" s="6"/>
      <c r="AG17" s="6"/>
      <c r="AH17" s="6"/>
      <c r="AI17" s="6"/>
      <c r="AJ17" s="6"/>
      <c r="AK17" s="6"/>
      <c r="AL17" s="6"/>
      <c r="AM17" s="276" t="s">
        <v>69</v>
      </c>
      <c r="AN17" s="276"/>
      <c r="AO17" s="276"/>
      <c r="AP17" s="276"/>
      <c r="AQ17" s="276"/>
      <c r="AR17" s="276"/>
      <c r="AS17" s="39"/>
      <c r="AT17" s="39"/>
      <c r="AU17" s="39"/>
      <c r="AV17" s="39"/>
    </row>
    <row r="18" spans="1:48" ht="12.75" customHeight="1">
      <c r="A18" s="254" t="s">
        <v>24</v>
      </c>
      <c r="B18" s="255"/>
      <c r="C18" s="10"/>
      <c r="D18" s="13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  <c r="AD18" s="6"/>
      <c r="AE18" s="6"/>
      <c r="AF18" s="6"/>
      <c r="AG18" s="6"/>
      <c r="AH18" s="6"/>
      <c r="AI18" s="6"/>
      <c r="AJ18" s="6"/>
      <c r="AK18" s="6"/>
      <c r="AL18" s="6"/>
      <c r="AM18" s="276"/>
      <c r="AN18" s="276"/>
      <c r="AO18" s="276"/>
      <c r="AP18" s="276"/>
      <c r="AQ18" s="276"/>
      <c r="AR18" s="276"/>
      <c r="AS18" s="39"/>
      <c r="AT18" s="39"/>
      <c r="AU18" s="39"/>
      <c r="AV18" s="39"/>
    </row>
    <row r="19" spans="1:48" ht="21.95" customHeight="1">
      <c r="A19" s="256"/>
      <c r="B19" s="257"/>
      <c r="C19" s="260" t="s">
        <v>26</v>
      </c>
      <c r="D19" s="261"/>
      <c r="E19" s="262"/>
      <c r="F19" s="263" t="s">
        <v>27</v>
      </c>
      <c r="G19" s="264"/>
      <c r="H19" s="264"/>
      <c r="I19" s="264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31"/>
      <c r="Z19" s="50" t="s">
        <v>110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52" t="s">
        <v>55</v>
      </c>
      <c r="AN19" s="63"/>
      <c r="AO19" s="63"/>
      <c r="AP19" s="48"/>
      <c r="AQ19" s="63"/>
      <c r="AR19" s="63"/>
      <c r="AS19" s="39"/>
      <c r="AT19" s="39"/>
      <c r="AU19" s="39"/>
      <c r="AV19" s="39"/>
    </row>
    <row r="20" spans="1:48" ht="21.95" customHeight="1">
      <c r="A20" s="256"/>
      <c r="B20" s="257"/>
      <c r="C20" s="260"/>
      <c r="D20" s="261"/>
      <c r="E20" s="262"/>
      <c r="F20" s="263" t="s">
        <v>74</v>
      </c>
      <c r="G20" s="264"/>
      <c r="H20" s="264"/>
      <c r="I20" s="264"/>
      <c r="J20" s="189"/>
      <c r="K20" s="189"/>
      <c r="L20" s="189"/>
      <c r="M20" s="189"/>
      <c r="N20" s="189"/>
      <c r="O20" s="29" t="s">
        <v>75</v>
      </c>
      <c r="P20" s="190"/>
      <c r="Q20" s="190"/>
      <c r="R20" s="190"/>
      <c r="S20" s="190"/>
      <c r="T20" s="190"/>
      <c r="U20" s="190"/>
      <c r="V20" s="190"/>
      <c r="W20" s="190"/>
      <c r="X20" s="190"/>
      <c r="Y20" s="31"/>
      <c r="Z20" s="28" t="s">
        <v>111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52" t="s">
        <v>77</v>
      </c>
      <c r="AN20" s="63"/>
      <c r="AO20" s="63"/>
      <c r="AP20" s="48"/>
      <c r="AQ20" s="63"/>
      <c r="AR20" s="63"/>
      <c r="AS20" s="39"/>
      <c r="AT20" s="39"/>
      <c r="AU20" s="39"/>
      <c r="AV20" s="39"/>
    </row>
    <row r="21" spans="1:48" ht="21.95" customHeight="1">
      <c r="A21" s="256"/>
      <c r="B21" s="257"/>
      <c r="C21" s="260"/>
      <c r="D21" s="261"/>
      <c r="E21" s="262"/>
      <c r="F21" s="263" t="s">
        <v>28</v>
      </c>
      <c r="G21" s="264"/>
      <c r="H21" s="264"/>
      <c r="I21" s="264"/>
      <c r="J21" s="191"/>
      <c r="K21" s="191"/>
      <c r="L21" s="191"/>
      <c r="M21" s="191"/>
      <c r="N21" s="32" t="s">
        <v>25</v>
      </c>
      <c r="O21" s="191"/>
      <c r="P21" s="191"/>
      <c r="Q21" s="191"/>
      <c r="R21" s="191"/>
      <c r="S21" s="1" t="s">
        <v>25</v>
      </c>
      <c r="T21" s="192"/>
      <c r="U21" s="192"/>
      <c r="V21" s="192"/>
      <c r="W21" s="26"/>
      <c r="X21" s="26"/>
      <c r="Y21" s="31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158" t="str">
        <f>"「発注機関名_当初契約日_"&amp;B15&amp;"_契約者名_変更契約に係る申出書」"</f>
        <v>「発注機関名_当初契約日_工事番号_契約者名_変更契約に係る申出書」</v>
      </c>
      <c r="AN21" s="158"/>
      <c r="AO21" s="158"/>
      <c r="AP21" s="158"/>
      <c r="AQ21" s="158"/>
      <c r="AR21" s="158"/>
      <c r="AS21" s="158"/>
      <c r="AT21" s="158"/>
      <c r="AU21" s="158"/>
      <c r="AV21" s="158"/>
    </row>
    <row r="22" spans="1:48" ht="12.75" customHeight="1">
      <c r="A22" s="258"/>
      <c r="B22" s="259"/>
      <c r="C22" s="33"/>
      <c r="D22" s="34"/>
      <c r="E22" s="35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4"/>
      <c r="Z22" s="3"/>
      <c r="AM22" s="275" t="s">
        <v>52</v>
      </c>
      <c r="AN22" s="275"/>
      <c r="AO22" s="275"/>
      <c r="AP22" s="275"/>
      <c r="AQ22" s="275"/>
      <c r="AR22" s="275"/>
      <c r="AS22" s="275"/>
      <c r="AT22" s="275"/>
      <c r="AU22" s="158"/>
      <c r="AV22" s="158"/>
    </row>
    <row r="23" spans="1:48" ht="12.6" customHeight="1">
      <c r="A23" s="36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AM23" s="275"/>
      <c r="AN23" s="275"/>
      <c r="AO23" s="275"/>
      <c r="AP23" s="275"/>
      <c r="AQ23" s="275"/>
      <c r="AR23" s="275"/>
      <c r="AS23" s="275"/>
      <c r="AT23" s="275"/>
      <c r="AU23" s="39"/>
      <c r="AV23" s="39"/>
    </row>
    <row r="24" spans="1:48" ht="21.95" customHeight="1">
      <c r="A24" s="39"/>
      <c r="B24" s="54" t="s">
        <v>29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3"/>
      <c r="AM24" s="39" t="s">
        <v>53</v>
      </c>
      <c r="AN24" s="64"/>
      <c r="AO24" s="64"/>
      <c r="AP24" s="64"/>
      <c r="AQ24" s="64"/>
      <c r="AR24" s="64"/>
      <c r="AS24" s="39"/>
      <c r="AT24" s="39"/>
      <c r="AU24" s="39"/>
      <c r="AV24" s="39"/>
    </row>
    <row r="25" spans="1:48" ht="21.95" customHeight="1">
      <c r="A25" s="53"/>
      <c r="B25" s="39"/>
      <c r="C25" s="48" t="s">
        <v>30</v>
      </c>
      <c r="D25" s="54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AN25" s="30"/>
      <c r="AO25" s="30"/>
      <c r="AP25" s="30"/>
      <c r="AQ25" s="30"/>
      <c r="AR25" s="30"/>
    </row>
    <row r="26" spans="1:48" ht="21.95" customHeight="1">
      <c r="A26" s="53"/>
      <c r="B26" s="39"/>
      <c r="C26" s="54"/>
      <c r="D26" s="54" t="s">
        <v>105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AN26" s="30"/>
      <c r="AO26" s="30"/>
      <c r="AP26" s="30"/>
      <c r="AQ26" s="30"/>
      <c r="AR26" s="30"/>
    </row>
    <row r="27" spans="1:48" ht="12.75" customHeight="1">
      <c r="A27" s="53"/>
      <c r="B27" s="39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AM27" s="30"/>
      <c r="AN27" s="30"/>
      <c r="AO27" s="30"/>
      <c r="AP27" s="30"/>
      <c r="AQ27" s="30"/>
      <c r="AR27" s="30"/>
    </row>
    <row r="28" spans="1:48" ht="21.95" customHeight="1">
      <c r="A28" s="53"/>
      <c r="B28" s="39"/>
      <c r="C28" s="54"/>
      <c r="D28" s="2" t="s">
        <v>106</v>
      </c>
      <c r="E28" s="55"/>
      <c r="F28" s="55"/>
      <c r="H28" s="265" t="e">
        <f>IF(AB5=20,"建設部建築局計画管理課管理調整係",VLOOKUP(AB5,'別紙１－③ (ＪＶ用)'!AP2:AT12,2)&amp;"入札契約課予算係")</f>
        <v>#N/A</v>
      </c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54"/>
    </row>
    <row r="29" spans="1:48" ht="21.95" customHeight="1">
      <c r="A29" s="53"/>
      <c r="B29" s="39"/>
      <c r="C29" s="54"/>
      <c r="D29" s="54" t="s">
        <v>102</v>
      </c>
      <c r="E29" s="54"/>
      <c r="F29" s="54"/>
      <c r="H29" s="253" t="e">
        <f>VLOOKUP(AB5,'別紙１－③ (ＪＶ用)'!AP2:AT12,5)</f>
        <v>#N/A</v>
      </c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54"/>
    </row>
    <row r="30" spans="1:48" ht="21.95" customHeight="1">
      <c r="A30" s="53"/>
      <c r="B30" s="39"/>
      <c r="C30" s="54"/>
      <c r="D30" s="54" t="s">
        <v>101</v>
      </c>
      <c r="E30" s="54"/>
      <c r="F30" s="54"/>
      <c r="G30" s="54"/>
      <c r="H30" s="54"/>
      <c r="I30" s="253" t="e">
        <f>VLOOKUP(AB5,'別紙１－③ (ＪＶ用)'!AP2:AT12,4)</f>
        <v>#N/A</v>
      </c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54"/>
    </row>
    <row r="31" spans="1:48" ht="21.95" customHeight="1">
      <c r="A31" s="53"/>
      <c r="B31" s="39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AN31" s="30"/>
      <c r="AO31" s="30"/>
      <c r="AP31" s="30"/>
      <c r="AQ31" s="30"/>
      <c r="AR31" s="30"/>
    </row>
    <row r="32" spans="1:48" ht="21.9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AN32" s="30"/>
      <c r="AO32" s="30"/>
      <c r="AP32" s="30"/>
      <c r="AQ32" s="30"/>
      <c r="AR32" s="30"/>
    </row>
    <row r="33" spans="40:44" ht="12.6" customHeight="1">
      <c r="AN33" s="30"/>
      <c r="AO33" s="30"/>
      <c r="AP33" s="30"/>
      <c r="AQ33" s="30"/>
      <c r="AR33" s="30"/>
    </row>
    <row r="34" spans="40:44" ht="21.95" customHeight="1">
      <c r="AN34" s="30"/>
      <c r="AO34" s="30"/>
      <c r="AP34" s="30"/>
      <c r="AQ34" s="30"/>
      <c r="AR34" s="30"/>
    </row>
    <row r="35" spans="40:44" ht="21.95" customHeight="1">
      <c r="AN35" s="30"/>
      <c r="AO35" s="30"/>
      <c r="AP35" s="30"/>
      <c r="AQ35" s="30"/>
      <c r="AR35" s="30"/>
    </row>
    <row r="36" spans="40:44" ht="21.95" customHeight="1">
      <c r="AN36" s="30"/>
      <c r="AO36" s="30"/>
      <c r="AP36" s="30"/>
      <c r="AQ36" s="30"/>
      <c r="AR36" s="30"/>
    </row>
    <row r="37" spans="40:44" ht="21.95" customHeight="1">
      <c r="AN37" s="30"/>
      <c r="AO37" s="30"/>
      <c r="AP37" s="30"/>
      <c r="AQ37" s="30"/>
      <c r="AR37" s="30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9">
    <mergeCell ref="AM22:AT23"/>
    <mergeCell ref="AM17:AR18"/>
    <mergeCell ref="A1:Y1"/>
    <mergeCell ref="H10:M10"/>
    <mergeCell ref="N10:R10"/>
    <mergeCell ref="T10:X10"/>
    <mergeCell ref="AJ1:AL1"/>
    <mergeCell ref="AB2:AC3"/>
    <mergeCell ref="AJ2:AL2"/>
    <mergeCell ref="AB5:AC6"/>
    <mergeCell ref="H7:M7"/>
    <mergeCell ref="N7:X7"/>
    <mergeCell ref="H8:M8"/>
    <mergeCell ref="N8:X8"/>
    <mergeCell ref="AB8:AC9"/>
    <mergeCell ref="H9:M9"/>
    <mergeCell ref="N9:X9"/>
    <mergeCell ref="B16:D16"/>
    <mergeCell ref="G16:X16"/>
    <mergeCell ref="AA11:AB12"/>
    <mergeCell ref="AC11:AG12"/>
    <mergeCell ref="B12:G12"/>
    <mergeCell ref="H12:Y12"/>
    <mergeCell ref="B15:D15"/>
    <mergeCell ref="G15:I15"/>
    <mergeCell ref="I30:X30"/>
    <mergeCell ref="O21:R21"/>
    <mergeCell ref="T21:V21"/>
    <mergeCell ref="A18:B22"/>
    <mergeCell ref="C19:E21"/>
    <mergeCell ref="F19:I19"/>
    <mergeCell ref="J19:X19"/>
    <mergeCell ref="F20:I20"/>
    <mergeCell ref="J20:N20"/>
    <mergeCell ref="P20:X20"/>
    <mergeCell ref="F21:I21"/>
    <mergeCell ref="J21:M21"/>
    <mergeCell ref="H28:X28"/>
    <mergeCell ref="H29:X29"/>
  </mergeCells>
  <phoneticPr fontId="1"/>
  <dataValidations count="6">
    <dataValidation type="list" allowBlank="1" showInputMessage="1" showErrorMessage="1" sqref="AD17:AD18 AF17:AG18">
      <formula1>#REF!</formula1>
    </dataValidation>
    <dataValidation type="list" allowBlank="1" showInputMessage="1" showErrorMessage="1" sqref="AO14:AO15">
      <formula1>$AE$8:$AE$9</formula1>
    </dataValidation>
    <dataValidation type="list" allowBlank="1" showInputMessage="1" showErrorMessage="1" sqref="AD2:AD3">
      <formula1>$AE$2:$AE$3</formula1>
    </dataValidation>
    <dataValidation imeMode="off" allowBlank="1" showInputMessage="1" showErrorMessage="1" sqref="S3 U3 W3 G15:I15 N21:O21 J21 T21 AC11:AG12"/>
    <dataValidation imeMode="on" allowBlank="1" showInputMessage="1" showErrorMessage="1" sqref="AE13"/>
    <dataValidation type="list" allowBlank="1" showInputMessage="1" showErrorMessage="1" sqref="AD5:AD6 AF5:AF6 AN5 AO5:AO6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123825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ＪＶで入札参加→</vt:lpstr>
      <vt:lpstr>別紙１－③ (ＪＶ用)</vt:lpstr>
      <vt:lpstr>変更契約から紙契約希望→</vt:lpstr>
      <vt:lpstr>別紙２（変更契約）</vt:lpstr>
      <vt:lpstr>ＪＶで入札参加→!Print_Area</vt:lpstr>
      <vt:lpstr>'別紙１－③ (ＪＶ用)'!Print_Area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長澤＿賢志（工事管理係）</cp:lastModifiedBy>
  <cp:lastPrinted>2023-10-23T06:05:16Z</cp:lastPrinted>
  <dcterms:created xsi:type="dcterms:W3CDTF">2023-06-16T02:08:19Z</dcterms:created>
  <dcterms:modified xsi:type="dcterms:W3CDTF">2023-10-25T01:44:19Z</dcterms:modified>
</cp:coreProperties>
</file>