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trlProps/ctrlProp7.xml" ContentType="application/vnd.ms-excel.controlpropertie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 codeName="{4D1C537B-E38A-612A-F078-A93A15B4B7F4}"/>
  <workbookPr codeName="ThisWorkbook"/>
  <mc:AlternateContent xmlns:mc="http://schemas.openxmlformats.org/markup-compatibility/2006">
    <mc:Choice Requires="x15">
      <x15ac:absPath xmlns:x15ac="http://schemas.microsoft.com/office/spreadsheetml/2010/11/ac" url="E:\11主査（調整）\03_入札・契約事務\R8\R08.10.29_入札【工事1件】\081029-631_リキビル\公告\"/>
    </mc:Choice>
  </mc:AlternateContent>
  <xr:revisionPtr revIDLastSave="0" documentId="8_{F6E8F549-ECF4-45A2-8F1B-3842DD33A58A}" xr6:coauthVersionLast="47" xr6:coauthVersionMax="47" xr10:uidLastSave="{00000000-0000-0000-0000-000000000000}"/>
  <bookViews>
    <workbookView xWindow="-120" yWindow="-120" windowWidth="29040" windowHeight="15720" tabRatio="891" xr2:uid="{00000000-000D-0000-FFFF-FFFF00000000}"/>
  </bookViews>
  <sheets>
    <sheet name="別紙１（単体）" sheetId="1" r:id="rId1"/>
    <sheet name="←単体で入札参加。どちらかに入力→" sheetId="5" r:id="rId2"/>
    <sheet name="別紙１－②（代理人用) " sheetId="7" r:id="rId3"/>
    <sheet name="変更契約から紙契約希望→" sheetId="6" r:id="rId4"/>
    <sheet name="別紙２（変更契約）" sheetId="3" r:id="rId5"/>
  </sheets>
  <definedNames>
    <definedName name="_xlnm.Print_Area" localSheetId="1">←単体で入札参加。どちらかに入力→!$A$1:$H$18</definedName>
    <definedName name="_xlnm.Print_Area" localSheetId="0">'別紙１（単体）'!$A$1:$AA$42</definedName>
    <definedName name="_xlnm.Print_Area" localSheetId="2">'別紙１－②（代理人用) '!$A$1:$AA$43</definedName>
    <definedName name="_xlnm.Print_Area" localSheetId="4">'別紙２（変更契約）'!$A$1:$Y$31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S19" i="7" l="1"/>
  <c r="AS20" i="7"/>
  <c r="AQ7" i="3"/>
  <c r="AQ8" i="3"/>
  <c r="AR7" i="3"/>
  <c r="BD15" i="3" l="1"/>
  <c r="BD14" i="3"/>
  <c r="BD13" i="3"/>
  <c r="BD12" i="3"/>
  <c r="B5" i="3" s="1"/>
  <c r="BD11" i="3"/>
  <c r="BD10" i="3"/>
  <c r="BD9" i="3"/>
  <c r="BD8" i="3"/>
  <c r="BD7" i="3"/>
  <c r="BD6" i="3"/>
  <c r="BD5" i="3"/>
  <c r="BD4" i="3"/>
  <c r="BD3" i="3"/>
  <c r="BD2" i="3"/>
  <c r="AT15" i="7"/>
  <c r="B5" i="7" s="1"/>
  <c r="AT14" i="7"/>
  <c r="AT13" i="7"/>
  <c r="AT12" i="7"/>
  <c r="AT11" i="7"/>
  <c r="AT10" i="7"/>
  <c r="AT9" i="7"/>
  <c r="AT8" i="7"/>
  <c r="AT7" i="7"/>
  <c r="AT6" i="7"/>
  <c r="AT5" i="7"/>
  <c r="AT4" i="7"/>
  <c r="AT3" i="7"/>
  <c r="AT2" i="7"/>
  <c r="B5" i="1"/>
  <c r="AT3" i="1"/>
  <c r="AT4" i="1"/>
  <c r="AT5" i="1"/>
  <c r="AT6" i="1"/>
  <c r="AT7" i="1"/>
  <c r="AT8" i="1"/>
  <c r="AT9" i="1"/>
  <c r="AT10" i="1"/>
  <c r="AT11" i="1"/>
  <c r="AT12" i="1"/>
  <c r="AT13" i="1"/>
  <c r="AT14" i="1"/>
  <c r="AT15" i="1"/>
  <c r="AT2" i="1"/>
  <c r="B14" i="1" l="1"/>
  <c r="B16" i="7"/>
  <c r="H27" i="3" l="1"/>
  <c r="H28" i="3"/>
  <c r="G15" i="3" l="1"/>
  <c r="G14" i="3"/>
  <c r="AQ9" i="3" s="1"/>
  <c r="T9" i="3"/>
  <c r="N9" i="3"/>
  <c r="N8" i="3"/>
  <c r="AQ10" i="3" s="1"/>
  <c r="N7" i="3"/>
  <c r="R3" i="3"/>
  <c r="AS20" i="1" l="1"/>
  <c r="AS18" i="7" l="1"/>
  <c r="C40" i="7" l="1"/>
  <c r="AO31" i="7"/>
  <c r="B17" i="7"/>
  <c r="AT17" i="7"/>
  <c r="AS17" i="7" s="1"/>
  <c r="I13" i="7"/>
  <c r="B13" i="7"/>
  <c r="T3" i="7"/>
  <c r="AS18" i="1" l="1"/>
  <c r="AS19" i="1" l="1"/>
  <c r="J11" i="1"/>
  <c r="B11" i="1"/>
  <c r="D24" i="3" l="1"/>
  <c r="B11" i="3"/>
  <c r="AT17" i="1"/>
  <c r="AS17" i="1" s="1"/>
  <c r="I29" i="3" l="1"/>
  <c r="H11" i="3"/>
  <c r="AP10" i="3"/>
  <c r="B14" i="3"/>
  <c r="B15" i="3"/>
  <c r="AO28" i="1"/>
  <c r="AM21" i="3" l="1"/>
  <c r="AP9" i="3"/>
  <c r="C38" i="1"/>
  <c r="B15" i="1" l="1"/>
  <c r="T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E1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E11" authorId="0" shapeId="0" xr:uid="{00000000-0006-0000-02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長澤＿賢志（工事管理係）</author>
  </authors>
  <commentList>
    <comment ref="AC11" authorId="0" shapeId="0" xr:uid="{00000000-0006-0000-0400-000001000000}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<sst xmlns="http://schemas.openxmlformats.org/spreadsheetml/2006/main" count="257" uniqueCount="119">
  <si>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</si>
  <si>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</si>
  <si>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</si>
  <si>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</si>
  <si>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</si>
  <si>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</si>
  <si>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</si>
  <si>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</si>
  <si>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単体</t>
    <rPh sb="0" eb="2">
      <t>タンタイ</t>
    </rPh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</si>
  <si>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</si>
  <si>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</si>
  <si>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</si>
  <si>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</si>
  <si>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</si>
  <si>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</si>
  <si>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</si>
  <si>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</si>
  <si>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</si>
  <si>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</si>
  <si>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</si>
  <si>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</si>
  <si>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</si>
  <si>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</si>
  <si>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</si>
  <si>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</si>
  <si>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</si>
  <si>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</si>
  <si>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</si>
  <si>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契約形態</t>
    <rPh sb="0" eb="2">
      <t>ケイヤク</t>
    </rPh>
    <rPh sb="2" eb="4">
      <t>ケイタイ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</si>
  <si>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</si>
  <si>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</si>
  <si>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</si>
  <si>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－</t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</si>
  <si>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</si>
  <si>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</si>
  <si>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</si>
  <si>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</si>
  <si>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</si>
  <si>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</si>
  <si>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</si>
  <si>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</si>
  <si>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</si>
  <si>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</si>
  <si>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＜ファイル名用＞</t>
    <rPh sb="5" eb="6">
      <t>メイ</t>
    </rPh>
    <rPh sb="6" eb="7">
      <t>ヨウ</t>
    </rPh>
    <phoneticPr fontId="1"/>
  </si>
  <si>
    <t>開札日</t>
    <rPh sb="0" eb="2">
      <t>カイサツ</t>
    </rPh>
    <rPh sb="2" eb="3">
      <t>ビ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</si>
  <si>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</si>
  <si>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</si>
  <si>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</si>
  <si>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</si>
  <si>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</si>
  <si>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</si>
  <si>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</si>
  <si>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</si>
  <si>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</si>
  <si>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</si>
  <si>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</si>
  <si>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</si>
  <si>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</si>
  <si>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</si>
  <si>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</si>
  <si>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</si>
  <si>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</si>
  <si>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</si>
  <si>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</si>
  <si>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</si>
  <si>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</si>
  <si>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</si>
  <si>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</si>
  <si>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</si>
  <si>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</si>
  <si>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</si>
  <si>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r>
      <rPr>
        <sz val="28"/>
        <color rgb="FF00B050"/>
        <rFont val="游ゴシック"/>
        <family val="3"/>
        <charset val="128"/>
        <scheme val="minor"/>
      </rPr>
      <t>別紙１（当初契約）（代理人ver）</t>
    </r>
    <r>
      <rPr>
        <sz val="28"/>
        <color rgb="FFFF0000"/>
        <rFont val="游ゴシック"/>
        <family val="3"/>
        <charset val="128"/>
        <scheme val="minor"/>
      </rPr>
      <t>の</t>
    </r>
    <rPh sb="0" eb="2">
      <t>ベッシ</t>
    </rPh>
    <rPh sb="4" eb="6">
      <t>トウショ</t>
    </rPh>
    <rPh sb="6" eb="8">
      <t>ケイヤク</t>
    </rPh>
    <rPh sb="10" eb="13">
      <t>ダイリニン</t>
    </rPh>
    <phoneticPr fontId="1"/>
  </si>
  <si>
    <r>
      <rPr>
        <b/>
        <sz val="28"/>
        <rFont val="游ゴシック"/>
        <family val="3"/>
        <charset val="128"/>
        <scheme val="minor"/>
      </rPr>
      <t>変更契約</t>
    </r>
    <r>
      <rPr>
        <sz val="28"/>
        <color rgb="FFFF0000"/>
        <rFont val="游ゴシック"/>
        <family val="3"/>
        <charset val="128"/>
        <scheme val="minor"/>
      </rPr>
      <t>から「</t>
    </r>
    <r>
      <rPr>
        <b/>
        <sz val="28"/>
        <rFont val="游ゴシック"/>
        <family val="3"/>
        <charset val="128"/>
        <scheme val="minor"/>
      </rPr>
      <t>紙契約</t>
    </r>
    <r>
      <rPr>
        <sz val="28"/>
        <color rgb="FFFF0000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</si>
  <si>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t>なお、</t>
    </r>
    <r>
      <rPr>
        <b/>
        <sz val="28"/>
        <rFont val="游ゴシック"/>
        <family val="3"/>
        <charset val="128"/>
        <scheme val="minor"/>
      </rPr>
      <t>メールで提出</t>
    </r>
    <r>
      <rPr>
        <sz val="28"/>
        <color rgb="FFFF0000"/>
        <rFont val="游ゴシック"/>
        <family val="2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</si>
  <si>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t>はじめに入力↓</t>
    <rPh sb="4" eb="6">
      <t>ニュウリョク</t>
    </rPh>
    <phoneticPr fontId="1"/>
  </si>
  <si>
    <t>ください。</t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</si>
  <si>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</si>
  <si>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</si>
  <si>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r>
      <t>ですが、その旨、</t>
    </r>
    <r>
      <rPr>
        <b/>
        <sz val="28"/>
        <rFont val="游ゴシック"/>
        <family val="3"/>
        <charset val="128"/>
        <scheme val="minor"/>
      </rPr>
      <t>電話連絡</t>
    </r>
    <r>
      <rPr>
        <sz val="28"/>
        <color rgb="FFFF0000"/>
        <rFont val="游ゴシック"/>
        <family val="2"/>
        <charset val="128"/>
        <scheme val="minor"/>
      </rPr>
      <t>をお願い</t>
    </r>
    <phoneticPr fontId="1"/>
  </si>
  <si>
    <r>
      <t>別紙１（当初契約）　</t>
    </r>
    <r>
      <rPr>
        <sz val="28"/>
        <color rgb="FFFF0000"/>
        <rFont val="游ゴシック"/>
        <family val="3"/>
        <charset val="128"/>
        <scheme val="minor"/>
      </rPr>
      <t>又は</t>
    </r>
    <rPh sb="0" eb="2">
      <t>ベッシ</t>
    </rPh>
    <rPh sb="4" eb="6">
      <t>トウショ</t>
    </rPh>
    <rPh sb="6" eb="8">
      <t>ケイヤク</t>
    </rPh>
    <rPh sb="10" eb="11">
      <t>マタ</t>
    </rPh>
    <phoneticPr fontId="1"/>
  </si>
  <si>
    <t>←ＩＣカードの名義が「代表者」の場合</t>
    <rPh sb="7" eb="9">
      <t>メイギ</t>
    </rPh>
    <rPh sb="11" eb="14">
      <t>ダイヒョウシャ</t>
    </rPh>
    <rPh sb="16" eb="18">
      <t>バアイ</t>
    </rPh>
    <phoneticPr fontId="1"/>
  </si>
  <si>
    <t>←ＩＣカードの名義が代表者から委任された代理人の場合
（年間委任状や当該案件に係る委任状の提出が必要）</t>
    <rPh sb="7" eb="9">
      <t>メイギ</t>
    </rPh>
    <rPh sb="10" eb="13">
      <t>ダイヒョウシャ</t>
    </rPh>
    <rPh sb="15" eb="17">
      <t>イニン</t>
    </rPh>
    <rPh sb="20" eb="23">
      <t>ダイリニン</t>
    </rPh>
    <rPh sb="24" eb="26">
      <t>バアイ</t>
    </rPh>
    <rPh sb="28" eb="30">
      <t>ネンカン</t>
    </rPh>
    <rPh sb="30" eb="33">
      <t>イニンジョウ</t>
    </rPh>
    <rPh sb="34" eb="36">
      <t>トウガイ</t>
    </rPh>
    <rPh sb="36" eb="38">
      <t>アンケン</t>
    </rPh>
    <rPh sb="39" eb="40">
      <t>カカ</t>
    </rPh>
    <rPh sb="41" eb="44">
      <t>イニンジョウ</t>
    </rPh>
    <rPh sb="45" eb="47">
      <t>テイシュツ</t>
    </rPh>
    <rPh sb="48" eb="50">
      <t>ヒツヨウ</t>
    </rPh>
    <phoneticPr fontId="1"/>
  </si>
  <si>
    <r>
      <rPr>
        <b/>
        <sz val="28"/>
        <rFont val="游ゴシック"/>
        <family val="3"/>
        <charset val="128"/>
        <scheme val="minor"/>
      </rPr>
      <t>契約担当課へ提出</t>
    </r>
    <r>
      <rPr>
        <sz val="28"/>
        <color rgb="FFFF0000"/>
        <rFont val="游ゴシック"/>
        <family val="2"/>
        <charset val="128"/>
        <scheme val="minor"/>
      </rPr>
      <t>してください。</t>
    </r>
    <phoneticPr fontId="1"/>
  </si>
  <si>
    <r>
      <t>場合、</t>
    </r>
    <r>
      <rPr>
        <sz val="28"/>
        <color rgb="FF00B0F0"/>
        <rFont val="游ゴシック"/>
        <family val="3"/>
        <charset val="128"/>
        <scheme val="minor"/>
      </rPr>
      <t>別紙２（変更契約）</t>
    </r>
    <r>
      <rPr>
        <sz val="28"/>
        <color rgb="FFFF0000"/>
        <rFont val="游ゴシック"/>
        <family val="2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</si>
  <si>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t>＜電子入札案件に「紙参加」する場合＞</t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</si>
  <si>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t>なった場合に、契約担当課へ提出してください。</t>
    <phoneticPr fontId="1"/>
  </si>
  <si>
    <t>　事前に必要事項を記入の上、開札日に持参し、落札者と</t>
    <rPh sb="1" eb="3">
      <t>ジゼン</t>
    </rPh>
    <phoneticPr fontId="1"/>
  </si>
  <si>
    <t>　なお、郵送の場合は、入札書、内訳書とともに同封して</t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</si>
  <si>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rPr>
        <b/>
        <sz val="28"/>
        <rFont val="游ゴシック"/>
        <family val="3"/>
        <charset val="128"/>
        <scheme val="minor"/>
      </rPr>
      <t>PDFで保存</t>
    </r>
    <r>
      <rPr>
        <sz val="28"/>
        <color rgb="FFFF0000"/>
        <rFont val="游ゴシック"/>
        <family val="3"/>
        <charset val="128"/>
        <scheme val="minor"/>
      </rPr>
      <t>の上、</t>
    </r>
    <r>
      <rPr>
        <b/>
        <sz val="28"/>
        <rFont val="游ゴシック"/>
        <family val="3"/>
        <charset val="128"/>
        <scheme val="minor"/>
      </rPr>
      <t>入札金額送信の際、</t>
    </r>
    <rPh sb="4" eb="6">
      <t>ホゾン</t>
    </rPh>
    <rPh sb="7" eb="8">
      <t>ウエ</t>
    </rPh>
    <rPh sb="9" eb="11">
      <t>ニュウサツ</t>
    </rPh>
    <rPh sb="11" eb="13">
      <t>キンガク</t>
    </rPh>
    <rPh sb="13" eb="15">
      <t>ソウシン</t>
    </rPh>
    <rPh sb="16" eb="17">
      <t>サイ</t>
    </rPh>
    <phoneticPr fontId="1"/>
  </si>
  <si>
    <r>
      <rPr>
        <b/>
        <sz val="28"/>
        <rFont val="游ゴシック"/>
        <family val="3"/>
        <charset val="128"/>
        <scheme val="minor"/>
      </rPr>
      <t>内訳書と同時に提出</t>
    </r>
    <r>
      <rPr>
        <sz val="28"/>
        <color rgb="FFFF0000"/>
        <rFont val="游ゴシック"/>
        <family val="3"/>
        <charset val="128"/>
        <scheme val="minor"/>
      </rPr>
      <t>してください</t>
    </r>
    <phoneticPr fontId="1"/>
  </si>
  <si>
    <t>どちらかに必要事項を入力後、</t>
    <rPh sb="5" eb="7">
      <t>ヒツヨウ</t>
    </rPh>
    <rPh sb="7" eb="9">
      <t>ジコウ</t>
    </rPh>
    <rPh sb="10" eb="12">
      <t>ニュウリョク</t>
    </rPh>
    <rPh sb="12" eb="13">
      <t>ゴ</t>
    </rPh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</si>
  <si>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</si>
  <si>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</si>
  <si>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締結
権限者</t>
    <rPh sb="0" eb="2">
      <t>テイケツ</t>
    </rPh>
    <rPh sb="3" eb="5">
      <t>ケンゲン</t>
    </rPh>
    <rPh sb="5" eb="6">
      <t>シャ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</si>
  <si>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</si>
  <si>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）</t>
    <phoneticPr fontId="1"/>
  </si>
  <si>
    <t>※両方に入力すると別紙２に不具合が生じますので、どちらか一方にのみ入力してください</t>
    <rPh sb="1" eb="3">
      <t>リョウホウ</t>
    </rPh>
    <rPh sb="4" eb="6">
      <t>ニュウリョク</t>
    </rPh>
    <rPh sb="9" eb="11">
      <t>ベッシ</t>
    </rPh>
    <rPh sb="13" eb="16">
      <t>フグアイ</t>
    </rPh>
    <rPh sb="17" eb="18">
      <t>ショウ</t>
    </rPh>
    <rPh sb="28" eb="30">
      <t>イッポウ</t>
    </rPh>
    <rPh sb="33" eb="35">
      <t>ニュウリョク</t>
    </rPh>
    <phoneticPr fontId="1"/>
  </si>
  <si>
    <t>氏名</t>
    <rPh sb="0" eb="2">
      <t>シメイ</t>
    </rPh>
    <phoneticPr fontId="1"/>
  </si>
  <si>
    <t>なお、契約書送付先のメールアドレス等は、次のとおりです。</t>
    <rPh sb="3" eb="6">
      <t>ケイヤクショ</t>
    </rPh>
    <rPh sb="6" eb="9">
      <t>ソウフサキ</t>
    </rPh>
    <rPh sb="17" eb="18">
      <t>トウ</t>
    </rPh>
    <rPh sb="20" eb="21">
      <t>ツギ</t>
    </rPh>
    <phoneticPr fontId="1"/>
  </si>
  <si>
    <t>メール
アドレス</t>
    <phoneticPr fontId="1"/>
  </si>
  <si>
    <t>契約担当者</t>
    <rPh sb="0" eb="2">
      <t>ケイヤク</t>
    </rPh>
    <rPh sb="2" eb="5">
      <t>タントウシャ</t>
    </rPh>
    <phoneticPr fontId="1"/>
  </si>
  <si>
    <t>・発注者から契約担当→締結権限者の順に署名依頼のメールが届きます。
・締結権限者のみの記載でも契約締結は可能です。</t>
    <rPh sb="1" eb="4">
      <t>ハッチュウシャ</t>
    </rPh>
    <rPh sb="6" eb="8">
      <t>ケイヤク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</si>
  <si>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後志総合振興局</t>
    <rPh sb="0" eb="2">
      <t>シリベシ</t>
    </rPh>
    <rPh sb="2" eb="4">
      <t>ソウゴウ</t>
    </rPh>
    <rPh sb="4" eb="7">
      <t>シンコウキョク</t>
    </rPh>
    <phoneticPr fontId="1"/>
  </si>
  <si>
    <t>石狩振興局</t>
    <rPh sb="0" eb="2">
      <t>イシカリ</t>
    </rPh>
    <rPh sb="2" eb="5">
      <t>シンコウキョク</t>
    </rPh>
    <phoneticPr fontId="1"/>
  </si>
  <si>
    <t>檜山振興局</t>
    <rPh sb="0" eb="2">
      <t>ヒヤマ</t>
    </rPh>
    <rPh sb="2" eb="5">
      <t>シンコウキョク</t>
    </rPh>
    <phoneticPr fontId="1"/>
  </si>
  <si>
    <t>渡島総合振興局</t>
    <rPh sb="0" eb="2">
      <t>オシマ</t>
    </rPh>
    <rPh sb="2" eb="4">
      <t>ソウゴウ</t>
    </rPh>
    <rPh sb="4" eb="7">
      <t>シンコウキョク</t>
    </rPh>
    <phoneticPr fontId="1"/>
  </si>
  <si>
    <t>胆振総合振興局</t>
    <rPh sb="0" eb="2">
      <t>イブリ</t>
    </rPh>
    <rPh sb="2" eb="4">
      <t>ソウゴウ</t>
    </rPh>
    <rPh sb="4" eb="7">
      <t>シンコウキョク</t>
    </rPh>
    <phoneticPr fontId="1"/>
  </si>
  <si>
    <t>日高振興局</t>
    <rPh sb="0" eb="2">
      <t>ヒダカ</t>
    </rPh>
    <rPh sb="2" eb="5">
      <t>シンコウキョク</t>
    </rPh>
    <phoneticPr fontId="1"/>
  </si>
  <si>
    <t>十勝総合振興局</t>
    <rPh sb="0" eb="2">
      <t>トカチ</t>
    </rPh>
    <rPh sb="2" eb="4">
      <t>ソウゴウ</t>
    </rPh>
    <rPh sb="4" eb="7">
      <t>シンコウキョク</t>
    </rPh>
    <phoneticPr fontId="1"/>
  </si>
  <si>
    <t>釧路総合振興局</t>
    <rPh sb="0" eb="2">
      <t>クシロ</t>
    </rPh>
    <rPh sb="2" eb="4">
      <t>ソウゴウ</t>
    </rPh>
    <rPh sb="4" eb="7">
      <t>シンコウキョク</t>
    </rPh>
    <phoneticPr fontId="1"/>
  </si>
  <si>
    <t>根室振興局</t>
    <rPh sb="0" eb="2">
      <t>ネムロ</t>
    </rPh>
    <rPh sb="2" eb="5">
      <t>シンコウキョク</t>
    </rPh>
    <phoneticPr fontId="1"/>
  </si>
  <si>
    <t>オホーツク総合振興局</t>
    <rPh sb="5" eb="7">
      <t>ソウゴウ</t>
    </rPh>
    <rPh sb="7" eb="10">
      <t>シンコウキョク</t>
    </rPh>
    <phoneticPr fontId="1"/>
  </si>
  <si>
    <t>宗谷総合振興局</t>
    <rPh sb="0" eb="2">
      <t>ソウヤ</t>
    </rPh>
    <rPh sb="2" eb="4">
      <t>ソウゴウ</t>
    </rPh>
    <rPh sb="4" eb="7">
      <t>シンコウキョク</t>
    </rPh>
    <phoneticPr fontId="1"/>
  </si>
  <si>
    <t>留萌振興局</t>
    <rPh sb="0" eb="2">
      <t>ルモイ</t>
    </rPh>
    <rPh sb="2" eb="5">
      <t>シンコウキョク</t>
    </rPh>
    <phoneticPr fontId="1"/>
  </si>
  <si>
    <t>空知総合振興局</t>
    <rPh sb="0" eb="2">
      <t>ソラチ</t>
    </rPh>
    <rPh sb="2" eb="4">
      <t>ソウゴウ</t>
    </rPh>
    <rPh sb="4" eb="7">
      <t>シンコウキョク</t>
    </rPh>
    <phoneticPr fontId="1"/>
  </si>
  <si>
    <t>上川総合振興局</t>
    <rPh sb="0" eb="2">
      <t>カミカワ</t>
    </rPh>
    <rPh sb="2" eb="4">
      <t>ソウゴウ</t>
    </rPh>
    <rPh sb="4" eb="7">
      <t>シンコウキョク</t>
    </rPh>
    <phoneticPr fontId="1"/>
  </si>
  <si>
    <t>契約に関する申出書</t>
  </si>
  <si>
    <t>631</t>
    <phoneticPr fontId="1"/>
  </si>
  <si>
    <t>力昼地区小規模治山工事</t>
    <rPh sb="0" eb="4">
      <t>リキビルチク</t>
    </rPh>
    <rPh sb="4" eb="7">
      <t>ショウキボ</t>
    </rPh>
    <rPh sb="7" eb="9">
      <t>チサン</t>
    </rPh>
    <rPh sb="9" eb="11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</si>
</sst>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m&quot;月&quot;d&quot;日&quot;;@"/>
  </numFmts>
  <fonts count="3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12"/>
      <color theme="1"/>
      <name val="ＭＳ 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28"/>
      <color rgb="FFFF0000"/>
      <name val="游ゴシック"/>
      <family val="2"/>
      <charset val="128"/>
      <scheme val="minor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rgb="FF7030A0"/>
      <name val="游ゴシック"/>
      <family val="2"/>
      <charset val="128"/>
      <scheme val="minor"/>
    </font>
    <font>
      <sz val="28"/>
      <color rgb="FF00B050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4"/>
      <color rgb="FF7030A0"/>
      <name val="游ゴシック"/>
      <family val="2"/>
      <charset val="128"/>
      <scheme val="minor"/>
    </font>
    <font>
      <sz val="14"/>
      <color rgb="FF00B050"/>
      <name val="游ゴシック"/>
      <family val="2"/>
      <charset val="128"/>
      <scheme val="minor"/>
    </font>
    <font>
      <sz val="28"/>
      <color rgb="FF00B0F0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rgb="FFFF000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321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2" borderId="0" xfId="0" applyFont="1" applyFill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2" fillId="0" borderId="0" xfId="0" applyFont="1" applyBorder="1" applyProtection="1">
      <alignment vertical="center"/>
    </xf>
    <xf numFmtId="0" fontId="12" fillId="0" borderId="9" xfId="0" applyFont="1" applyBorder="1" applyProtection="1">
      <alignment vertical="center"/>
    </xf>
    <xf numFmtId="0" fontId="12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12" fillId="0" borderId="12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12" xfId="0" applyFont="1" applyBorder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9" xfId="0" applyFont="1" applyBorder="1" applyAlignment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12" fillId="0" borderId="9" xfId="0" applyFont="1" applyBorder="1" applyAlignment="1" applyProtection="1">
      <alignment horizontal="left" vertical="center"/>
    </xf>
    <xf numFmtId="0" fontId="3" fillId="0" borderId="10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1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0" fontId="10" fillId="0" borderId="0" xfId="0" applyFont="1" applyAlignment="1" applyProtection="1">
      <alignment horizontal="left" vertical="center"/>
    </xf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5" xfId="0" applyFont="1" applyBorder="1" applyProtection="1">
      <alignment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4" fillId="4" borderId="0" xfId="0" applyFont="1" applyFill="1" applyProtection="1">
      <alignment vertical="center"/>
      <protection locked="0"/>
    </xf>
    <xf numFmtId="0" fontId="3" fillId="4" borderId="0" xfId="0" applyFont="1" applyFill="1" applyProtection="1">
      <alignment vertical="center"/>
    </xf>
    <xf numFmtId="0" fontId="2" fillId="4" borderId="0" xfId="0" applyFont="1" applyFill="1" applyAlignment="1" applyProtection="1">
      <alignment horizontal="distributed" vertical="center" indent="10"/>
      <protection locked="0"/>
    </xf>
    <xf numFmtId="0" fontId="3" fillId="4" borderId="0" xfId="0" applyFont="1" applyFill="1" applyBorder="1" applyAlignment="1" applyProtection="1">
      <alignment horizontal="center" vertical="center"/>
    </xf>
    <xf numFmtId="0" fontId="5" fillId="4" borderId="0" xfId="0" applyFont="1" applyFill="1" applyAlignment="1" applyProtection="1">
      <alignment horizontal="right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0" xfId="0" applyFont="1" applyFill="1" applyAlignment="1" applyProtection="1">
      <alignment horizontal="center" vertical="center" shrinkToFit="1"/>
      <protection locked="0"/>
    </xf>
    <xf numFmtId="176" fontId="3" fillId="4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Protection="1">
      <alignment vertical="center"/>
    </xf>
    <xf numFmtId="0" fontId="3" fillId="4" borderId="5" xfId="0" applyFont="1" applyFill="1" applyBorder="1" applyProtection="1">
      <alignment vertical="center"/>
      <protection locked="0"/>
    </xf>
    <xf numFmtId="0" fontId="3" fillId="4" borderId="6" xfId="0" applyFont="1" applyFill="1" applyBorder="1" applyAlignment="1" applyProtection="1">
      <alignment horizontal="distributed" vertical="center"/>
      <protection locked="0"/>
    </xf>
    <xf numFmtId="0" fontId="3" fillId="4" borderId="7" xfId="0" applyFont="1" applyFill="1" applyBorder="1" applyProtection="1">
      <alignment vertical="center"/>
      <protection locked="0"/>
    </xf>
    <xf numFmtId="0" fontId="3" fillId="4" borderId="6" xfId="0" applyFont="1" applyFill="1" applyBorder="1" applyProtection="1">
      <alignment vertical="center"/>
      <protection locked="0"/>
    </xf>
    <xf numFmtId="0" fontId="12" fillId="4" borderId="0" xfId="0" applyFont="1" applyFill="1" applyBorder="1" applyProtection="1">
      <alignment vertical="center"/>
    </xf>
    <xf numFmtId="0" fontId="12" fillId="4" borderId="9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horizontal="center" vertical="center"/>
    </xf>
    <xf numFmtId="0" fontId="3" fillId="4" borderId="9" xfId="0" applyFont="1" applyFill="1" applyBorder="1" applyProtection="1">
      <alignment vertical="center"/>
    </xf>
    <xf numFmtId="0" fontId="5" fillId="4" borderId="11" xfId="0" applyFont="1" applyFill="1" applyBorder="1" applyProtection="1">
      <alignment vertical="center"/>
      <protection locked="0"/>
    </xf>
    <xf numFmtId="0" fontId="5" fillId="4" borderId="12" xfId="0" applyFont="1" applyFill="1" applyBorder="1" applyProtection="1">
      <alignment vertical="center"/>
      <protection locked="0"/>
    </xf>
    <xf numFmtId="0" fontId="5" fillId="4" borderId="0" xfId="0" applyFont="1" applyFill="1" applyBorder="1" applyProtection="1">
      <alignment vertical="center"/>
      <protection locked="0"/>
    </xf>
    <xf numFmtId="0" fontId="3" fillId="4" borderId="0" xfId="0" applyFont="1" applyFill="1" applyBorder="1" applyProtection="1">
      <alignment vertical="center"/>
      <protection locked="0"/>
    </xf>
    <xf numFmtId="0" fontId="3" fillId="4" borderId="12" xfId="0" applyFont="1" applyFill="1" applyBorder="1" applyProtection="1">
      <alignment vertical="center"/>
      <protection locked="0"/>
    </xf>
    <xf numFmtId="0" fontId="12" fillId="4" borderId="12" xfId="0" applyFont="1" applyFill="1" applyBorder="1" applyAlignment="1" applyProtection="1">
      <alignment horizontal="center" vertical="center"/>
    </xf>
    <xf numFmtId="0" fontId="12" fillId="4" borderId="5" xfId="0" applyFont="1" applyFill="1" applyBorder="1" applyProtection="1">
      <alignment vertical="center"/>
    </xf>
    <xf numFmtId="0" fontId="12" fillId="4" borderId="6" xfId="0" applyFont="1" applyFill="1" applyBorder="1" applyAlignment="1" applyProtection="1">
      <alignment horizontal="center" vertical="center"/>
    </xf>
    <xf numFmtId="0" fontId="12" fillId="4" borderId="7" xfId="0" applyFont="1" applyFill="1" applyBorder="1" applyAlignment="1" applyProtection="1">
      <alignment horizontal="right" vertical="center"/>
    </xf>
    <xf numFmtId="0" fontId="12" fillId="4" borderId="6" xfId="0" applyFont="1" applyFill="1" applyBorder="1" applyAlignment="1" applyProtection="1">
      <alignment horizontal="left" vertical="center"/>
    </xf>
    <xf numFmtId="0" fontId="3" fillId="4" borderId="7" xfId="0" applyFont="1" applyFill="1" applyBorder="1" applyProtection="1">
      <alignment vertical="center"/>
    </xf>
    <xf numFmtId="0" fontId="3" fillId="4" borderId="11" xfId="0" applyFont="1" applyFill="1" applyBorder="1" applyProtection="1">
      <alignment vertical="center"/>
      <protection locked="0"/>
    </xf>
    <xf numFmtId="0" fontId="12" fillId="4" borderId="0" xfId="0" applyFont="1" applyFill="1" applyBorder="1" applyAlignment="1" applyProtection="1">
      <alignment horizontal="center" vertical="center"/>
    </xf>
    <xf numFmtId="0" fontId="12" fillId="4" borderId="12" xfId="0" applyFont="1" applyFill="1" applyBorder="1" applyAlignment="1" applyProtection="1">
      <alignment horizontal="right" vertical="center"/>
    </xf>
    <xf numFmtId="177" fontId="12" fillId="4" borderId="0" xfId="0" applyNumberFormat="1" applyFont="1" applyFill="1" applyBorder="1" applyAlignment="1" applyProtection="1">
      <alignment horizontal="left" vertical="center"/>
    </xf>
    <xf numFmtId="0" fontId="3" fillId="4" borderId="12" xfId="0" applyFont="1" applyFill="1" applyBorder="1" applyProtection="1">
      <alignment vertical="center"/>
    </xf>
    <xf numFmtId="0" fontId="3" fillId="4" borderId="8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Protection="1">
      <alignment vertical="center"/>
      <protection locked="0"/>
    </xf>
    <xf numFmtId="0" fontId="3" fillId="4" borderId="9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vertical="center"/>
      <protection locked="0"/>
    </xf>
    <xf numFmtId="0" fontId="12" fillId="4" borderId="12" xfId="0" applyFont="1" applyFill="1" applyBorder="1" applyProtection="1">
      <alignment vertical="center"/>
    </xf>
    <xf numFmtId="0" fontId="12" fillId="4" borderId="0" xfId="0" applyFont="1" applyFill="1" applyBorder="1" applyAlignment="1" applyProtection="1">
      <alignment vertical="center"/>
    </xf>
    <xf numFmtId="49" fontId="12" fillId="4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left" vertical="center"/>
    </xf>
    <xf numFmtId="0" fontId="12" fillId="4" borderId="8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vertical="center"/>
    </xf>
    <xf numFmtId="0" fontId="12" fillId="4" borderId="10" xfId="0" applyFont="1" applyFill="1" applyBorder="1" applyAlignment="1" applyProtection="1">
      <alignment horizontal="right" vertical="center"/>
    </xf>
    <xf numFmtId="0" fontId="12" fillId="4" borderId="9" xfId="0" applyFont="1" applyFill="1" applyBorder="1" applyAlignment="1" applyProtection="1">
      <alignment horizontal="left" vertical="center"/>
    </xf>
    <xf numFmtId="0" fontId="3" fillId="4" borderId="10" xfId="0" applyFont="1" applyFill="1" applyBorder="1" applyProtection="1">
      <alignment vertical="center"/>
    </xf>
    <xf numFmtId="0" fontId="10" fillId="4" borderId="0" xfId="0" applyFont="1" applyFill="1" applyProtection="1">
      <alignment vertical="center"/>
      <protection locked="0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 applyProtection="1"/>
    <xf numFmtId="0" fontId="5" fillId="4" borderId="0" xfId="0" applyFont="1" applyFill="1" applyBorder="1" applyAlignment="1" applyProtection="1">
      <alignment vertical="center"/>
      <protection locked="0"/>
    </xf>
    <xf numFmtId="0" fontId="5" fillId="4" borderId="0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vertical="center"/>
      <protection locked="0"/>
    </xf>
    <xf numFmtId="0" fontId="11" fillId="4" borderId="0" xfId="0" applyFont="1" applyFill="1" applyAlignment="1" applyProtection="1">
      <alignment vertical="center"/>
    </xf>
    <xf numFmtId="0" fontId="3" fillId="4" borderId="0" xfId="0" applyFont="1" applyFill="1" applyAlignment="1" applyProtection="1">
      <alignment vertical="center"/>
    </xf>
    <xf numFmtId="49" fontId="5" fillId="4" borderId="0" xfId="0" applyNumberFormat="1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distributed" vertical="center"/>
      <protection locked="0"/>
    </xf>
    <xf numFmtId="0" fontId="3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Alignment="1" applyProtection="1">
      <alignment horizontal="distributed" vertical="center"/>
      <protection locked="0"/>
    </xf>
    <xf numFmtId="0" fontId="9" fillId="4" borderId="0" xfId="0" applyFont="1" applyFill="1" applyAlignment="1" applyProtection="1">
      <alignment vertical="center"/>
    </xf>
    <xf numFmtId="0" fontId="5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Alignment="1" applyProtection="1">
      <alignment vertical="center"/>
      <protection locked="0"/>
    </xf>
    <xf numFmtId="0" fontId="9" fillId="4" borderId="0" xfId="0" applyFont="1" applyFill="1" applyBorder="1" applyAlignment="1" applyProtection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 applyAlignment="1" applyProtection="1"/>
    <xf numFmtId="0" fontId="3" fillId="4" borderId="0" xfId="0" applyFont="1" applyFill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3" fillId="4" borderId="0" xfId="0" applyFont="1" applyFill="1" applyAlignment="1" applyProtection="1">
      <alignment horizontal="center" vertical="center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vertical="center" wrapText="1"/>
    </xf>
    <xf numFmtId="0" fontId="5" fillId="4" borderId="6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 wrapText="1"/>
    </xf>
    <xf numFmtId="0" fontId="4" fillId="4" borderId="0" xfId="0" applyFont="1" applyFill="1" applyAlignment="1" applyProtection="1">
      <alignment vertical="center" wrapText="1"/>
    </xf>
    <xf numFmtId="0" fontId="4" fillId="4" borderId="11" xfId="0" applyFont="1" applyFill="1" applyBorder="1" applyAlignment="1" applyProtection="1">
      <alignment vertical="center"/>
    </xf>
    <xf numFmtId="0" fontId="4" fillId="4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29" fillId="0" borderId="0" xfId="0" applyFont="1">
      <alignment vertical="center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28" fillId="4" borderId="11" xfId="0" applyFont="1" applyFill="1" applyBorder="1" applyAlignment="1" applyProtection="1">
      <alignment horizontal="center" vertical="center" wrapText="1"/>
      <protection locked="0"/>
    </xf>
    <xf numFmtId="0" fontId="28" fillId="4" borderId="11" xfId="0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3" fillId="4" borderId="0" xfId="0" applyFont="1" applyFill="1" applyBorder="1" applyAlignment="1" applyProtection="1">
      <alignment horizontal="distributed" vertical="center"/>
      <protection locked="0"/>
    </xf>
    <xf numFmtId="0" fontId="3" fillId="4" borderId="11" xfId="0" applyFont="1" applyFill="1" applyBorder="1" applyAlignment="1" applyProtection="1">
      <alignment vertical="center"/>
      <protection locked="0"/>
    </xf>
    <xf numFmtId="0" fontId="28" fillId="5" borderId="11" xfId="0" applyFont="1" applyFill="1" applyBorder="1" applyAlignment="1" applyProtection="1">
      <alignment horizontal="center" vertical="center" wrapText="1"/>
      <protection locked="0"/>
    </xf>
    <xf numFmtId="0" fontId="3" fillId="5" borderId="0" xfId="0" applyFont="1" applyFill="1" applyBorder="1" applyProtection="1">
      <alignment vertical="center"/>
      <protection locked="0"/>
    </xf>
    <xf numFmtId="0" fontId="2" fillId="5" borderId="0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left" vertical="center"/>
    </xf>
    <xf numFmtId="0" fontId="5" fillId="5" borderId="0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vertical="center" wrapText="1"/>
    </xf>
    <xf numFmtId="0" fontId="5" fillId="5" borderId="12" xfId="0" applyFont="1" applyFill="1" applyBorder="1" applyAlignment="1" applyProtection="1">
      <alignment horizontal="left" vertical="center"/>
      <protection locked="0"/>
    </xf>
    <xf numFmtId="0" fontId="7" fillId="5" borderId="20" xfId="0" applyFont="1" applyFill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6" borderId="0" xfId="0" applyFont="1" applyFill="1" applyProtection="1">
      <alignment vertical="center"/>
    </xf>
    <xf numFmtId="0" fontId="3" fillId="6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6" borderId="0" xfId="0" applyFont="1" applyFill="1" applyAlignment="1" applyProtection="1">
      <alignment horizontal="center" vertical="center"/>
    </xf>
    <xf numFmtId="0" fontId="3" fillId="6" borderId="0" xfId="0" applyFont="1" applyFill="1" applyAlignment="1" applyProtection="1">
      <alignment horizontal="center" vertical="center"/>
      <protection locked="0"/>
    </xf>
    <xf numFmtId="0" fontId="15" fillId="0" borderId="0" xfId="1" applyFill="1" applyBorder="1" applyAlignment="1" applyProtection="1">
      <alignment horizontal="left" vertical="center"/>
    </xf>
    <xf numFmtId="49" fontId="14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5" fillId="2" borderId="0" xfId="0" applyFont="1" applyFill="1" applyBorder="1" applyAlignment="1" applyProtection="1">
      <alignment horizontal="center" vertical="center" shrinkToFit="1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 wrapText="1"/>
    </xf>
    <xf numFmtId="0" fontId="0" fillId="2" borderId="13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4" fillId="0" borderId="11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15" fillId="2" borderId="14" xfId="1" applyFill="1" applyBorder="1" applyAlignment="1" applyProtection="1">
      <alignment horizontal="left" vertical="center" shrinkToFit="1"/>
      <protection locked="0"/>
    </xf>
    <xf numFmtId="0" fontId="7" fillId="2" borderId="14" xfId="0" applyFont="1" applyFill="1" applyBorder="1" applyAlignment="1" applyProtection="1">
      <alignment horizontal="left" vertical="center" shrinkToFit="1"/>
      <protection locked="0"/>
    </xf>
    <xf numFmtId="0" fontId="7" fillId="2" borderId="15" xfId="0" applyFont="1" applyFill="1" applyBorder="1" applyAlignment="1" applyProtection="1">
      <alignment horizontal="left" vertical="center" shrinkToFit="1"/>
      <protection locked="0"/>
    </xf>
    <xf numFmtId="0" fontId="7" fillId="2" borderId="17" xfId="0" applyFont="1" applyFill="1" applyBorder="1" applyAlignment="1" applyProtection="1">
      <alignment horizontal="left" vertical="center" shrinkToFit="1"/>
      <protection locked="0"/>
    </xf>
    <xf numFmtId="0" fontId="7" fillId="2" borderId="18" xfId="0" applyFont="1" applyFill="1" applyBorder="1" applyAlignment="1" applyProtection="1">
      <alignment horizontal="left" vertical="center" shrinkToFit="1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28" fillId="0" borderId="19" xfId="0" applyFont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30" fillId="0" borderId="19" xfId="0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distributed" vertical="center" wrapText="1"/>
      <protection locked="0"/>
    </xf>
    <xf numFmtId="0" fontId="23" fillId="0" borderId="0" xfId="0" applyFont="1" applyAlignment="1">
      <alignment horizontal="left" vertical="center" wrapText="1"/>
    </xf>
    <xf numFmtId="0" fontId="3" fillId="4" borderId="0" xfId="0" applyFont="1" applyFill="1" applyAlignment="1" applyProtection="1">
      <alignment horizontal="left" vertical="center"/>
    </xf>
    <xf numFmtId="0" fontId="4" fillId="4" borderId="0" xfId="0" applyFont="1" applyFill="1" applyAlignment="1" applyProtection="1">
      <alignment horizontal="left" vertical="center" wrapText="1"/>
    </xf>
    <xf numFmtId="0" fontId="4" fillId="4" borderId="11" xfId="0" applyFont="1" applyFill="1" applyBorder="1" applyAlignment="1" applyProtection="1">
      <alignment horizontal="left" vertical="center"/>
    </xf>
    <xf numFmtId="0" fontId="4" fillId="4" borderId="0" xfId="0" applyFont="1" applyFill="1" applyBorder="1" applyAlignment="1" applyProtection="1">
      <alignment horizontal="left" vertical="center"/>
    </xf>
    <xf numFmtId="0" fontId="10" fillId="4" borderId="0" xfId="0" applyFont="1" applyFill="1" applyAlignment="1" applyProtection="1">
      <alignment horizontal="left" vertical="center"/>
    </xf>
    <xf numFmtId="0" fontId="5" fillId="4" borderId="5" xfId="0" applyFont="1" applyFill="1" applyBorder="1" applyAlignment="1" applyProtection="1">
      <alignment horizontal="center" vertical="center" textRotation="255"/>
      <protection locked="0"/>
    </xf>
    <xf numFmtId="0" fontId="5" fillId="4" borderId="7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center" vertical="center" textRotation="255"/>
      <protection locked="0"/>
    </xf>
    <xf numFmtId="0" fontId="5" fillId="4" borderId="12" xfId="0" applyFont="1" applyFill="1" applyBorder="1" applyAlignment="1" applyProtection="1">
      <alignment horizontal="center" vertical="center" textRotation="255"/>
      <protection locked="0"/>
    </xf>
    <xf numFmtId="0" fontId="5" fillId="4" borderId="8" xfId="0" applyFont="1" applyFill="1" applyBorder="1" applyAlignment="1" applyProtection="1">
      <alignment horizontal="center" vertical="center" textRotation="255"/>
      <protection locked="0"/>
    </xf>
    <xf numFmtId="0" fontId="5" fillId="4" borderId="10" xfId="0" applyFont="1" applyFill="1" applyBorder="1" applyAlignment="1" applyProtection="1">
      <alignment horizontal="center" vertical="center" textRotation="255"/>
      <protection locked="0"/>
    </xf>
    <xf numFmtId="0" fontId="3" fillId="4" borderId="11" xfId="0" applyFont="1" applyFill="1" applyBorder="1" applyAlignment="1" applyProtection="1">
      <alignment horizontal="distributed" vertical="center"/>
      <protection locked="0"/>
    </xf>
    <xf numFmtId="0" fontId="3" fillId="4" borderId="0" xfId="0" applyFont="1" applyFill="1" applyBorder="1" applyAlignment="1" applyProtection="1">
      <alignment horizontal="distributed" vertical="center"/>
      <protection locked="0"/>
    </xf>
    <xf numFmtId="0" fontId="3" fillId="4" borderId="12" xfId="0" applyFont="1" applyFill="1" applyBorder="1" applyAlignment="1" applyProtection="1">
      <alignment horizontal="distributed" vertical="center"/>
      <protection locked="0"/>
    </xf>
    <xf numFmtId="0" fontId="10" fillId="4" borderId="0" xfId="0" applyFont="1" applyFill="1" applyAlignment="1" applyProtection="1">
      <alignment horizontal="left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3" fillId="4" borderId="0" xfId="0" applyFont="1" applyFill="1" applyAlignment="1" applyProtection="1">
      <alignment horizontal="center" vertical="center"/>
    </xf>
    <xf numFmtId="176" fontId="5" fillId="4" borderId="0" xfId="0" applyNumberFormat="1" applyFont="1" applyFill="1" applyAlignment="1" applyProtection="1">
      <alignment horizontal="distributed" vertical="center"/>
    </xf>
    <xf numFmtId="0" fontId="5" fillId="4" borderId="0" xfId="0" applyFont="1" applyFill="1" applyAlignment="1" applyProtection="1">
      <alignment horizontal="distributed" vertical="center"/>
      <protection locked="0"/>
    </xf>
    <xf numFmtId="0" fontId="0" fillId="0" borderId="0" xfId="0" applyAlignment="1">
      <alignment horizontal="center" vertical="center"/>
    </xf>
    <xf numFmtId="0" fontId="15" fillId="2" borderId="13" xfId="1" applyFill="1" applyBorder="1" applyAlignment="1" applyProtection="1">
      <alignment horizontal="left" vertical="center" shrinkToFit="1"/>
      <protection locked="0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28" fillId="0" borderId="11" xfId="0" applyFont="1" applyBorder="1" applyAlignment="1" applyProtection="1">
      <alignment horizontal="distributed" vertical="center"/>
      <protection locked="0"/>
    </xf>
    <xf numFmtId="0" fontId="28" fillId="0" borderId="0" xfId="0" applyFont="1" applyBorder="1" applyAlignment="1" applyProtection="1">
      <alignment horizontal="distributed" vertical="center"/>
      <protection locked="0"/>
    </xf>
    <xf numFmtId="0" fontId="9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center" vertical="center" wrapText="1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16</xdr:row>
          <xdr:rowOff>123825</xdr:rowOff>
        </xdr:from>
        <xdr:to>
          <xdr:col>7</xdr:col>
          <xdr:colOff>38100</xdr:colOff>
          <xdr:row>18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228600</xdr:rowOff>
        </xdr:from>
        <xdr:to>
          <xdr:col>7</xdr:col>
          <xdr:colOff>38100</xdr:colOff>
          <xdr:row>19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31</xdr:col>
      <xdr:colOff>9526</xdr:colOff>
      <xdr:row>5</xdr:row>
      <xdr:rowOff>4829</xdr:rowOff>
    </xdr:from>
    <xdr:to>
      <xdr:col>41</xdr:col>
      <xdr:colOff>136071</xdr:colOff>
      <xdr:row>5</xdr:row>
      <xdr:rowOff>9525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5" idx="1"/>
        </xdr:cNvCxnSpPr>
      </xdr:nvCxnSpPr>
      <xdr:spPr>
        <a:xfrm flipH="1">
          <a:off x="7547883" y="1256686"/>
          <a:ext cx="2847974" cy="4696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136071</xdr:colOff>
      <xdr:row>1</xdr:row>
      <xdr:rowOff>57150</xdr:rowOff>
    </xdr:from>
    <xdr:to>
      <xdr:col>43</xdr:col>
      <xdr:colOff>38100</xdr:colOff>
      <xdr:row>14</xdr:row>
      <xdr:rowOff>231322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395857" y="329293"/>
          <a:ext cx="446314" cy="3439886"/>
        </a:xfrm>
        <a:prstGeom prst="leftBrace">
          <a:avLst>
            <a:gd name="adj1" fmla="val 8333"/>
            <a:gd name="adj2" fmla="val 2696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9525</xdr:colOff>
          <xdr:row>26</xdr:row>
          <xdr:rowOff>76200</xdr:rowOff>
        </xdr:from>
        <xdr:to>
          <xdr:col>34</xdr:col>
          <xdr:colOff>95250</xdr:colOff>
          <xdr:row>29</xdr:row>
          <xdr:rowOff>200025</xdr:rowOff>
        </xdr:to>
        <xdr:sp macro="" textlink="">
          <xdr:nvSpPr>
            <xdr:cNvPr id="1031" name="Butto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39</xdr:col>
      <xdr:colOff>66675</xdr:colOff>
      <xdr:row>23</xdr:row>
      <xdr:rowOff>180975</xdr:rowOff>
    </xdr:from>
    <xdr:to>
      <xdr:col>49</xdr:col>
      <xdr:colOff>38100</xdr:colOff>
      <xdr:row>35</xdr:row>
      <xdr:rowOff>76199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363075" y="5791200"/>
          <a:ext cx="5248275" cy="2638424"/>
        </a:xfrm>
        <a:prstGeom prst="wedgeRectCallout">
          <a:avLst>
            <a:gd name="adj1" fmla="val -73866"/>
            <a:gd name="adj2" fmla="val -10022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46356</xdr:colOff>
      <xdr:row>20</xdr:row>
      <xdr:rowOff>20320</xdr:rowOff>
    </xdr:from>
    <xdr:to>
      <xdr:col>27</xdr:col>
      <xdr:colOff>152400</xdr:colOff>
      <xdr:row>28</xdr:row>
      <xdr:rowOff>147319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13196" y="4988560"/>
          <a:ext cx="106044" cy="1874519"/>
        </a:xfrm>
        <a:prstGeom prst="rightBrace">
          <a:avLst>
            <a:gd name="adj1" fmla="val 31005"/>
            <a:gd name="adj2" fmla="val 2783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9525</xdr:rowOff>
    </xdr:from>
    <xdr:to>
      <xdr:col>8</xdr:col>
      <xdr:colOff>0</xdr:colOff>
      <xdr:row>17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525" y="4286250"/>
          <a:ext cx="6124575" cy="1895475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18</xdr:row>
          <xdr:rowOff>114300</xdr:rowOff>
        </xdr:from>
        <xdr:to>
          <xdr:col>7</xdr:col>
          <xdr:colOff>114300</xdr:colOff>
          <xdr:row>20</xdr:row>
          <xdr:rowOff>38100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2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228600</xdr:rowOff>
        </xdr:from>
        <xdr:to>
          <xdr:col>7</xdr:col>
          <xdr:colOff>114300</xdr:colOff>
          <xdr:row>21</xdr:row>
          <xdr:rowOff>57150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2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31</xdr:col>
      <xdr:colOff>9528</xdr:colOff>
      <xdr:row>5</xdr:row>
      <xdr:rowOff>9526</xdr:rowOff>
    </xdr:from>
    <xdr:to>
      <xdr:col>40</xdr:col>
      <xdr:colOff>244928</xdr:colOff>
      <xdr:row>5</xdr:row>
      <xdr:rowOff>35008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stCxn id="10" idx="1"/>
        </xdr:cNvCxnSpPr>
      </xdr:nvCxnSpPr>
      <xdr:spPr>
        <a:xfrm flipH="1" flipV="1">
          <a:off x="7629528" y="1261383"/>
          <a:ext cx="2684686" cy="2548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219075</xdr:colOff>
          <xdr:row>27</xdr:row>
          <xdr:rowOff>28575</xdr:rowOff>
        </xdr:from>
        <xdr:to>
          <xdr:col>35</xdr:col>
          <xdr:colOff>28575</xdr:colOff>
          <xdr:row>31</xdr:row>
          <xdr:rowOff>76200</xdr:rowOff>
        </xdr:to>
        <xdr:sp macro="" textlink="">
          <xdr:nvSpPr>
            <xdr:cNvPr id="6147" name="Button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2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39</xdr:col>
      <xdr:colOff>66675</xdr:colOff>
      <xdr:row>26</xdr:row>
      <xdr:rowOff>104775</xdr:rowOff>
    </xdr:from>
    <xdr:to>
      <xdr:col>49</xdr:col>
      <xdr:colOff>66675</xdr:colOff>
      <xdr:row>38</xdr:row>
      <xdr:rowOff>33617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863818" y="6391275"/>
          <a:ext cx="6694714" cy="2133199"/>
        </a:xfrm>
        <a:prstGeom prst="wedgeRectCallout">
          <a:avLst>
            <a:gd name="adj1" fmla="val -70210"/>
            <a:gd name="adj2" fmla="val -25181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97156</xdr:colOff>
      <xdr:row>22</xdr:row>
      <xdr:rowOff>15240</xdr:rowOff>
    </xdr:from>
    <xdr:to>
      <xdr:col>27</xdr:col>
      <xdr:colOff>205740</xdr:colOff>
      <xdr:row>30</xdr:row>
      <xdr:rowOff>144780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345556" y="5463540"/>
          <a:ext cx="108584" cy="1866900"/>
        </a:xfrm>
        <a:prstGeom prst="rightBrace">
          <a:avLst>
            <a:gd name="adj1" fmla="val 26243"/>
            <a:gd name="adj2" fmla="val 2934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244928</xdr:colOff>
      <xdr:row>1</xdr:row>
      <xdr:rowOff>57150</xdr:rowOff>
    </xdr:from>
    <xdr:to>
      <xdr:col>43</xdr:col>
      <xdr:colOff>54429</xdr:colOff>
      <xdr:row>14</xdr:row>
      <xdr:rowOff>108857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10314214" y="329293"/>
          <a:ext cx="625929" cy="3371850"/>
        </a:xfrm>
        <a:prstGeom prst="leftBrace">
          <a:avLst>
            <a:gd name="adj1" fmla="val 8333"/>
            <a:gd name="adj2" fmla="val 28399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123825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41148" rIns="27432" bIns="4114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25</xdr:row>
      <xdr:rowOff>268942</xdr:rowOff>
    </xdr:from>
    <xdr:to>
      <xdr:col>24</xdr:col>
      <xdr:colOff>85725</xdr:colOff>
      <xdr:row>29</xdr:row>
      <xdr:rowOff>9525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81643</xdr:colOff>
      <xdr:row>1</xdr:row>
      <xdr:rowOff>57149</xdr:rowOff>
    </xdr:from>
    <xdr:to>
      <xdr:col>53</xdr:col>
      <xdr:colOff>38101</xdr:colOff>
      <xdr:row>14</xdr:row>
      <xdr:rowOff>244928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15376072" y="329292"/>
          <a:ext cx="772886" cy="3453493"/>
        </a:xfrm>
        <a:prstGeom prst="leftBrace">
          <a:avLst>
            <a:gd name="adj1" fmla="val 8333"/>
            <a:gd name="adj2" fmla="val 26995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40822</xdr:colOff>
      <xdr:row>5</xdr:row>
      <xdr:rowOff>4696</xdr:rowOff>
    </xdr:from>
    <xdr:to>
      <xdr:col>50</xdr:col>
      <xdr:colOff>81643</xdr:colOff>
      <xdr:row>5</xdr:row>
      <xdr:rowOff>9705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>
          <a:stCxn id="8" idx="1"/>
        </xdr:cNvCxnSpPr>
      </xdr:nvCxnSpPr>
      <xdr:spPr>
        <a:xfrm flipH="1" flipV="1">
          <a:off x="7089322" y="1256553"/>
          <a:ext cx="8286750" cy="500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hyperlink" Target="mailto:kudoyurin.chisansys@pref.hokkaido.lg.jp" TargetMode="External"/><Relationship Id="rId7" Type="http://schemas.openxmlformats.org/officeDocument/2006/relationships/ctrlProp" Target="../ctrlProps/ctrlProp4.xml"/><Relationship Id="rId2" Type="http://schemas.openxmlformats.org/officeDocument/2006/relationships/hyperlink" Target="mailto:ishikari.suisan1@pref.hokkaido.lg.jp" TargetMode="External"/><Relationship Id="rId1" Type="http://schemas.openxmlformats.org/officeDocument/2006/relationships/hyperlink" Target="mailto:shiribeshi.chisansys@pref.hokkaido.lg.jp" TargetMode="External"/><Relationship Id="rId6" Type="http://schemas.openxmlformats.org/officeDocument/2006/relationships/vmlDrawing" Target="../drawings/vmlDrawing2.vml"/><Relationship Id="rId5" Type="http://schemas.openxmlformats.org/officeDocument/2006/relationships/drawing" Target="../drawings/drawing3.xml"/><Relationship Id="rId10" Type="http://schemas.openxmlformats.org/officeDocument/2006/relationships/comments" Target="../comments2.xml"/><Relationship Id="rId4" Type="http://schemas.openxmlformats.org/officeDocument/2006/relationships/printerSettings" Target="../printerSettings/printerSettings3.bin"/><Relationship Id="rId9" Type="http://schemas.openxmlformats.org/officeDocument/2006/relationships/ctrlProp" Target="../ctrlProps/ctrlProp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7030A0"/>
    <pageSetUpPr fitToPage="1"/>
  </sheetPr>
  <dimension ref="A1:BA91"/>
  <sheetViews>
    <sheetView tabSelected="1" zoomScaleNormal="100" zoomScaleSheetLayoutView="70" workbookViewId="0">
      <pane ySplit="12" topLeftCell="A13" activePane="bottomLeft" state="frozen"/>
      <selection pane="bottomLeft" activeCell="H15" sqref="H15:Z15"/>
    </sheetView>
  </sheetViews>
  <sheetFormatPr defaultColWidth="9" defaultRowHeight="13.5"/>
  <cols>
    <col min="1" max="1" width="2.125" style="2" customWidth="1"/>
    <col min="2" max="4" width="3.5" style="2" customWidth="1"/>
    <col min="5" max="5" width="2.5" style="2" customWidth="1"/>
    <col min="6" max="6" width="1.875" style="2" customWidth="1"/>
    <col min="7" max="9" width="3.5" style="2" customWidth="1"/>
    <col min="10" max="10" width="3.375" style="2" customWidth="1"/>
    <col min="11" max="11" width="3.5" style="2" customWidth="1"/>
    <col min="12" max="13" width="1.875" style="2" customWidth="1"/>
    <col min="14" max="17" width="3.5" style="2" customWidth="1"/>
    <col min="18" max="19" width="1.875" style="2" customWidth="1"/>
    <col min="20" max="26" width="3.5" style="2" customWidth="1"/>
    <col min="27" max="27" width="2.125" style="2" customWidth="1"/>
    <col min="28" max="43" width="3.5" style="2" customWidth="1"/>
    <col min="44" max="44" width="7.875" style="1" customWidth="1"/>
    <col min="45" max="45" width="21" style="2" customWidth="1"/>
    <col min="46" max="46" width="25.375" style="2" customWidth="1"/>
    <col min="47" max="47" width="7.875" style="4" customWidth="1"/>
    <col min="48" max="48" width="7.375" style="4" customWidth="1"/>
    <col min="49" max="49" width="11.375" style="2" customWidth="1"/>
    <col min="50" max="66" width="3.5" style="2" customWidth="1"/>
    <col min="67" max="16384" width="9" style="2"/>
  </cols>
  <sheetData>
    <row r="1" spans="1:49" ht="21.95" customHeight="1" thickBot="1">
      <c r="A1" s="224" t="s">
        <v>91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3" t="s">
        <v>4</v>
      </c>
      <c r="AF1" s="46" t="s">
        <v>26</v>
      </c>
      <c r="AG1" s="46"/>
      <c r="AH1" s="46"/>
      <c r="AI1" s="46"/>
      <c r="AL1" s="220" t="s">
        <v>33</v>
      </c>
      <c r="AM1" s="220"/>
      <c r="AN1" s="220"/>
      <c r="AS1" s="2" t="s">
        <v>41</v>
      </c>
      <c r="AT1" s="2" t="s">
        <v>57</v>
      </c>
      <c r="AW1" s="212"/>
    </row>
    <row r="2" spans="1:49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D2" s="225">
        <v>1</v>
      </c>
      <c r="AE2" s="226"/>
      <c r="AF2" s="66"/>
      <c r="AG2" s="45">
        <v>1</v>
      </c>
      <c r="AH2" s="46" t="s">
        <v>3</v>
      </c>
      <c r="AI2" s="46"/>
      <c r="AL2" s="221" t="s">
        <v>34</v>
      </c>
      <c r="AM2" s="221"/>
      <c r="AN2" s="221"/>
      <c r="AR2" s="214">
        <v>10</v>
      </c>
      <c r="AS2" s="210" t="s">
        <v>103</v>
      </c>
      <c r="AT2" s="210" t="str">
        <f>AS2&amp;"長"</f>
        <v>石狩振興局長</v>
      </c>
      <c r="AU2" s="216"/>
      <c r="AV2" s="217"/>
      <c r="AW2" s="212"/>
    </row>
    <row r="3" spans="1:49" ht="21.95" customHeight="1" thickBot="1">
      <c r="T3" s="7" t="str">
        <f>IF($AD$2="","","令和")</f>
        <v>令和</v>
      </c>
      <c r="U3" s="8"/>
      <c r="V3" s="9" t="s">
        <v>2</v>
      </c>
      <c r="W3" s="10"/>
      <c r="X3" s="9" t="s">
        <v>1</v>
      </c>
      <c r="Y3" s="10"/>
      <c r="Z3" s="9" t="s">
        <v>0</v>
      </c>
      <c r="AA3" s="9"/>
      <c r="AD3" s="227"/>
      <c r="AE3" s="228"/>
      <c r="AF3" s="66"/>
      <c r="AG3" s="45">
        <v>2</v>
      </c>
      <c r="AH3" s="46" t="s">
        <v>9</v>
      </c>
      <c r="AI3" s="46"/>
      <c r="AR3" s="214">
        <v>11</v>
      </c>
      <c r="AS3" s="210" t="s">
        <v>102</v>
      </c>
      <c r="AT3" s="210" t="str">
        <f t="shared" ref="AT3:AT15" si="0">AS3&amp;"長"</f>
        <v>後志総合振興局長</v>
      </c>
      <c r="AU3" s="216"/>
      <c r="AV3" s="217"/>
      <c r="AW3" s="212"/>
    </row>
    <row r="4" spans="1:49" ht="17.25" customHeight="1" thickBot="1">
      <c r="AB4" s="3" t="s">
        <v>5</v>
      </c>
      <c r="AF4" s="46" t="s">
        <v>27</v>
      </c>
      <c r="AG4" s="46"/>
      <c r="AH4" s="46"/>
      <c r="AI4" s="46"/>
      <c r="AR4" s="214">
        <v>12</v>
      </c>
      <c r="AS4" s="210" t="s">
        <v>104</v>
      </c>
      <c r="AT4" s="210" t="str">
        <f t="shared" si="0"/>
        <v>檜山振興局長</v>
      </c>
      <c r="AU4" s="216"/>
      <c r="AV4" s="217"/>
      <c r="AW4" s="212"/>
    </row>
    <row r="5" spans="1:49" ht="21.95" customHeight="1">
      <c r="B5" s="46" t="str">
        <f>IF(AD5="","（支出負担行為担当者）",VLOOKUP(AD5,$AR$2:$AT$15,3,1))&amp;"　様"</f>
        <v>留萌振興局長　様</v>
      </c>
      <c r="AD5" s="225">
        <v>21</v>
      </c>
      <c r="AE5" s="226"/>
      <c r="AF5" s="66"/>
      <c r="AG5" s="66"/>
      <c r="AH5" s="66"/>
      <c r="AI5" s="66"/>
      <c r="AJ5" s="6"/>
      <c r="AK5" s="6"/>
      <c r="AL5" s="6"/>
      <c r="AM5" s="6"/>
      <c r="AN5" s="6"/>
      <c r="AO5" s="6"/>
      <c r="AP5" s="6"/>
      <c r="AQ5" s="6"/>
      <c r="AR5" s="214">
        <v>13</v>
      </c>
      <c r="AS5" s="210" t="s">
        <v>105</v>
      </c>
      <c r="AT5" s="210" t="str">
        <f t="shared" si="0"/>
        <v>渡島総合振興局長</v>
      </c>
      <c r="AU5" s="218"/>
      <c r="AV5" s="217"/>
      <c r="AW5" s="212"/>
    </row>
    <row r="6" spans="1:49" ht="17.25" customHeight="1" thickBot="1">
      <c r="AD6" s="227"/>
      <c r="AE6" s="228"/>
      <c r="AF6" s="66"/>
      <c r="AG6" s="66"/>
      <c r="AH6" s="66"/>
      <c r="AI6" s="66"/>
      <c r="AJ6" s="6"/>
      <c r="AK6" s="6"/>
      <c r="AL6" s="6"/>
      <c r="AM6" s="6"/>
      <c r="AN6" s="6"/>
      <c r="AO6" s="6"/>
      <c r="AP6" s="6"/>
      <c r="AQ6" s="6"/>
      <c r="AR6" s="214">
        <v>14</v>
      </c>
      <c r="AS6" s="210" t="s">
        <v>106</v>
      </c>
      <c r="AT6" s="210" t="str">
        <f t="shared" si="0"/>
        <v>胆振総合振興局長</v>
      </c>
      <c r="AU6" s="218"/>
      <c r="AV6" s="217"/>
      <c r="AW6" s="212"/>
    </row>
    <row r="7" spans="1:49" ht="21.95" customHeight="1" thickBot="1">
      <c r="J7" s="229" t="s">
        <v>6</v>
      </c>
      <c r="K7" s="229"/>
      <c r="L7" s="229"/>
      <c r="M7" s="229"/>
      <c r="N7" s="229"/>
      <c r="O7" s="229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4"/>
      <c r="AB7" s="3" t="s">
        <v>5</v>
      </c>
      <c r="AF7" s="46" t="s">
        <v>28</v>
      </c>
      <c r="AG7" s="46"/>
      <c r="AH7" s="46"/>
      <c r="AI7" s="46"/>
      <c r="AR7" s="214">
        <v>15</v>
      </c>
      <c r="AS7" s="210" t="s">
        <v>107</v>
      </c>
      <c r="AT7" s="210" t="str">
        <f t="shared" si="0"/>
        <v>日高振興局長</v>
      </c>
      <c r="AU7" s="218"/>
      <c r="AV7" s="217"/>
      <c r="AW7" s="212"/>
    </row>
    <row r="8" spans="1:49" ht="21.95" customHeight="1">
      <c r="J8" s="229" t="s">
        <v>7</v>
      </c>
      <c r="K8" s="229"/>
      <c r="L8" s="229"/>
      <c r="M8" s="229"/>
      <c r="N8" s="229"/>
      <c r="O8" s="229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4"/>
      <c r="AD8" s="225">
        <v>1</v>
      </c>
      <c r="AE8" s="226"/>
      <c r="AF8" s="46"/>
      <c r="AG8" s="45">
        <v>1</v>
      </c>
      <c r="AH8" s="46" t="s">
        <v>8</v>
      </c>
      <c r="AI8" s="46"/>
      <c r="AR8" s="214">
        <v>16</v>
      </c>
      <c r="AS8" s="210" t="s">
        <v>108</v>
      </c>
      <c r="AT8" s="210" t="str">
        <f t="shared" si="0"/>
        <v>十勝総合振興局長</v>
      </c>
      <c r="AU8" s="218"/>
      <c r="AV8" s="217"/>
      <c r="AW8" s="212"/>
    </row>
    <row r="9" spans="1:49" ht="21.95" customHeight="1" thickBot="1">
      <c r="J9" s="229" t="s">
        <v>31</v>
      </c>
      <c r="K9" s="229"/>
      <c r="L9" s="229"/>
      <c r="M9" s="229"/>
      <c r="N9" s="229"/>
      <c r="O9" s="229"/>
      <c r="P9" s="231"/>
      <c r="Q9" s="231"/>
      <c r="R9" s="231"/>
      <c r="S9" s="231"/>
      <c r="T9" s="231"/>
      <c r="U9" s="11"/>
      <c r="V9" s="231"/>
      <c r="W9" s="231"/>
      <c r="X9" s="231"/>
      <c r="Y9" s="231"/>
      <c r="Z9" s="231"/>
      <c r="AA9" s="4"/>
      <c r="AD9" s="227"/>
      <c r="AE9" s="228"/>
      <c r="AF9" s="46"/>
      <c r="AG9" s="45"/>
      <c r="AH9" s="46"/>
      <c r="AI9" s="46"/>
      <c r="AR9" s="214">
        <v>17</v>
      </c>
      <c r="AS9" s="210" t="s">
        <v>109</v>
      </c>
      <c r="AT9" s="210" t="str">
        <f t="shared" si="0"/>
        <v>釧路総合振興局長</v>
      </c>
      <c r="AU9" s="218"/>
      <c r="AV9" s="217"/>
      <c r="AW9" s="212"/>
    </row>
    <row r="10" spans="1:49" ht="21.95" customHeight="1">
      <c r="AB10" s="3" t="s">
        <v>29</v>
      </c>
      <c r="AR10" s="214">
        <v>18</v>
      </c>
      <c r="AS10" s="210" t="s">
        <v>110</v>
      </c>
      <c r="AT10" s="210" t="str">
        <f t="shared" si="0"/>
        <v>根室振興局長</v>
      </c>
      <c r="AU10" s="218"/>
      <c r="AV10" s="217"/>
      <c r="AW10" s="212"/>
    </row>
    <row r="11" spans="1:49" ht="21.95" customHeight="1">
      <c r="A11" s="46"/>
      <c r="B11" s="232">
        <f>AE11</f>
        <v>46226</v>
      </c>
      <c r="C11" s="232"/>
      <c r="D11" s="232"/>
      <c r="E11" s="232"/>
      <c r="F11" s="232"/>
      <c r="G11" s="232"/>
      <c r="H11" s="232"/>
      <c r="I11" s="232"/>
      <c r="J11" s="213" t="str">
        <f>"に開札予定の次の"&amp;IF(AD2=1,AH2,AH3)&amp;"について、落札者となった"</f>
        <v>に開札予定の次の工事について、落札者となった</v>
      </c>
      <c r="K11" s="213"/>
      <c r="L11" s="213"/>
      <c r="M11" s="213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3"/>
      <c r="Z11" s="213"/>
      <c r="AA11" s="213"/>
      <c r="AC11" s="222" t="s">
        <v>30</v>
      </c>
      <c r="AD11" s="222"/>
      <c r="AE11" s="223">
        <v>46226</v>
      </c>
      <c r="AF11" s="223"/>
      <c r="AG11" s="223"/>
      <c r="AH11" s="223"/>
      <c r="AI11" s="223"/>
      <c r="AR11" s="214">
        <v>19</v>
      </c>
      <c r="AS11" s="210" t="s">
        <v>111</v>
      </c>
      <c r="AT11" s="210" t="str">
        <f t="shared" si="0"/>
        <v>オホーツク総合振興局長</v>
      </c>
      <c r="AU11" s="218"/>
      <c r="AV11" s="217"/>
      <c r="AW11" s="212"/>
    </row>
    <row r="12" spans="1:49" ht="21.95" customHeight="1">
      <c r="A12" s="67" t="s">
        <v>20</v>
      </c>
      <c r="B12" s="46"/>
      <c r="C12" s="46"/>
      <c r="D12" s="46"/>
      <c r="E12" s="46"/>
      <c r="F12" s="46"/>
      <c r="G12" s="46"/>
      <c r="H12" s="46"/>
      <c r="I12" s="46"/>
      <c r="AC12" s="222"/>
      <c r="AD12" s="222"/>
      <c r="AE12" s="223"/>
      <c r="AF12" s="223"/>
      <c r="AG12" s="223"/>
      <c r="AH12" s="223"/>
      <c r="AI12" s="223"/>
      <c r="AR12" s="214">
        <v>20</v>
      </c>
      <c r="AS12" s="210" t="s">
        <v>112</v>
      </c>
      <c r="AT12" s="210" t="str">
        <f t="shared" si="0"/>
        <v>宗谷総合振興局長</v>
      </c>
      <c r="AU12" s="218"/>
      <c r="AV12" s="217"/>
      <c r="AW12" s="212"/>
    </row>
    <row r="13" spans="1:49" ht="12.95" customHeight="1">
      <c r="A13" s="12"/>
      <c r="B13" s="13"/>
      <c r="C13" s="13"/>
      <c r="D13" s="13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4"/>
      <c r="AR13" s="215">
        <v>21</v>
      </c>
      <c r="AS13" s="211" t="s">
        <v>113</v>
      </c>
      <c r="AT13" s="210" t="str">
        <f t="shared" si="0"/>
        <v>留萌振興局長</v>
      </c>
      <c r="AU13" s="219"/>
      <c r="AV13" s="219"/>
      <c r="AW13" s="212"/>
    </row>
    <row r="14" spans="1:49" ht="21.95" customHeight="1">
      <c r="A14" s="17" t="s">
        <v>12</v>
      </c>
      <c r="B14" s="241" t="str">
        <f>IF(AD2=1,"工事番号","業務番号")</f>
        <v>工事番号</v>
      </c>
      <c r="C14" s="241"/>
      <c r="D14" s="241"/>
      <c r="E14" s="18" t="s">
        <v>11</v>
      </c>
      <c r="F14" s="19"/>
      <c r="G14" s="19" t="s">
        <v>12</v>
      </c>
      <c r="H14" s="246" t="s">
        <v>117</v>
      </c>
      <c r="I14" s="246"/>
      <c r="J14" s="246"/>
      <c r="K14" s="246"/>
      <c r="L14" s="19" t="s">
        <v>95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1"/>
      <c r="AJ14" s="16"/>
      <c r="AK14" s="16"/>
      <c r="AL14" s="6"/>
      <c r="AM14" s="6"/>
      <c r="AN14" s="6"/>
      <c r="AO14" s="6"/>
      <c r="AP14" s="6"/>
      <c r="AQ14" s="6"/>
      <c r="AR14" s="215">
        <v>22</v>
      </c>
      <c r="AS14" s="211" t="s">
        <v>114</v>
      </c>
      <c r="AT14" s="210" t="str">
        <f t="shared" si="0"/>
        <v>空知総合振興局長</v>
      </c>
      <c r="AU14" s="219"/>
      <c r="AV14" s="219"/>
      <c r="AW14" s="212"/>
    </row>
    <row r="15" spans="1:49" ht="21.95" customHeight="1">
      <c r="A15" s="22"/>
      <c r="B15" s="241" t="str">
        <f>IF(AD2=1,"工事名","業務名")</f>
        <v>工事名</v>
      </c>
      <c r="C15" s="241"/>
      <c r="D15" s="241"/>
      <c r="E15" s="21"/>
      <c r="F15" s="20"/>
      <c r="G15" s="20"/>
      <c r="H15" s="263" t="s">
        <v>118</v>
      </c>
      <c r="I15" s="263"/>
      <c r="J15" s="263"/>
      <c r="K15" s="263"/>
      <c r="L15" s="263"/>
      <c r="M15" s="263"/>
      <c r="N15" s="263"/>
      <c r="O15" s="263"/>
      <c r="P15" s="263"/>
      <c r="Q15" s="263"/>
      <c r="R15" s="263"/>
      <c r="S15" s="263"/>
      <c r="T15" s="263"/>
      <c r="U15" s="263"/>
      <c r="V15" s="263"/>
      <c r="W15" s="263"/>
      <c r="X15" s="263"/>
      <c r="Y15" s="263"/>
      <c r="Z15" s="263"/>
      <c r="AA15" s="21"/>
      <c r="AB15" s="46" t="s">
        <v>42</v>
      </c>
      <c r="AJ15" s="16"/>
      <c r="AK15" s="16"/>
      <c r="AL15" s="6"/>
      <c r="AM15" s="6"/>
      <c r="AN15" s="6"/>
      <c r="AO15" s="6"/>
      <c r="AP15" s="6"/>
      <c r="AQ15" s="6"/>
      <c r="AR15" s="215">
        <v>23</v>
      </c>
      <c r="AS15" s="211" t="s">
        <v>115</v>
      </c>
      <c r="AT15" s="210" t="str">
        <f t="shared" si="0"/>
        <v>上川総合振興局長</v>
      </c>
      <c r="AU15" s="219"/>
      <c r="AV15" s="219"/>
      <c r="AW15" s="212"/>
    </row>
    <row r="16" spans="1:49" ht="12.95" customHeight="1">
      <c r="A16" s="24"/>
      <c r="B16" s="25"/>
      <c r="C16" s="25"/>
      <c r="D16" s="25"/>
      <c r="E16" s="26"/>
      <c r="F16" s="23"/>
      <c r="G16" s="23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6"/>
      <c r="AC16" s="46"/>
      <c r="AD16" s="46"/>
      <c r="AE16" s="46"/>
      <c r="AF16" s="46"/>
      <c r="AG16" s="46"/>
      <c r="AH16" s="46"/>
      <c r="AI16" s="46"/>
      <c r="AJ16" s="46"/>
      <c r="AK16" s="46"/>
      <c r="AO16" s="47" t="s">
        <v>43</v>
      </c>
      <c r="AP16" s="48"/>
      <c r="AQ16" s="48"/>
      <c r="AR16" s="49"/>
      <c r="AS16" s="48"/>
      <c r="AT16" s="50"/>
    </row>
    <row r="17" spans="1:53" ht="12.95" customHeight="1">
      <c r="A17" s="22"/>
      <c r="B17" s="28"/>
      <c r="C17" s="28"/>
      <c r="D17" s="28"/>
      <c r="E17" s="21"/>
      <c r="F17" s="20"/>
      <c r="G17" s="20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1"/>
      <c r="AB17" s="46"/>
      <c r="AC17" s="46"/>
      <c r="AD17" s="46"/>
      <c r="AE17" s="46"/>
      <c r="AF17" s="66"/>
      <c r="AG17" s="66"/>
      <c r="AH17" s="66"/>
      <c r="AI17" s="66"/>
      <c r="AJ17" s="66"/>
      <c r="AK17" s="66"/>
      <c r="AL17" s="6"/>
      <c r="AM17" s="6"/>
      <c r="AN17" s="6"/>
      <c r="AO17" s="51"/>
      <c r="AP17" s="90"/>
      <c r="AQ17" s="52"/>
      <c r="AR17" s="53" t="s">
        <v>45</v>
      </c>
      <c r="AS17" s="91" t="str">
        <f>VLOOKUP(AT17,AR2:AS15,2,1)</f>
        <v>留萌振興局</v>
      </c>
      <c r="AT17" s="54">
        <f>AD5</f>
        <v>21</v>
      </c>
    </row>
    <row r="18" spans="1:53" ht="21.95" customHeight="1">
      <c r="A18" s="22"/>
      <c r="B18" s="269" t="s">
        <v>94</v>
      </c>
      <c r="C18" s="269"/>
      <c r="D18" s="269"/>
      <c r="E18" s="21"/>
      <c r="F18" s="20"/>
      <c r="G18" s="30"/>
      <c r="H18" s="71" t="s">
        <v>22</v>
      </c>
      <c r="K18" s="71"/>
      <c r="L18" s="71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1"/>
      <c r="AB18" s="254" t="s">
        <v>23</v>
      </c>
      <c r="AC18" s="255"/>
      <c r="AD18" s="255"/>
      <c r="AE18" s="255"/>
      <c r="AF18" s="255"/>
      <c r="AG18" s="255"/>
      <c r="AH18" s="255"/>
      <c r="AI18" s="255"/>
      <c r="AJ18" s="255"/>
      <c r="AK18" s="255"/>
      <c r="AL18" s="6"/>
      <c r="AM18" s="6"/>
      <c r="AN18" s="6"/>
      <c r="AO18" s="51"/>
      <c r="AP18" s="47"/>
      <c r="AQ18" s="55"/>
      <c r="AR18" s="56" t="s">
        <v>44</v>
      </c>
      <c r="AS18" s="89" t="str">
        <f>MONTH(AE11)&amp;"月"&amp;DAY(AE11)&amp;"日"</f>
        <v>7月23日</v>
      </c>
      <c r="AT18" s="58"/>
    </row>
    <row r="19" spans="1:53" ht="21.95" customHeight="1">
      <c r="A19" s="22"/>
      <c r="B19" s="269"/>
      <c r="C19" s="269"/>
      <c r="D19" s="269"/>
      <c r="E19" s="21"/>
      <c r="F19" s="20"/>
      <c r="G19" s="30"/>
      <c r="H19" s="71" t="s">
        <v>25</v>
      </c>
      <c r="K19" s="71"/>
      <c r="L19" s="71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1"/>
      <c r="AB19" s="254"/>
      <c r="AC19" s="255"/>
      <c r="AD19" s="255"/>
      <c r="AE19" s="255"/>
      <c r="AF19" s="255"/>
      <c r="AG19" s="255"/>
      <c r="AH19" s="255"/>
      <c r="AI19" s="255"/>
      <c r="AJ19" s="255"/>
      <c r="AK19" s="255"/>
      <c r="AL19" s="31"/>
      <c r="AM19" s="31"/>
      <c r="AN19" s="31"/>
      <c r="AO19" s="59"/>
      <c r="AP19" s="47"/>
      <c r="AQ19" s="60"/>
      <c r="AR19" s="56" t="s">
        <v>10</v>
      </c>
      <c r="AS19" s="88" t="str">
        <f>H14</f>
        <v>631</v>
      </c>
      <c r="AT19" s="58"/>
    </row>
    <row r="20" spans="1:53" ht="21.95" customHeight="1">
      <c r="A20" s="22"/>
      <c r="B20" s="32"/>
      <c r="C20" s="32"/>
      <c r="D20" s="32"/>
      <c r="E20" s="21"/>
      <c r="F20" s="20"/>
      <c r="G20" s="33"/>
      <c r="H20" s="71" t="s">
        <v>98</v>
      </c>
      <c r="K20" s="71"/>
      <c r="L20" s="71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1"/>
      <c r="AB20" s="68"/>
      <c r="AC20" s="69"/>
      <c r="AD20" s="69"/>
      <c r="AE20" s="69"/>
      <c r="AF20" s="69"/>
      <c r="AG20" s="69"/>
      <c r="AH20" s="69"/>
      <c r="AI20" s="69"/>
      <c r="AJ20" s="69"/>
      <c r="AK20" s="69"/>
      <c r="AL20" s="31"/>
      <c r="AM20" s="31"/>
      <c r="AN20" s="31"/>
      <c r="AO20" s="59"/>
      <c r="AP20" s="47"/>
      <c r="AQ20" s="60"/>
      <c r="AR20" s="56" t="s">
        <v>46</v>
      </c>
      <c r="AS20" s="57">
        <f>P8</f>
        <v>0</v>
      </c>
      <c r="AT20" s="58"/>
    </row>
    <row r="21" spans="1:53" ht="21.95" customHeight="1">
      <c r="A21" s="22"/>
      <c r="B21" s="194"/>
      <c r="C21" s="194"/>
      <c r="D21" s="194"/>
      <c r="E21" s="21"/>
      <c r="F21" s="20"/>
      <c r="G21" s="264" t="s">
        <v>93</v>
      </c>
      <c r="H21" s="264" t="s">
        <v>97</v>
      </c>
      <c r="I21" s="266"/>
      <c r="J21" s="248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50"/>
      <c r="AA21" s="21"/>
      <c r="AB21" s="68"/>
      <c r="AC21" s="247" t="s">
        <v>101</v>
      </c>
      <c r="AD21" s="247"/>
      <c r="AE21" s="247"/>
      <c r="AF21" s="247"/>
      <c r="AG21" s="247"/>
      <c r="AH21" s="247"/>
      <c r="AI21" s="247"/>
      <c r="AJ21" s="69"/>
      <c r="AK21" s="69"/>
      <c r="AL21" s="31"/>
      <c r="AM21" s="31"/>
      <c r="AN21" s="31"/>
      <c r="AO21" s="46"/>
      <c r="AP21" s="61"/>
      <c r="AQ21" s="62"/>
      <c r="AR21" s="63" t="s">
        <v>62</v>
      </c>
      <c r="AS21" s="64" t="s">
        <v>91</v>
      </c>
      <c r="AT21" s="65"/>
    </row>
    <row r="22" spans="1:53" ht="12.95" customHeight="1">
      <c r="A22" s="22"/>
      <c r="B22" s="194"/>
      <c r="C22" s="194"/>
      <c r="D22" s="194"/>
      <c r="E22" s="21"/>
      <c r="F22" s="20"/>
      <c r="G22" s="265"/>
      <c r="H22" s="266"/>
      <c r="I22" s="266"/>
      <c r="J22" s="251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Y22" s="252"/>
      <c r="Z22" s="253"/>
      <c r="AA22" s="21"/>
      <c r="AB22" s="185"/>
      <c r="AC22" s="247"/>
      <c r="AD22" s="247"/>
      <c r="AE22" s="247"/>
      <c r="AF22" s="247"/>
      <c r="AG22" s="247"/>
      <c r="AH22" s="247"/>
      <c r="AI22" s="247"/>
      <c r="AJ22" s="46"/>
      <c r="AK22" s="46"/>
      <c r="AO22" s="35"/>
    </row>
    <row r="23" spans="1:53" ht="21.6" customHeight="1">
      <c r="A23" s="22"/>
      <c r="B23" s="177"/>
      <c r="C23" s="177"/>
      <c r="D23" s="177"/>
      <c r="E23" s="21"/>
      <c r="F23" s="20"/>
      <c r="G23" s="265"/>
      <c r="H23" s="267" t="s">
        <v>99</v>
      </c>
      <c r="I23" s="268"/>
      <c r="J23" s="258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60"/>
      <c r="AA23" s="21"/>
      <c r="AB23" s="185"/>
      <c r="AC23" s="247"/>
      <c r="AD23" s="247"/>
      <c r="AE23" s="247"/>
      <c r="AF23" s="247"/>
      <c r="AG23" s="247"/>
      <c r="AH23" s="247"/>
      <c r="AI23" s="247"/>
      <c r="AJ23" s="46"/>
      <c r="AK23" s="46"/>
      <c r="AP23" s="86"/>
      <c r="AQ23" s="86"/>
      <c r="AR23" s="86"/>
      <c r="AS23" s="86"/>
      <c r="AT23" s="86"/>
      <c r="AU23" s="72"/>
      <c r="AV23" s="72"/>
      <c r="AW23" s="46"/>
    </row>
    <row r="24" spans="1:53" ht="12.75" customHeight="1">
      <c r="A24" s="22"/>
      <c r="B24" s="177"/>
      <c r="C24" s="177"/>
      <c r="D24" s="177"/>
      <c r="E24" s="21"/>
      <c r="F24" s="20"/>
      <c r="G24" s="265"/>
      <c r="H24" s="268"/>
      <c r="I24" s="268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62"/>
      <c r="AA24" s="21"/>
      <c r="AB24" s="185"/>
      <c r="AC24" s="247"/>
      <c r="AD24" s="247"/>
      <c r="AE24" s="247"/>
      <c r="AF24" s="247"/>
      <c r="AG24" s="247"/>
      <c r="AH24" s="247"/>
      <c r="AI24" s="247"/>
      <c r="AJ24" s="46"/>
      <c r="AK24" s="46"/>
      <c r="AP24" s="179"/>
      <c r="AQ24" s="179"/>
      <c r="AR24" s="179"/>
      <c r="AS24" s="179"/>
      <c r="AT24" s="179"/>
      <c r="AU24" s="72"/>
      <c r="AV24" s="72"/>
      <c r="AW24" s="46"/>
    </row>
    <row r="25" spans="1:53" ht="12" customHeight="1">
      <c r="A25" s="22"/>
      <c r="B25" s="177"/>
      <c r="C25" s="177"/>
      <c r="D25" s="177"/>
      <c r="E25" s="21"/>
      <c r="F25" s="20"/>
      <c r="G25" s="20"/>
      <c r="H25" s="33"/>
      <c r="I25" s="33"/>
      <c r="J25" s="71"/>
      <c r="K25" s="71"/>
      <c r="L25" s="71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1"/>
      <c r="AB25" s="185"/>
      <c r="AC25" s="247"/>
      <c r="AD25" s="247"/>
      <c r="AE25" s="247"/>
      <c r="AF25" s="247"/>
      <c r="AG25" s="247"/>
      <c r="AH25" s="247"/>
      <c r="AI25" s="247"/>
      <c r="AJ25" s="46"/>
      <c r="AK25" s="46"/>
      <c r="AO25" s="179" t="s">
        <v>36</v>
      </c>
      <c r="AP25" s="84"/>
      <c r="AQ25" s="84"/>
      <c r="AR25" s="84"/>
      <c r="AS25" s="84"/>
      <c r="AT25" s="84"/>
      <c r="AU25" s="72"/>
      <c r="AV25" s="72"/>
      <c r="AW25" s="46"/>
    </row>
    <row r="26" spans="1:53" ht="21.6" customHeight="1">
      <c r="A26" s="22"/>
      <c r="B26" s="194"/>
      <c r="C26" s="194"/>
      <c r="D26" s="194"/>
      <c r="E26" s="21"/>
      <c r="F26" s="20"/>
      <c r="G26" s="264" t="s">
        <v>100</v>
      </c>
      <c r="H26" s="264" t="s">
        <v>97</v>
      </c>
      <c r="I26" s="266"/>
      <c r="J26" s="248"/>
      <c r="K26" s="249"/>
      <c r="L26" s="249"/>
      <c r="M26" s="249"/>
      <c r="N26" s="249"/>
      <c r="O26" s="249"/>
      <c r="P26" s="249"/>
      <c r="Q26" s="249"/>
      <c r="R26" s="249"/>
      <c r="S26" s="249"/>
      <c r="T26" s="249"/>
      <c r="U26" s="249"/>
      <c r="V26" s="249"/>
      <c r="W26" s="249"/>
      <c r="X26" s="249"/>
      <c r="Y26" s="249"/>
      <c r="Z26" s="250"/>
      <c r="AA26" s="21"/>
      <c r="AB26" s="185"/>
      <c r="AC26" s="187"/>
      <c r="AD26" s="187"/>
      <c r="AE26" s="187"/>
      <c r="AF26" s="187"/>
      <c r="AG26" s="187"/>
      <c r="AH26" s="187"/>
      <c r="AI26" s="187"/>
      <c r="AO26" s="257" t="s">
        <v>35</v>
      </c>
      <c r="AP26" s="257"/>
      <c r="AQ26" s="257"/>
      <c r="AR26" s="257"/>
      <c r="AS26" s="257"/>
      <c r="AT26" s="257"/>
      <c r="AU26" s="72"/>
      <c r="AV26" s="72"/>
      <c r="AW26" s="46"/>
    </row>
    <row r="27" spans="1:53" ht="12.95" customHeight="1">
      <c r="A27" s="22"/>
      <c r="B27" s="194"/>
      <c r="C27" s="194"/>
      <c r="D27" s="194"/>
      <c r="E27" s="21"/>
      <c r="F27" s="20"/>
      <c r="G27" s="265"/>
      <c r="H27" s="266"/>
      <c r="I27" s="266"/>
      <c r="J27" s="251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Y27" s="252"/>
      <c r="Z27" s="253"/>
      <c r="AA27" s="21"/>
      <c r="AO27" s="257"/>
      <c r="AP27" s="257"/>
      <c r="AQ27" s="257"/>
      <c r="AR27" s="257"/>
      <c r="AS27" s="257"/>
      <c r="AT27" s="257"/>
      <c r="AU27" s="72"/>
      <c r="AV27" s="72"/>
      <c r="AW27" s="46"/>
    </row>
    <row r="28" spans="1:53" ht="21.95" customHeight="1">
      <c r="A28" s="22"/>
      <c r="B28" s="34"/>
      <c r="C28" s="34"/>
      <c r="D28" s="34"/>
      <c r="E28" s="21"/>
      <c r="F28" s="20"/>
      <c r="G28" s="265"/>
      <c r="H28" s="267" t="s">
        <v>99</v>
      </c>
      <c r="I28" s="268"/>
      <c r="J28" s="258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60"/>
      <c r="AA28" s="21"/>
      <c r="AO28" s="99" t="str">
        <f>IF(AD2=1,"工事","委託")&amp;"費内訳書とともに添付し、提出してください。"</f>
        <v>工事費内訳書とともに添付し、提出してください。</v>
      </c>
      <c r="AP28" s="46"/>
      <c r="AQ28" s="46"/>
      <c r="AR28" s="45"/>
      <c r="AS28" s="46"/>
      <c r="AT28" s="46"/>
      <c r="AU28" s="72"/>
      <c r="AV28" s="72"/>
      <c r="AW28" s="46"/>
    </row>
    <row r="29" spans="1:53" ht="12.75" customHeight="1">
      <c r="A29" s="22"/>
      <c r="B29" s="36"/>
      <c r="C29" s="36"/>
      <c r="D29" s="36"/>
      <c r="E29" s="21"/>
      <c r="F29" s="20"/>
      <c r="G29" s="265"/>
      <c r="H29" s="268"/>
      <c r="I29" s="268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2"/>
      <c r="AA29" s="21"/>
      <c r="AO29" s="46" t="s">
        <v>39</v>
      </c>
      <c r="AP29" s="73"/>
      <c r="AQ29" s="73"/>
      <c r="AR29" s="73"/>
      <c r="AS29" s="73"/>
      <c r="AT29" s="73"/>
      <c r="AU29" s="72"/>
      <c r="AV29" s="72"/>
      <c r="AW29" s="46"/>
    </row>
    <row r="30" spans="1:53" ht="13.15" customHeight="1">
      <c r="A30" s="24"/>
      <c r="B30" s="23"/>
      <c r="C30" s="23"/>
      <c r="D30" s="23"/>
      <c r="E30" s="26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6"/>
      <c r="AO30" s="73" t="s">
        <v>40</v>
      </c>
      <c r="AP30" s="73"/>
      <c r="AQ30" s="73"/>
      <c r="AR30" s="73"/>
      <c r="AS30" s="73"/>
      <c r="AT30" s="73"/>
      <c r="AU30" s="72"/>
      <c r="AV30" s="72"/>
      <c r="AW30" s="46"/>
    </row>
    <row r="31" spans="1:53" ht="12.95" customHeight="1">
      <c r="A31" s="233" t="s">
        <v>13</v>
      </c>
      <c r="B31" s="234"/>
      <c r="C31" s="12"/>
      <c r="D31" s="15"/>
      <c r="E31" s="14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4"/>
      <c r="AO31" s="256" t="s">
        <v>58</v>
      </c>
      <c r="AP31" s="256"/>
      <c r="AQ31" s="256"/>
      <c r="AR31" s="256"/>
      <c r="AS31" s="256"/>
      <c r="AT31" s="256"/>
      <c r="AU31" s="256"/>
      <c r="AV31" s="98"/>
      <c r="AW31" s="98"/>
    </row>
    <row r="32" spans="1:53" ht="12.95" customHeight="1">
      <c r="A32" s="235"/>
      <c r="B32" s="236"/>
      <c r="C32" s="240" t="s">
        <v>15</v>
      </c>
      <c r="D32" s="241"/>
      <c r="E32" s="242"/>
      <c r="F32" s="193"/>
      <c r="G32" s="239" t="s">
        <v>16</v>
      </c>
      <c r="H32" s="239"/>
      <c r="I32" s="239"/>
      <c r="J32" s="239"/>
      <c r="K32" s="239"/>
      <c r="L32" s="263"/>
      <c r="M32" s="263"/>
      <c r="N32" s="263"/>
      <c r="O32" s="263"/>
      <c r="P32" s="263"/>
      <c r="Q32" s="263"/>
      <c r="R32" s="263"/>
      <c r="S32" s="263"/>
      <c r="T32" s="263"/>
      <c r="U32" s="263"/>
      <c r="V32" s="263"/>
      <c r="W32" s="263"/>
      <c r="X32" s="263"/>
      <c r="Y32" s="263"/>
      <c r="Z32" s="263"/>
      <c r="AA32" s="38"/>
      <c r="AO32" s="256"/>
      <c r="AP32" s="256"/>
      <c r="AQ32" s="256"/>
      <c r="AR32" s="256"/>
      <c r="AS32" s="256"/>
      <c r="AT32" s="256"/>
      <c r="AU32" s="256"/>
      <c r="AV32" s="98"/>
      <c r="AW32" s="98"/>
      <c r="AX32" s="98"/>
      <c r="AY32" s="98"/>
      <c r="AZ32" s="98"/>
      <c r="BA32" s="98"/>
    </row>
    <row r="33" spans="1:53" ht="21.95" customHeight="1">
      <c r="A33" s="235"/>
      <c r="B33" s="236"/>
      <c r="C33" s="240"/>
      <c r="D33" s="241"/>
      <c r="E33" s="242"/>
      <c r="F33" s="193"/>
      <c r="G33" s="239" t="s">
        <v>54</v>
      </c>
      <c r="H33" s="239"/>
      <c r="I33" s="239"/>
      <c r="J33" s="239"/>
      <c r="K33" s="239"/>
      <c r="L33" s="243"/>
      <c r="M33" s="243"/>
      <c r="N33" s="243"/>
      <c r="O33" s="243"/>
      <c r="P33" s="243"/>
      <c r="Q33" s="36" t="s">
        <v>56</v>
      </c>
      <c r="R33" s="244"/>
      <c r="S33" s="244"/>
      <c r="T33" s="244"/>
      <c r="U33" s="244"/>
      <c r="V33" s="244"/>
      <c r="W33" s="244"/>
      <c r="X33" s="244"/>
      <c r="Y33" s="244"/>
      <c r="Z33" s="244"/>
      <c r="AA33" s="38"/>
      <c r="AO33" s="98" t="s">
        <v>63</v>
      </c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</row>
    <row r="34" spans="1:53" ht="21.95" customHeight="1">
      <c r="A34" s="235"/>
      <c r="B34" s="236"/>
      <c r="C34" s="240"/>
      <c r="D34" s="241"/>
      <c r="E34" s="242"/>
      <c r="F34" s="193"/>
      <c r="G34" s="239" t="s">
        <v>17</v>
      </c>
      <c r="H34" s="239"/>
      <c r="I34" s="239"/>
      <c r="J34" s="239"/>
      <c r="K34" s="239"/>
      <c r="L34" s="246"/>
      <c r="M34" s="246"/>
      <c r="N34" s="246"/>
      <c r="O34" s="246"/>
      <c r="P34" s="39" t="s">
        <v>14</v>
      </c>
      <c r="Q34" s="246"/>
      <c r="R34" s="246"/>
      <c r="S34" s="246"/>
      <c r="T34" s="246"/>
      <c r="U34" s="1" t="s">
        <v>32</v>
      </c>
      <c r="V34" s="245"/>
      <c r="W34" s="245"/>
      <c r="X34" s="245"/>
      <c r="Y34" s="29"/>
      <c r="Z34" s="29"/>
      <c r="AA34" s="38"/>
      <c r="AO34" s="46" t="s">
        <v>37</v>
      </c>
      <c r="AP34" s="46"/>
      <c r="AQ34" s="46"/>
      <c r="AR34" s="45"/>
      <c r="AS34" s="46"/>
      <c r="AT34" s="46"/>
      <c r="AU34" s="72"/>
      <c r="AV34" s="72"/>
      <c r="AW34" s="46"/>
    </row>
    <row r="35" spans="1:53" ht="13.15" customHeight="1">
      <c r="A35" s="237"/>
      <c r="B35" s="238"/>
      <c r="C35" s="40"/>
      <c r="D35" s="41"/>
      <c r="E35" s="42"/>
      <c r="F35" s="41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6"/>
      <c r="AO35" s="46" t="s">
        <v>38</v>
      </c>
    </row>
    <row r="36" spans="1:53" s="95" customFormat="1" ht="13.15" customHeight="1">
      <c r="A36" s="43"/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R36" s="96"/>
      <c r="AU36" s="97"/>
      <c r="AV36" s="97"/>
    </row>
    <row r="37" spans="1:53" s="95" customFormat="1" ht="21.95" customHeight="1">
      <c r="A37" s="74" t="s">
        <v>18</v>
      </c>
      <c r="B37" s="74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R37" s="96"/>
      <c r="AU37" s="97"/>
      <c r="AV37" s="97"/>
    </row>
    <row r="38" spans="1:53" ht="21.95" customHeight="1">
      <c r="A38" s="74"/>
      <c r="B38" s="76" t="s">
        <v>19</v>
      </c>
      <c r="C38" s="77" t="str">
        <f>"この申出書は、入札金額等の送信時に、"&amp;IF(AD2=1,"工事","委託")&amp;"費内訳書と併せて提出してください。"</f>
        <v>この申出書は、入札金額等の送信時に、工事費内訳書と併せて提出してください。</v>
      </c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</row>
    <row r="39" spans="1:53" ht="21.95" customHeight="1">
      <c r="A39" s="74"/>
      <c r="B39" s="74"/>
      <c r="C39" s="75" t="s">
        <v>21</v>
      </c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</row>
    <row r="40" spans="1:53" ht="17.25" customHeight="1">
      <c r="A40" s="74"/>
      <c r="B40" s="74"/>
      <c r="C40" s="75" t="s">
        <v>24</v>
      </c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</row>
    <row r="41" spans="1:53" ht="17.25" customHeight="1">
      <c r="A41" s="92"/>
      <c r="B41" s="93" t="s">
        <v>19</v>
      </c>
      <c r="C41" s="94" t="s">
        <v>66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</row>
    <row r="42" spans="1:53" ht="17.25" customHeight="1">
      <c r="A42" s="74"/>
      <c r="B42" s="76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</row>
    <row r="43" spans="1:53" ht="17.25" customHeight="1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</row>
    <row r="44" spans="1:53" ht="17.25" customHeight="1"/>
    <row r="45" spans="1:53" ht="17.25" customHeight="1"/>
    <row r="46" spans="1:53" ht="17.25" customHeight="1"/>
    <row r="47" spans="1:53" ht="17.25" customHeight="1"/>
    <row r="48" spans="1:53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</sheetData>
  <mergeCells count="46">
    <mergeCell ref="B18:D19"/>
    <mergeCell ref="B14:D14"/>
    <mergeCell ref="B15:D15"/>
    <mergeCell ref="H14:K14"/>
    <mergeCell ref="H15:Z15"/>
    <mergeCell ref="G21:G24"/>
    <mergeCell ref="H21:I22"/>
    <mergeCell ref="H23:I24"/>
    <mergeCell ref="G26:G29"/>
    <mergeCell ref="H26:I27"/>
    <mergeCell ref="H28:I29"/>
    <mergeCell ref="AC21:AI25"/>
    <mergeCell ref="J21:Z22"/>
    <mergeCell ref="AB18:AK19"/>
    <mergeCell ref="AD8:AE9"/>
    <mergeCell ref="AO31:AU32"/>
    <mergeCell ref="AO26:AT27"/>
    <mergeCell ref="J28:Z29"/>
    <mergeCell ref="J23:Z24"/>
    <mergeCell ref="L32:Z32"/>
    <mergeCell ref="J26:Z27"/>
    <mergeCell ref="A31:B35"/>
    <mergeCell ref="G34:K34"/>
    <mergeCell ref="C32:E34"/>
    <mergeCell ref="L33:P33"/>
    <mergeCell ref="R33:Z33"/>
    <mergeCell ref="V34:X34"/>
    <mergeCell ref="Q34:T34"/>
    <mergeCell ref="L34:O34"/>
    <mergeCell ref="G33:K33"/>
    <mergeCell ref="G32:K32"/>
    <mergeCell ref="AL1:AN1"/>
    <mergeCell ref="AL2:AN2"/>
    <mergeCell ref="AC11:AD12"/>
    <mergeCell ref="AE11:AI12"/>
    <mergeCell ref="A1:AA1"/>
    <mergeCell ref="AD2:AE3"/>
    <mergeCell ref="AD5:AE6"/>
    <mergeCell ref="J9:O9"/>
    <mergeCell ref="J8:O8"/>
    <mergeCell ref="J7:O7"/>
    <mergeCell ref="P7:Z7"/>
    <mergeCell ref="P8:Z8"/>
    <mergeCell ref="P9:T9"/>
    <mergeCell ref="V9:Z9"/>
    <mergeCell ref="B11:I11"/>
  </mergeCells>
  <phoneticPr fontId="1"/>
  <dataValidations count="6">
    <dataValidation imeMode="off" allowBlank="1" showInputMessage="1" showErrorMessage="1" sqref="U3 W3 Y3 H14:K14 V34 AE11:AI12 P34:Q34 L34 J23:Z24 J28:Z29" xr:uid="{00000000-0002-0000-0000-000000000000}"/>
    <dataValidation type="list" allowBlank="1" showInputMessage="1" showErrorMessage="1" sqref="AD2:AF3" xr:uid="{00000000-0002-0000-0000-000001000000}">
      <formula1>$AG$2:$AG$3</formula1>
    </dataValidation>
    <dataValidation type="list" allowBlank="1" showInputMessage="1" showErrorMessage="1" sqref="AD8:AE9 AL14:AQ15" xr:uid="{00000000-0002-0000-0000-000002000000}">
      <formula1>$AG$8:$AG$9</formula1>
    </dataValidation>
    <dataValidation type="list" allowBlank="1" showInputMessage="1" showErrorMessage="1" sqref="AH5:AQ6 AF5:AF6" xr:uid="{00000000-0002-0000-0000-000003000000}">
      <formula1>$AR$2:$AR$12</formula1>
    </dataValidation>
    <dataValidation type="list" allowBlank="1" showInputMessage="1" showErrorMessage="1" sqref="AH17:AK17 AF17" xr:uid="{00000000-0002-0000-0000-000004000000}">
      <formula1>#REF!</formula1>
    </dataValidation>
    <dataValidation type="list" allowBlank="1" showInputMessage="1" showErrorMessage="1" sqref="AD5:AE6" xr:uid="{00000000-0002-0000-0000-000005000000}">
      <formula1>$AR$2:$AR$15</formula1>
    </dataValidation>
  </dataValidations>
  <printOptions horizontalCentered="1"/>
  <pageMargins left="0.70866141732283472" right="0.51181102362204722" top="0.74803149606299213" bottom="0.35433070866141736" header="0.31496062992125984" footer="0.31496062992125984"/>
  <pageSetup paperSize="9" scale="9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16</xdr:row>
                    <xdr:rowOff>123825</xdr:rowOff>
                  </from>
                  <to>
                    <xdr:col>7</xdr:col>
                    <xdr:colOff>38100</xdr:colOff>
                    <xdr:row>18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17</xdr:row>
                    <xdr:rowOff>228600</xdr:rowOff>
                  </from>
                  <to>
                    <xdr:col>7</xdr:col>
                    <xdr:colOff>38100</xdr:colOff>
                    <xdr:row>19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Button 7">
              <controlPr defaultSize="0" print="0" autoFill="0" autoPict="0" macro="[0]!PDF保存">
                <anchor moveWithCells="1" sizeWithCells="1">
                  <from>
                    <xdr:col>28</xdr:col>
                    <xdr:colOff>9525</xdr:colOff>
                    <xdr:row>26</xdr:row>
                    <xdr:rowOff>76200</xdr:rowOff>
                  </from>
                  <to>
                    <xdr:col>34</xdr:col>
                    <xdr:colOff>95250</xdr:colOff>
                    <xdr:row>29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FF0000"/>
  </sheetPr>
  <dimension ref="A2:P19"/>
  <sheetViews>
    <sheetView zoomScale="70" zoomScaleNormal="70" workbookViewId="0">
      <selection activeCell="A9" sqref="A9"/>
    </sheetView>
  </sheetViews>
  <sheetFormatPr defaultRowHeight="18.75"/>
  <cols>
    <col min="8" max="8" width="17.375" customWidth="1"/>
  </cols>
  <sheetData>
    <row r="2" spans="1:16" ht="44.25">
      <c r="A2" s="171" t="s">
        <v>79</v>
      </c>
      <c r="I2" s="173" t="s">
        <v>80</v>
      </c>
    </row>
    <row r="3" spans="1:16" ht="18.75" customHeight="1">
      <c r="A3" s="170"/>
    </row>
    <row r="4" spans="1:16" ht="44.25">
      <c r="A4" s="170" t="s">
        <v>71</v>
      </c>
      <c r="I4" s="270" t="s">
        <v>81</v>
      </c>
      <c r="J4" s="270"/>
      <c r="K4" s="270"/>
      <c r="L4" s="270"/>
      <c r="M4" s="270"/>
      <c r="N4" s="270"/>
      <c r="O4" s="270"/>
      <c r="P4" s="270"/>
    </row>
    <row r="5" spans="1:16" ht="18.75" customHeight="1">
      <c r="A5" s="170"/>
    </row>
    <row r="6" spans="1:16" ht="44.25">
      <c r="A6" s="170" t="s">
        <v>90</v>
      </c>
      <c r="I6" s="192" t="s">
        <v>96</v>
      </c>
    </row>
    <row r="7" spans="1:16" ht="18.75" customHeight="1"/>
    <row r="8" spans="1:16" ht="45.75">
      <c r="A8" s="170" t="s">
        <v>88</v>
      </c>
    </row>
    <row r="10" spans="1:16" ht="45.75">
      <c r="A10" s="170" t="s">
        <v>89</v>
      </c>
    </row>
    <row r="13" spans="1:16" s="176" customFormat="1" ht="30">
      <c r="A13" s="175" t="s">
        <v>84</v>
      </c>
    </row>
    <row r="14" spans="1:16" s="175" customFormat="1" ht="30">
      <c r="A14" s="174" t="s">
        <v>86</v>
      </c>
    </row>
    <row r="15" spans="1:16" s="175" customFormat="1" ht="30">
      <c r="A15" s="174" t="s">
        <v>85</v>
      </c>
    </row>
    <row r="16" spans="1:16" s="175" customFormat="1" ht="30">
      <c r="A16" s="174" t="s">
        <v>87</v>
      </c>
    </row>
    <row r="17" spans="1:1" s="175" customFormat="1" ht="30">
      <c r="A17" s="174" t="s">
        <v>75</v>
      </c>
    </row>
    <row r="18" spans="1:1" s="175" customFormat="1" ht="30"/>
    <row r="19" spans="1:1" s="175" customFormat="1" ht="30">
      <c r="A19" s="174"/>
    </row>
  </sheetData>
  <mergeCells count="1">
    <mergeCell ref="I4:P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tabColor rgb="FF00B050"/>
    <pageSetUpPr fitToPage="1"/>
  </sheetPr>
  <dimension ref="A1:BK94"/>
  <sheetViews>
    <sheetView zoomScale="70" zoomScaleNormal="70" zoomScaleSheetLayoutView="70" workbookViewId="0">
      <pane ySplit="14" topLeftCell="A15" activePane="bottomLeft" state="frozen"/>
      <selection pane="bottomLeft" activeCell="AR20" sqref="AR20"/>
    </sheetView>
  </sheetViews>
  <sheetFormatPr defaultColWidth="9" defaultRowHeight="13.5"/>
  <cols>
    <col min="1" max="1" width="2.125" style="95" customWidth="1"/>
    <col min="2" max="4" width="3.5" style="95" customWidth="1"/>
    <col min="5" max="7" width="2.5" style="95" customWidth="1"/>
    <col min="8" max="8" width="3.5" style="95" customWidth="1"/>
    <col min="9" max="9" width="3.375" style="95" customWidth="1"/>
    <col min="10" max="11" width="3.5" style="95" customWidth="1"/>
    <col min="12" max="13" width="1.875" style="95" customWidth="1"/>
    <col min="14" max="17" width="3.5" style="95" customWidth="1"/>
    <col min="18" max="19" width="1.875" style="95" customWidth="1"/>
    <col min="20" max="26" width="3.5" style="95" customWidth="1"/>
    <col min="27" max="27" width="3.375" style="95" customWidth="1"/>
    <col min="28" max="43" width="3.5" style="95" customWidth="1"/>
    <col min="44" max="44" width="7.875" style="96" customWidth="1"/>
    <col min="45" max="45" width="21.875" style="95" customWidth="1"/>
    <col min="46" max="46" width="25.375" style="95" customWidth="1"/>
    <col min="47" max="47" width="7.5" style="184" customWidth="1"/>
    <col min="48" max="48" width="11" style="184" customWidth="1"/>
    <col min="49" max="49" width="10.875" style="95" customWidth="1"/>
    <col min="50" max="66" width="3.5" style="95" customWidth="1"/>
    <col min="67" max="16384" width="9" style="95"/>
  </cols>
  <sheetData>
    <row r="1" spans="1:63" ht="21.95" customHeight="1" thickBot="1">
      <c r="A1" s="299" t="s">
        <v>91</v>
      </c>
      <c r="B1" s="299"/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  <c r="S1" s="299"/>
      <c r="T1" s="299"/>
      <c r="U1" s="299"/>
      <c r="V1" s="299"/>
      <c r="W1" s="299"/>
      <c r="X1" s="299"/>
      <c r="Y1" s="299"/>
      <c r="Z1" s="299"/>
      <c r="AA1" s="299"/>
      <c r="AB1" s="100" t="s">
        <v>4</v>
      </c>
      <c r="AF1" s="101" t="s">
        <v>26</v>
      </c>
      <c r="AG1" s="101"/>
      <c r="AH1" s="101"/>
      <c r="AI1" s="101"/>
      <c r="AL1" s="220" t="s">
        <v>33</v>
      </c>
      <c r="AM1" s="220"/>
      <c r="AN1" s="220"/>
      <c r="AR1" s="1"/>
      <c r="AS1" s="2" t="s">
        <v>41</v>
      </c>
      <c r="AT1" s="2" t="s">
        <v>57</v>
      </c>
      <c r="AU1" s="209"/>
      <c r="AV1" s="209"/>
      <c r="AW1" s="21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17.2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D2" s="225">
        <v>1</v>
      </c>
      <c r="AE2" s="226"/>
      <c r="AF2" s="103"/>
      <c r="AG2" s="182">
        <v>1</v>
      </c>
      <c r="AH2" s="101" t="s">
        <v>3</v>
      </c>
      <c r="AI2" s="101"/>
      <c r="AL2" s="221" t="s">
        <v>34</v>
      </c>
      <c r="AM2" s="221"/>
      <c r="AN2" s="221"/>
      <c r="AR2" s="214">
        <v>10</v>
      </c>
      <c r="AS2" s="210" t="s">
        <v>103</v>
      </c>
      <c r="AT2" s="210" t="str">
        <f>AS2&amp;"長"</f>
        <v>石狩振興局長</v>
      </c>
      <c r="AU2" s="216"/>
      <c r="AV2" s="217"/>
      <c r="AW2" s="21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</row>
    <row r="3" spans="1:63" ht="21.95" customHeight="1" thickBot="1">
      <c r="T3" s="104" t="str">
        <f>IF($AD$2="","","令和")</f>
        <v>令和</v>
      </c>
      <c r="U3" s="8"/>
      <c r="V3" s="105" t="s">
        <v>2</v>
      </c>
      <c r="W3" s="178"/>
      <c r="X3" s="105" t="s">
        <v>1</v>
      </c>
      <c r="Y3" s="178"/>
      <c r="Z3" s="105" t="s">
        <v>0</v>
      </c>
      <c r="AA3" s="105"/>
      <c r="AD3" s="227"/>
      <c r="AE3" s="228"/>
      <c r="AF3" s="103"/>
      <c r="AG3" s="182">
        <v>2</v>
      </c>
      <c r="AH3" s="101" t="s">
        <v>9</v>
      </c>
      <c r="AI3" s="101"/>
      <c r="AR3" s="214">
        <v>11</v>
      </c>
      <c r="AS3" s="210" t="s">
        <v>102</v>
      </c>
      <c r="AT3" s="210" t="str">
        <f t="shared" ref="AT3:AT15" si="0">AS3&amp;"長"</f>
        <v>後志総合振興局長</v>
      </c>
      <c r="AU3" s="216"/>
      <c r="AV3" s="217"/>
      <c r="AW3" s="21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ht="17.25" customHeight="1" thickBot="1">
      <c r="AB4" s="100" t="s">
        <v>5</v>
      </c>
      <c r="AF4" s="101" t="s">
        <v>27</v>
      </c>
      <c r="AG4" s="101"/>
      <c r="AH4" s="101"/>
      <c r="AI4" s="101"/>
      <c r="AR4" s="214">
        <v>12</v>
      </c>
      <c r="AS4" s="210" t="s">
        <v>104</v>
      </c>
      <c r="AT4" s="210" t="str">
        <f t="shared" si="0"/>
        <v>檜山振興局長</v>
      </c>
      <c r="AU4" s="216"/>
      <c r="AV4" s="217"/>
      <c r="AW4" s="21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</row>
    <row r="5" spans="1:63" ht="21.95" customHeight="1">
      <c r="B5" s="46" t="str">
        <f>IF(AD5="","（支出負担行為担当者）",VLOOKUP(AD5,$AR$2:$AT$15,3,1))&amp;"　様"</f>
        <v>上川総合振興局長　様</v>
      </c>
      <c r="AD5" s="225">
        <v>23</v>
      </c>
      <c r="AE5" s="226"/>
      <c r="AF5" s="103"/>
      <c r="AG5" s="103"/>
      <c r="AH5" s="103"/>
      <c r="AI5" s="103"/>
      <c r="AJ5" s="106"/>
      <c r="AK5" s="106"/>
      <c r="AL5" s="106"/>
      <c r="AM5" s="106"/>
      <c r="AN5" s="106"/>
      <c r="AO5" s="106"/>
      <c r="AP5" s="106"/>
      <c r="AQ5" s="106"/>
      <c r="AR5" s="214">
        <v>13</v>
      </c>
      <c r="AS5" s="210" t="s">
        <v>105</v>
      </c>
      <c r="AT5" s="210" t="str">
        <f t="shared" si="0"/>
        <v>渡島総合振興局長</v>
      </c>
      <c r="AU5" s="218"/>
      <c r="AV5" s="217"/>
      <c r="AW5" s="21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</row>
    <row r="6" spans="1:63" ht="17.25" customHeight="1" thickBot="1">
      <c r="AD6" s="227"/>
      <c r="AE6" s="228"/>
      <c r="AF6" s="103"/>
      <c r="AG6" s="103"/>
      <c r="AH6" s="103"/>
      <c r="AI6" s="103"/>
      <c r="AJ6" s="106"/>
      <c r="AK6" s="106"/>
      <c r="AL6" s="106"/>
      <c r="AM6" s="106"/>
      <c r="AN6" s="106"/>
      <c r="AO6" s="106"/>
      <c r="AP6" s="106"/>
      <c r="AQ6" s="106"/>
      <c r="AR6" s="214">
        <v>14</v>
      </c>
      <c r="AS6" s="210" t="s">
        <v>106</v>
      </c>
      <c r="AT6" s="210" t="str">
        <f t="shared" si="0"/>
        <v>胆振総合振興局長</v>
      </c>
      <c r="AU6" s="218"/>
      <c r="AV6" s="217"/>
      <c r="AW6" s="21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</row>
    <row r="7" spans="1:63" ht="21.95" customHeight="1" thickBot="1">
      <c r="I7" s="298" t="s">
        <v>6</v>
      </c>
      <c r="J7" s="298"/>
      <c r="K7" s="298"/>
      <c r="L7" s="298"/>
      <c r="M7" s="298"/>
      <c r="N7" s="298"/>
      <c r="O7" s="298"/>
      <c r="P7" s="230"/>
      <c r="Q7" s="230"/>
      <c r="R7" s="230"/>
      <c r="S7" s="230"/>
      <c r="T7" s="230"/>
      <c r="U7" s="230"/>
      <c r="V7" s="230"/>
      <c r="W7" s="230"/>
      <c r="X7" s="230"/>
      <c r="Y7" s="230"/>
      <c r="Z7" s="230"/>
      <c r="AA7" s="184"/>
      <c r="AB7" s="100" t="s">
        <v>5</v>
      </c>
      <c r="AF7" s="101" t="s">
        <v>28</v>
      </c>
      <c r="AG7" s="101"/>
      <c r="AH7" s="101"/>
      <c r="AI7" s="101"/>
      <c r="AR7" s="214">
        <v>15</v>
      </c>
      <c r="AS7" s="210" t="s">
        <v>107</v>
      </c>
      <c r="AT7" s="210" t="str">
        <f t="shared" si="0"/>
        <v>日高振興局長</v>
      </c>
      <c r="AU7" s="218"/>
      <c r="AV7" s="217"/>
      <c r="AW7" s="21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</row>
    <row r="8" spans="1:63" ht="21.95" customHeight="1">
      <c r="I8" s="298" t="s">
        <v>7</v>
      </c>
      <c r="J8" s="298"/>
      <c r="K8" s="298"/>
      <c r="L8" s="298"/>
      <c r="M8" s="298"/>
      <c r="N8" s="298"/>
      <c r="O8" s="298"/>
      <c r="P8" s="230"/>
      <c r="Q8" s="230"/>
      <c r="R8" s="230"/>
      <c r="S8" s="230"/>
      <c r="T8" s="230"/>
      <c r="U8" s="230"/>
      <c r="V8" s="230"/>
      <c r="W8" s="230"/>
      <c r="X8" s="230"/>
      <c r="Y8" s="230"/>
      <c r="Z8" s="230"/>
      <c r="AA8" s="184"/>
      <c r="AD8" s="225">
        <v>1</v>
      </c>
      <c r="AE8" s="226"/>
      <c r="AF8" s="101"/>
      <c r="AG8" s="182">
        <v>1</v>
      </c>
      <c r="AH8" s="101" t="s">
        <v>8</v>
      </c>
      <c r="AI8" s="101"/>
      <c r="AR8" s="214">
        <v>16</v>
      </c>
      <c r="AS8" s="210" t="s">
        <v>108</v>
      </c>
      <c r="AT8" s="210" t="str">
        <f t="shared" si="0"/>
        <v>十勝総合振興局長</v>
      </c>
      <c r="AU8" s="218"/>
      <c r="AV8" s="217"/>
      <c r="AW8" s="21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</row>
    <row r="9" spans="1:63" ht="21.95" customHeight="1" thickBot="1">
      <c r="I9" s="298" t="s">
        <v>31</v>
      </c>
      <c r="J9" s="298"/>
      <c r="K9" s="298"/>
      <c r="L9" s="298"/>
      <c r="M9" s="298"/>
      <c r="N9" s="298"/>
      <c r="O9" s="298"/>
      <c r="P9" s="231"/>
      <c r="Q9" s="231"/>
      <c r="R9" s="231"/>
      <c r="S9" s="231"/>
      <c r="T9" s="231"/>
      <c r="U9" s="107"/>
      <c r="V9" s="231"/>
      <c r="W9" s="231"/>
      <c r="X9" s="231"/>
      <c r="Y9" s="231"/>
      <c r="Z9" s="231"/>
      <c r="AA9" s="184"/>
      <c r="AD9" s="227"/>
      <c r="AE9" s="228"/>
      <c r="AF9" s="101"/>
      <c r="AG9" s="182"/>
      <c r="AH9" s="101"/>
      <c r="AI9" s="101"/>
      <c r="AR9" s="214">
        <v>17</v>
      </c>
      <c r="AS9" s="210" t="s">
        <v>109</v>
      </c>
      <c r="AT9" s="210" t="str">
        <f t="shared" si="0"/>
        <v>釧路総合振興局長</v>
      </c>
      <c r="AU9" s="218"/>
      <c r="AV9" s="217"/>
      <c r="AW9" s="21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</row>
    <row r="10" spans="1:63" ht="21.95" customHeight="1">
      <c r="H10" s="108" t="s">
        <v>67</v>
      </c>
      <c r="I10" s="184" t="s">
        <v>6</v>
      </c>
      <c r="J10" s="184"/>
      <c r="K10" s="195"/>
      <c r="L10" s="184"/>
      <c r="M10" s="184"/>
      <c r="N10" s="184"/>
      <c r="O10" s="184"/>
      <c r="P10" s="230"/>
      <c r="Q10" s="230"/>
      <c r="R10" s="230"/>
      <c r="S10" s="230"/>
      <c r="T10" s="230"/>
      <c r="U10" s="230"/>
      <c r="V10" s="230"/>
      <c r="W10" s="230"/>
      <c r="X10" s="230"/>
      <c r="Y10" s="230"/>
      <c r="Z10" s="230"/>
      <c r="AA10" s="184"/>
      <c r="AB10" s="100" t="s">
        <v>29</v>
      </c>
      <c r="AR10" s="214">
        <v>18</v>
      </c>
      <c r="AS10" s="210" t="s">
        <v>110</v>
      </c>
      <c r="AT10" s="210" t="str">
        <f t="shared" si="0"/>
        <v>根室振興局長</v>
      </c>
      <c r="AU10" s="218"/>
      <c r="AV10" s="217"/>
      <c r="AW10" s="21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</row>
    <row r="11" spans="1:63" ht="21.95" customHeight="1">
      <c r="I11" s="184" t="s">
        <v>68</v>
      </c>
      <c r="J11" s="184"/>
      <c r="K11" s="195"/>
      <c r="L11" s="184"/>
      <c r="M11" s="184"/>
      <c r="N11" s="184"/>
      <c r="O11" s="184"/>
      <c r="P11" s="109"/>
      <c r="Q11" s="109"/>
      <c r="R11" s="109"/>
      <c r="S11" s="109"/>
      <c r="T11" s="109"/>
      <c r="U11" s="107"/>
      <c r="V11" s="231"/>
      <c r="W11" s="231"/>
      <c r="X11" s="231"/>
      <c r="Y11" s="231"/>
      <c r="Z11" s="231"/>
      <c r="AA11" s="184"/>
      <c r="AC11" s="287" t="s">
        <v>30</v>
      </c>
      <c r="AD11" s="287"/>
      <c r="AE11" s="223"/>
      <c r="AF11" s="223"/>
      <c r="AG11" s="223"/>
      <c r="AH11" s="223"/>
      <c r="AI11" s="223"/>
      <c r="AR11" s="214">
        <v>19</v>
      </c>
      <c r="AS11" s="210" t="s">
        <v>111</v>
      </c>
      <c r="AT11" s="210" t="str">
        <f t="shared" si="0"/>
        <v>オホーツク総合振興局長</v>
      </c>
      <c r="AU11" s="218"/>
      <c r="AV11" s="217"/>
      <c r="AW11" s="21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</row>
    <row r="12" spans="1:63" ht="21.95" customHeight="1">
      <c r="AC12" s="287"/>
      <c r="AD12" s="287"/>
      <c r="AE12" s="223"/>
      <c r="AF12" s="223"/>
      <c r="AG12" s="223"/>
      <c r="AH12" s="223"/>
      <c r="AI12" s="223"/>
      <c r="AR12" s="214">
        <v>20</v>
      </c>
      <c r="AS12" s="210" t="s">
        <v>112</v>
      </c>
      <c r="AT12" s="210" t="str">
        <f t="shared" si="0"/>
        <v>宗谷総合振興局長</v>
      </c>
      <c r="AU12" s="218"/>
      <c r="AV12" s="217"/>
      <c r="AW12" s="21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</row>
    <row r="13" spans="1:63" ht="17.25" customHeight="1">
      <c r="A13" s="101"/>
      <c r="B13" s="288">
        <f>AE11</f>
        <v>0</v>
      </c>
      <c r="C13" s="288"/>
      <c r="D13" s="288"/>
      <c r="E13" s="288"/>
      <c r="F13" s="288"/>
      <c r="G13" s="288"/>
      <c r="H13" s="288"/>
      <c r="I13" s="289" t="str">
        <f>"に開札予定の次の"&amp;IF(AD2=1,AH2,AH3)&amp;"について、落札者となった"</f>
        <v>に開札予定の次の工事について、落札者となった</v>
      </c>
      <c r="J13" s="289"/>
      <c r="K13" s="289"/>
      <c r="L13" s="289"/>
      <c r="M13" s="289"/>
      <c r="N13" s="289"/>
      <c r="O13" s="289"/>
      <c r="P13" s="289"/>
      <c r="Q13" s="289"/>
      <c r="R13" s="289"/>
      <c r="S13" s="289"/>
      <c r="T13" s="289"/>
      <c r="U13" s="289"/>
      <c r="V13" s="289"/>
      <c r="W13" s="289"/>
      <c r="X13" s="289"/>
      <c r="Y13" s="289"/>
      <c r="Z13" s="289"/>
      <c r="AA13" s="289"/>
      <c r="AR13" s="215">
        <v>21</v>
      </c>
      <c r="AS13" s="211" t="s">
        <v>113</v>
      </c>
      <c r="AT13" s="210" t="str">
        <f t="shared" si="0"/>
        <v>留萌振興局長</v>
      </c>
      <c r="AU13" s="219"/>
      <c r="AV13" s="219"/>
      <c r="AW13" s="21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</row>
    <row r="14" spans="1:63" ht="21.95" customHeight="1">
      <c r="A14" s="111" t="s">
        <v>20</v>
      </c>
      <c r="B14" s="101"/>
      <c r="C14" s="101"/>
      <c r="D14" s="101"/>
      <c r="E14" s="101"/>
      <c r="F14" s="101"/>
      <c r="G14" s="101"/>
      <c r="H14" s="101"/>
      <c r="AJ14" s="110"/>
      <c r="AK14" s="110"/>
      <c r="AL14" s="106"/>
      <c r="AM14" s="106"/>
      <c r="AN14" s="106"/>
      <c r="AO14" s="106"/>
      <c r="AP14" s="106"/>
      <c r="AQ14" s="106"/>
      <c r="AR14" s="215">
        <v>22</v>
      </c>
      <c r="AS14" s="211" t="s">
        <v>114</v>
      </c>
      <c r="AT14" s="210" t="str">
        <f t="shared" si="0"/>
        <v>空知総合振興局長</v>
      </c>
      <c r="AU14" s="219"/>
      <c r="AV14" s="219"/>
      <c r="AW14" s="21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</row>
    <row r="15" spans="1:63" ht="12.95" customHeight="1">
      <c r="A15" s="112"/>
      <c r="B15" s="113"/>
      <c r="C15" s="113"/>
      <c r="D15" s="113"/>
      <c r="E15" s="114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4"/>
      <c r="AJ15" s="110"/>
      <c r="AK15" s="110"/>
      <c r="AL15" s="106"/>
      <c r="AM15" s="106"/>
      <c r="AN15" s="106"/>
      <c r="AO15" s="106"/>
      <c r="AP15" s="106"/>
      <c r="AQ15" s="106"/>
      <c r="AR15" s="215">
        <v>23</v>
      </c>
      <c r="AS15" s="211" t="s">
        <v>115</v>
      </c>
      <c r="AT15" s="210" t="str">
        <f t="shared" si="0"/>
        <v>上川総合振興局長</v>
      </c>
      <c r="AU15" s="219"/>
      <c r="AV15" s="219"/>
      <c r="AW15" s="21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</row>
    <row r="16" spans="1:63" ht="21.95" customHeight="1">
      <c r="A16" s="120" t="s">
        <v>12</v>
      </c>
      <c r="B16" s="297" t="str">
        <f>IF(AD2=1,"工事番号","業務番号")</f>
        <v>工事番号</v>
      </c>
      <c r="C16" s="297"/>
      <c r="D16" s="297"/>
      <c r="E16" s="121" t="s">
        <v>11</v>
      </c>
      <c r="F16" s="122" t="s">
        <v>12</v>
      </c>
      <c r="G16" s="122"/>
      <c r="H16" s="246"/>
      <c r="I16" s="246"/>
      <c r="J16" s="246"/>
      <c r="K16" s="290"/>
      <c r="L16" s="122" t="s">
        <v>11</v>
      </c>
      <c r="M16" s="123"/>
      <c r="N16" s="123"/>
      <c r="O16" s="123"/>
      <c r="P16" s="123"/>
      <c r="Q16" s="123"/>
      <c r="R16" s="123"/>
      <c r="S16" s="123"/>
      <c r="T16" s="123"/>
      <c r="U16" s="123"/>
      <c r="V16" s="123"/>
      <c r="W16" s="123"/>
      <c r="X16" s="123"/>
      <c r="Y16" s="123"/>
      <c r="Z16" s="123"/>
      <c r="AA16" s="124"/>
      <c r="AC16" s="101"/>
      <c r="AD16" s="101"/>
      <c r="AE16" s="101"/>
      <c r="AF16" s="101"/>
      <c r="AG16" s="101"/>
      <c r="AH16" s="101"/>
      <c r="AI16" s="101"/>
      <c r="AJ16" s="101"/>
      <c r="AK16" s="101"/>
      <c r="AO16" s="116" t="s">
        <v>43</v>
      </c>
      <c r="AP16" s="117"/>
      <c r="AQ16" s="117"/>
      <c r="AR16" s="118"/>
      <c r="AS16" s="117"/>
      <c r="AT16" s="119"/>
    </row>
    <row r="17" spans="1:49" ht="21.95" customHeight="1">
      <c r="A17" s="131"/>
      <c r="B17" s="297" t="str">
        <f>IF(AD2=1,"工事名","業務名")</f>
        <v>工事名</v>
      </c>
      <c r="C17" s="297"/>
      <c r="D17" s="297"/>
      <c r="E17" s="124"/>
      <c r="F17" s="123"/>
      <c r="G17" s="123"/>
      <c r="H17" s="263"/>
      <c r="I17" s="263"/>
      <c r="J17" s="263"/>
      <c r="K17" s="263"/>
      <c r="L17" s="263"/>
      <c r="M17" s="263"/>
      <c r="N17" s="263"/>
      <c r="O17" s="263"/>
      <c r="P17" s="263"/>
      <c r="Q17" s="263"/>
      <c r="R17" s="263"/>
      <c r="S17" s="263"/>
      <c r="T17" s="263"/>
      <c r="U17" s="263"/>
      <c r="V17" s="263"/>
      <c r="W17" s="263"/>
      <c r="X17" s="263"/>
      <c r="Y17" s="263"/>
      <c r="Z17" s="263"/>
      <c r="AA17" s="124"/>
      <c r="AB17" s="101" t="s">
        <v>42</v>
      </c>
      <c r="AC17" s="101"/>
      <c r="AD17" s="101"/>
      <c r="AE17" s="101"/>
      <c r="AF17" s="103"/>
      <c r="AG17" s="103"/>
      <c r="AH17" s="103"/>
      <c r="AI17" s="103"/>
      <c r="AJ17" s="103"/>
      <c r="AK17" s="103"/>
      <c r="AL17" s="106"/>
      <c r="AM17" s="106"/>
      <c r="AN17" s="106"/>
      <c r="AO17" s="125"/>
      <c r="AP17" s="126"/>
      <c r="AQ17" s="127"/>
      <c r="AR17" s="128" t="s">
        <v>27</v>
      </c>
      <c r="AS17" s="129" t="str">
        <f>VLOOKUP(AT17,AR2:AS15,2,1)</f>
        <v>上川総合振興局</v>
      </c>
      <c r="AT17" s="130">
        <f>AD5</f>
        <v>23</v>
      </c>
    </row>
    <row r="18" spans="1:49" ht="12.95" customHeight="1">
      <c r="A18" s="136"/>
      <c r="B18" s="137"/>
      <c r="C18" s="137"/>
      <c r="D18" s="137"/>
      <c r="E18" s="138"/>
      <c r="F18" s="139"/>
      <c r="G18" s="139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38"/>
      <c r="AC18" s="101"/>
      <c r="AD18" s="101"/>
      <c r="AE18" s="101"/>
      <c r="AF18" s="103"/>
      <c r="AG18" s="103"/>
      <c r="AH18" s="103"/>
      <c r="AI18" s="103"/>
      <c r="AJ18" s="103"/>
      <c r="AK18" s="103"/>
      <c r="AL18" s="106"/>
      <c r="AM18" s="106"/>
      <c r="AN18" s="106"/>
      <c r="AO18" s="125"/>
      <c r="AP18" s="116"/>
      <c r="AQ18" s="132"/>
      <c r="AR18" s="133" t="s">
        <v>30</v>
      </c>
      <c r="AS18" s="134" t="str">
        <f>MONTH(AE11)&amp;"月"&amp;DAY(AE11)&amp;"日"</f>
        <v>1月0日</v>
      </c>
      <c r="AT18" s="135"/>
    </row>
    <row r="19" spans="1:49" ht="12.95" customHeight="1">
      <c r="A19" s="131"/>
      <c r="B19" s="181"/>
      <c r="C19" s="181"/>
      <c r="D19" s="181"/>
      <c r="E19" s="124"/>
      <c r="F19" s="112"/>
      <c r="G19" s="115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14"/>
      <c r="AL19" s="141"/>
      <c r="AM19" s="141"/>
      <c r="AN19" s="141"/>
      <c r="AO19" s="142"/>
      <c r="AP19" s="116"/>
      <c r="AQ19" s="143"/>
      <c r="AR19" s="133" t="s">
        <v>10</v>
      </c>
      <c r="AS19" s="144">
        <f>H16</f>
        <v>0</v>
      </c>
      <c r="AT19" s="135"/>
    </row>
    <row r="20" spans="1:49" ht="21.95" customHeight="1">
      <c r="A20" s="131"/>
      <c r="B20" s="286" t="s">
        <v>94</v>
      </c>
      <c r="C20" s="286"/>
      <c r="D20" s="286"/>
      <c r="E20" s="124"/>
      <c r="F20" s="131"/>
      <c r="G20" s="30"/>
      <c r="H20" s="147" t="s">
        <v>22</v>
      </c>
      <c r="J20" s="147"/>
      <c r="K20" s="147"/>
      <c r="L20" s="147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24"/>
      <c r="AB20" s="273" t="s">
        <v>23</v>
      </c>
      <c r="AC20" s="274"/>
      <c r="AD20" s="274"/>
      <c r="AE20" s="274"/>
      <c r="AF20" s="274"/>
      <c r="AG20" s="274"/>
      <c r="AH20" s="274"/>
      <c r="AI20" s="274"/>
      <c r="AJ20" s="274"/>
      <c r="AL20" s="141"/>
      <c r="AM20" s="141"/>
      <c r="AN20" s="141"/>
      <c r="AO20" s="142"/>
      <c r="AP20" s="116"/>
      <c r="AQ20" s="143"/>
      <c r="AR20" s="133" t="s">
        <v>46</v>
      </c>
      <c r="AS20" s="146">
        <f>P8</f>
        <v>0</v>
      </c>
      <c r="AT20" s="135"/>
    </row>
    <row r="21" spans="1:49" ht="21.95" customHeight="1">
      <c r="A21" s="131"/>
      <c r="B21" s="286"/>
      <c r="C21" s="286"/>
      <c r="D21" s="286"/>
      <c r="E21" s="124"/>
      <c r="F21" s="131"/>
      <c r="G21" s="30"/>
      <c r="H21" s="147" t="s">
        <v>25</v>
      </c>
      <c r="J21" s="147"/>
      <c r="K21" s="147"/>
      <c r="L21" s="147"/>
      <c r="M21" s="145"/>
      <c r="N21" s="145"/>
      <c r="O21" s="145"/>
      <c r="P21" s="145"/>
      <c r="Q21" s="145"/>
      <c r="R21" s="145"/>
      <c r="S21" s="145"/>
      <c r="T21" s="145"/>
      <c r="U21" s="145"/>
      <c r="V21" s="145"/>
      <c r="W21" s="145"/>
      <c r="X21" s="145"/>
      <c r="Y21" s="145"/>
      <c r="Z21" s="145"/>
      <c r="AA21" s="124"/>
      <c r="AB21" s="273"/>
      <c r="AC21" s="274"/>
      <c r="AD21" s="274"/>
      <c r="AE21" s="274"/>
      <c r="AF21" s="274"/>
      <c r="AG21" s="274"/>
      <c r="AH21" s="274"/>
      <c r="AI21" s="274"/>
      <c r="AJ21" s="274"/>
      <c r="AK21" s="190"/>
      <c r="AL21" s="141"/>
      <c r="AM21" s="141"/>
      <c r="AN21" s="141"/>
      <c r="AO21" s="101"/>
      <c r="AP21" s="148"/>
      <c r="AQ21" s="149"/>
      <c r="AR21" s="150" t="s">
        <v>61</v>
      </c>
      <c r="AS21" s="151" t="s">
        <v>91</v>
      </c>
      <c r="AT21" s="152"/>
    </row>
    <row r="22" spans="1:49" ht="21.95" customHeight="1">
      <c r="A22" s="131"/>
      <c r="B22" s="183"/>
      <c r="C22" s="183"/>
      <c r="D22" s="183"/>
      <c r="E22" s="124"/>
      <c r="F22" s="131"/>
      <c r="G22" s="154"/>
      <c r="H22" s="147" t="s">
        <v>98</v>
      </c>
      <c r="J22" s="147"/>
      <c r="K22" s="147"/>
      <c r="L22" s="147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5"/>
      <c r="X22" s="145"/>
      <c r="Y22" s="145"/>
      <c r="Z22" s="145"/>
      <c r="AA22" s="124"/>
      <c r="AB22" s="189"/>
      <c r="AC22" s="190"/>
      <c r="AD22" s="190"/>
      <c r="AE22" s="190"/>
      <c r="AF22" s="190"/>
      <c r="AG22" s="190"/>
      <c r="AH22" s="190"/>
      <c r="AI22" s="190"/>
      <c r="AJ22" s="190"/>
      <c r="AK22" s="190"/>
      <c r="AO22" s="153"/>
    </row>
    <row r="23" spans="1:49" ht="21.6" customHeight="1">
      <c r="A23" s="131"/>
      <c r="B23" s="198"/>
      <c r="C23" s="198"/>
      <c r="D23" s="198"/>
      <c r="E23" s="124"/>
      <c r="F23" s="131"/>
      <c r="G23" s="264" t="s">
        <v>93</v>
      </c>
      <c r="H23" s="264" t="s">
        <v>97</v>
      </c>
      <c r="I23" s="266"/>
      <c r="J23" s="248"/>
      <c r="K23" s="249"/>
      <c r="L23" s="249"/>
      <c r="M23" s="249"/>
      <c r="N23" s="249"/>
      <c r="O23" s="249"/>
      <c r="P23" s="249"/>
      <c r="Q23" s="249"/>
      <c r="R23" s="249"/>
      <c r="S23" s="249"/>
      <c r="T23" s="249"/>
      <c r="U23" s="249"/>
      <c r="V23" s="249"/>
      <c r="W23" s="249"/>
      <c r="X23" s="249"/>
      <c r="Y23" s="249"/>
      <c r="Z23" s="250"/>
      <c r="AA23" s="208"/>
      <c r="AB23" s="101"/>
      <c r="AC23" s="272" t="s">
        <v>101</v>
      </c>
      <c r="AD23" s="272"/>
      <c r="AE23" s="272"/>
      <c r="AF23" s="272"/>
      <c r="AG23" s="272"/>
      <c r="AH23" s="272"/>
      <c r="AI23" s="272"/>
      <c r="AJ23" s="101"/>
      <c r="AK23" s="101"/>
      <c r="AP23" s="155"/>
      <c r="AQ23" s="155"/>
      <c r="AR23" s="155"/>
      <c r="AS23" s="155"/>
      <c r="AT23" s="155"/>
      <c r="AU23" s="180"/>
      <c r="AV23" s="180"/>
      <c r="AW23" s="101"/>
    </row>
    <row r="24" spans="1:49" ht="12.75" customHeight="1">
      <c r="A24" s="131"/>
      <c r="B24" s="198"/>
      <c r="C24" s="198"/>
      <c r="D24" s="198"/>
      <c r="E24" s="124"/>
      <c r="F24" s="131"/>
      <c r="G24" s="265"/>
      <c r="H24" s="266"/>
      <c r="I24" s="266"/>
      <c r="J24" s="251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Y24" s="252"/>
      <c r="Z24" s="253"/>
      <c r="AA24" s="208"/>
      <c r="AB24" s="206"/>
      <c r="AC24" s="272"/>
      <c r="AD24" s="272"/>
      <c r="AE24" s="272"/>
      <c r="AF24" s="272"/>
      <c r="AG24" s="272"/>
      <c r="AH24" s="272"/>
      <c r="AI24" s="272"/>
      <c r="AJ24" s="101"/>
      <c r="AK24" s="101"/>
      <c r="AP24" s="155"/>
      <c r="AQ24" s="155"/>
      <c r="AR24" s="155"/>
      <c r="AS24" s="155"/>
      <c r="AT24" s="155"/>
      <c r="AU24" s="180"/>
      <c r="AV24" s="180"/>
      <c r="AW24" s="101"/>
    </row>
    <row r="25" spans="1:49" ht="21.6" customHeight="1">
      <c r="A25" s="131"/>
      <c r="B25" s="198"/>
      <c r="C25" s="198"/>
      <c r="D25" s="198"/>
      <c r="E25" s="124"/>
      <c r="F25" s="131"/>
      <c r="G25" s="265"/>
      <c r="H25" s="267" t="s">
        <v>99</v>
      </c>
      <c r="I25" s="268"/>
      <c r="J25" s="291"/>
      <c r="K25" s="258"/>
      <c r="L25" s="292"/>
      <c r="M25" s="292"/>
      <c r="N25" s="292"/>
      <c r="O25" s="292"/>
      <c r="P25" s="292"/>
      <c r="Q25" s="292"/>
      <c r="R25" s="292"/>
      <c r="S25" s="292"/>
      <c r="T25" s="292"/>
      <c r="U25" s="292"/>
      <c r="V25" s="292"/>
      <c r="W25" s="292"/>
      <c r="X25" s="292"/>
      <c r="Y25" s="292"/>
      <c r="Z25" s="293"/>
      <c r="AA25" s="208"/>
      <c r="AB25" s="206"/>
      <c r="AC25" s="272"/>
      <c r="AD25" s="272"/>
      <c r="AE25" s="272"/>
      <c r="AF25" s="272"/>
      <c r="AG25" s="272"/>
      <c r="AH25" s="272"/>
      <c r="AI25" s="272"/>
      <c r="AJ25" s="101"/>
      <c r="AK25" s="101"/>
      <c r="AP25" s="155"/>
      <c r="AQ25" s="155"/>
      <c r="AR25" s="155"/>
      <c r="AS25" s="155"/>
      <c r="AT25" s="155"/>
      <c r="AU25" s="180"/>
      <c r="AV25" s="180"/>
      <c r="AW25" s="101"/>
    </row>
    <row r="26" spans="1:49" ht="12.75" customHeight="1">
      <c r="A26" s="131"/>
      <c r="B26" s="198"/>
      <c r="C26" s="198"/>
      <c r="D26" s="198"/>
      <c r="E26" s="124"/>
      <c r="F26" s="131"/>
      <c r="G26" s="265"/>
      <c r="H26" s="268"/>
      <c r="I26" s="268"/>
      <c r="J26" s="294"/>
      <c r="K26" s="295"/>
      <c r="L26" s="295"/>
      <c r="M26" s="295"/>
      <c r="N26" s="295"/>
      <c r="O26" s="295"/>
      <c r="P26" s="295"/>
      <c r="Q26" s="295"/>
      <c r="R26" s="295"/>
      <c r="S26" s="295"/>
      <c r="T26" s="295"/>
      <c r="U26" s="295"/>
      <c r="V26" s="295"/>
      <c r="W26" s="295"/>
      <c r="X26" s="295"/>
      <c r="Y26" s="295"/>
      <c r="Z26" s="296"/>
      <c r="AA26" s="208"/>
      <c r="AB26" s="206"/>
      <c r="AC26" s="272"/>
      <c r="AD26" s="272"/>
      <c r="AE26" s="272"/>
      <c r="AF26" s="272"/>
      <c r="AG26" s="272"/>
      <c r="AH26" s="272"/>
      <c r="AI26" s="272"/>
      <c r="AJ26" s="101"/>
      <c r="AK26" s="101"/>
      <c r="AP26" s="155"/>
      <c r="AQ26" s="155"/>
      <c r="AR26" s="155"/>
      <c r="AS26" s="155"/>
      <c r="AT26" s="155"/>
      <c r="AU26" s="180"/>
      <c r="AV26" s="180"/>
      <c r="AW26" s="101"/>
    </row>
    <row r="27" spans="1:49" ht="12.75" customHeight="1">
      <c r="A27" s="131"/>
      <c r="B27" s="183"/>
      <c r="C27" s="183"/>
      <c r="D27" s="183"/>
      <c r="E27" s="124"/>
      <c r="F27" s="201"/>
      <c r="G27" s="202"/>
      <c r="H27" s="203"/>
      <c r="I27" s="203"/>
      <c r="J27" s="204"/>
      <c r="K27" s="204"/>
      <c r="L27" s="204"/>
      <c r="M27" s="204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7"/>
      <c r="AB27" s="206"/>
      <c r="AC27" s="272"/>
      <c r="AD27" s="272"/>
      <c r="AE27" s="272"/>
      <c r="AF27" s="272"/>
      <c r="AG27" s="272"/>
      <c r="AH27" s="272"/>
      <c r="AI27" s="272"/>
      <c r="AJ27" s="101"/>
      <c r="AK27" s="101"/>
      <c r="AO27" s="285" t="s">
        <v>36</v>
      </c>
      <c r="AP27" s="285"/>
      <c r="AQ27" s="285"/>
      <c r="AR27" s="285"/>
      <c r="AS27" s="285"/>
      <c r="AT27" s="285"/>
      <c r="AU27" s="180"/>
      <c r="AV27" s="180"/>
      <c r="AW27" s="101"/>
    </row>
    <row r="28" spans="1:49" ht="21.6" customHeight="1">
      <c r="A28" s="131"/>
      <c r="B28" s="183"/>
      <c r="C28" s="183"/>
      <c r="D28" s="183"/>
      <c r="E28" s="124"/>
      <c r="F28" s="197"/>
      <c r="G28" s="264" t="s">
        <v>100</v>
      </c>
      <c r="H28" s="264" t="s">
        <v>97</v>
      </c>
      <c r="I28" s="266"/>
      <c r="J28" s="248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50"/>
      <c r="AA28" s="208"/>
      <c r="AB28" s="206"/>
      <c r="AC28" s="188"/>
      <c r="AD28" s="188"/>
      <c r="AE28" s="188"/>
      <c r="AF28" s="188"/>
      <c r="AG28" s="188"/>
      <c r="AH28" s="188"/>
      <c r="AI28" s="188"/>
      <c r="AJ28" s="101"/>
      <c r="AK28" s="101"/>
      <c r="AO28" s="285"/>
      <c r="AP28" s="285"/>
      <c r="AQ28" s="285"/>
      <c r="AR28" s="285"/>
      <c r="AS28" s="285"/>
      <c r="AT28" s="285"/>
      <c r="AU28" s="180"/>
      <c r="AV28" s="180"/>
      <c r="AW28" s="101"/>
    </row>
    <row r="29" spans="1:49" ht="12.75" customHeight="1">
      <c r="A29" s="131"/>
      <c r="B29" s="183"/>
      <c r="C29" s="183"/>
      <c r="D29" s="183"/>
      <c r="E29" s="124"/>
      <c r="F29" s="200"/>
      <c r="G29" s="265"/>
      <c r="H29" s="266"/>
      <c r="I29" s="266"/>
      <c r="J29" s="251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Y29" s="252"/>
      <c r="Z29" s="253"/>
      <c r="AA29" s="208"/>
      <c r="AO29" s="275" t="s">
        <v>35</v>
      </c>
      <c r="AP29" s="275"/>
      <c r="AQ29" s="275"/>
      <c r="AR29" s="275"/>
      <c r="AS29" s="275"/>
      <c r="AT29" s="275"/>
      <c r="AU29" s="180"/>
      <c r="AV29" s="180"/>
      <c r="AW29" s="101"/>
    </row>
    <row r="30" spans="1:49" ht="21.6" customHeight="1">
      <c r="A30" s="131"/>
      <c r="B30" s="156"/>
      <c r="C30" s="156"/>
      <c r="D30" s="156"/>
      <c r="E30" s="124"/>
      <c r="F30" s="196"/>
      <c r="G30" s="265"/>
      <c r="H30" s="267" t="s">
        <v>99</v>
      </c>
      <c r="I30" s="268"/>
      <c r="J30" s="291"/>
      <c r="K30" s="258"/>
      <c r="L30" s="292"/>
      <c r="M30" s="292"/>
      <c r="N30" s="292"/>
      <c r="O30" s="292"/>
      <c r="P30" s="292"/>
      <c r="Q30" s="292"/>
      <c r="R30" s="292"/>
      <c r="S30" s="292"/>
      <c r="T30" s="292"/>
      <c r="U30" s="292"/>
      <c r="V30" s="292"/>
      <c r="W30" s="292"/>
      <c r="X30" s="292"/>
      <c r="Y30" s="292"/>
      <c r="Z30" s="293"/>
      <c r="AA30" s="208"/>
      <c r="AO30" s="275"/>
      <c r="AP30" s="275"/>
      <c r="AQ30" s="275"/>
      <c r="AR30" s="275"/>
      <c r="AS30" s="275"/>
      <c r="AT30" s="275"/>
      <c r="AU30" s="180"/>
      <c r="AV30" s="180"/>
      <c r="AW30" s="101"/>
    </row>
    <row r="31" spans="1:49" ht="12.75" customHeight="1">
      <c r="A31" s="131"/>
      <c r="B31" s="157"/>
      <c r="C31" s="157"/>
      <c r="D31" s="157"/>
      <c r="E31" s="124"/>
      <c r="F31" s="197"/>
      <c r="G31" s="265"/>
      <c r="H31" s="268"/>
      <c r="I31" s="268"/>
      <c r="J31" s="294"/>
      <c r="K31" s="295"/>
      <c r="L31" s="295"/>
      <c r="M31" s="295"/>
      <c r="N31" s="295"/>
      <c r="O31" s="295"/>
      <c r="P31" s="295"/>
      <c r="Q31" s="295"/>
      <c r="R31" s="295"/>
      <c r="S31" s="295"/>
      <c r="T31" s="295"/>
      <c r="U31" s="295"/>
      <c r="V31" s="295"/>
      <c r="W31" s="295"/>
      <c r="X31" s="295"/>
      <c r="Y31" s="295"/>
      <c r="Z31" s="296"/>
      <c r="AA31" s="208"/>
      <c r="AO31" s="159" t="str">
        <f>IF(AD2=1,"工事","委託")&amp;"費内訳書とともに添付し、提出してください。"</f>
        <v>工事費内訳書とともに添付し、提出してください。</v>
      </c>
      <c r="AP31" s="101"/>
      <c r="AQ31" s="101"/>
      <c r="AR31" s="182"/>
      <c r="AS31" s="101"/>
      <c r="AT31" s="101"/>
      <c r="AU31" s="180"/>
      <c r="AV31" s="180"/>
      <c r="AW31" s="101"/>
    </row>
    <row r="32" spans="1:49" ht="12.75" customHeight="1">
      <c r="A32" s="136"/>
      <c r="B32" s="139"/>
      <c r="C32" s="139"/>
      <c r="D32" s="139"/>
      <c r="E32" s="138"/>
      <c r="F32" s="136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8"/>
      <c r="AO32" s="101" t="s">
        <v>39</v>
      </c>
      <c r="AP32" s="160"/>
      <c r="AQ32" s="160"/>
      <c r="AR32" s="160"/>
      <c r="AS32" s="160"/>
      <c r="AT32" s="160"/>
      <c r="AU32" s="180"/>
      <c r="AV32" s="180"/>
      <c r="AW32" s="101"/>
    </row>
    <row r="33" spans="1:49" ht="12.95" customHeight="1">
      <c r="A33" s="276" t="s">
        <v>13</v>
      </c>
      <c r="B33" s="277"/>
      <c r="C33" s="112"/>
      <c r="D33" s="115"/>
      <c r="E33" s="114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  <c r="AA33" s="114"/>
      <c r="AO33" s="160" t="s">
        <v>40</v>
      </c>
      <c r="AP33" s="160"/>
      <c r="AQ33" s="160"/>
      <c r="AR33" s="160"/>
      <c r="AS33" s="160"/>
      <c r="AT33" s="160"/>
      <c r="AU33" s="180"/>
      <c r="AV33" s="180"/>
      <c r="AW33" s="101"/>
    </row>
    <row r="34" spans="1:49" ht="12.95" customHeight="1">
      <c r="A34" s="278"/>
      <c r="B34" s="279"/>
      <c r="C34" s="282" t="s">
        <v>15</v>
      </c>
      <c r="D34" s="283"/>
      <c r="E34" s="284"/>
      <c r="F34" s="282" t="s">
        <v>16</v>
      </c>
      <c r="G34" s="283"/>
      <c r="H34" s="283"/>
      <c r="I34" s="283"/>
      <c r="J34" s="283"/>
      <c r="K34" s="199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263"/>
      <c r="W34" s="263"/>
      <c r="X34" s="263"/>
      <c r="Y34" s="263"/>
      <c r="Z34" s="263"/>
      <c r="AA34" s="158"/>
      <c r="AO34" s="271" t="s">
        <v>58</v>
      </c>
      <c r="AP34" s="271"/>
      <c r="AQ34" s="271"/>
      <c r="AR34" s="271"/>
      <c r="AS34" s="271"/>
      <c r="AT34" s="271"/>
      <c r="AU34" s="165"/>
      <c r="AV34" s="165"/>
      <c r="AW34" s="165"/>
    </row>
    <row r="35" spans="1:49" ht="12.95" customHeight="1">
      <c r="A35" s="278"/>
      <c r="B35" s="279"/>
      <c r="C35" s="282"/>
      <c r="D35" s="283"/>
      <c r="E35" s="284"/>
      <c r="F35" s="282" t="s">
        <v>54</v>
      </c>
      <c r="G35" s="283"/>
      <c r="H35" s="283"/>
      <c r="I35" s="283"/>
      <c r="J35" s="283"/>
      <c r="K35" s="199"/>
      <c r="L35" s="243"/>
      <c r="M35" s="243"/>
      <c r="N35" s="243"/>
      <c r="O35" s="243"/>
      <c r="P35" s="243"/>
      <c r="Q35" s="157" t="s">
        <v>55</v>
      </c>
      <c r="R35" s="244"/>
      <c r="S35" s="244"/>
      <c r="T35" s="244"/>
      <c r="U35" s="244"/>
      <c r="V35" s="244"/>
      <c r="W35" s="244"/>
      <c r="X35" s="244"/>
      <c r="Y35" s="244"/>
      <c r="Z35" s="244"/>
      <c r="AA35" s="158"/>
      <c r="AO35" s="271"/>
      <c r="AP35" s="271"/>
      <c r="AQ35" s="271"/>
      <c r="AR35" s="271"/>
      <c r="AS35" s="271"/>
      <c r="AT35" s="271"/>
      <c r="AU35" s="165"/>
      <c r="AV35" s="165"/>
      <c r="AW35" s="165"/>
    </row>
    <row r="36" spans="1:49" ht="21.95" customHeight="1">
      <c r="A36" s="278"/>
      <c r="B36" s="279"/>
      <c r="C36" s="282"/>
      <c r="D36" s="283"/>
      <c r="E36" s="284"/>
      <c r="F36" s="282" t="s">
        <v>17</v>
      </c>
      <c r="G36" s="283"/>
      <c r="H36" s="283"/>
      <c r="I36" s="283"/>
      <c r="J36" s="283"/>
      <c r="K36" s="199"/>
      <c r="L36" s="246"/>
      <c r="M36" s="246"/>
      <c r="N36" s="246"/>
      <c r="O36" s="246"/>
      <c r="P36" s="161" t="s">
        <v>14</v>
      </c>
      <c r="Q36" s="246"/>
      <c r="R36" s="246"/>
      <c r="S36" s="246"/>
      <c r="T36" s="246"/>
      <c r="U36" s="96" t="s">
        <v>14</v>
      </c>
      <c r="V36" s="245"/>
      <c r="W36" s="245"/>
      <c r="X36" s="245"/>
      <c r="Y36" s="145"/>
      <c r="Z36" s="145"/>
      <c r="AA36" s="158"/>
      <c r="AO36" s="165" t="s">
        <v>63</v>
      </c>
      <c r="AP36" s="101"/>
      <c r="AQ36" s="101"/>
      <c r="AR36" s="182"/>
      <c r="AS36" s="101"/>
      <c r="AT36" s="101"/>
      <c r="AU36" s="180"/>
      <c r="AV36" s="180"/>
      <c r="AW36" s="101"/>
    </row>
    <row r="37" spans="1:49" ht="12.75" customHeight="1">
      <c r="A37" s="280"/>
      <c r="B37" s="281"/>
      <c r="C37" s="162"/>
      <c r="D37" s="163"/>
      <c r="E37" s="164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8"/>
      <c r="AO37" s="101" t="s">
        <v>37</v>
      </c>
      <c r="AP37" s="101"/>
      <c r="AQ37" s="101"/>
      <c r="AR37" s="182"/>
      <c r="AS37" s="101"/>
      <c r="AT37" s="101"/>
      <c r="AU37" s="180"/>
      <c r="AV37" s="180"/>
      <c r="AW37" s="101"/>
    </row>
    <row r="38" spans="1:49" ht="12.75" customHeight="1">
      <c r="A38" s="166"/>
      <c r="B38" s="166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O38" s="101" t="s">
        <v>38</v>
      </c>
    </row>
    <row r="39" spans="1:49" ht="21.95" customHeight="1">
      <c r="A39" s="92" t="s">
        <v>18</v>
      </c>
      <c r="B39" s="92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</row>
    <row r="40" spans="1:49" ht="21.95" customHeight="1">
      <c r="A40" s="92"/>
      <c r="B40" s="93" t="s">
        <v>19</v>
      </c>
      <c r="C40" s="168" t="str">
        <f>"この申出書は、入札金額等の送信時に、"&amp;IF(AD2=1,"工事","委託")&amp;"費内訳書と併せて提出してください。"</f>
        <v>この申出書は、入札金額等の送信時に、工事費内訳書と併せて提出してください。</v>
      </c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4"/>
      <c r="U40" s="94"/>
      <c r="V40" s="94"/>
      <c r="W40" s="94"/>
      <c r="X40" s="94"/>
      <c r="Y40" s="94"/>
      <c r="Z40" s="94"/>
      <c r="AA40" s="94"/>
    </row>
    <row r="41" spans="1:49" ht="21.95" customHeight="1">
      <c r="A41" s="92"/>
      <c r="B41" s="92"/>
      <c r="C41" s="94" t="s">
        <v>21</v>
      </c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</row>
    <row r="42" spans="1:49" ht="21.95" customHeight="1">
      <c r="A42" s="92"/>
      <c r="B42" s="92"/>
      <c r="C42" s="94" t="s">
        <v>24</v>
      </c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</row>
    <row r="43" spans="1:49" ht="17.25" customHeight="1">
      <c r="A43" s="92"/>
      <c r="B43" s="93" t="s">
        <v>19</v>
      </c>
      <c r="C43" s="94" t="s">
        <v>66</v>
      </c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</row>
    <row r="44" spans="1:49" ht="17.25" customHeight="1">
      <c r="A44" s="92"/>
      <c r="B44" s="93"/>
      <c r="C44" s="94"/>
      <c r="D44" s="94"/>
      <c r="E44" s="94"/>
      <c r="F44" s="94"/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T44" s="94"/>
      <c r="U44" s="94"/>
      <c r="V44" s="94"/>
      <c r="W44" s="94"/>
      <c r="X44" s="94"/>
      <c r="Y44" s="94"/>
      <c r="Z44" s="94"/>
      <c r="AA44" s="94"/>
    </row>
    <row r="45" spans="1:49" ht="17.25" customHeight="1">
      <c r="A45" s="94"/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T45" s="94"/>
      <c r="U45" s="94"/>
      <c r="V45" s="94"/>
      <c r="W45" s="94"/>
      <c r="X45" s="94"/>
      <c r="Y45" s="94"/>
      <c r="Z45" s="94"/>
      <c r="AA45" s="94"/>
    </row>
    <row r="46" spans="1:49" ht="17.25" customHeight="1"/>
    <row r="47" spans="1:49" ht="17.25" customHeight="1"/>
    <row r="48" spans="1:49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</sheetData>
  <mergeCells count="50">
    <mergeCell ref="A1:AA1"/>
    <mergeCell ref="AL1:AN1"/>
    <mergeCell ref="AD2:AE3"/>
    <mergeCell ref="AL2:AN2"/>
    <mergeCell ref="AD5:AE6"/>
    <mergeCell ref="I7:O7"/>
    <mergeCell ref="P7:Z7"/>
    <mergeCell ref="AD8:AE9"/>
    <mergeCell ref="I8:O8"/>
    <mergeCell ref="P8:Z8"/>
    <mergeCell ref="I9:O9"/>
    <mergeCell ref="P9:T9"/>
    <mergeCell ref="V9:Z9"/>
    <mergeCell ref="G28:G31"/>
    <mergeCell ref="H28:I29"/>
    <mergeCell ref="P10:Z10"/>
    <mergeCell ref="AC11:AD12"/>
    <mergeCell ref="AE11:AI12"/>
    <mergeCell ref="V11:Z11"/>
    <mergeCell ref="B13:H13"/>
    <mergeCell ref="I13:AA13"/>
    <mergeCell ref="H16:K16"/>
    <mergeCell ref="J28:Z29"/>
    <mergeCell ref="H30:I31"/>
    <mergeCell ref="J23:Z24"/>
    <mergeCell ref="J25:Z26"/>
    <mergeCell ref="J30:Z31"/>
    <mergeCell ref="B16:D16"/>
    <mergeCell ref="B17:D17"/>
    <mergeCell ref="H17:Z17"/>
    <mergeCell ref="B20:D21"/>
    <mergeCell ref="G23:G26"/>
    <mergeCell ref="H23:I24"/>
    <mergeCell ref="H25:I26"/>
    <mergeCell ref="AO34:AT35"/>
    <mergeCell ref="AC23:AI27"/>
    <mergeCell ref="AB20:AJ21"/>
    <mergeCell ref="AO29:AT30"/>
    <mergeCell ref="A33:B37"/>
    <mergeCell ref="C34:E36"/>
    <mergeCell ref="F34:J34"/>
    <mergeCell ref="L34:Z34"/>
    <mergeCell ref="F35:J35"/>
    <mergeCell ref="L35:P35"/>
    <mergeCell ref="R35:Z35"/>
    <mergeCell ref="F36:J36"/>
    <mergeCell ref="L36:O36"/>
    <mergeCell ref="Q36:T36"/>
    <mergeCell ref="V36:X36"/>
    <mergeCell ref="AO27:AT28"/>
  </mergeCells>
  <phoneticPr fontId="1"/>
  <dataValidations count="6">
    <dataValidation imeMode="off" allowBlank="1" showInputMessage="1" showErrorMessage="1" sqref="U3 W3 Y3 J30:K30 V36 AE11:AI12 P36:Q36 L36 J25:K25 H16:J16 AA23:AA26 AA28:AA31" xr:uid="{00000000-0002-0000-0200-000000000000}"/>
    <dataValidation type="list" allowBlank="1" showInputMessage="1" showErrorMessage="1" sqref="AD2:AF3" xr:uid="{00000000-0002-0000-0200-000001000000}">
      <formula1>$AG$2:$AG$3</formula1>
    </dataValidation>
    <dataValidation type="list" allowBlank="1" showInputMessage="1" showErrorMessage="1" sqref="AD8:AE9 AL14:AQ15" xr:uid="{00000000-0002-0000-0200-000002000000}">
      <formula1>$AG$8:$AG$9</formula1>
    </dataValidation>
    <dataValidation type="list" allowBlank="1" showInputMessage="1" showErrorMessage="1" sqref="AP5:AQ6 AF5:AF6" xr:uid="{00000000-0002-0000-0200-000003000000}">
      <formula1>$AR$2:$AR$12</formula1>
    </dataValidation>
    <dataValidation type="list" allowBlank="1" showInputMessage="1" showErrorMessage="1" sqref="AF17:AF18 AH17:AK18" xr:uid="{00000000-0002-0000-0200-000004000000}">
      <formula1>#REF!</formula1>
    </dataValidation>
    <dataValidation type="list" allowBlank="1" showInputMessage="1" showErrorMessage="1" sqref="AD5:AE6" xr:uid="{00000000-0002-0000-0200-000005000000}">
      <formula1>$AR$2:$AR$15</formula1>
    </dataValidation>
  </dataValidations>
  <hyperlinks>
    <hyperlink ref="AU2" r:id="rId1" display="shiribeshi.chisansys@pref.hokkaido.lg.jp" xr:uid="{00000000-0004-0000-0200-000000000000}"/>
    <hyperlink ref="AU3" r:id="rId2" display="ishikari.suisan1@pref.hokkaido.lg.jp" xr:uid="{00000000-0004-0000-0200-000001000000}"/>
    <hyperlink ref="AU4" r:id="rId3" display="kudoyurin.chisansys@pref.hokkaido.lg.jp" xr:uid="{00000000-0004-0000-0200-000002000000}"/>
  </hyperlinks>
  <printOptions horizontalCentered="1"/>
  <pageMargins left="0.70866141732283472" right="0.51181102362204722" top="0.74803149606299213" bottom="0.27559055118110237" header="0.31496062992125984" footer="0.31496062992125984"/>
  <pageSetup paperSize="9" scale="95" orientation="portrait" r:id="rId4"/>
  <headerFooter>
    <oddHeader>&amp;R&amp;A</oddHeader>
  </headerFooter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7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18</xdr:row>
                    <xdr:rowOff>114300</xdr:rowOff>
                  </from>
                  <to>
                    <xdr:col>7</xdr:col>
                    <xdr:colOff>114300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8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228600</xdr:rowOff>
                  </from>
                  <to>
                    <xdr:col>7</xdr:col>
                    <xdr:colOff>114300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9" name="Button 3">
              <controlPr defaultSize="0" print="0" autoFill="0" autoPict="0" macro="[0]!PDF保存">
                <anchor moveWithCells="1" sizeWithCells="1">
                  <from>
                    <xdr:col>28</xdr:col>
                    <xdr:colOff>219075</xdr:colOff>
                    <xdr:row>27</xdr:row>
                    <xdr:rowOff>28575</xdr:rowOff>
                  </from>
                  <to>
                    <xdr:col>35</xdr:col>
                    <xdr:colOff>28575</xdr:colOff>
                    <xdr:row>31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rgb="FFFF0000"/>
  </sheetPr>
  <dimension ref="A2:A14"/>
  <sheetViews>
    <sheetView zoomScale="70" zoomScaleNormal="70" workbookViewId="0">
      <selection activeCell="A9" sqref="A9"/>
    </sheetView>
  </sheetViews>
  <sheetFormatPr defaultRowHeight="18.75"/>
  <cols>
    <col min="8" max="8" width="13.5" customWidth="1"/>
  </cols>
  <sheetData>
    <row r="2" spans="1:1" ht="45.75">
      <c r="A2" s="170" t="s">
        <v>72</v>
      </c>
    </row>
    <row r="4" spans="1:1" ht="45.75">
      <c r="A4" s="169" t="s">
        <v>83</v>
      </c>
    </row>
    <row r="5" spans="1:1" ht="18.75" customHeight="1"/>
    <row r="6" spans="1:1" ht="45.75">
      <c r="A6" s="170" t="s">
        <v>82</v>
      </c>
    </row>
    <row r="7" spans="1:1" ht="18.75" customHeight="1">
      <c r="A7" s="172"/>
    </row>
    <row r="8" spans="1:1" ht="45.75">
      <c r="A8" s="169" t="s">
        <v>73</v>
      </c>
    </row>
    <row r="10" spans="1:1" ht="44.25">
      <c r="A10" s="169" t="s">
        <v>76</v>
      </c>
    </row>
    <row r="12" spans="1:1" ht="45.75">
      <c r="A12" s="169" t="s">
        <v>78</v>
      </c>
    </row>
    <row r="14" spans="1:1" ht="44.25">
      <c r="A14" s="169" t="s">
        <v>77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tabColor rgb="FF00B0F0"/>
    <pageSetUpPr fitToPage="1"/>
  </sheetPr>
  <dimension ref="A1:BD95"/>
  <sheetViews>
    <sheetView zoomScale="70" zoomScaleNormal="70" zoomScaleSheetLayoutView="70" workbookViewId="0">
      <pane ySplit="12" topLeftCell="A21" activePane="bottomLeft" state="frozen"/>
      <selection pane="bottomLeft" activeCell="N41" sqref="N41"/>
    </sheetView>
  </sheetViews>
  <sheetFormatPr defaultColWidth="9" defaultRowHeight="13.5"/>
  <cols>
    <col min="1" max="1" width="2.125" style="2" customWidth="1"/>
    <col min="2" max="4" width="3.5" style="2" customWidth="1"/>
    <col min="5" max="6" width="2.5" style="2" customWidth="1"/>
    <col min="7" max="7" width="3.5" style="2" customWidth="1"/>
    <col min="8" max="8" width="3.375" style="2" customWidth="1"/>
    <col min="9" max="9" width="3.5" style="2" customWidth="1"/>
    <col min="10" max="11" width="1.875" style="2" customWidth="1"/>
    <col min="12" max="15" width="3.5" style="2" customWidth="1"/>
    <col min="16" max="17" width="1.875" style="2" customWidth="1"/>
    <col min="18" max="24" width="3.5" style="2" customWidth="1"/>
    <col min="25" max="25" width="2.125" style="2" customWidth="1"/>
    <col min="26" max="41" width="3.5" style="2" customWidth="1"/>
    <col min="42" max="42" width="7.875" style="1" customWidth="1"/>
    <col min="43" max="43" width="10.5" style="2" customWidth="1"/>
    <col min="44" max="44" width="25.375" style="2" customWidth="1"/>
    <col min="45" max="54" width="3.5" style="2" customWidth="1"/>
    <col min="55" max="55" width="22.75" style="2" bestFit="1" customWidth="1"/>
    <col min="56" max="56" width="25" style="2" bestFit="1" customWidth="1"/>
    <col min="57" max="64" width="3.5" style="2" customWidth="1"/>
    <col min="65" max="16384" width="9" style="2"/>
  </cols>
  <sheetData>
    <row r="1" spans="1:56" ht="21.95" customHeight="1" thickBot="1">
      <c r="A1" s="224" t="s">
        <v>92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AD1" s="46" t="s">
        <v>26</v>
      </c>
      <c r="AE1" s="46"/>
      <c r="AF1" s="46"/>
      <c r="AG1" s="46"/>
      <c r="AJ1" s="220" t="s">
        <v>33</v>
      </c>
      <c r="AK1" s="220"/>
      <c r="AL1" s="220"/>
      <c r="BB1" s="1"/>
      <c r="BC1" s="2" t="s">
        <v>41</v>
      </c>
      <c r="BD1" s="2" t="s">
        <v>57</v>
      </c>
    </row>
    <row r="2" spans="1:56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312">
        <v>1</v>
      </c>
      <c r="AC2" s="313"/>
      <c r="AD2" s="66"/>
      <c r="AE2" s="45">
        <v>1</v>
      </c>
      <c r="AF2" s="46" t="s">
        <v>3</v>
      </c>
      <c r="AG2" s="46"/>
      <c r="AJ2" s="221" t="s">
        <v>34</v>
      </c>
      <c r="AK2" s="221"/>
      <c r="AL2" s="221"/>
      <c r="BB2" s="214">
        <v>10</v>
      </c>
      <c r="BC2" s="210" t="s">
        <v>103</v>
      </c>
      <c r="BD2" s="210" t="str">
        <f>BC2&amp;"長"</f>
        <v>石狩振興局長</v>
      </c>
    </row>
    <row r="3" spans="1:56" ht="21.95" customHeight="1" thickBot="1">
      <c r="R3" s="7" t="str">
        <f>IF($AB$2="","","令和")</f>
        <v>令和</v>
      </c>
      <c r="S3" s="8"/>
      <c r="T3" s="9" t="s">
        <v>2</v>
      </c>
      <c r="U3" s="10"/>
      <c r="V3" s="9" t="s">
        <v>1</v>
      </c>
      <c r="W3" s="10"/>
      <c r="X3" s="9" t="s">
        <v>0</v>
      </c>
      <c r="Y3" s="9"/>
      <c r="AB3" s="314"/>
      <c r="AC3" s="315"/>
      <c r="AD3" s="66"/>
      <c r="AE3" s="45">
        <v>2</v>
      </c>
      <c r="AF3" s="46" t="s">
        <v>9</v>
      </c>
      <c r="AG3" s="46"/>
      <c r="BB3" s="214">
        <v>11</v>
      </c>
      <c r="BC3" s="210" t="s">
        <v>102</v>
      </c>
      <c r="BD3" s="210" t="str">
        <f t="shared" ref="BD3:BD15" si="0">BC3&amp;"長"</f>
        <v>後志総合振興局長</v>
      </c>
    </row>
    <row r="4" spans="1:56" ht="17.25" customHeight="1" thickBot="1">
      <c r="Z4" s="3"/>
      <c r="AD4" s="46" t="s">
        <v>27</v>
      </c>
      <c r="AE4" s="46"/>
      <c r="AF4" s="46"/>
      <c r="AG4" s="46"/>
      <c r="BB4" s="214">
        <v>12</v>
      </c>
      <c r="BC4" s="210" t="s">
        <v>104</v>
      </c>
      <c r="BD4" s="210" t="str">
        <f t="shared" si="0"/>
        <v>檜山振興局長</v>
      </c>
    </row>
    <row r="5" spans="1:56" ht="21.95" customHeight="1">
      <c r="B5" s="46" t="str">
        <f>IF(AB5="","（支出負担行為担当者）",VLOOKUP(AB5,$BB$2:$BD$15,3,1))&amp;"　様"</f>
        <v>宗谷総合振興局長　様</v>
      </c>
      <c r="AB5" s="316">
        <v>20</v>
      </c>
      <c r="AC5" s="317"/>
      <c r="AD5" s="66"/>
      <c r="AE5" s="66"/>
      <c r="AF5" s="66"/>
      <c r="AG5" s="66"/>
      <c r="AH5" s="6"/>
      <c r="AI5" s="6"/>
      <c r="AJ5" s="6"/>
      <c r="AK5" s="6"/>
      <c r="AL5" s="6"/>
      <c r="AM5" s="6"/>
      <c r="AN5" s="6"/>
      <c r="AO5" s="6"/>
      <c r="BB5" s="214">
        <v>13</v>
      </c>
      <c r="BC5" s="210" t="s">
        <v>105</v>
      </c>
      <c r="BD5" s="210" t="str">
        <f t="shared" si="0"/>
        <v>渡島総合振興局長</v>
      </c>
    </row>
    <row r="6" spans="1:56" ht="17.25" customHeight="1" thickBot="1">
      <c r="AB6" s="318"/>
      <c r="AC6" s="319"/>
      <c r="AD6" s="66"/>
      <c r="AE6" s="66"/>
      <c r="AF6" s="66"/>
      <c r="AG6" s="66"/>
      <c r="AH6" s="6"/>
      <c r="AI6" s="6"/>
      <c r="AJ6" s="6"/>
      <c r="AK6" s="6"/>
      <c r="AL6" s="6"/>
      <c r="AM6" s="6"/>
      <c r="AN6" s="47" t="s">
        <v>43</v>
      </c>
      <c r="AO6" s="66"/>
      <c r="AP6" s="45"/>
      <c r="AQ6" s="46"/>
      <c r="AR6" s="46"/>
      <c r="BB6" s="214">
        <v>14</v>
      </c>
      <c r="BC6" s="210" t="s">
        <v>106</v>
      </c>
      <c r="BD6" s="210" t="str">
        <f t="shared" si="0"/>
        <v>胆振総合振興局長</v>
      </c>
    </row>
    <row r="7" spans="1:56" ht="21.95" customHeight="1">
      <c r="H7" s="229" t="s">
        <v>6</v>
      </c>
      <c r="I7" s="229"/>
      <c r="J7" s="229"/>
      <c r="K7" s="229"/>
      <c r="L7" s="229"/>
      <c r="M7" s="229"/>
      <c r="N7" s="310">
        <f>IF('別紙１－②（代理人用) '!P7="",'別紙１（単体）'!P7,'別紙１－②（代理人用) '!P7)</f>
        <v>0</v>
      </c>
      <c r="O7" s="310"/>
      <c r="P7" s="310"/>
      <c r="Q7" s="310"/>
      <c r="R7" s="310"/>
      <c r="S7" s="310"/>
      <c r="T7" s="310"/>
      <c r="U7" s="310"/>
      <c r="V7" s="310"/>
      <c r="W7" s="310"/>
      <c r="X7" s="310"/>
      <c r="Y7" s="4"/>
      <c r="Z7" s="3"/>
      <c r="AD7" s="46"/>
      <c r="AE7" s="46"/>
      <c r="AF7" s="46"/>
      <c r="AG7" s="46"/>
      <c r="AN7" s="46"/>
      <c r="AO7" s="79"/>
      <c r="AP7" s="53" t="s">
        <v>45</v>
      </c>
      <c r="AQ7" s="91" t="str">
        <f>VLOOKUP(AR7,BB2:BC15,2,1)</f>
        <v>宗谷総合振興局</v>
      </c>
      <c r="AR7" s="54">
        <f>AB5</f>
        <v>20</v>
      </c>
      <c r="BB7" s="214">
        <v>15</v>
      </c>
      <c r="BC7" s="210" t="s">
        <v>107</v>
      </c>
      <c r="BD7" s="210" t="str">
        <f t="shared" si="0"/>
        <v>日高振興局長</v>
      </c>
    </row>
    <row r="8" spans="1:56" ht="21.95" customHeight="1">
      <c r="H8" s="229" t="s">
        <v>7</v>
      </c>
      <c r="I8" s="229"/>
      <c r="J8" s="229"/>
      <c r="K8" s="229"/>
      <c r="L8" s="229"/>
      <c r="M8" s="229"/>
      <c r="N8" s="310">
        <f>IF('別紙１－②（代理人用) '!P8="",'別紙１（単体）'!P8,'別紙１－②（代理人用) '!P8)</f>
        <v>0</v>
      </c>
      <c r="O8" s="310"/>
      <c r="P8" s="310"/>
      <c r="Q8" s="310"/>
      <c r="R8" s="310"/>
      <c r="S8" s="310"/>
      <c r="T8" s="310"/>
      <c r="U8" s="310"/>
      <c r="V8" s="310"/>
      <c r="W8" s="310"/>
      <c r="X8" s="310"/>
      <c r="Y8" s="4"/>
      <c r="AB8" s="191"/>
      <c r="AC8" s="191"/>
      <c r="AD8" s="46"/>
      <c r="AE8" s="45"/>
      <c r="AF8" s="46"/>
      <c r="AG8" s="46"/>
      <c r="AN8" s="46"/>
      <c r="AO8" s="80"/>
      <c r="AP8" s="56" t="s">
        <v>53</v>
      </c>
      <c r="AQ8" s="89" t="str">
        <f>MONTH(AC1)&amp;"月"&amp;DAY(AC1)&amp;"日"</f>
        <v>1月0日</v>
      </c>
      <c r="AR8" s="58"/>
      <c r="BB8" s="214">
        <v>16</v>
      </c>
      <c r="BC8" s="210" t="s">
        <v>108</v>
      </c>
      <c r="BD8" s="210" t="str">
        <f t="shared" si="0"/>
        <v>十勝総合振興局長</v>
      </c>
    </row>
    <row r="9" spans="1:56" ht="21.95" customHeight="1">
      <c r="H9" s="229" t="s">
        <v>31</v>
      </c>
      <c r="I9" s="229"/>
      <c r="J9" s="229"/>
      <c r="K9" s="229"/>
      <c r="L9" s="229"/>
      <c r="M9" s="229"/>
      <c r="N9" s="310">
        <f>IF('別紙１－②（代理人用) '!P9="",'別紙１（単体）'!P9,'別紙１－②（代理人用) '!P9)</f>
        <v>0</v>
      </c>
      <c r="O9" s="310"/>
      <c r="P9" s="310"/>
      <c r="Q9" s="310"/>
      <c r="R9" s="310"/>
      <c r="S9" s="11"/>
      <c r="T9" s="311">
        <f>IF('別紙１－②（代理人用) '!V9="",'別紙１（単体）'!V9,'別紙１－②（代理人用) '!V9)</f>
        <v>0</v>
      </c>
      <c r="U9" s="311"/>
      <c r="V9" s="311"/>
      <c r="W9" s="311"/>
      <c r="X9" s="311"/>
      <c r="Y9" s="4"/>
      <c r="AB9" s="191"/>
      <c r="AC9" s="191"/>
      <c r="AD9" s="46"/>
      <c r="AE9" s="45"/>
      <c r="AF9" s="46"/>
      <c r="AG9" s="46"/>
      <c r="AN9" s="46"/>
      <c r="AO9" s="81"/>
      <c r="AP9" s="56" t="str">
        <f>B14</f>
        <v>工事番号</v>
      </c>
      <c r="AQ9" s="57" t="str">
        <f>G14</f>
        <v>631</v>
      </c>
      <c r="AR9" s="58"/>
      <c r="BB9" s="214">
        <v>17</v>
      </c>
      <c r="BC9" s="210" t="s">
        <v>109</v>
      </c>
      <c r="BD9" s="210" t="str">
        <f t="shared" si="0"/>
        <v>釧路総合振興局長</v>
      </c>
    </row>
    <row r="10" spans="1:56" ht="21.95" customHeight="1">
      <c r="Z10" s="70" t="s">
        <v>74</v>
      </c>
      <c r="AN10" s="46"/>
      <c r="AO10" s="81"/>
      <c r="AP10" s="56" t="str">
        <f>IF(AB2=1,"受注者","受託者")</f>
        <v>受注者</v>
      </c>
      <c r="AQ10" s="57">
        <f>N8</f>
        <v>0</v>
      </c>
      <c r="AR10" s="58"/>
      <c r="BB10" s="214">
        <v>18</v>
      </c>
      <c r="BC10" s="210" t="s">
        <v>110</v>
      </c>
      <c r="BD10" s="210" t="str">
        <f t="shared" si="0"/>
        <v>根室振興局長</v>
      </c>
    </row>
    <row r="11" spans="1:56" ht="21.95" customHeight="1">
      <c r="A11" s="46"/>
      <c r="B11" s="232">
        <f>AC11</f>
        <v>0</v>
      </c>
      <c r="C11" s="232"/>
      <c r="D11" s="232"/>
      <c r="E11" s="232"/>
      <c r="F11" s="232"/>
      <c r="G11" s="232"/>
      <c r="H11" s="307" t="str">
        <f>"に契約締結した次の"&amp;IF(AB2=1,AF2,AF3)&amp;"について、"&amp;"第"&amp;AE14&amp;"回変更契約から"</f>
        <v>に契約締結した次の工事について、第１回変更契約から</v>
      </c>
      <c r="I11" s="307"/>
      <c r="J11" s="307"/>
      <c r="K11" s="307"/>
      <c r="L11" s="307"/>
      <c r="M11" s="307"/>
      <c r="N11" s="307"/>
      <c r="O11" s="307"/>
      <c r="P11" s="307"/>
      <c r="Q11" s="307"/>
      <c r="R11" s="307"/>
      <c r="S11" s="307"/>
      <c r="T11" s="307"/>
      <c r="U11" s="307"/>
      <c r="V11" s="307"/>
      <c r="W11" s="307"/>
      <c r="X11" s="307"/>
      <c r="Y11" s="307"/>
      <c r="AA11" s="305" t="s">
        <v>47</v>
      </c>
      <c r="AB11" s="222"/>
      <c r="AC11" s="306"/>
      <c r="AD11" s="306"/>
      <c r="AE11" s="306"/>
      <c r="AF11" s="306"/>
      <c r="AG11" s="306"/>
      <c r="AN11" s="46"/>
      <c r="AO11" s="82"/>
      <c r="AP11" s="63" t="s">
        <v>61</v>
      </c>
      <c r="AQ11" s="61" t="s">
        <v>116</v>
      </c>
      <c r="AR11" s="83"/>
      <c r="BB11" s="214">
        <v>19</v>
      </c>
      <c r="BC11" s="210" t="s">
        <v>111</v>
      </c>
      <c r="BD11" s="210" t="str">
        <f t="shared" si="0"/>
        <v>オホーツク総合振興局長</v>
      </c>
    </row>
    <row r="12" spans="1:56" ht="21.95" customHeight="1">
      <c r="A12" s="67" t="s">
        <v>48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AA12" s="222"/>
      <c r="AB12" s="222"/>
      <c r="AC12" s="306"/>
      <c r="AD12" s="306"/>
      <c r="AE12" s="306"/>
      <c r="AF12" s="306"/>
      <c r="AG12" s="306"/>
      <c r="BB12" s="214">
        <v>20</v>
      </c>
      <c r="BC12" s="210" t="s">
        <v>112</v>
      </c>
      <c r="BD12" s="210" t="str">
        <f t="shared" si="0"/>
        <v>宗谷総合振興局長</v>
      </c>
    </row>
    <row r="13" spans="1:56" ht="12.95" customHeight="1">
      <c r="A13" s="12"/>
      <c r="B13" s="13"/>
      <c r="C13" s="13"/>
      <c r="D13" s="13"/>
      <c r="E13" s="14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4"/>
      <c r="BB13" s="215">
        <v>21</v>
      </c>
      <c r="BC13" s="211" t="s">
        <v>113</v>
      </c>
      <c r="BD13" s="210" t="str">
        <f t="shared" si="0"/>
        <v>留萌振興局長</v>
      </c>
    </row>
    <row r="14" spans="1:56" ht="21.95" customHeight="1">
      <c r="A14" s="17" t="s">
        <v>12</v>
      </c>
      <c r="B14" s="241" t="str">
        <f>IF(AB2=1,"工事番号","業務番号")</f>
        <v>工事番号</v>
      </c>
      <c r="C14" s="241"/>
      <c r="D14" s="241"/>
      <c r="E14" s="18" t="s">
        <v>11</v>
      </c>
      <c r="F14" s="19" t="s">
        <v>12</v>
      </c>
      <c r="G14" s="308" t="str">
        <f>IF('別紙１－②（代理人用) '!H16="",'別紙１（単体）'!H14,'別紙１－②（代理人用) '!H16)</f>
        <v>631</v>
      </c>
      <c r="H14" s="308"/>
      <c r="I14" s="308"/>
      <c r="J14" s="19" t="s">
        <v>11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1"/>
      <c r="AA14" s="46" t="s">
        <v>50</v>
      </c>
      <c r="AE14" s="78" t="s">
        <v>52</v>
      </c>
      <c r="AF14" s="70" t="s">
        <v>51</v>
      </c>
      <c r="AI14" s="16"/>
      <c r="AJ14" s="6"/>
      <c r="AK14" s="6"/>
      <c r="AL14" s="6"/>
      <c r="AM14" s="6"/>
      <c r="AN14" s="6"/>
      <c r="AO14" s="6"/>
      <c r="BB14" s="215">
        <v>22</v>
      </c>
      <c r="BC14" s="211" t="s">
        <v>114</v>
      </c>
      <c r="BD14" s="210" t="str">
        <f t="shared" si="0"/>
        <v>空知総合振興局長</v>
      </c>
    </row>
    <row r="15" spans="1:56" ht="21.95" customHeight="1">
      <c r="A15" s="22"/>
      <c r="B15" s="241" t="str">
        <f>IF(AB2=1,"工事名","業務名")</f>
        <v>工事名</v>
      </c>
      <c r="C15" s="241"/>
      <c r="D15" s="241"/>
      <c r="E15" s="21"/>
      <c r="F15" s="20"/>
      <c r="G15" s="320" t="str">
        <f>IF('別紙１－②（代理人用) '!H17="",'別紙１（単体）'!H15,'別紙１－②（代理人用) '!H17)</f>
        <v>力昼地区小規模治山工事</v>
      </c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21"/>
      <c r="AH15" s="16"/>
      <c r="AI15" s="16"/>
      <c r="AJ15" s="6"/>
      <c r="AK15" s="6"/>
      <c r="AL15" s="6"/>
      <c r="AM15" s="6"/>
      <c r="AN15" s="6"/>
      <c r="AO15" s="6"/>
      <c r="BB15" s="215">
        <v>23</v>
      </c>
      <c r="BC15" s="211" t="s">
        <v>115</v>
      </c>
      <c r="BD15" s="210" t="str">
        <f t="shared" si="0"/>
        <v>上川総合振興局長</v>
      </c>
    </row>
    <row r="16" spans="1:56" ht="12.95" customHeight="1">
      <c r="A16" s="24"/>
      <c r="B16" s="25"/>
      <c r="C16" s="25"/>
      <c r="D16" s="25"/>
      <c r="E16" s="26"/>
      <c r="F16" s="23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6"/>
      <c r="AM16" s="257" t="s">
        <v>36</v>
      </c>
      <c r="AN16" s="257"/>
      <c r="AO16" s="257"/>
      <c r="AP16" s="257"/>
      <c r="AQ16" s="257"/>
      <c r="AR16" s="257"/>
      <c r="AS16" s="257"/>
      <c r="AT16" s="46"/>
      <c r="AU16" s="46"/>
      <c r="AV16" s="46"/>
    </row>
    <row r="17" spans="1:48" ht="12.95" customHeight="1">
      <c r="A17" s="233" t="s">
        <v>13</v>
      </c>
      <c r="B17" s="234"/>
      <c r="C17" s="12"/>
      <c r="D17" s="15"/>
      <c r="E17" s="14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4"/>
      <c r="AD17" s="6"/>
      <c r="AE17" s="6"/>
      <c r="AF17" s="6"/>
      <c r="AG17" s="6"/>
      <c r="AH17" s="6"/>
      <c r="AI17" s="6"/>
      <c r="AJ17" s="6"/>
      <c r="AK17" s="6"/>
      <c r="AL17" s="6"/>
      <c r="AM17" s="257"/>
      <c r="AN17" s="257"/>
      <c r="AO17" s="257"/>
      <c r="AP17" s="257"/>
      <c r="AQ17" s="257"/>
      <c r="AR17" s="257"/>
      <c r="AS17" s="257"/>
      <c r="AT17" s="46"/>
      <c r="AU17" s="46"/>
      <c r="AV17" s="46"/>
    </row>
    <row r="18" spans="1:48" ht="21.95" customHeight="1">
      <c r="A18" s="235"/>
      <c r="B18" s="236"/>
      <c r="C18" s="240" t="s">
        <v>15</v>
      </c>
      <c r="D18" s="241"/>
      <c r="E18" s="242"/>
      <c r="F18" s="240" t="s">
        <v>16</v>
      </c>
      <c r="G18" s="241"/>
      <c r="H18" s="241"/>
      <c r="I18" s="241"/>
      <c r="J18" s="263"/>
      <c r="K18" s="263"/>
      <c r="L18" s="263"/>
      <c r="M18" s="263"/>
      <c r="N18" s="263"/>
      <c r="O18" s="263"/>
      <c r="P18" s="263"/>
      <c r="Q18" s="263"/>
      <c r="R18" s="263"/>
      <c r="S18" s="263"/>
      <c r="T18" s="263"/>
      <c r="U18" s="263"/>
      <c r="V18" s="263"/>
      <c r="W18" s="263"/>
      <c r="X18" s="263"/>
      <c r="Y18" s="38"/>
      <c r="AD18" s="6"/>
      <c r="AE18" s="6"/>
      <c r="AF18" s="6"/>
      <c r="AG18" s="6"/>
      <c r="AH18" s="6"/>
      <c r="AI18" s="6"/>
      <c r="AJ18" s="6"/>
      <c r="AK18" s="6"/>
      <c r="AL18" s="6"/>
      <c r="AM18" s="87" t="s">
        <v>49</v>
      </c>
      <c r="AN18" s="87"/>
      <c r="AO18" s="87"/>
      <c r="AP18" s="87"/>
      <c r="AQ18" s="87"/>
      <c r="AR18" s="87"/>
      <c r="AS18" s="46"/>
      <c r="AT18" s="46"/>
      <c r="AU18" s="46"/>
      <c r="AV18" s="46"/>
    </row>
    <row r="19" spans="1:48" ht="21.95" customHeight="1">
      <c r="A19" s="235"/>
      <c r="B19" s="236"/>
      <c r="C19" s="240"/>
      <c r="D19" s="241"/>
      <c r="E19" s="242"/>
      <c r="F19" s="301" t="s">
        <v>54</v>
      </c>
      <c r="G19" s="239"/>
      <c r="H19" s="239"/>
      <c r="I19" s="239"/>
      <c r="J19" s="243"/>
      <c r="K19" s="243"/>
      <c r="L19" s="243"/>
      <c r="M19" s="243"/>
      <c r="N19" s="243"/>
      <c r="O19" s="36" t="s">
        <v>55</v>
      </c>
      <c r="P19" s="244"/>
      <c r="Q19" s="244"/>
      <c r="R19" s="244"/>
      <c r="S19" s="244"/>
      <c r="T19" s="244"/>
      <c r="U19" s="244"/>
      <c r="V19" s="244"/>
      <c r="W19" s="244"/>
      <c r="X19" s="244"/>
      <c r="Y19" s="38"/>
      <c r="Z19" s="69" t="s">
        <v>69</v>
      </c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73" t="s">
        <v>40</v>
      </c>
      <c r="AN19" s="85"/>
      <c r="AO19" s="85"/>
      <c r="AP19" s="66"/>
      <c r="AQ19" s="85"/>
      <c r="AR19" s="85"/>
      <c r="AS19" s="46"/>
      <c r="AT19" s="46"/>
      <c r="AU19" s="46"/>
      <c r="AV19" s="46"/>
    </row>
    <row r="20" spans="1:48" ht="21.95" customHeight="1">
      <c r="A20" s="235"/>
      <c r="B20" s="236"/>
      <c r="C20" s="240"/>
      <c r="D20" s="241"/>
      <c r="E20" s="242"/>
      <c r="F20" s="302" t="s">
        <v>17</v>
      </c>
      <c r="G20" s="303"/>
      <c r="H20" s="303"/>
      <c r="I20" s="303"/>
      <c r="J20" s="246"/>
      <c r="K20" s="246"/>
      <c r="L20" s="246"/>
      <c r="M20" s="246"/>
      <c r="N20" s="39" t="s">
        <v>14</v>
      </c>
      <c r="O20" s="246"/>
      <c r="P20" s="246"/>
      <c r="Q20" s="246"/>
      <c r="R20" s="246"/>
      <c r="S20" s="1" t="s">
        <v>14</v>
      </c>
      <c r="T20" s="245"/>
      <c r="U20" s="245"/>
      <c r="V20" s="245"/>
      <c r="W20" s="29"/>
      <c r="X20" s="29"/>
      <c r="Y20" s="38"/>
      <c r="Z20" s="31" t="s">
        <v>70</v>
      </c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73" t="s">
        <v>58</v>
      </c>
      <c r="AN20" s="85"/>
      <c r="AO20" s="85"/>
      <c r="AP20" s="66"/>
      <c r="AQ20" s="85"/>
      <c r="AR20" s="85"/>
      <c r="AS20" s="46"/>
      <c r="AT20" s="46"/>
      <c r="AU20" s="46"/>
      <c r="AV20" s="46"/>
    </row>
    <row r="21" spans="1:48" ht="12.95" customHeight="1">
      <c r="A21" s="237"/>
      <c r="B21" s="238"/>
      <c r="C21" s="40"/>
      <c r="D21" s="41"/>
      <c r="E21" s="42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6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09" t="str">
        <f>"「発注機関名_当初契約日_"&amp;B14&amp;"_契約者名_変更契約に係る申出書」"</f>
        <v>「発注機関名_当初契約日_工事番号_契約者名_変更契約に係る申出書」</v>
      </c>
      <c r="AN21" s="309"/>
      <c r="AO21" s="309"/>
      <c r="AP21" s="309"/>
      <c r="AQ21" s="309"/>
      <c r="AR21" s="309"/>
      <c r="AS21" s="309"/>
      <c r="AT21" s="309"/>
      <c r="AU21" s="309"/>
      <c r="AV21" s="309"/>
    </row>
    <row r="22" spans="1:48" ht="12.95" customHeight="1">
      <c r="A22" s="43"/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3"/>
      <c r="AM22" s="309"/>
      <c r="AN22" s="309"/>
      <c r="AO22" s="309"/>
      <c r="AP22" s="309"/>
      <c r="AQ22" s="309"/>
      <c r="AR22" s="309"/>
      <c r="AS22" s="309"/>
      <c r="AT22" s="309"/>
      <c r="AU22" s="309"/>
      <c r="AV22" s="309"/>
    </row>
    <row r="23" spans="1:48" ht="21.95" customHeight="1">
      <c r="A23" s="46"/>
      <c r="B23" s="75" t="s">
        <v>18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AM23" s="46" t="s">
        <v>37</v>
      </c>
      <c r="AN23" s="86"/>
      <c r="AO23" s="86"/>
      <c r="AP23" s="86"/>
      <c r="AQ23" s="86"/>
      <c r="AR23" s="86"/>
      <c r="AS23" s="46"/>
      <c r="AT23" s="46"/>
      <c r="AU23" s="46"/>
      <c r="AV23" s="46"/>
    </row>
    <row r="24" spans="1:48" ht="21.95" customHeight="1">
      <c r="A24" s="74"/>
      <c r="B24" s="46"/>
      <c r="C24" s="66" t="s">
        <v>19</v>
      </c>
      <c r="D24" s="75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AM24" s="46" t="s">
        <v>38</v>
      </c>
      <c r="AN24" s="86"/>
      <c r="AO24" s="86"/>
      <c r="AP24" s="86"/>
      <c r="AQ24" s="86"/>
      <c r="AR24" s="86"/>
      <c r="AS24" s="46"/>
      <c r="AT24" s="46"/>
      <c r="AU24" s="46"/>
      <c r="AV24" s="46"/>
    </row>
    <row r="25" spans="1:48" ht="21.95" customHeight="1">
      <c r="A25" s="74"/>
      <c r="B25" s="46"/>
      <c r="C25" s="75"/>
      <c r="D25" s="75" t="s">
        <v>64</v>
      </c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AN25" s="37"/>
      <c r="AO25" s="37"/>
      <c r="AP25" s="37"/>
      <c r="AQ25" s="37"/>
      <c r="AR25" s="37"/>
    </row>
    <row r="26" spans="1:48" ht="12.95" hidden="1" customHeight="1">
      <c r="A26" s="74"/>
      <c r="B26" s="46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AN26" s="37"/>
      <c r="AO26" s="37"/>
      <c r="AP26" s="37"/>
      <c r="AQ26" s="37"/>
      <c r="AR26" s="37"/>
    </row>
    <row r="27" spans="1:48" ht="21.95" hidden="1" customHeight="1">
      <c r="A27" s="74"/>
      <c r="B27" s="46"/>
      <c r="C27" s="75"/>
      <c r="D27" s="2" t="s">
        <v>65</v>
      </c>
      <c r="E27" s="77"/>
      <c r="F27" s="77"/>
      <c r="H27" s="304" t="str">
        <f>VLOOKUP(AB5,'別紙１（単体）'!$AR$2:$AV$12,2,1)&amp;VLOOKUP(AB5,'別紙１（単体）'!$AR$2:$AW$12,6,1)</f>
        <v>宗谷総合振興局</v>
      </c>
      <c r="I27" s="304"/>
      <c r="J27" s="304"/>
      <c r="K27" s="304"/>
      <c r="L27" s="304"/>
      <c r="M27" s="304"/>
      <c r="N27" s="304"/>
      <c r="O27" s="304"/>
      <c r="P27" s="304"/>
      <c r="Q27" s="304"/>
      <c r="R27" s="304"/>
      <c r="S27" s="304"/>
      <c r="T27" s="304"/>
      <c r="U27" s="304"/>
      <c r="V27" s="304"/>
      <c r="W27" s="304"/>
      <c r="X27" s="304"/>
      <c r="Y27" s="75"/>
      <c r="AM27" s="37"/>
      <c r="AN27" s="37"/>
      <c r="AO27" s="37"/>
      <c r="AP27" s="37"/>
      <c r="AQ27" s="37"/>
      <c r="AR27" s="37"/>
    </row>
    <row r="28" spans="1:48" ht="21.95" hidden="1" customHeight="1">
      <c r="A28" s="74"/>
      <c r="B28" s="46"/>
      <c r="C28" s="75"/>
      <c r="D28" s="75" t="s">
        <v>60</v>
      </c>
      <c r="E28" s="75"/>
      <c r="F28" s="75"/>
      <c r="H28" s="300">
        <f>VLOOKUP(AB5,'別紙１（単体）'!$AR$2:$AV$12,5,1)</f>
        <v>0</v>
      </c>
      <c r="I28" s="300"/>
      <c r="J28" s="300"/>
      <c r="K28" s="300"/>
      <c r="L28" s="300"/>
      <c r="M28" s="300"/>
      <c r="N28" s="300"/>
      <c r="O28" s="300"/>
      <c r="P28" s="300"/>
      <c r="Q28" s="300"/>
      <c r="R28" s="300"/>
      <c r="S28" s="300"/>
      <c r="T28" s="300"/>
      <c r="U28" s="300"/>
      <c r="V28" s="300"/>
      <c r="W28" s="300"/>
      <c r="X28" s="300"/>
      <c r="Y28" s="75"/>
    </row>
    <row r="29" spans="1:48" ht="21.95" hidden="1" customHeight="1">
      <c r="A29" s="74"/>
      <c r="B29" s="46"/>
      <c r="C29" s="75"/>
      <c r="D29" s="75" t="s">
        <v>59</v>
      </c>
      <c r="E29" s="75"/>
      <c r="F29" s="75"/>
      <c r="G29" s="75"/>
      <c r="H29" s="75"/>
      <c r="I29" s="300">
        <f>VLOOKUP(AB5,'別紙１（単体）'!$AR$2:$AV$12,4,1)</f>
        <v>0</v>
      </c>
      <c r="J29" s="300"/>
      <c r="K29" s="300"/>
      <c r="L29" s="300"/>
      <c r="M29" s="300"/>
      <c r="N29" s="300"/>
      <c r="O29" s="300"/>
      <c r="P29" s="300"/>
      <c r="Q29" s="300"/>
      <c r="R29" s="300"/>
      <c r="S29" s="300"/>
      <c r="T29" s="300"/>
      <c r="U29" s="300"/>
      <c r="V29" s="300"/>
      <c r="W29" s="300"/>
      <c r="X29" s="300"/>
      <c r="Y29" s="75"/>
    </row>
    <row r="30" spans="1:48" ht="21.95" hidden="1" customHeight="1">
      <c r="A30" s="74"/>
      <c r="B30" s="46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</row>
    <row r="31" spans="1:48" ht="21.95" hidden="1" customHeight="1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AN31" s="37"/>
      <c r="AO31" s="37"/>
      <c r="AP31" s="37"/>
      <c r="AQ31" s="37"/>
      <c r="AR31" s="37"/>
    </row>
    <row r="32" spans="1:48" ht="21.95" customHeight="1">
      <c r="AN32" s="37"/>
      <c r="AO32" s="37"/>
      <c r="AP32" s="37"/>
      <c r="AQ32" s="37"/>
      <c r="AR32" s="37"/>
    </row>
    <row r="33" spans="40:44" ht="12.75" customHeight="1">
      <c r="AN33" s="37"/>
      <c r="AO33" s="37"/>
      <c r="AP33" s="37"/>
      <c r="AQ33" s="37"/>
      <c r="AR33" s="37"/>
    </row>
    <row r="34" spans="40:44" ht="21.95" customHeight="1">
      <c r="AN34" s="37"/>
      <c r="AO34" s="37"/>
      <c r="AP34" s="37"/>
      <c r="AQ34" s="37"/>
      <c r="AR34" s="37"/>
    </row>
    <row r="35" spans="40:44" ht="21.95" customHeight="1">
      <c r="AN35" s="37"/>
      <c r="AO35" s="37"/>
      <c r="AP35" s="37"/>
      <c r="AQ35" s="37"/>
      <c r="AR35" s="37"/>
    </row>
    <row r="36" spans="40:44" ht="21.95" customHeight="1">
      <c r="AN36" s="37"/>
      <c r="AO36" s="37"/>
      <c r="AP36" s="37"/>
      <c r="AQ36" s="37"/>
      <c r="AR36" s="37"/>
    </row>
    <row r="37" spans="40:44" ht="21.95" customHeight="1">
      <c r="AN37" s="37"/>
      <c r="AO37" s="37"/>
      <c r="AP37" s="37"/>
      <c r="AQ37" s="37"/>
      <c r="AR37" s="37"/>
    </row>
    <row r="38" spans="40:44" ht="12.95" customHeight="1"/>
    <row r="39" spans="40:44" ht="21.95" customHeight="1"/>
    <row r="40" spans="40:44" ht="21.95" customHeight="1"/>
    <row r="41" spans="40:44" ht="21.95" customHeight="1"/>
    <row r="42" spans="40:44" ht="21.95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6">
    <mergeCell ref="AM16:AS17"/>
    <mergeCell ref="AM21:AV22"/>
    <mergeCell ref="A1:Y1"/>
    <mergeCell ref="H9:M9"/>
    <mergeCell ref="N9:R9"/>
    <mergeCell ref="T9:X9"/>
    <mergeCell ref="AJ1:AL1"/>
    <mergeCell ref="AB2:AC3"/>
    <mergeCell ref="AJ2:AL2"/>
    <mergeCell ref="AB5:AC6"/>
    <mergeCell ref="H7:M7"/>
    <mergeCell ref="N7:X7"/>
    <mergeCell ref="H8:M8"/>
    <mergeCell ref="N8:X8"/>
    <mergeCell ref="B15:D15"/>
    <mergeCell ref="G15:X15"/>
    <mergeCell ref="AA11:AB12"/>
    <mergeCell ref="AC11:AG12"/>
    <mergeCell ref="B11:G11"/>
    <mergeCell ref="H11:Y11"/>
    <mergeCell ref="B14:D14"/>
    <mergeCell ref="G14:I14"/>
    <mergeCell ref="I29:X29"/>
    <mergeCell ref="O20:R20"/>
    <mergeCell ref="T20:V20"/>
    <mergeCell ref="A17:B21"/>
    <mergeCell ref="C18:E20"/>
    <mergeCell ref="F18:I18"/>
    <mergeCell ref="J18:X18"/>
    <mergeCell ref="F19:I19"/>
    <mergeCell ref="J19:N19"/>
    <mergeCell ref="P19:X19"/>
    <mergeCell ref="F20:I20"/>
    <mergeCell ref="J20:M20"/>
    <mergeCell ref="H27:X27"/>
    <mergeCell ref="H28:X28"/>
  </mergeCells>
  <phoneticPr fontId="1"/>
  <dataValidations count="7">
    <dataValidation type="list" allowBlank="1" showInputMessage="1" showErrorMessage="1" sqref="AD17:AD18 AF17:AG18" xr:uid="{00000000-0002-0000-0400-000000000000}">
      <formula1>#REF!</formula1>
    </dataValidation>
    <dataValidation type="list" allowBlank="1" showInputMessage="1" showErrorMessage="1" sqref="AO14:AO15" xr:uid="{00000000-0002-0000-0400-000001000000}">
      <formula1>$AE$8:$AE$9</formula1>
    </dataValidation>
    <dataValidation type="list" allowBlank="1" showInputMessage="1" showErrorMessage="1" sqref="AD2:AD3" xr:uid="{00000000-0002-0000-0400-000002000000}">
      <formula1>$AE$2:$AE$3</formula1>
    </dataValidation>
    <dataValidation imeMode="off" allowBlank="1" showInputMessage="1" showErrorMessage="1" sqref="S3 U3 W3 G14:I14 N20:O20 J20 T20 AC11:AG12" xr:uid="{00000000-0002-0000-0400-000003000000}"/>
    <dataValidation imeMode="on" allowBlank="1" showInputMessage="1" showErrorMessage="1" sqref="AE14" xr:uid="{00000000-0002-0000-0400-000004000000}"/>
    <dataValidation type="list" allowBlank="1" showInputMessage="1" showErrorMessage="1" sqref="AD5:AD6 AF5:AF6 AN5 AO5:AO6" xr:uid="{00000000-0002-0000-0400-000005000000}">
      <formula1>$AP$2:$AP$12</formula1>
    </dataValidation>
    <dataValidation type="list" allowBlank="1" showInputMessage="1" showErrorMessage="1" sqref="AB5:AC6" xr:uid="{00000000-0002-0000-0400-000006000000}">
      <formula1>$BB$2:$BB$15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123825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別紙１（単体）</vt:lpstr>
      <vt:lpstr>←単体で入札参加。どちらかに入力→</vt:lpstr>
      <vt:lpstr>別紙１－②（代理人用) </vt:lpstr>
      <vt:lpstr>変更契約から紙契約希望→</vt:lpstr>
      <vt:lpstr>別紙２（変更契約）</vt:lpstr>
      <vt:lpstr>←単体で入札参加。どちらかに入力→!Print_Area</vt:lpstr>
      <vt:lpstr>'別紙１（単体）'!Print_Area</vt:lpstr>
      <vt:lpstr>'別紙１－②（代理人用) 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池田＿明己</cp:lastModifiedBy>
  <cp:lastPrinted>2025-09-04T10:34:08Z</cp:lastPrinted>
  <dcterms:created xsi:type="dcterms:W3CDTF">2023-06-16T02:08:19Z</dcterms:created>
  <dcterms:modified xsi:type="dcterms:W3CDTF">2026-09-15T08:47:47Z</dcterms:modified>
</cp:coreProperties>
</file>