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6F5015F6-7DEB-4DD4-BCAF-24A239971CFF}" xr6:coauthVersionLast="47" xr6:coauthVersionMax="47" xr10:uidLastSave="{00000000-0000-0000-0000-000000000000}"/>
  <bookViews>
    <workbookView xWindow="3375" yWindow="3375" windowWidth="21600" windowHeight="11295" tabRatio="855" xr2:uid="{00000000-000D-0000-FFFF-FFFF00000000}"/>
  </bookViews>
  <sheets>
    <sheet name="評価項目(標準)" sheetId="57" r:id="rId1"/>
    <sheet name="届出書" sheetId="121" r:id="rId2"/>
    <sheet name="様式１" sheetId="66" r:id="rId3"/>
    <sheet name="様式１【経常ＪＶ用】" sheetId="74" r:id="rId4"/>
    <sheet name="様式２" sheetId="92" r:id="rId5"/>
    <sheet name="様式３" sheetId="122" r:id="rId6"/>
    <sheet name="様式４（対策なし）" sheetId="111" r:id="rId7"/>
  </sheets>
  <definedNames>
    <definedName name="_xlnm.Print_Area" localSheetId="1">届出書!$A$1:$AA$41</definedName>
    <definedName name="_xlnm.Print_Area" localSheetId="0">'評価項目(標準)'!$B$1:$M$55</definedName>
    <definedName name="_xlnm.Print_Area" localSheetId="2">様式１!$B$1:$L$53</definedName>
    <definedName name="_xlnm.Print_Area" localSheetId="3">様式１【経常ＪＶ用】!$B$1:$O$54</definedName>
    <definedName name="_xlnm.Print_Area" localSheetId="4">様式２!$A$1:$BR$36</definedName>
    <definedName name="_xlnm.Print_Area" localSheetId="5">様式３!$A$1:$AH$36</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 i="74" l="1"/>
  <c r="J28" i="74"/>
  <c r="J27" i="66"/>
  <c r="J45" i="66"/>
  <c r="M28" i="74" l="1"/>
  <c r="U17" i="122"/>
  <c r="U16" i="122"/>
  <c r="U15" i="122"/>
  <c r="U14" i="122"/>
  <c r="Y14" i="122" l="1"/>
  <c r="E17" i="74"/>
  <c r="E16" i="66"/>
  <c r="J16" i="66" l="1"/>
  <c r="L17" i="74"/>
  <c r="J17" i="74"/>
  <c r="S18" i="74"/>
  <c r="M46" i="74" l="1"/>
  <c r="H46" i="74" l="1"/>
  <c r="E46" i="74"/>
  <c r="B46" i="74"/>
  <c r="H45" i="66" l="1"/>
  <c r="E45" i="66"/>
  <c r="B45" i="66"/>
  <c r="G18" i="74" l="1"/>
  <c r="G19" i="74"/>
  <c r="G20" i="74"/>
  <c r="G21" i="74"/>
  <c r="F17" i="74"/>
  <c r="F16" i="66"/>
  <c r="F13" i="66"/>
  <c r="G17" i="66"/>
  <c r="G18" i="66"/>
  <c r="G19" i="66"/>
  <c r="G20" i="66"/>
  <c r="K5" i="57"/>
  <c r="H23" i="74"/>
  <c r="H24" i="74"/>
  <c r="G23" i="74"/>
  <c r="G24" i="74"/>
  <c r="H22" i="66"/>
  <c r="H23" i="66"/>
  <c r="G22" i="66"/>
  <c r="G23" i="66"/>
  <c r="E13" i="66"/>
  <c r="AD34" i="92"/>
  <c r="K44" i="57"/>
  <c r="D9" i="74"/>
  <c r="D8" i="66"/>
  <c r="L9" i="74"/>
  <c r="J9" i="74"/>
  <c r="J8" i="66"/>
  <c r="G9" i="74"/>
  <c r="H10" i="74"/>
  <c r="G10" i="74"/>
  <c r="H11" i="74"/>
  <c r="G11" i="74"/>
  <c r="H12" i="74"/>
  <c r="G12" i="74"/>
  <c r="H9" i="66"/>
  <c r="G9" i="66"/>
  <c r="H10" i="66"/>
  <c r="G10" i="66"/>
  <c r="H11" i="66"/>
  <c r="G11" i="66"/>
  <c r="G8" i="66"/>
  <c r="L39" i="74"/>
  <c r="H44" i="74"/>
  <c r="G44" i="74"/>
  <c r="H43" i="74"/>
  <c r="G43" i="74"/>
  <c r="J42" i="74"/>
  <c r="H42" i="74"/>
  <c r="G42" i="74"/>
  <c r="F42" i="74"/>
  <c r="E42" i="74"/>
  <c r="D42" i="74"/>
  <c r="H41" i="74"/>
  <c r="G41" i="74"/>
  <c r="H40" i="74"/>
  <c r="G40" i="74"/>
  <c r="J39" i="74"/>
  <c r="H39" i="74"/>
  <c r="G39" i="74"/>
  <c r="F39" i="74"/>
  <c r="E39" i="74"/>
  <c r="D39" i="74"/>
  <c r="H38" i="74"/>
  <c r="G38" i="74"/>
  <c r="J37" i="74"/>
  <c r="H37" i="74"/>
  <c r="G37" i="74"/>
  <c r="F37" i="74"/>
  <c r="E37" i="74"/>
  <c r="D37" i="74"/>
  <c r="C37" i="74"/>
  <c r="J35" i="74"/>
  <c r="J33" i="74"/>
  <c r="J26" i="74"/>
  <c r="J23" i="74"/>
  <c r="M23" i="74" s="1"/>
  <c r="J14" i="74"/>
  <c r="J6" i="74"/>
  <c r="M6" i="74" s="1"/>
  <c r="H36" i="74"/>
  <c r="H35" i="74"/>
  <c r="F35" i="74"/>
  <c r="E35" i="74"/>
  <c r="H34" i="74"/>
  <c r="G34" i="74"/>
  <c r="H33" i="74"/>
  <c r="G33" i="74"/>
  <c r="F33" i="74"/>
  <c r="E33" i="74"/>
  <c r="H32" i="74"/>
  <c r="G32" i="74"/>
  <c r="G31" i="74"/>
  <c r="G30" i="74"/>
  <c r="H29" i="74"/>
  <c r="G29" i="74"/>
  <c r="H28" i="74"/>
  <c r="G28" i="74"/>
  <c r="F28" i="74"/>
  <c r="E28" i="74"/>
  <c r="H27" i="74"/>
  <c r="G27" i="74"/>
  <c r="H26" i="74"/>
  <c r="G26" i="74"/>
  <c r="F26" i="74"/>
  <c r="E26" i="74"/>
  <c r="H25" i="74"/>
  <c r="G25" i="74"/>
  <c r="F23" i="74"/>
  <c r="E23" i="74"/>
  <c r="H22" i="74"/>
  <c r="G22" i="74"/>
  <c r="H21" i="74"/>
  <c r="H20" i="74"/>
  <c r="H19" i="74"/>
  <c r="H18" i="74"/>
  <c r="H16" i="74"/>
  <c r="G16" i="74"/>
  <c r="H15" i="74"/>
  <c r="G15" i="74"/>
  <c r="H14" i="74"/>
  <c r="G14" i="74"/>
  <c r="H13" i="74"/>
  <c r="G13" i="74"/>
  <c r="F14" i="74"/>
  <c r="E14" i="74"/>
  <c r="F9" i="74"/>
  <c r="E9" i="74"/>
  <c r="H8" i="74"/>
  <c r="G8" i="74"/>
  <c r="H7" i="74"/>
  <c r="G7" i="74"/>
  <c r="H6" i="74"/>
  <c r="G6" i="74"/>
  <c r="J38" i="66"/>
  <c r="H39" i="66"/>
  <c r="G39" i="66"/>
  <c r="H7" i="66"/>
  <c r="H6" i="66"/>
  <c r="G7" i="66"/>
  <c r="G6" i="66"/>
  <c r="J53" i="57"/>
  <c r="E45" i="74"/>
  <c r="E44" i="66"/>
  <c r="B6" i="74"/>
  <c r="C6" i="74"/>
  <c r="D6" i="74"/>
  <c r="E6" i="74"/>
  <c r="F6" i="74"/>
  <c r="L14" i="74"/>
  <c r="C17" i="74"/>
  <c r="D17" i="74"/>
  <c r="C26" i="74"/>
  <c r="D26" i="74"/>
  <c r="L26" i="74"/>
  <c r="D28" i="74"/>
  <c r="M30" i="74"/>
  <c r="D33" i="74"/>
  <c r="L33" i="74"/>
  <c r="D35" i="74"/>
  <c r="L35" i="74"/>
  <c r="B37" i="74"/>
  <c r="L37" i="74"/>
  <c r="L42" i="74"/>
  <c r="B45" i="74"/>
  <c r="H45" i="74"/>
  <c r="J45" i="74"/>
  <c r="L45" i="74"/>
  <c r="B5" i="66"/>
  <c r="C5" i="66"/>
  <c r="D5" i="66"/>
  <c r="E5" i="66"/>
  <c r="F5" i="66"/>
  <c r="G5" i="66"/>
  <c r="H5" i="66"/>
  <c r="J5" i="66"/>
  <c r="E8" i="66"/>
  <c r="F8" i="66"/>
  <c r="G12" i="66"/>
  <c r="H12" i="66"/>
  <c r="G13" i="66"/>
  <c r="H13" i="66"/>
  <c r="J13" i="66"/>
  <c r="G14" i="66"/>
  <c r="H14" i="66"/>
  <c r="G15" i="66"/>
  <c r="H15" i="66"/>
  <c r="C16" i="66"/>
  <c r="D16" i="66"/>
  <c r="H17" i="66"/>
  <c r="H18" i="66"/>
  <c r="H19" i="66"/>
  <c r="H20" i="66"/>
  <c r="G21" i="66"/>
  <c r="H21" i="66"/>
  <c r="E22" i="66"/>
  <c r="F22" i="66"/>
  <c r="J22" i="66"/>
  <c r="G24" i="66"/>
  <c r="H24" i="66"/>
  <c r="C25" i="66"/>
  <c r="D25" i="66"/>
  <c r="E25" i="66"/>
  <c r="F25" i="66"/>
  <c r="G25" i="66"/>
  <c r="H25" i="66"/>
  <c r="J25" i="66"/>
  <c r="G26" i="66"/>
  <c r="H26" i="66"/>
  <c r="D27" i="66"/>
  <c r="E27" i="66"/>
  <c r="F27" i="66"/>
  <c r="G27" i="66"/>
  <c r="H27" i="66"/>
  <c r="G28" i="66"/>
  <c r="H28" i="66"/>
  <c r="G29" i="66"/>
  <c r="G30" i="66"/>
  <c r="G31" i="66"/>
  <c r="H31" i="66"/>
  <c r="D32" i="66"/>
  <c r="E32" i="66"/>
  <c r="F32" i="66"/>
  <c r="G32" i="66"/>
  <c r="H32" i="66"/>
  <c r="J32" i="66"/>
  <c r="G33" i="66"/>
  <c r="H33" i="66"/>
  <c r="D34" i="66"/>
  <c r="E34" i="66"/>
  <c r="F34" i="66"/>
  <c r="H34" i="66"/>
  <c r="J34" i="66"/>
  <c r="H35" i="66"/>
  <c r="B36" i="66"/>
  <c r="C36" i="66"/>
  <c r="D36" i="66"/>
  <c r="E36" i="66"/>
  <c r="F36" i="66"/>
  <c r="G36" i="66"/>
  <c r="H36" i="66"/>
  <c r="J36" i="66"/>
  <c r="G37" i="66"/>
  <c r="H37" i="66"/>
  <c r="D38" i="66"/>
  <c r="E38" i="66"/>
  <c r="F38" i="66"/>
  <c r="G38" i="66"/>
  <c r="H38" i="66"/>
  <c r="G40" i="66"/>
  <c r="H40" i="66"/>
  <c r="D41" i="66"/>
  <c r="E41" i="66"/>
  <c r="F41" i="66"/>
  <c r="G41" i="66"/>
  <c r="H41" i="66"/>
  <c r="J41" i="66"/>
  <c r="G42" i="66"/>
  <c r="H42" i="66"/>
  <c r="G43" i="66"/>
  <c r="H43" i="66"/>
  <c r="B44" i="66"/>
  <c r="H44" i="66"/>
  <c r="J44" i="66"/>
  <c r="K36" i="57"/>
  <c r="M42" i="74" l="1"/>
  <c r="M39" i="74"/>
  <c r="M37" i="74"/>
  <c r="M35" i="74"/>
  <c r="M33" i="74"/>
  <c r="M26" i="74"/>
  <c r="M14" i="74"/>
  <c r="M9" i="74"/>
  <c r="J46" i="66"/>
  <c r="M45" i="74"/>
  <c r="J52" i="57"/>
  <c r="M17" i="74"/>
  <c r="M47" i="74" l="1"/>
</calcChain>
</file>

<file path=xl/sharedStrings.xml><?xml version="1.0" encoding="utf-8"?>
<sst xmlns="http://schemas.openxmlformats.org/spreadsheetml/2006/main" count="367" uniqueCount="288">
  <si>
    <r>
      <t>舗装工事（農業農村整備事業）　【</t>
    </r>
    <r>
      <rPr>
        <b/>
        <sz val="12"/>
        <color indexed="10"/>
        <rFont val="BIZ UDゴシック"/>
        <family val="3"/>
        <charset val="128"/>
      </rPr>
      <t>令和８年６月版</t>
    </r>
    <r>
      <rPr>
        <b/>
        <sz val="12"/>
        <rFont val="BIZ UDゴシック"/>
        <family val="3"/>
        <charset val="128"/>
      </rPr>
      <t>】</t>
    </r>
    <phoneticPr fontId="2"/>
  </si>
  <si>
    <t>簡易型Ｂ</t>
  </si>
  <si>
    <r>
      <t>総合評価方式評価項目一覧　　【舗装工事（農業農村整備事業）】　</t>
    </r>
    <r>
      <rPr>
        <b/>
        <sz val="20"/>
        <color indexed="8"/>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ホソウ</t>
    </rPh>
    <rPh sb="17" eb="19">
      <t>コウジ</t>
    </rPh>
    <rPh sb="31" eb="33">
      <t>ジョサン</t>
    </rPh>
    <rPh sb="33" eb="35">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</si>
  <si>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</si>
  <si>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</si>
  <si>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</si>
  <si>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</si>
  <si>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</si>
  <si>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</si>
  <si>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</si>
  <si>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</si>
  <si>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</si>
  <si>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</si>
  <si>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</si>
  <si>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</si>
  <si>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</si>
  <si>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</si>
  <si>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</si>
  <si>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</si>
  <si>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「本店及び建設業法上の主たる営業所」又は「建設業法上の営業所」の所在地により評価します。
・本店等の所在地を変更した場合、公告の前月から３６か月前までの期間の「１８か月以上連続した所在地」を評価の対象とします。</t>
    <rPh sb="1" eb="3">
      <t>ホンテン</t>
    </rPh>
    <rPh sb="18" eb="19">
      <t>マタ</t>
    </rPh>
    <rPh sb="21" eb="26">
      <t>ケンセツギョウホウジョウ</t>
    </rPh>
    <rPh sb="27" eb="30">
      <t>エイギョウショ</t>
    </rPh>
    <rPh sb="32" eb="35">
      <t>ショザイチ</t>
    </rPh>
    <rPh sb="38" eb="40">
      <t>ヒョウカ</t>
    </rPh>
    <rPh sb="46" eb="48">
      <t>ホンテン</t>
    </rPh>
    <rPh sb="48" eb="49">
      <t>トウ</t>
    </rPh>
    <rPh sb="98" eb="100">
      <t>タイショウ</t>
    </rPh>
    <phoneticPr fontId="2"/>
  </si>
  <si>
    <t>上記以外</t>
    <rPh sb="0" eb="2">
      <t>ジョウキ</t>
    </rPh>
    <rPh sb="2" eb="4">
      <t>イガイ</t>
    </rPh>
    <phoneticPr fontId="2"/>
  </si>
  <si>
    <t>地域貢献度</t>
    <phoneticPr fontId="2"/>
  </si>
  <si>
    <t>① 多面的機能支払活動実績
② 土地改良施設等における災害時の応急対策業務等に
　 関する協定に基づいた訓練等への参加実績
③ 公共施設美化活動実績</t>
    <rPh sb="2" eb="5">
      <t>タメンテキ</t>
    </rPh>
    <rPh sb="5" eb="7">
      <t>キノウ</t>
    </rPh>
    <rPh sb="7" eb="9">
      <t>シハライ</t>
    </rPh>
    <rPh sb="9" eb="11">
      <t>カツドウ</t>
    </rPh>
    <rPh sb="11" eb="13">
      <t>ジッセキ</t>
    </rPh>
    <rPh sb="66" eb="68">
      <t>コウキョウ</t>
    </rPh>
    <rPh sb="68" eb="70">
      <t>シセツ</t>
    </rPh>
    <rPh sb="70" eb="72">
      <t>ビカ</t>
    </rPh>
    <rPh sb="72" eb="74">
      <t>カツドウ</t>
    </rPh>
    <rPh sb="74" eb="76">
      <t>ジッセキ</t>
    </rPh>
    <phoneticPr fontId="2"/>
  </si>
  <si>
    <t>左欄の①～③のうち、該当する項目数</t>
    <phoneticPr fontId="2"/>
  </si>
  <si>
    <t>３項目</t>
    <phoneticPr fontId="2"/>
  </si>
  <si>
    <t>２項目</t>
    <phoneticPr fontId="2"/>
  </si>
  <si>
    <t>１項目</t>
    <phoneticPr fontId="2"/>
  </si>
  <si>
    <t>実績なし</t>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</si>
  <si>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</si>
  <si>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</si>
  <si>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</si>
  <si>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</si>
  <si>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</si>
  <si>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</si>
  <si>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</si>
  <si>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r>
      <t>下記の実績の</t>
    </r>
    <r>
      <rPr>
        <sz val="12"/>
        <color rgb="FFFF0000"/>
        <rFont val="BIZ UDゴシック"/>
        <family val="3"/>
        <charset val="128"/>
      </rPr>
      <t>該当する項目により得られる合計点数</t>
    </r>
    <r>
      <rPr>
        <sz val="12"/>
        <color theme="1"/>
        <rFont val="BIZ UDゴシック"/>
        <family val="3"/>
        <charset val="128"/>
      </rPr>
      <t>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t>
    </r>
    <r>
      <rPr>
        <sz val="12"/>
        <color rgb="FFFF0000"/>
        <rFont val="BIZ UDゴシック"/>
        <family val="3"/>
        <charset val="128"/>
      </rPr>
      <t>のいずれか</t>
    </r>
    <r>
      <rPr>
        <sz val="12"/>
        <color theme="1"/>
        <rFont val="BIZ UDゴシック"/>
        <family val="3"/>
        <charset val="128"/>
      </rPr>
      <t xml:space="preserve">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</si>
  <si>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</si>
  <si>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</si>
  <si>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</si>
  <si>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</si>
  <si>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</si>
  <si>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</si>
  <si>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sz val="12"/>
        <color indexed="40"/>
        <rFont val="BIZ UDゴシック"/>
        <family val="3"/>
        <charset val="128"/>
      </rPr>
      <t>　なお、元請が県外企業の場合は次の式とします。
　県内企業による施工の割合 ＝ [ 一次下請契約金額(最終) － { 県外一次下請金額(最終) ＋ 県外二次下請金額(最終) } ] ／ 一次下請契約金額(最終)</t>
    </r>
    <r>
      <rPr>
        <sz val="12"/>
        <rFont val="BIZ UDゴシック"/>
        <family val="3"/>
        <charset val="128"/>
      </rPr>
      <t xml:space="preserve">
</t>
    </r>
    <r>
      <rPr>
        <b/>
        <sz val="12"/>
        <color indexed="8"/>
        <rFont val="BIZ UDゴシック"/>
        <family val="3"/>
        <charset val="128"/>
      </rPr>
      <t>※当該工事を契約後、「建設工事請負契約書の特約事項」に基づき履行を確</t>
    </r>
    <r>
      <rPr>
        <b/>
        <sz val="12"/>
        <rFont val="BIZ UDゴシック"/>
        <family val="3"/>
        <charset val="128"/>
      </rPr>
      <t>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</si>
  <si>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</si>
  <si>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</si>
  <si>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</si>
  <si>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</si>
  <si>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</si>
  <si>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t>
    <rPh sb="0" eb="2">
      <t>シンコク</t>
    </rPh>
    <rPh sb="2" eb="4">
      <t>コウジ</t>
    </rPh>
    <rPh sb="4" eb="6">
      <t>セイセキ</t>
    </rPh>
    <rPh sb="6" eb="7">
      <t>テン</t>
    </rPh>
    <phoneticPr fontId="2"/>
  </si>
  <si>
    <t xml:space="preserve">申告工事成績点が９０点以上の場合 </t>
    <rPh sb="0" eb="2">
      <t>シンコク</t>
    </rPh>
    <rPh sb="2" eb="4">
      <t>コウジ</t>
    </rPh>
    <rPh sb="4" eb="6">
      <t>セイセキ</t>
    </rPh>
    <rPh sb="6" eb="7">
      <t>テン</t>
    </rPh>
    <rPh sb="10" eb="11">
      <t>テン</t>
    </rPh>
    <rPh sb="11" eb="13">
      <t>イジョウ</t>
    </rPh>
    <phoneticPr fontId="2"/>
  </si>
  <si>
    <t>令和３年４月１日から当該工事の入札公告日までに三重県が通知（工事成績認定書）した舗装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上記で計算した申告工事成績点を、評価基準に記載の計算式により評価します。（小数第２位以下切り捨て）ただし、申告工事成績点が９０点以上の場合は３０点、７５点未満の場合は０点とします。
・工事成績点を有しない場合の加算点は０点です。</t>
    <rPh sb="0" eb="2">
      <t>レイワ</t>
    </rPh>
    <rPh sb="40" eb="42">
      <t>ホソウ</t>
    </rPh>
    <rPh sb="151" eb="152">
      <t>ダイ</t>
    </rPh>
    <rPh sb="153" eb="154">
      <t>イ</t>
    </rPh>
    <rPh sb="163" eb="165">
      <t>ジョウキ</t>
    </rPh>
    <rPh sb="166" eb="168">
      <t>ケイサン</t>
    </rPh>
    <rPh sb="170" eb="172">
      <t>シンコク</t>
    </rPh>
    <rPh sb="172" eb="174">
      <t>コウジ</t>
    </rPh>
    <rPh sb="174" eb="176">
      <t>セイセキ</t>
    </rPh>
    <rPh sb="176" eb="177">
      <t>テン</t>
    </rPh>
    <rPh sb="205" eb="207">
      <t>イカ</t>
    </rPh>
    <rPh sb="207" eb="208">
      <t>キ</t>
    </rPh>
    <rPh sb="209" eb="210">
      <t>ス</t>
    </rPh>
    <phoneticPr fontId="2"/>
  </si>
  <si>
    <t>申告工事成績点が７５点以上９０点未満の場合
(申告工事成績点－７５点)　×　３０／１５</t>
    <phoneticPr fontId="2"/>
  </si>
  <si>
    <t>～</t>
    <phoneticPr fontId="2"/>
  </si>
  <si>
    <t>申告工事成績点が７５点未満の場合</t>
    <rPh sb="10" eb="11">
      <t>テン</t>
    </rPh>
    <rPh sb="11" eb="13">
      <t>ミマン</t>
    </rPh>
    <rPh sb="14" eb="16">
      <t>バアイ</t>
    </rPh>
    <phoneticPr fontId="2"/>
  </si>
  <si>
    <t>品質
マネジメント</t>
    <rPh sb="0" eb="2">
      <t>ヒンシツ</t>
    </rPh>
    <phoneticPr fontId="2"/>
  </si>
  <si>
    <t>品質マネジメントシステムの認証</t>
    <rPh sb="0" eb="2">
      <t>ヒンシツ</t>
    </rPh>
    <rPh sb="13" eb="15">
      <t>ニンショウ</t>
    </rPh>
    <phoneticPr fontId="2"/>
  </si>
  <si>
    <t>有</t>
    <rPh sb="0" eb="1">
      <t>ア</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</si>
  <si>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</si>
  <si>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</si>
  <si>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</si>
  <si>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</si>
  <si>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</si>
  <si>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</si>
  <si>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無</t>
    <rPh sb="0" eb="1">
      <t>ム</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</si>
  <si>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</si>
  <si>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</si>
  <si>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</si>
  <si>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</si>
  <si>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配置予定技術者の
資格保有状況</t>
    <rPh sb="9" eb="11">
      <t>シカク</t>
    </rPh>
    <rPh sb="11" eb="13">
      <t>ホユウ</t>
    </rPh>
    <rPh sb="13" eb="15">
      <t>ジョウキョウ</t>
    </rPh>
    <phoneticPr fontId="2"/>
  </si>
  <si>
    <t>舗装工事に係る資格</t>
    <rPh sb="5" eb="6">
      <t>カカ</t>
    </rPh>
    <phoneticPr fontId="2"/>
  </si>
  <si>
    <t>１級舗装施工管理技術者の資格保有</t>
    <rPh sb="12" eb="14">
      <t>シカク</t>
    </rPh>
    <rPh sb="14" eb="16">
      <t>ホユウ</t>
    </rPh>
    <phoneticPr fontId="2"/>
  </si>
  <si>
    <t>配置予定技術者の舗装工事に係る資格（１級、２級舗装施工管理技術者）の有無により評価します。</t>
    <rPh sb="13" eb="14">
      <t>カカ</t>
    </rPh>
    <rPh sb="34" eb="36">
      <t>ウム</t>
    </rPh>
    <phoneticPr fontId="2"/>
  </si>
  <si>
    <t>２級舗装施工管理技術者の資格保有</t>
    <rPh sb="12" eb="14">
      <t>シカク</t>
    </rPh>
    <rPh sb="14" eb="16">
      <t>ホユウ</t>
    </rPh>
    <phoneticPr fontId="2"/>
  </si>
  <si>
    <t>無</t>
    <phoneticPr fontId="2"/>
  </si>
  <si>
    <t>配置予定技術者
のCPD
（継続学習制度）取組実績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</si>
  <si>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</si>
  <si>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</si>
  <si>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</si>
  <si>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</si>
  <si>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</si>
  <si>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</si>
  <si>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</si>
  <si>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</si>
  <si>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</si>
  <si>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</si>
  <si>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</si>
  <si>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</si>
  <si>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</si>
  <si>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</si>
  <si>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各項目あたりの評価基準・加算点</t>
    <rPh sb="0" eb="1">
      <t>カク</t>
    </rPh>
    <rPh sb="1" eb="3">
      <t>コウモク</t>
    </rPh>
    <rPh sb="7" eb="9">
      <t>ヒョウカ</t>
    </rPh>
    <rPh sb="9" eb="11">
      <t>キジュン</t>
    </rPh>
    <rPh sb="12" eb="14">
      <t>カサン</t>
    </rPh>
    <rPh sb="14" eb="15">
      <t>テン</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</si>
  <si>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</si>
  <si>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</si>
  <si>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</si>
  <si>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</si>
  <si>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</si>
  <si>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</si>
  <si>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</si>
  <si>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</si>
  <si>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</si>
  <si>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</si>
  <si>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</si>
  <si>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</si>
  <si>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</si>
  <si>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</si>
  <si>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</si>
  <si>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</si>
  <si>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</si>
  <si>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</si>
  <si>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</si>
  <si>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</si>
  <si>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</si>
  <si>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</si>
  <si>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</si>
  <si>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</si>
  <si>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</si>
  <si>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</si>
  <si>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</si>
  <si>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</si>
  <si>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</si>
  <si>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</si>
  <si>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</si>
  <si>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</si>
  <si>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</si>
  <si>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</si>
  <si>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</si>
  <si>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</si>
  <si>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</si>
  <si>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</si>
  <si>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</si>
  <si>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</si>
  <si>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</si>
  <si>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</si>
  <si>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</si>
  <si>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</si>
  <si>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</si>
  <si>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</si>
  <si>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</si>
  <si>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</si>
  <si>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</si>
  <si>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</si>
  <si>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</si>
  <si>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</si>
  <si>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</si>
  <si>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</si>
  <si>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</si>
  <si>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</si>
  <si>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</si>
  <si>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</si>
  <si>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</si>
  <si>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</si>
  <si>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</si>
  <si>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</si>
  <si>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このシートは「評価項目一覧」とリンクしています。自己加算点が表示されていない場合は評価しません。</t>
    <phoneticPr fontId="2"/>
  </si>
  <si>
    <t>（様式２）　地域精通度・地域貢献度・社会貢献度・企業の技術力等に関する技術資料</t>
    <rPh sb="1" eb="3">
      <t>ヨウシキ</t>
    </rPh>
    <rPh sb="12" eb="14">
      <t>チイキ</t>
    </rPh>
    <rPh sb="14" eb="17">
      <t>コウケンド</t>
    </rPh>
    <rPh sb="24" eb="26">
      <t>キギョウ</t>
    </rPh>
    <rPh sb="27" eb="30">
      <t>ギジュツリョク</t>
    </rPh>
    <rPh sb="30" eb="31">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</si>
  <si>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</si>
  <si>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</si>
  <si>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</si>
  <si>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</si>
  <si>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</si>
  <si>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</si>
  <si>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</si>
  <si>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</si>
  <si>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3" eb="4">
      <t>ネン</t>
    </rPh>
    <rPh sb="6" eb="7">
      <t>ガツ</t>
    </rPh>
    <rPh sb="9" eb="10">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</si>
  <si>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</si>
  <si>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</si>
  <si>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</si>
  <si>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</si>
  <si>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</si>
  <si>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</si>
  <si>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コリンズ登録番号</t>
    <phoneticPr fontId="2"/>
  </si>
  <si>
    <t>工事名称</t>
    <phoneticPr fontId="2"/>
  </si>
  <si>
    <t>【地域貢献度】</t>
    <rPh sb="1" eb="3">
      <t>チイキ</t>
    </rPh>
    <rPh sb="3" eb="6">
      <t>コウケンド</t>
    </rPh>
    <phoneticPr fontId="2"/>
  </si>
  <si>
    <t>【地域貢献度の注意事項】</t>
    <rPh sb="0" eb="1">
      <t>チイキ</t>
    </rPh>
    <rPh sb="1" eb="3">
      <t>チイキ</t>
    </rPh>
    <rPh sb="3" eb="6">
      <t>コウケンド</t>
    </rPh>
    <phoneticPr fontId="2"/>
  </si>
  <si>
    <t>地域貢献度</t>
    <rPh sb="0" eb="2">
      <t>チイキ</t>
    </rPh>
    <rPh sb="2" eb="5">
      <t>コウケンド</t>
    </rPh>
    <phoneticPr fontId="2"/>
  </si>
  <si>
    <t>①</t>
    <phoneticPr fontId="2"/>
  </si>
  <si>
    <t>多面的機能支払活動実績</t>
    <phoneticPr fontId="2"/>
  </si>
  <si>
    <t>無</t>
  </si>
  <si>
    <t>各項目で実績の有無をプルダウンで選択してください。</t>
    <phoneticPr fontId="2"/>
  </si>
  <si>
    <t>②</t>
    <phoneticPr fontId="2"/>
  </si>
  <si>
    <t>土地改良施設等における災害時の応急対策業務等に関する協定に基づいた訓練等への参加実績</t>
    <phoneticPr fontId="2"/>
  </si>
  <si>
    <t>③</t>
    <phoneticPr fontId="2"/>
  </si>
  <si>
    <t>公共施設美化活動実績</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</si>
  <si>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</si>
  <si>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</si>
  <si>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</si>
  <si>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</si>
  <si>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男女共同参画活動実績の有無</t>
    <phoneticPr fontId="2"/>
  </si>
  <si>
    <t>評価対象として届け出る項目に「○」をプルダウンで選択してください。（最大４点）</t>
    <rPh sb="37" eb="38">
      <t>テン</t>
    </rPh>
    <phoneticPr fontId="2"/>
  </si>
  <si>
    <t>障がい者雇用実績の有無</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</si>
  <si>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</si>
  <si>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</si>
  <si>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</si>
  <si>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</si>
  <si>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</si>
  <si>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</si>
  <si>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</si>
  <si>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</si>
  <si>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</si>
  <si>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</si>
  <si>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</si>
  <si>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</si>
  <si>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</si>
  <si>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</si>
  <si>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</si>
  <si>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rPh sb="0" eb="1">
      <t>チュウ</t>
    </rPh>
    <phoneticPr fontId="2"/>
  </si>
  <si>
    <t>令和３年４月１日から当該工事の入札公告日までに三重県が通知（工事成績認定書）した舗装工事の評定点を、任意の件数だけ入力してください。
１０件まで申告できます。</t>
    <rPh sb="0" eb="2">
      <t>レイワ</t>
    </rPh>
    <rPh sb="3" eb="4">
      <t>ネン</t>
    </rPh>
    <rPh sb="40" eb="42">
      <t>ホソウ</t>
    </rPh>
    <phoneticPr fontId="2"/>
  </si>
  <si>
    <t>三重県の
工事評定点</t>
    <rPh sb="0" eb="3">
      <t>ミエケン</t>
    </rPh>
    <rPh sb="5" eb="7">
      <t>コウジ</t>
    </rPh>
    <rPh sb="7" eb="9">
      <t>ヒョウテイ</t>
    </rPh>
    <rPh sb="9" eb="10">
      <t>テン</t>
    </rPh>
    <phoneticPr fontId="2"/>
  </si>
  <si>
    <t>令和３年４月１日以降に完成検査を行った
工事の評定点</t>
    <rPh sb="0" eb="2">
      <t>レイワ</t>
    </rPh>
    <rPh sb="3" eb="4">
      <t>ネン</t>
    </rPh>
    <rPh sb="8" eb="10">
      <t>イコウ</t>
    </rPh>
    <phoneticPr fontId="2"/>
  </si>
  <si>
    <t>記載例</t>
    <rPh sb="0" eb="2">
      <t>キサイレイ</t>
    </rPh>
    <phoneticPr fontId="2"/>
  </si>
  <si>
    <t>点</t>
    <rPh sb="0" eb="1">
      <t>テン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</si>
  <si>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</si>
  <si>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</si>
  <si>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</si>
  <si>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</si>
  <si>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</si>
  <si>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</si>
  <si>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</si>
  <si>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１級舗装施工管理技術者</t>
    <rPh sb="1" eb="2">
      <t>キュウ</t>
    </rPh>
    <phoneticPr fontId="2"/>
  </si>
  <si>
    <t>□</t>
  </si>
  <si>
    <t>２級舗装施工管理技術者</t>
    <rPh sb="1" eb="2">
      <t>キュウ</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</si>
  <si>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</si>
  <si>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</si>
  <si>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</si>
  <si>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</si>
  <si>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</si>
  <si>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</si>
  <si>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</si>
  <si>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</si>
  <si>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</si>
  <si>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</si>
  <si>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</si>
  <si>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</si>
  <si>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</si>
  <si>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</si>
  <si>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</si>
  <si>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</si>
  <si>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</si>
  <si>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</si>
  <si>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</si>
  <si>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</si>
  <si>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</si>
  <si>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</si>
  <si>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</si>
  <si>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</si>
  <si>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</si>
  <si>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</si>
  <si>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</si>
  <si>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</si>
  <si>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</si>
  <si>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</si>
  <si>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</si>
  <si>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</si>
  <si>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</si>
  <si>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</si>
  <si>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</si>
  <si>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</si>
  <si>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</si>
  <si>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</si>
  <si>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</si>
  <si>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</si>
  <si>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</si>
  <si>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</si>
  <si>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</si>
  <si>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</si>
  <si>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</si>
  <si>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</si>
  <si>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</si>
  <si>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</si>
  <si>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</si>
  <si>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</si>
  <si>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</si>
  <si>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</si>
  <si>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r>
      <t xml:space="preserve">管内業者
</t>
    </r>
    <r>
      <rPr>
        <sz val="12"/>
        <color indexed="40"/>
        <rFont val="BIZ UDゴシック"/>
        <family val="3"/>
        <charset val="128"/>
      </rPr>
      <t>伊賀建設事務所</t>
    </r>
    <r>
      <rPr>
        <sz val="12"/>
        <color indexed="8"/>
        <rFont val="BIZ UDゴシック"/>
        <family val="3"/>
        <charset val="128"/>
      </rPr>
      <t>管内に
本店及び建設業法上の主たる営業所あり</t>
    </r>
    <rPh sb="0" eb="2">
      <t>カンナイ</t>
    </rPh>
    <rPh sb="2" eb="4">
      <t>ギョウシャ</t>
    </rPh>
    <rPh sb="5" eb="7">
      <t>イガ</t>
    </rPh>
    <rPh sb="7" eb="9">
      <t>ケンセツ</t>
    </rPh>
    <rPh sb="9" eb="11">
      <t>ジム</t>
    </rPh>
    <rPh sb="11" eb="12">
      <t>ショ</t>
    </rPh>
    <rPh sb="12" eb="14">
      <t>カンナイ</t>
    </rPh>
    <rPh sb="16" eb="18">
      <t>ホンテン</t>
    </rPh>
    <rPh sb="18" eb="19">
      <t>オヨ</t>
    </rPh>
    <rPh sb="20" eb="23">
      <t>ケンセツギョウ</t>
    </rPh>
    <rPh sb="23" eb="24">
      <t>ホウ</t>
    </rPh>
    <rPh sb="24" eb="25">
      <t>ジョウ</t>
    </rPh>
    <rPh sb="26" eb="27">
      <t>シュ</t>
    </rPh>
    <rPh sb="29" eb="32">
      <t>エイギョウショ</t>
    </rPh>
    <phoneticPr fontId="2"/>
  </si>
  <si>
    <r>
      <t>準管内業者
県内に本店を有し、</t>
    </r>
    <r>
      <rPr>
        <sz val="12"/>
        <color indexed="40"/>
        <rFont val="BIZ UDゴシック"/>
        <family val="3"/>
        <charset val="128"/>
      </rPr>
      <t>伊賀建設事務所</t>
    </r>
    <r>
      <rPr>
        <sz val="12"/>
        <rFont val="BIZ UDゴシック"/>
        <family val="3"/>
        <charset val="128"/>
      </rPr>
      <t>管内に
建設業法上の営業所あり</t>
    </r>
    <rPh sb="0" eb="1">
      <t>ジュン</t>
    </rPh>
    <rPh sb="1" eb="3">
      <t>カンナイ</t>
    </rPh>
    <rPh sb="3" eb="5">
      <t>ギョウシャ</t>
    </rPh>
    <rPh sb="6" eb="8">
      <t>ケンナイ</t>
    </rPh>
    <rPh sb="9" eb="11">
      <t>ホンテン</t>
    </rPh>
    <rPh sb="12" eb="13">
      <t>ユウ</t>
    </rPh>
    <rPh sb="15" eb="17">
      <t>イガ</t>
    </rPh>
    <rPh sb="17" eb="19">
      <t>ケンセツ</t>
    </rPh>
    <rPh sb="19" eb="21">
      <t>ジム</t>
    </rPh>
    <rPh sb="21" eb="22">
      <t>ショ</t>
    </rPh>
    <rPh sb="22" eb="24">
      <t>カンナイ</t>
    </rPh>
    <rPh sb="26" eb="31">
      <t>ケンセツギョウホウジョウ</t>
    </rPh>
    <rPh sb="32" eb="35">
      <t>エイギョウショ</t>
    </rPh>
    <phoneticPr fontId="2"/>
  </si>
  <si>
    <r>
      <t xml:space="preserve">下記の実績の該当項目数により評価します。
①多面的機能支払活動実績
</t>
    </r>
    <r>
      <rPr>
        <sz val="12"/>
        <color theme="1"/>
        <rFont val="BIZ UDゴシック"/>
        <family val="3"/>
        <charset val="128"/>
      </rPr>
      <t>令和７年度、令和８年度</t>
    </r>
    <r>
      <rPr>
        <sz val="12"/>
        <rFont val="BIZ UDゴシック"/>
        <family val="3"/>
        <charset val="128"/>
      </rPr>
      <t>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
②土地改良施設等における災害時の応急対策業務等に関する協定に基づいた訓練等への参加実績
土地改良施設等ＢＣＰ協議会と「土地改良施設等における災害時の応急対策業務等に関する協定」を締結した組織に属し、かつ、当該協定に基づいた訓練等（訓練や研修等）への参加実績の有無により評価します。
・「訓練等への参加実績」は、</t>
    </r>
    <r>
      <rPr>
        <sz val="12"/>
        <color theme="1"/>
        <rFont val="BIZ UDゴシック"/>
        <family val="3"/>
        <charset val="128"/>
      </rPr>
      <t>令和８年度の参加実績を対象とします。</t>
    </r>
    <r>
      <rPr>
        <sz val="12"/>
        <rFont val="BIZ UDゴシック"/>
        <family val="3"/>
        <charset val="128"/>
      </rPr>
      <t xml:space="preserve">
③公共施設美化活動実績
</t>
    </r>
    <r>
      <rPr>
        <sz val="12"/>
        <color theme="1"/>
        <rFont val="BIZ UDゴシック"/>
        <family val="3"/>
        <charset val="128"/>
      </rPr>
      <t>令和７年度又は令和８年度</t>
    </r>
    <r>
      <rPr>
        <sz val="12"/>
        <rFont val="BIZ UDゴシック"/>
        <family val="3"/>
        <charset val="128"/>
      </rPr>
      <t>における</t>
    </r>
    <r>
      <rPr>
        <sz val="12"/>
        <color indexed="40"/>
        <rFont val="BIZ UDゴシック"/>
        <family val="3"/>
        <charset val="128"/>
      </rPr>
      <t>伊賀建設事務所</t>
    </r>
    <r>
      <rPr>
        <sz val="12"/>
        <rFont val="BIZ UDゴシック"/>
        <family val="3"/>
        <charset val="128"/>
      </rPr>
      <t>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
    <rPh sb="41" eb="43">
      <t>レイワ</t>
    </rPh>
    <rPh sb="44" eb="46">
      <t>ネンド</t>
    </rPh>
    <rPh sb="128" eb="129">
      <t>カカ</t>
    </rPh>
    <rPh sb="142" eb="144">
      <t>サンカ</t>
    </rPh>
    <rPh sb="146" eb="148">
      <t>ジッセキ</t>
    </rPh>
    <rPh sb="311" eb="313">
      <t>レイワ</t>
    </rPh>
    <rPh sb="314" eb="316">
      <t>ネンド</t>
    </rPh>
    <rPh sb="343" eb="345">
      <t>レイワ</t>
    </rPh>
    <rPh sb="346" eb="348">
      <t>ネンド</t>
    </rPh>
    <rPh sb="350" eb="352">
      <t>レイワ</t>
    </rPh>
    <rPh sb="353" eb="355">
      <t>ネンド</t>
    </rPh>
    <rPh sb="359" eb="361">
      <t>イガ</t>
    </rPh>
    <rPh sb="426" eb="427">
      <t>カカ</t>
    </rPh>
    <phoneticPr fontId="2"/>
  </si>
  <si>
    <r>
      <t>家畜伝染病発生等の緊急時における「家畜処分の運用協定の実績」又は家畜伝染病発生等の緊急時における対応に向けた「研修会への参加実績」の有無により評価します。
・「家畜処分の運用協定の実績」は、</t>
    </r>
    <r>
      <rPr>
        <sz val="12"/>
        <color indexed="40"/>
        <rFont val="BIZ UDゴシック"/>
        <family val="3"/>
        <charset val="128"/>
      </rPr>
      <t>伊賀農林事務所</t>
    </r>
    <r>
      <rPr>
        <sz val="12"/>
        <rFont val="BIZ UDゴシック"/>
        <family val="3"/>
        <charset val="128"/>
      </rPr>
      <t>と締結した「家畜伝染病発生等の緊急時における家畜処分の運用協定」に基づいた研修（実地訓練）への参加実</t>
    </r>
    <r>
      <rPr>
        <sz val="12"/>
        <color theme="1"/>
        <rFont val="BIZ UDゴシック"/>
        <family val="3"/>
        <charset val="128"/>
      </rPr>
      <t>績（令和７年度、令和８年度のいずれか）を指し</t>
    </r>
    <r>
      <rPr>
        <sz val="12"/>
        <rFont val="BIZ UDゴシック"/>
        <family val="3"/>
        <charset val="128"/>
      </rPr>
      <t>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t>
    </r>
    <r>
      <rPr>
        <sz val="12"/>
        <color theme="1"/>
        <rFont val="BIZ UDゴシック"/>
        <family val="3"/>
        <charset val="128"/>
      </rPr>
      <t>加実績（令和７年度、令和８年度のいずれか</t>
    </r>
    <r>
      <rPr>
        <sz val="12"/>
        <rFont val="BIZ UDゴシック"/>
        <family val="3"/>
        <charset val="128"/>
      </rPr>
      <t>）を指します。
　なお、「研修会への参加実績」の評価は、</t>
    </r>
    <r>
      <rPr>
        <sz val="12"/>
        <color indexed="40"/>
        <rFont val="BIZ UDゴシック"/>
        <family val="3"/>
        <charset val="128"/>
      </rPr>
      <t>伊賀農林事務所</t>
    </r>
    <r>
      <rPr>
        <sz val="12"/>
        <rFont val="BIZ UDゴシック"/>
        <family val="3"/>
        <charset val="128"/>
      </rPr>
      <t>管内に「本店及び建設業法上の主たる営業所」又は「建設業法上の営業所」を有する企業に限ります。
・「家畜処分の運用協定の実績」と「研修会への参加実績」は重複して評価しません。</t>
    </r>
    <rPh sb="96" eb="98">
      <t>イガ</t>
    </rPh>
    <rPh sb="140" eb="142">
      <t>ケンシュウ</t>
    </rPh>
    <rPh sb="144" eb="145">
      <t>チ</t>
    </rPh>
    <rPh sb="155" eb="157">
      <t>レイワ</t>
    </rPh>
    <rPh sb="158" eb="160">
      <t>ネンド</t>
    </rPh>
    <rPh sb="161" eb="163">
      <t>レイワ</t>
    </rPh>
    <rPh sb="164" eb="166">
      <t>ネンド</t>
    </rPh>
    <rPh sb="194" eb="196">
      <t>ジッセキ</t>
    </rPh>
    <rPh sb="198" eb="200">
      <t>ヒョウカ</t>
    </rPh>
    <rPh sb="289" eb="291">
      <t>カクリツ</t>
    </rPh>
    <rPh sb="298" eb="300">
      <t>タイショウ</t>
    </rPh>
    <rPh sb="357" eb="359">
      <t>レイワ</t>
    </rPh>
    <rPh sb="360" eb="362">
      <t>ネンド</t>
    </rPh>
    <rPh sb="363" eb="365">
      <t>レイワ</t>
    </rPh>
    <rPh sb="366" eb="368">
      <t>ネンド</t>
    </rPh>
    <rPh sb="401" eb="403">
      <t>イガ</t>
    </rPh>
    <rPh sb="435" eb="437">
      <t>ホウジョウ</t>
    </rPh>
    <phoneticPr fontId="2"/>
  </si>
  <si>
    <r>
      <t xml:space="preserve">県内企業による施工の割合 </t>
    </r>
    <r>
      <rPr>
        <sz val="12"/>
        <color indexed="40"/>
        <rFont val="BIZ UDゴシック"/>
        <family val="3"/>
        <charset val="128"/>
      </rPr>
      <t xml:space="preserve">90 </t>
    </r>
    <r>
      <rPr>
        <sz val="12"/>
        <rFont val="BIZ UDゴシック"/>
        <family val="3"/>
        <charset val="128"/>
      </rPr>
      <t>％以上</t>
    </r>
    <phoneticPr fontId="2"/>
  </si>
  <si>
    <r>
      <t xml:space="preserve">県内企業による施工の割合 </t>
    </r>
    <r>
      <rPr>
        <sz val="12"/>
        <color indexed="40"/>
        <rFont val="BIZ UDゴシック"/>
        <family val="3"/>
        <charset val="128"/>
      </rPr>
      <t xml:space="preserve">70 </t>
    </r>
    <r>
      <rPr>
        <sz val="12"/>
        <rFont val="BIZ UDゴシック"/>
        <family val="3"/>
        <charset val="128"/>
      </rPr>
      <t>％以上</t>
    </r>
    <phoneticPr fontId="2"/>
  </si>
  <si>
    <t>評価対象工事の実績あり</t>
    <rPh sb="0" eb="2">
      <t>ヒョウカ</t>
    </rPh>
    <rPh sb="2" eb="4">
      <t>タイショウ</t>
    </rPh>
    <rPh sb="4" eb="6">
      <t>コウジ</t>
    </rPh>
    <rPh sb="7" eb="9">
      <t>ジッセキ</t>
    </rPh>
    <phoneticPr fontId="2"/>
  </si>
  <si>
    <t>評価対象工事の実績あり</t>
    <phoneticPr fontId="2"/>
  </si>
  <si>
    <r>
      <t>配置予定技術者が主任(監理）技術者又は現場代理人として従事した工事のうち、単独又は共同企業体構成員（出資比率20％以上に限る）の元請として受注した契約金額</t>
    </r>
    <r>
      <rPr>
        <sz val="12"/>
        <color indexed="40"/>
        <rFont val="BIZ UDゴシック"/>
        <family val="3"/>
        <charset val="128"/>
      </rPr>
      <t>２千５百万円</t>
    </r>
    <r>
      <rPr>
        <sz val="12"/>
        <rFont val="BIZ UDゴシック"/>
        <family val="3"/>
        <charset val="128"/>
      </rPr>
      <t>以上の評価対象工事の実績の有無により評価します。
・「評価対象工事」とは、</t>
    </r>
    <r>
      <rPr>
        <sz val="12"/>
        <color rgb="FF00CCFF"/>
        <rFont val="BIZ UDゴシック"/>
        <family val="3"/>
        <charset val="128"/>
      </rPr>
      <t>舗装工事（業種「舗装工事」として発注された舗装整備工事、舗装修繕工事等）</t>
    </r>
    <r>
      <rPr>
        <sz val="12"/>
        <rFont val="BIZ UDゴシック"/>
        <family val="3"/>
        <charset val="128"/>
      </rPr>
      <t>を指します。
・主任(監理)技術者としての実績とは、</t>
    </r>
    <r>
      <rPr>
        <sz val="12"/>
        <color indexed="40"/>
        <rFont val="BIZ UDゴシック"/>
        <family val="3"/>
        <charset val="128"/>
      </rPr>
      <t>平成２８年度</t>
    </r>
    <r>
      <rPr>
        <sz val="12"/>
        <rFont val="BIZ UDゴシック"/>
        <family val="3"/>
        <charset val="128"/>
      </rPr>
      <t>以降に完成し、かつ、引渡しが済んでいる工事で、契約日から完成日までの期間において、完成日を含む２分の１以上の連続した期間に従事した工事の実績をいいます。
・現場代理人としての実績とは、</t>
    </r>
    <r>
      <rPr>
        <sz val="12"/>
        <color indexed="40"/>
        <rFont val="BIZ UDゴシック"/>
        <family val="3"/>
        <charset val="128"/>
      </rPr>
      <t>平成２８年度</t>
    </r>
    <r>
      <rPr>
        <sz val="12"/>
        <rFont val="BIZ UDゴシック"/>
        <family val="3"/>
        <charset val="128"/>
      </rPr>
      <t>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
    <rPh sb="39" eb="40">
      <t>マタ</t>
    </rPh>
    <rPh sb="41" eb="43">
      <t>キョウドウ</t>
    </rPh>
    <rPh sb="43" eb="46">
      <t>キギョウタイ</t>
    </rPh>
    <rPh sb="78" eb="79">
      <t>セン</t>
    </rPh>
    <rPh sb="80" eb="81">
      <t>ヒャク</t>
    </rPh>
    <rPh sb="255" eb="257">
      <t>コウジ</t>
    </rPh>
    <rPh sb="353" eb="355">
      <t>コウジ</t>
    </rPh>
    <rPh sb="467" eb="469">
      <t>キカン</t>
    </rPh>
    <rPh sb="480" eb="482">
      <t>タイショウ</t>
    </rPh>
    <phoneticPr fontId="2"/>
  </si>
  <si>
    <t>工事を行ううえでの留意点</t>
    <rPh sb="0" eb="1">
      <t>コウジ</t>
    </rPh>
    <rPh sb="2" eb="3">
      <t>オコナ</t>
    </rPh>
    <rPh sb="8" eb="11">
      <t>リュウイテン</t>
    </rPh>
    <phoneticPr fontId="2"/>
  </si>
  <si>
    <r>
      <t>当該工事は</t>
    </r>
    <r>
      <rPr>
        <sz val="12"/>
        <color indexed="40"/>
        <rFont val="BIZ UDゴシック"/>
        <family val="3"/>
        <charset val="128"/>
      </rPr>
      <t>供用中の道路の舗装修繕</t>
    </r>
    <r>
      <rPr>
        <sz val="12"/>
        <color indexed="8"/>
        <rFont val="BIZ UDゴシック"/>
        <family val="3"/>
        <charset val="128"/>
      </rPr>
      <t>を行う工事です。
「項目１　</t>
    </r>
    <r>
      <rPr>
        <sz val="12"/>
        <color indexed="40"/>
        <rFont val="BIZ UDゴシック"/>
        <family val="3"/>
        <charset val="128"/>
      </rPr>
      <t>舗装の品質確保</t>
    </r>
    <r>
      <rPr>
        <sz val="12"/>
        <color indexed="8"/>
        <rFont val="BIZ UDゴシック"/>
        <family val="3"/>
        <charset val="128"/>
      </rPr>
      <t>」、「項目２　</t>
    </r>
    <r>
      <rPr>
        <sz val="12"/>
        <color indexed="40"/>
        <rFont val="BIZ UDゴシック"/>
        <family val="3"/>
        <charset val="128"/>
      </rPr>
      <t>一般交通に対する安全の確保</t>
    </r>
    <r>
      <rPr>
        <sz val="12"/>
        <color indexed="8"/>
        <rFont val="BIZ UDゴシック"/>
        <family val="3"/>
        <charset val="128"/>
      </rPr>
      <t>」、「項目３　</t>
    </r>
    <r>
      <rPr>
        <sz val="12"/>
        <color indexed="40"/>
        <rFont val="BIZ UDゴシック"/>
        <family val="3"/>
        <charset val="128"/>
      </rPr>
      <t>作業員に対する配慮</t>
    </r>
    <r>
      <rPr>
        <sz val="12"/>
        <color indexed="8"/>
        <rFont val="BIZ UDゴシック"/>
        <family val="3"/>
        <charset val="128"/>
      </rPr>
      <t>」の３項目について</t>
    </r>
    <r>
      <rPr>
        <sz val="12"/>
        <rFont val="BIZ UDゴシック"/>
        <family val="3"/>
        <charset val="128"/>
      </rPr>
      <t>、それぞれに工事を行ううえで考えられる留意点を３つ以内で、その理由を含めて記述</t>
    </r>
    <r>
      <rPr>
        <sz val="12"/>
        <color indexed="8"/>
        <rFont val="BIZ UDゴシック"/>
        <family val="3"/>
        <charset val="128"/>
      </rPr>
      <t xml:space="preserve">してください。
</t>
    </r>
    <r>
      <rPr>
        <sz val="12"/>
        <rFont val="BIZ UDゴシック"/>
        <family val="3"/>
        <charset val="128"/>
      </rPr>
      <t>・こ</t>
    </r>
    <r>
      <rPr>
        <sz val="12"/>
        <color indexed="8"/>
        <rFont val="BIZ UDゴシック"/>
        <family val="3"/>
        <charset val="128"/>
      </rPr>
      <t xml:space="preserve">れらの提案については、対策を求めていません。そのため履行義務はありません。
</t>
    </r>
    <rPh sb="5" eb="8">
      <t>キョウヨウチュウ</t>
    </rPh>
    <rPh sb="9" eb="11">
      <t>ドウロ</t>
    </rPh>
    <rPh sb="12" eb="14">
      <t>ホソウ</t>
    </rPh>
    <rPh sb="14" eb="16">
      <t>シュウゼン</t>
    </rPh>
    <rPh sb="30" eb="32">
      <t>ホソウ</t>
    </rPh>
    <rPh sb="33" eb="35">
      <t>ヒンシツ</t>
    </rPh>
    <rPh sb="35" eb="37">
      <t>カクホ</t>
    </rPh>
    <rPh sb="44" eb="46">
      <t>イッパン</t>
    </rPh>
    <rPh sb="46" eb="48">
      <t>コウツウ</t>
    </rPh>
    <rPh sb="49" eb="50">
      <t>タイ</t>
    </rPh>
    <rPh sb="52" eb="54">
      <t>アンゼン</t>
    </rPh>
    <rPh sb="55" eb="57">
      <t>カクホ</t>
    </rPh>
    <rPh sb="64" eb="67">
      <t>サギョウイン</t>
    </rPh>
    <rPh sb="68" eb="69">
      <t>タイ</t>
    </rPh>
    <rPh sb="71" eb="73">
      <t>ハイリョ</t>
    </rPh>
    <rPh sb="96" eb="97">
      <t>カンガ</t>
    </rPh>
    <rPh sb="107" eb="109">
      <t>イナイ</t>
    </rPh>
    <rPh sb="113" eb="115">
      <t>リユウ</t>
    </rPh>
    <rPh sb="116" eb="117">
      <t>フク</t>
    </rPh>
    <phoneticPr fontId="2"/>
  </si>
  <si>
    <r>
      <t>三重県内において、単独又は共同企業体構成員（出資比率20％以上に限る）の元請として受注し、</t>
    </r>
    <r>
      <rPr>
        <sz val="12"/>
        <color indexed="40"/>
        <rFont val="BIZ UDゴシック"/>
        <family val="3"/>
        <charset val="128"/>
      </rPr>
      <t>平成２８年度</t>
    </r>
    <r>
      <rPr>
        <sz val="12"/>
        <rFont val="BIZ UDゴシック"/>
        <family val="3"/>
        <charset val="128"/>
      </rPr>
      <t>以降に完成し、かつ、引渡しが済んでいる契約金額</t>
    </r>
    <r>
      <rPr>
        <sz val="12"/>
        <color indexed="40"/>
        <rFont val="BIZ UDゴシック"/>
        <family val="3"/>
        <charset val="128"/>
      </rPr>
      <t>２千５百万円</t>
    </r>
    <r>
      <rPr>
        <sz val="12"/>
        <rFont val="BIZ UDゴシック"/>
        <family val="3"/>
        <charset val="128"/>
      </rPr>
      <t>以上の評価対象工事の実績の有無により評価します。
・「評価対象工事」とは、</t>
    </r>
    <r>
      <rPr>
        <sz val="12"/>
        <color indexed="40"/>
        <rFont val="BIZ UDゴシック"/>
        <family val="3"/>
        <charset val="128"/>
      </rPr>
      <t>舗装工事（業種「舗装工事」として発注された舗装整備工事、舗装修繕工事等）</t>
    </r>
    <r>
      <rPr>
        <sz val="12"/>
        <rFont val="BIZ UDゴシック"/>
        <family val="3"/>
        <charset val="128"/>
      </rPr>
      <t>を指します。
・評価対象の工事実績は１件とし、コリンズに登録された公共機関等発注の工事に限ります。</t>
    </r>
    <rPh sb="0" eb="2">
      <t>ミエ</t>
    </rPh>
    <rPh sb="2" eb="4">
      <t>ケンナイ</t>
    </rPh>
    <rPh sb="11" eb="12">
      <t>マタ</t>
    </rPh>
    <rPh sb="13" eb="15">
      <t>キョウドウ</t>
    </rPh>
    <rPh sb="15" eb="18">
      <t>キギョウタイ</t>
    </rPh>
    <rPh sb="75" eb="76">
      <t>セン</t>
    </rPh>
    <rPh sb="77" eb="78">
      <t>ヒャク</t>
    </rPh>
    <rPh sb="117" eb="119">
      <t>ホソウ</t>
    </rPh>
    <rPh sb="119" eb="121">
      <t>コウジ</t>
    </rPh>
    <rPh sb="122" eb="124">
      <t>ギョウシュ</t>
    </rPh>
    <rPh sb="125" eb="127">
      <t>ホソウ</t>
    </rPh>
    <rPh sb="127" eb="129">
      <t>コウジ</t>
    </rPh>
    <rPh sb="133" eb="135">
      <t>ハッチュウ</t>
    </rPh>
    <rPh sb="138" eb="140">
      <t>ホソウ</t>
    </rPh>
    <rPh sb="140" eb="142">
      <t>セイビ</t>
    </rPh>
    <rPh sb="142" eb="144">
      <t>コウジ</t>
    </rPh>
    <rPh sb="145" eb="147">
      <t>ホソウ</t>
    </rPh>
    <rPh sb="147" eb="149">
      <t>シュウゼン</t>
    </rPh>
    <rPh sb="149" eb="151">
      <t>コウジ</t>
    </rPh>
    <rPh sb="151" eb="152">
      <t>トウ</t>
    </rPh>
    <rPh sb="161" eb="163">
      <t>ヒョウカ</t>
    </rPh>
    <rPh sb="163" eb="165">
      <t>タイショウ</t>
    </rPh>
    <phoneticPr fontId="2"/>
  </si>
  <si>
    <r>
      <rPr>
        <b/>
        <sz val="20"/>
        <color indexed="40"/>
        <rFont val="BIZ UDゴシック"/>
        <family val="3"/>
        <charset val="128"/>
      </rPr>
      <t>上野依那古地区　基幹農道整備事業（保全対策）舗装その２</t>
    </r>
    <r>
      <rPr>
        <b/>
        <sz val="20"/>
        <rFont val="BIZ UDゴシック"/>
        <family val="3"/>
        <charset val="128"/>
      </rPr>
      <t>工事</t>
    </r>
    <rPh sb="0" eb="2">
      <t>ウエノ</t>
    </rPh>
    <rPh sb="2" eb="5">
      <t>イナコ</t>
    </rPh>
    <rPh sb="5" eb="7">
      <t>チク</t>
    </rPh>
    <rPh sb="8" eb="10">
      <t>キカン</t>
    </rPh>
    <rPh sb="10" eb="12">
      <t>ノウドウ</t>
    </rPh>
    <rPh sb="12" eb="14">
      <t>セイビ</t>
    </rPh>
    <rPh sb="14" eb="16">
      <t>ジギョウ</t>
    </rPh>
    <rPh sb="17" eb="19">
      <t>ホゼン</t>
    </rPh>
    <rPh sb="19" eb="21">
      <t>タイサク</t>
    </rPh>
    <rPh sb="22" eb="24">
      <t>ホソウ</t>
    </rPh>
    <rPh sb="27" eb="29">
      <t>コウジ</t>
    </rPh>
    <phoneticPr fontId="2"/>
  </si>
  <si>
    <t>令和7年度　基幹農道(保全)　第 4301-分0002号</t>
    <rPh sb="0" eb="2">
      <t>レイワ</t>
    </rPh>
    <rPh sb="3" eb="5">
      <t>ネンド</t>
    </rPh>
    <rPh sb="6" eb="8">
      <t>キカン</t>
    </rPh>
    <rPh sb="8" eb="10">
      <t>ノウドウ</t>
    </rPh>
    <rPh sb="11" eb="13">
      <t>ホゼン</t>
    </rPh>
    <rPh sb="15" eb="16">
      <t>ダイ</t>
    </rPh>
    <rPh sb="22" eb="23">
      <t>ブン</t>
    </rPh>
    <rPh sb="27" eb="28">
      <t>ゴウ</t>
    </rPh>
    <phoneticPr fontId="2"/>
  </si>
  <si>
    <t>上野依那古地区　基幹農道整備事業(保全対策)</t>
    <rPh sb="0" eb="2">
      <t>ウエノ</t>
    </rPh>
    <rPh sb="2" eb="5">
      <t>イナコ</t>
    </rPh>
    <rPh sb="5" eb="7">
      <t>チク</t>
    </rPh>
    <rPh sb="8" eb="10">
      <t>キカン</t>
    </rPh>
    <rPh sb="10" eb="12">
      <t>ノウドウ</t>
    </rPh>
    <rPh sb="12" eb="14">
      <t>セイビ</t>
    </rPh>
    <rPh sb="14" eb="16">
      <t>ジギョウ</t>
    </rPh>
    <rPh sb="17" eb="19">
      <t>ホゼン</t>
    </rPh>
    <rPh sb="19" eb="21">
      <t>タイサク</t>
    </rPh>
    <phoneticPr fontId="2"/>
  </si>
  <si>
    <t>舗装その２工事</t>
    <rPh sb="0" eb="2">
      <t>ホソウ</t>
    </rPh>
    <rPh sb="5" eb="7">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</si>
</sst>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s>
  <fonts count="5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b/>
      <sz val="12"/>
      <color indexed="10"/>
      <name val="BIZ UDゴシック"/>
      <family val="3"/>
      <charset val="128"/>
    </font>
    <font>
      <sz val="20"/>
      <color theme="1"/>
      <name val="BIZ UDゴシック"/>
      <family val="3"/>
      <charset val="128"/>
    </font>
    <font>
      <b/>
      <sz val="20"/>
      <color theme="1"/>
      <name val="BIZ UDゴシック"/>
      <family val="3"/>
      <charset val="128"/>
    </font>
    <font>
      <b/>
      <sz val="20"/>
      <color indexed="8"/>
      <name val="BIZ UDゴシック"/>
      <family val="3"/>
      <charset val="128"/>
    </font>
    <font>
      <b/>
      <sz val="20"/>
      <color rgb="FFFF0000"/>
      <name val="BIZ UDゴシック"/>
      <family val="3"/>
      <charset val="128"/>
    </font>
    <font>
      <sz val="20"/>
      <color rgb="FFFF0000"/>
      <name val="BIZ UDゴシック"/>
      <family val="3"/>
      <charset val="128"/>
    </font>
    <font>
      <b/>
      <sz val="20"/>
      <color theme="3"/>
      <name val="BIZ UDゴシック"/>
      <family val="3"/>
      <charset val="128"/>
    </font>
    <font>
      <b/>
      <sz val="20"/>
      <name val="BIZ UDゴシック"/>
      <family val="3"/>
      <charset val="128"/>
    </font>
    <font>
      <b/>
      <sz val="20"/>
      <color indexed="40"/>
      <name val="BIZ UDゴシック"/>
      <family val="3"/>
      <charset val="128"/>
    </font>
    <font>
      <sz val="11"/>
      <color theme="3"/>
      <name val="BIZ UDゴシック"/>
      <family val="3"/>
      <charset val="128"/>
    </font>
    <font>
      <sz val="12"/>
      <color theme="1"/>
      <name val="BIZ UDゴシック"/>
      <family val="3"/>
      <charset val="128"/>
    </font>
    <font>
      <sz val="12"/>
      <color indexed="40"/>
      <name val="BIZ UDゴシック"/>
      <family val="3"/>
      <charset val="128"/>
    </font>
    <font>
      <sz val="12"/>
      <color indexed="8"/>
      <name val="BIZ UDゴシック"/>
      <family val="3"/>
      <charset val="128"/>
    </font>
    <font>
      <sz val="14"/>
      <color theme="1"/>
      <name val="BIZ UDゴシック"/>
      <family val="3"/>
      <charset val="128"/>
    </font>
    <font>
      <sz val="14"/>
      <name val="BIZ UDゴシック"/>
      <family val="3"/>
      <charset val="128"/>
    </font>
    <font>
      <b/>
      <sz val="12"/>
      <color indexed="8"/>
      <name val="BIZ UDゴシック"/>
      <family val="3"/>
      <charset val="128"/>
    </font>
    <font>
      <sz val="12"/>
      <color rgb="FF00CCFF"/>
      <name val="BIZ UDゴシック"/>
      <family val="3"/>
      <charset val="128"/>
    </font>
    <font>
      <sz val="10"/>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b/>
      <sz val="18"/>
      <name val="BIZ UD明朝 Medium"/>
      <family val="1"/>
      <charset val="128"/>
    </font>
    <font>
      <sz val="11"/>
      <color theme="3"/>
      <name val="BIZ UD明朝 Medium"/>
      <family val="1"/>
      <charset val="128"/>
    </font>
    <font>
      <sz val="16"/>
      <name val="BIZ UDゴシック"/>
      <family val="3"/>
      <charset val="128"/>
    </font>
    <font>
      <sz val="16"/>
      <color theme="1"/>
      <name val="BIZ UDゴシック"/>
      <family val="3"/>
      <charset val="128"/>
    </font>
    <font>
      <sz val="24"/>
      <name val="BIZ UDゴシック"/>
      <family val="3"/>
      <charset val="128"/>
    </font>
    <font>
      <b/>
      <sz val="16"/>
      <color rgb="FFFF0000"/>
      <name val="BIZ UDゴシック"/>
      <family val="3"/>
      <charset val="128"/>
    </font>
    <font>
      <sz val="11"/>
      <color theme="1"/>
      <name val="BIZ UD明朝 Medium"/>
      <family val="1"/>
      <charset val="128"/>
    </font>
    <font>
      <sz val="11"/>
      <color indexed="8"/>
      <name val="BIZ UD明朝 Medium"/>
      <family val="1"/>
      <charset val="128"/>
    </font>
    <font>
      <sz val="11"/>
      <color rgb="FFFF0000"/>
      <name val="BIZ UD明朝 Medium"/>
      <family val="1"/>
      <charset val="128"/>
    </font>
    <font>
      <strike/>
      <sz val="11"/>
      <name val="BIZ UD明朝 Medium"/>
      <family val="1"/>
      <charset val="128"/>
    </font>
    <font>
      <b/>
      <sz val="11"/>
      <color rgb="FFFF0000"/>
      <name val="BIZ UD明朝 Medium"/>
      <family val="1"/>
      <charset val="128"/>
    </font>
    <font>
      <sz val="14"/>
      <color rgb="FFFF0000"/>
      <name val="BIZ UDゴシック"/>
      <family val="3"/>
      <charset val="128"/>
    </font>
    <font>
      <sz val="11"/>
      <name val="HG丸ｺﾞｼｯｸM-PRO"/>
      <family val="3"/>
      <charset val="128"/>
    </font>
    <font>
      <sz val="11"/>
      <name val="ＭＳ 明朝"/>
      <family val="1"/>
      <charset val="128"/>
    </font>
    <font>
      <sz val="12"/>
      <color rgb="FFFF0000"/>
      <name val="BIZ UDゴシック"/>
      <family val="3"/>
      <charset val="128"/>
    </font>
  </fonts>
  <fills count="10">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B7DEE8"/>
        <bgColor indexed="64"/>
      </patternFill>
    </fill>
    <fill>
      <patternFill patternType="solid">
        <fgColor theme="9" tint="0.79998168889431442"/>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right style="medium">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top style="thin">
        <color auto="1"/>
      </top>
      <bottom style="thin">
        <color auto="1"/>
      </bottom>
      <diagonal/>
    </border>
    <border>
      <left/>
      <right style="thin">
        <color rgb="FFFF0000"/>
      </right>
      <top style="thin">
        <color auto="1"/>
      </top>
      <bottom style="thin">
        <color auto="1"/>
      </bottom>
      <diagonal/>
    </border>
    <border>
      <left style="thin">
        <color rgb="FFFF0000"/>
      </left>
      <right style="thin">
        <color auto="1"/>
      </right>
      <top style="medium">
        <color indexed="64"/>
      </top>
      <bottom style="thin">
        <color auto="1"/>
      </bottom>
      <diagonal/>
    </border>
    <border>
      <left style="thin">
        <color rgb="FFFF0000"/>
      </left>
      <right style="thin">
        <color auto="1"/>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medium">
        <color indexed="64"/>
      </right>
      <top style="thin">
        <color auto="1"/>
      </top>
      <bottom style="thin">
        <color auto="1"/>
      </bottom>
      <diagonal style="thin">
        <color auto="1"/>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thin">
        <color auto="1"/>
      </top>
      <bottom style="thin">
        <color auto="1"/>
      </bottom>
      <diagonal/>
    </border>
    <border>
      <left style="thin">
        <color auto="1"/>
      </left>
      <right style="thin">
        <color rgb="FFFF0000"/>
      </right>
      <top style="thin">
        <color auto="1"/>
      </top>
      <bottom style="thin">
        <color rgb="FFFF0000"/>
      </bottom>
      <diagonal/>
    </border>
    <border>
      <left style="thin">
        <color rgb="FFFF0000"/>
      </left>
      <right style="thin">
        <color rgb="FFFF0000"/>
      </right>
      <top style="thin">
        <color auto="1"/>
      </top>
      <bottom style="thin">
        <color rgb="FFFF0000"/>
      </bottom>
      <diagonal/>
    </border>
    <border>
      <left style="thin">
        <color rgb="FFFF0000"/>
      </left>
      <right style="medium">
        <color indexed="64"/>
      </right>
      <top style="thin">
        <color auto="1"/>
      </top>
      <bottom style="thin">
        <color rgb="FFFF0000"/>
      </bottom>
      <diagonal/>
    </border>
    <border>
      <left style="thin">
        <color auto="1"/>
      </left>
      <right style="thin">
        <color rgb="FFFF0000"/>
      </right>
      <top style="thin">
        <color rgb="FFFF0000"/>
      </top>
      <bottom style="thin">
        <color auto="1"/>
      </bottom>
      <diagonal/>
    </border>
    <border>
      <left style="thin">
        <color rgb="FFFF0000"/>
      </left>
      <right style="thin">
        <color rgb="FFFF0000"/>
      </right>
      <top style="thin">
        <color rgb="FFFF0000"/>
      </top>
      <bottom style="thin">
        <color auto="1"/>
      </bottom>
      <diagonal/>
    </border>
    <border>
      <left style="thin">
        <color rgb="FFFF0000"/>
      </left>
      <right style="medium">
        <color indexed="64"/>
      </right>
      <top style="thin">
        <color rgb="FFFF0000"/>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48">
    <xf numFmtId="0" fontId="0" fillId="0" borderId="0" xfId="0">
      <alignment vertical="center"/>
    </xf>
    <xf numFmtId="0" fontId="5" fillId="0" borderId="0" xfId="4" applyFont="1" applyProtection="1">
      <alignment vertical="center"/>
      <protection locked="0"/>
    </xf>
    <xf numFmtId="0" fontId="6" fillId="0" borderId="0" xfId="4" applyFont="1" applyProtection="1">
      <alignment vertical="center"/>
      <protection locked="0"/>
    </xf>
    <xf numFmtId="0" fontId="7" fillId="0" borderId="0" xfId="4" applyFont="1" applyProtection="1">
      <alignment vertical="center"/>
      <protection locked="0"/>
    </xf>
    <xf numFmtId="0" fontId="7"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7" fillId="0" borderId="3" xfId="4" applyFont="1" applyBorder="1" applyProtection="1">
      <alignment vertical="center"/>
      <protection locked="0"/>
    </xf>
    <xf numFmtId="0" fontId="9" fillId="0" borderId="3" xfId="4" applyFont="1" applyBorder="1" applyAlignment="1" applyProtection="1">
      <alignment horizontal="left" vertical="center"/>
      <protection locked="0"/>
    </xf>
    <xf numFmtId="0" fontId="9" fillId="0" borderId="0" xfId="4" applyFont="1" applyAlignment="1" applyProtection="1">
      <alignment horizontal="left" vertical="center"/>
      <protection locked="0"/>
    </xf>
    <xf numFmtId="0" fontId="9" fillId="0" borderId="37" xfId="4" applyFont="1" applyBorder="1" applyAlignment="1" applyProtection="1">
      <alignment horizontal="left" vertical="center"/>
      <protection locked="0"/>
    </xf>
    <xf numFmtId="0" fontId="9" fillId="0" borderId="35" xfId="4" applyFont="1" applyBorder="1" applyAlignment="1" applyProtection="1">
      <alignment horizontal="left" vertical="center"/>
      <protection locked="0"/>
    </xf>
    <xf numFmtId="0" fontId="9" fillId="0" borderId="42" xfId="4" applyFont="1" applyBorder="1" applyAlignment="1" applyProtection="1">
      <alignment horizontal="left" vertical="center"/>
      <protection locked="0"/>
    </xf>
    <xf numFmtId="0" fontId="9" fillId="0" borderId="3" xfId="4" quotePrefix="1" applyFont="1" applyBorder="1" applyAlignment="1" applyProtection="1">
      <alignment horizontal="left" vertical="center"/>
      <protection locked="0"/>
    </xf>
    <xf numFmtId="0" fontId="9" fillId="0" borderId="36"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protection locked="0"/>
    </xf>
    <xf numFmtId="0" fontId="9" fillId="0" borderId="0" xfId="4" applyFont="1" applyAlignment="1" applyProtection="1">
      <alignment vertical="center" textRotation="255"/>
      <protection locked="0"/>
    </xf>
    <xf numFmtId="0" fontId="9" fillId="0" borderId="39" xfId="4" applyFont="1" applyBorder="1" applyAlignment="1" applyProtection="1">
      <alignment horizontal="left" vertical="center"/>
      <protection locked="0"/>
    </xf>
    <xf numFmtId="0" fontId="9" fillId="0" borderId="0" xfId="4" applyFont="1" applyAlignment="1" applyProtection="1">
      <alignment vertical="center" textRotation="255" wrapText="1"/>
      <protection locked="0"/>
    </xf>
    <xf numFmtId="0" fontId="9" fillId="0" borderId="19" xfId="4" applyFont="1" applyBorder="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9" fillId="0" borderId="38" xfId="4" applyFont="1" applyBorder="1" applyAlignment="1" applyProtection="1">
      <alignment horizontal="right" vertical="top" wrapText="1"/>
      <protection locked="0"/>
    </xf>
    <xf numFmtId="0" fontId="14" fillId="0" borderId="41" xfId="4" applyFont="1" applyBorder="1" applyAlignment="1" applyProtection="1">
      <alignment horizontal="left" vertical="center"/>
      <protection locked="0"/>
    </xf>
    <xf numFmtId="0" fontId="14" fillId="0" borderId="35"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9" fillId="0" borderId="40" xfId="4" applyFont="1" applyBorder="1" applyAlignment="1" applyProtection="1">
      <alignment horizontal="right" vertical="top" wrapText="1"/>
      <protection locked="0"/>
    </xf>
    <xf numFmtId="0" fontId="10" fillId="0" borderId="36" xfId="4" applyFont="1" applyBorder="1" applyAlignment="1" applyProtection="1">
      <alignment horizontal="left" vertical="center"/>
      <protection locked="0"/>
    </xf>
    <xf numFmtId="0" fontId="8" fillId="0" borderId="3" xfId="4" applyFont="1" applyBorder="1" applyProtection="1">
      <alignment vertical="center"/>
      <protection locked="0"/>
    </xf>
    <xf numFmtId="0" fontId="8" fillId="0" borderId="0" xfId="4" applyFont="1" applyProtection="1">
      <alignment vertical="center"/>
      <protection locked="0"/>
    </xf>
    <xf numFmtId="0" fontId="8" fillId="0" borderId="36" xfId="4" applyFont="1" applyBorder="1" applyProtection="1">
      <alignment vertical="center"/>
      <protection locked="0"/>
    </xf>
    <xf numFmtId="0" fontId="9" fillId="0" borderId="36"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7" fillId="0" borderId="36" xfId="4" applyFont="1" applyBorder="1" applyProtection="1">
      <alignment vertical="center"/>
      <protection locked="0"/>
    </xf>
    <xf numFmtId="0" fontId="7" fillId="0" borderId="23" xfId="4" applyFont="1" applyBorder="1" applyProtection="1">
      <alignment vertical="center"/>
      <protection locked="0"/>
    </xf>
    <xf numFmtId="0" fontId="16" fillId="0" borderId="0" xfId="4" applyFont="1" applyAlignment="1" applyProtection="1">
      <alignment horizontal="left" vertical="center"/>
      <protection locked="0"/>
    </xf>
    <xf numFmtId="0" fontId="18" fillId="0" borderId="0" xfId="0" applyFont="1">
      <alignmen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lignment vertical="center"/>
    </xf>
    <xf numFmtId="0" fontId="18" fillId="0" borderId="0" xfId="0" applyFont="1" applyAlignment="1">
      <alignment horizontal="left"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center" vertical="center"/>
    </xf>
    <xf numFmtId="0" fontId="5" fillId="0" borderId="0" xfId="0" applyFont="1" applyAlignment="1">
      <alignment horizontal="right" vertical="center" wrapText="1"/>
    </xf>
    <xf numFmtId="0" fontId="23" fillId="0" borderId="0" xfId="0" applyFont="1">
      <alignment vertical="center"/>
    </xf>
    <xf numFmtId="0" fontId="22"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pplyAlignment="1">
      <alignment horizontal="right" vertical="center"/>
    </xf>
    <xf numFmtId="0" fontId="28" fillId="0" borderId="0" xfId="0" applyFont="1" applyAlignment="1">
      <alignment horizontal="left" vertical="center"/>
    </xf>
    <xf numFmtId="0" fontId="30" fillId="0" borderId="0" xfId="0" applyFont="1" applyAlignment="1">
      <alignment horizontal="center" vertical="center"/>
    </xf>
    <xf numFmtId="0" fontId="31" fillId="0" borderId="0" xfId="0" applyFont="1">
      <alignment vertical="center"/>
    </xf>
    <xf numFmtId="0" fontId="20" fillId="0" borderId="12" xfId="0" applyFont="1" applyBorder="1" applyAlignment="1">
      <alignment horizontal="center" vertical="center" wrapText="1"/>
    </xf>
    <xf numFmtId="0" fontId="20" fillId="0" borderId="12" xfId="1" quotePrefix="1" applyNumberFormat="1" applyFont="1" applyFill="1" applyBorder="1" applyAlignment="1" applyProtection="1">
      <alignment horizontal="center" vertical="center" wrapText="1"/>
    </xf>
    <xf numFmtId="0" fontId="34" fillId="0" borderId="4" xfId="0" applyFont="1" applyBorder="1" applyAlignment="1">
      <alignment horizontal="center" vertical="center"/>
    </xf>
    <xf numFmtId="0" fontId="34" fillId="0" borderId="1" xfId="0" applyFont="1" applyBorder="1" applyAlignment="1">
      <alignment horizontal="center" vertical="center"/>
    </xf>
    <xf numFmtId="0" fontId="35" fillId="0" borderId="2" xfId="0" applyFont="1" applyBorder="1" applyAlignment="1">
      <alignment horizontal="center" vertical="center"/>
    </xf>
    <xf numFmtId="0" fontId="35" fillId="0" borderId="1" xfId="0" applyFont="1" applyBorder="1" applyAlignment="1">
      <alignment horizontal="center" vertical="center" wrapText="1"/>
    </xf>
    <xf numFmtId="0" fontId="34" fillId="0" borderId="2" xfId="0" applyFont="1" applyBorder="1" applyAlignment="1">
      <alignment horizontal="center" vertical="center"/>
    </xf>
    <xf numFmtId="0" fontId="34" fillId="0" borderId="16" xfId="0" applyFont="1" applyBorder="1" applyAlignment="1">
      <alignment horizontal="center" vertical="center"/>
    </xf>
    <xf numFmtId="0" fontId="34" fillId="0" borderId="16" xfId="0" applyFont="1" applyBorder="1" applyAlignment="1">
      <alignment horizontal="center" vertical="center" textRotation="180"/>
    </xf>
    <xf numFmtId="0" fontId="34" fillId="0" borderId="2" xfId="0" quotePrefix="1" applyFont="1" applyBorder="1" applyAlignment="1">
      <alignment horizontal="center" vertical="center"/>
    </xf>
    <xf numFmtId="0" fontId="34" fillId="0" borderId="26" xfId="0" applyFont="1" applyBorder="1" applyAlignment="1">
      <alignment horizontal="center" vertical="center"/>
    </xf>
    <xf numFmtId="0" fontId="35" fillId="0" borderId="1" xfId="0" applyFont="1" applyBorder="1" applyAlignment="1">
      <alignment horizontal="center" vertical="center"/>
    </xf>
    <xf numFmtId="0" fontId="34" fillId="0" borderId="1" xfId="0" applyFont="1" applyBorder="1" applyAlignment="1">
      <alignment horizontal="center" vertical="center" wrapText="1"/>
    </xf>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9" fillId="0" borderId="1" xfId="0" applyFont="1" applyBorder="1" applyAlignment="1">
      <alignment horizontal="center" vertical="center"/>
    </xf>
    <xf numFmtId="0" fontId="35" fillId="0" borderId="2" xfId="0" applyFont="1" applyBorder="1" applyAlignment="1">
      <alignment horizontal="center" vertical="center" wrapText="1"/>
    </xf>
    <xf numFmtId="0" fontId="19" fillId="0" borderId="5" xfId="0" applyFont="1" applyBorder="1" applyAlignment="1">
      <alignment horizontal="center" vertical="center"/>
    </xf>
    <xf numFmtId="0" fontId="18" fillId="0" borderId="1" xfId="0" applyFont="1" applyBorder="1" applyAlignment="1">
      <alignment horizontal="center" vertical="center"/>
    </xf>
    <xf numFmtId="0" fontId="19" fillId="0" borderId="4" xfId="0" applyFont="1" applyBorder="1" applyAlignment="1">
      <alignment horizontal="center" vertical="center"/>
    </xf>
    <xf numFmtId="0" fontId="34" fillId="0" borderId="12" xfId="0" applyFont="1" applyBorder="1" applyAlignment="1">
      <alignment horizontal="center" vertical="center"/>
    </xf>
    <xf numFmtId="176" fontId="18" fillId="0" borderId="4" xfId="0" quotePrefix="1" applyNumberFormat="1" applyFont="1" applyBorder="1" applyAlignment="1">
      <alignment horizontal="center" vertical="center" wrapText="1"/>
    </xf>
    <xf numFmtId="176" fontId="35" fillId="0" borderId="4" xfId="0" quotePrefix="1" applyNumberFormat="1" applyFont="1" applyBorder="1" applyAlignment="1">
      <alignment horizontal="center" vertical="center" wrapText="1"/>
    </xf>
    <xf numFmtId="0" fontId="19" fillId="0" borderId="32" xfId="1" applyNumberFormat="1" applyFont="1" applyFill="1" applyBorder="1" applyAlignment="1" applyProtection="1">
      <alignment horizontal="center" vertical="center"/>
    </xf>
    <xf numFmtId="0" fontId="19" fillId="0" borderId="4" xfId="0" applyFont="1" applyBorder="1" applyAlignment="1">
      <alignment vertical="center" wrapText="1"/>
    </xf>
    <xf numFmtId="176" fontId="18" fillId="0" borderId="2" xfId="0" quotePrefix="1" applyNumberFormat="1" applyFont="1" applyBorder="1" applyAlignment="1">
      <alignment horizontal="center" vertical="center" wrapText="1"/>
    </xf>
    <xf numFmtId="176" fontId="35" fillId="0" borderId="2" xfId="0" quotePrefix="1" applyNumberFormat="1" applyFont="1" applyBorder="1" applyAlignment="1">
      <alignment horizontal="center" vertical="center" wrapText="1"/>
    </xf>
    <xf numFmtId="0" fontId="19" fillId="0" borderId="107" xfId="1" applyNumberFormat="1" applyFont="1" applyFill="1" applyBorder="1" applyAlignment="1" applyProtection="1">
      <alignment horizontal="center" vertical="center"/>
    </xf>
    <xf numFmtId="0" fontId="19" fillId="0" borderId="1" xfId="0" applyFont="1" applyBorder="1" applyAlignment="1">
      <alignment vertical="center" wrapText="1"/>
    </xf>
    <xf numFmtId="0" fontId="31" fillId="0" borderId="2" xfId="0" applyFont="1" applyBorder="1" applyAlignment="1">
      <alignment horizontal="center" vertical="center" wrapText="1"/>
    </xf>
    <xf numFmtId="176" fontId="34" fillId="0" borderId="2" xfId="1" applyNumberFormat="1" applyFont="1" applyFill="1" applyBorder="1" applyAlignment="1" applyProtection="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39" fillId="0" borderId="0" xfId="0" applyFont="1" applyAlignment="1">
      <alignment horizontal="left" vertical="center"/>
    </xf>
    <xf numFmtId="179" fontId="40" fillId="0" borderId="2" xfId="1" applyNumberFormat="1" applyFont="1" applyFill="1" applyBorder="1" applyAlignment="1" applyProtection="1">
      <alignment horizontal="center" vertical="center"/>
    </xf>
    <xf numFmtId="0" fontId="31" fillId="0" borderId="0" xfId="0" applyFont="1" applyAlignment="1">
      <alignment horizontal="right" vertical="center"/>
    </xf>
    <xf numFmtId="0" fontId="41" fillId="0" borderId="0" xfId="2" applyFont="1" applyFill="1" applyAlignment="1" applyProtection="1">
      <alignment horizontal="right" vertical="center"/>
    </xf>
    <xf numFmtId="0" fontId="20" fillId="0" borderId="0" xfId="1" applyNumberFormat="1" applyFont="1" applyFill="1" applyBorder="1" applyAlignment="1" applyProtection="1">
      <alignment vertical="center"/>
    </xf>
    <xf numFmtId="0" fontId="7" fillId="0" borderId="0" xfId="0" applyFont="1">
      <alignment vertical="center"/>
    </xf>
    <xf numFmtId="0" fontId="7" fillId="0" borderId="0" xfId="0" applyFont="1" applyAlignment="1">
      <alignment horizontal="right" vertical="center"/>
    </xf>
    <xf numFmtId="0" fontId="43" fillId="0" borderId="0" xfId="0" applyFont="1">
      <alignment vertical="center"/>
    </xf>
    <xf numFmtId="0" fontId="7" fillId="0" borderId="0" xfId="0" quotePrefix="1" applyFont="1">
      <alignment vertical="center"/>
    </xf>
    <xf numFmtId="0" fontId="7" fillId="0" borderId="0" xfId="0" applyFont="1" applyAlignment="1">
      <alignment horizontal="center" vertical="center"/>
    </xf>
    <xf numFmtId="0" fontId="44" fillId="0" borderId="0" xfId="0" applyFont="1">
      <alignment vertical="center"/>
    </xf>
    <xf numFmtId="0" fontId="35" fillId="0" borderId="0" xfId="0" applyFont="1">
      <alignment vertical="center"/>
    </xf>
    <xf numFmtId="0" fontId="19" fillId="0" borderId="11" xfId="0" applyFont="1" applyBorder="1">
      <alignment vertical="center"/>
    </xf>
    <xf numFmtId="0" fontId="28" fillId="0" borderId="0" xfId="0" applyFont="1">
      <alignment vertical="center"/>
    </xf>
    <xf numFmtId="0" fontId="18" fillId="0" borderId="12"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wrapText="1"/>
    </xf>
    <xf numFmtId="0" fontId="35" fillId="0" borderId="4" xfId="0" applyFont="1" applyBorder="1" applyAlignment="1">
      <alignment horizontal="center" vertical="center"/>
    </xf>
    <xf numFmtId="0" fontId="38" fillId="0" borderId="4" xfId="0" applyFont="1" applyBorder="1" applyAlignment="1">
      <alignment horizontal="center" vertical="center" wrapText="1"/>
    </xf>
    <xf numFmtId="0" fontId="38"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24" xfId="0" applyFont="1" applyBorder="1" applyAlignment="1">
      <alignment horizontal="center" vertical="center" shrinkToFit="1"/>
    </xf>
    <xf numFmtId="0" fontId="35" fillId="0" borderId="22" xfId="0" applyFont="1" applyBorder="1" applyAlignment="1">
      <alignment horizontal="center" vertical="center"/>
    </xf>
    <xf numFmtId="0" fontId="35" fillId="0" borderId="16" xfId="0" applyFont="1" applyBorder="1" applyAlignment="1">
      <alignment horizontal="center" vertical="center" textRotation="180"/>
    </xf>
    <xf numFmtId="0" fontId="18"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18" fillId="0" borderId="13" xfId="0" applyFont="1" applyBorder="1" applyAlignment="1">
      <alignment horizontal="center" vertical="center" shrinkToFit="1"/>
    </xf>
    <xf numFmtId="0" fontId="35" fillId="0" borderId="12" xfId="0" applyFont="1" applyBorder="1" applyAlignment="1">
      <alignment horizontal="center" vertical="center" wrapText="1"/>
    </xf>
    <xf numFmtId="0" fontId="18" fillId="0" borderId="12" xfId="0" applyFont="1" applyBorder="1" applyAlignment="1">
      <alignment horizontal="center" vertical="center" shrinkToFit="1"/>
    </xf>
    <xf numFmtId="0" fontId="18" fillId="0" borderId="11" xfId="0" applyFont="1" applyBorder="1" applyAlignment="1">
      <alignment horizontal="center" vertical="center" wrapText="1"/>
    </xf>
    <xf numFmtId="176" fontId="35" fillId="2" borderId="2" xfId="0" quotePrefix="1" applyNumberFormat="1" applyFont="1" applyFill="1" applyBorder="1" applyAlignment="1" applyProtection="1">
      <alignment horizontal="center" vertical="center" wrapText="1"/>
      <protection locked="0"/>
    </xf>
    <xf numFmtId="0" fontId="45" fillId="0" borderId="2" xfId="1" applyNumberFormat="1" applyFont="1" applyBorder="1" applyAlignment="1">
      <alignment horizontal="center" vertical="center"/>
    </xf>
    <xf numFmtId="0" fontId="35" fillId="0" borderId="0" xfId="0" applyFont="1" applyAlignment="1">
      <alignment horizontal="center" vertical="center"/>
    </xf>
    <xf numFmtId="0" fontId="44" fillId="0" borderId="0" xfId="0" applyFont="1" applyAlignment="1">
      <alignment horizontal="center" vertical="center"/>
    </xf>
    <xf numFmtId="0" fontId="18" fillId="0" borderId="0" xfId="0" applyFont="1" applyAlignment="1">
      <alignment horizontal="center" vertical="center" wrapText="1"/>
    </xf>
    <xf numFmtId="176" fontId="35" fillId="0" borderId="2" xfId="1" applyNumberFormat="1" applyFont="1" applyBorder="1" applyAlignment="1">
      <alignment horizontal="center" vertical="center"/>
    </xf>
    <xf numFmtId="0" fontId="45" fillId="0" borderId="6" xfId="0" applyFont="1" applyBorder="1">
      <alignment vertical="center"/>
    </xf>
    <xf numFmtId="0" fontId="45" fillId="0" borderId="7" xfId="0" applyFont="1" applyBorder="1">
      <alignment vertical="center"/>
    </xf>
    <xf numFmtId="0" fontId="19" fillId="0" borderId="7" xfId="0" applyFont="1" applyBorder="1">
      <alignment vertical="center"/>
    </xf>
    <xf numFmtId="0" fontId="19" fillId="0" borderId="8" xfId="0" applyFont="1" applyBorder="1">
      <alignment vertical="center"/>
    </xf>
    <xf numFmtId="0" fontId="34" fillId="0" borderId="20" xfId="0" applyFont="1" applyBorder="1" applyAlignment="1">
      <alignment horizontal="right" vertical="center"/>
    </xf>
    <xf numFmtId="0" fontId="34" fillId="2" borderId="1" xfId="0" applyFont="1" applyFill="1" applyBorder="1">
      <alignment vertical="center"/>
    </xf>
    <xf numFmtId="0" fontId="34" fillId="3" borderId="1" xfId="0" applyFont="1" applyFill="1" applyBorder="1">
      <alignment vertical="center"/>
    </xf>
    <xf numFmtId="0" fontId="34" fillId="0" borderId="21" xfId="0" applyFont="1" applyBorder="1" applyAlignment="1">
      <alignment horizontal="right" vertical="center"/>
    </xf>
    <xf numFmtId="0" fontId="34" fillId="0" borderId="0" xfId="0" applyFont="1">
      <alignment vertical="center"/>
    </xf>
    <xf numFmtId="0" fontId="35" fillId="0" borderId="25" xfId="0" applyFont="1" applyBorder="1" applyAlignment="1">
      <alignment horizontal="right" vertical="center"/>
    </xf>
    <xf numFmtId="0" fontId="35" fillId="0" borderId="9" xfId="0" applyFont="1" applyBorder="1">
      <alignment vertical="center"/>
    </xf>
    <xf numFmtId="0" fontId="34" fillId="0" borderId="7" xfId="0" applyFont="1" applyBorder="1">
      <alignment vertical="center"/>
    </xf>
    <xf numFmtId="0" fontId="35" fillId="0" borderId="7" xfId="0" applyFont="1" applyBorder="1">
      <alignment vertical="center"/>
    </xf>
    <xf numFmtId="0" fontId="34" fillId="0" borderId="0" xfId="0" applyFont="1" applyAlignment="1">
      <alignment horizontal="left" vertical="center" wrapText="1"/>
    </xf>
    <xf numFmtId="0" fontId="34" fillId="0" borderId="14" xfId="0" applyFont="1" applyBorder="1" applyAlignment="1">
      <alignment horizontal="left" vertical="center" wrapText="1"/>
    </xf>
    <xf numFmtId="0" fontId="34" fillId="0" borderId="0" xfId="0" applyFont="1" applyAlignment="1">
      <alignment vertical="center" wrapText="1"/>
    </xf>
    <xf numFmtId="0" fontId="34" fillId="0" borderId="14"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18" fillId="0" borderId="15" xfId="1" quotePrefix="1" applyNumberFormat="1" applyFont="1" applyBorder="1" applyAlignment="1">
      <alignment horizontal="center" vertical="center" wrapText="1"/>
    </xf>
    <xf numFmtId="0" fontId="18" fillId="0" borderId="18" xfId="1" quotePrefix="1" applyNumberFormat="1" applyFont="1" applyBorder="1" applyAlignment="1">
      <alignment horizontal="center" vertical="center" wrapText="1"/>
    </xf>
    <xf numFmtId="0" fontId="44" fillId="0" borderId="22" xfId="1" quotePrefix="1" applyNumberFormat="1" applyFont="1" applyBorder="1" applyAlignment="1">
      <alignment vertical="center"/>
    </xf>
    <xf numFmtId="0" fontId="44" fillId="0" borderId="16" xfId="1" quotePrefix="1" applyNumberFormat="1" applyFont="1" applyBorder="1" applyAlignment="1">
      <alignment vertical="center"/>
    </xf>
    <xf numFmtId="0" fontId="45" fillId="0" borderId="19" xfId="1" applyNumberFormat="1" applyFont="1" applyBorder="1" applyAlignment="1">
      <alignment horizontal="center" vertical="center"/>
    </xf>
    <xf numFmtId="0" fontId="45" fillId="0" borderId="4" xfId="1" applyNumberFormat="1" applyFont="1" applyBorder="1" applyAlignment="1">
      <alignment horizontal="center" vertical="center"/>
    </xf>
    <xf numFmtId="0" fontId="45" fillId="0" borderId="1" xfId="1" applyNumberFormat="1" applyFont="1" applyBorder="1" applyAlignment="1">
      <alignment horizontal="center" vertical="center"/>
    </xf>
    <xf numFmtId="0" fontId="45" fillId="0" borderId="16" xfId="1" applyNumberFormat="1" applyFont="1" applyBorder="1" applyAlignment="1">
      <alignment horizontal="center" vertical="center"/>
    </xf>
    <xf numFmtId="176" fontId="35" fillId="0" borderId="23" xfId="1" applyNumberFormat="1" applyFont="1" applyBorder="1" applyAlignment="1">
      <alignment horizontal="center" vertical="center"/>
    </xf>
    <xf numFmtId="0" fontId="47" fillId="0" borderId="23" xfId="0" applyFont="1" applyBorder="1" applyAlignment="1">
      <alignment horizontal="center" vertical="center"/>
    </xf>
    <xf numFmtId="176" fontId="35" fillId="0" borderId="27" xfId="1" applyNumberFormat="1" applyFont="1" applyBorder="1" applyAlignment="1">
      <alignment horizontal="center" vertical="center"/>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49" fillId="0" borderId="23" xfId="0" applyFont="1" applyBorder="1" applyAlignment="1" applyProtection="1">
      <alignment horizontal="left" vertical="center"/>
      <protection locked="0"/>
    </xf>
    <xf numFmtId="0" fontId="48" fillId="0" borderId="23" xfId="0" applyFont="1" applyBorder="1" applyProtection="1">
      <alignment vertical="center"/>
      <protection locked="0"/>
    </xf>
    <xf numFmtId="0" fontId="7" fillId="0" borderId="23" xfId="0" applyFont="1" applyBorder="1" applyProtection="1">
      <alignment vertical="center"/>
      <protection locked="0"/>
    </xf>
    <xf numFmtId="0" fontId="7" fillId="0" borderId="28" xfId="0" applyFont="1" applyBorder="1" applyProtection="1">
      <alignment vertical="center"/>
      <protection locked="0"/>
    </xf>
    <xf numFmtId="0" fontId="48" fillId="0" borderId="23" xfId="0" applyFont="1" applyBorder="1" applyAlignment="1" applyProtection="1">
      <alignment horizontal="left" vertical="center"/>
      <protection locked="0"/>
    </xf>
    <xf numFmtId="0" fontId="50" fillId="0" borderId="23" xfId="0" applyFont="1" applyBorder="1" applyProtection="1">
      <alignment vertical="center"/>
      <protection locked="0"/>
    </xf>
    <xf numFmtId="0" fontId="48" fillId="0" borderId="31" xfId="0" applyFont="1" applyBorder="1" applyAlignment="1" applyProtection="1">
      <alignment horizontal="left" vertical="center"/>
      <protection locked="0"/>
    </xf>
    <xf numFmtId="0" fontId="48" fillId="0" borderId="31" xfId="0" applyFont="1" applyBorder="1" applyProtection="1">
      <alignment vertical="center"/>
      <protection locked="0"/>
    </xf>
    <xf numFmtId="0" fontId="7" fillId="0" borderId="31" xfId="0" applyFont="1" applyBorder="1" applyProtection="1">
      <alignment vertical="center"/>
      <protection locked="0"/>
    </xf>
    <xf numFmtId="0" fontId="7" fillId="6" borderId="35" xfId="0" quotePrefix="1" applyFont="1" applyFill="1" applyBorder="1" applyProtection="1">
      <alignment vertical="center"/>
      <protection locked="0"/>
    </xf>
    <xf numFmtId="0" fontId="7" fillId="6" borderId="43" xfId="0" quotePrefix="1" applyFont="1" applyFill="1" applyBorder="1" applyProtection="1">
      <alignment vertical="center"/>
      <protection locked="0"/>
    </xf>
    <xf numFmtId="0" fontId="7" fillId="0" borderId="28" xfId="0" applyFont="1" applyBorder="1" applyAlignment="1" applyProtection="1">
      <alignment horizontal="left" vertical="center" wrapText="1"/>
      <protection locked="0"/>
    </xf>
    <xf numFmtId="0" fontId="7" fillId="0" borderId="31" xfId="0" applyFont="1" applyBorder="1" applyAlignment="1" applyProtection="1">
      <alignment horizontal="left" vertical="center" wrapText="1"/>
      <protection locked="0"/>
    </xf>
    <xf numFmtId="0" fontId="51" fillId="0" borderId="14" xfId="0" applyFont="1" applyBorder="1" applyAlignment="1" applyProtection="1">
      <alignment vertical="center" shrinkToFit="1"/>
      <protection locked="0"/>
    </xf>
    <xf numFmtId="0" fontId="35" fillId="0" borderId="0" xfId="0" applyFont="1" applyProtection="1">
      <alignment vertical="center"/>
      <protection locked="0"/>
    </xf>
    <xf numFmtId="0" fontId="7" fillId="0" borderId="45"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18" fillId="6" borderId="35" xfId="0" quotePrefix="1" applyFont="1" applyFill="1" applyBorder="1" applyProtection="1">
      <alignment vertical="center"/>
      <protection locked="0"/>
    </xf>
    <xf numFmtId="0" fontId="7" fillId="0" borderId="47" xfId="0" applyFont="1" applyBorder="1" applyProtection="1">
      <alignment vertical="center"/>
      <protection locked="0"/>
    </xf>
    <xf numFmtId="0" fontId="48" fillId="0" borderId="33" xfId="0" applyFont="1" applyBorder="1" applyAlignment="1" applyProtection="1">
      <alignment horizontal="center" vertical="center"/>
      <protection locked="0"/>
    </xf>
    <xf numFmtId="0" fontId="48" fillId="0" borderId="31" xfId="0" applyFont="1" applyBorder="1" applyAlignment="1" applyProtection="1">
      <alignment horizontal="center" vertical="center"/>
      <protection locked="0"/>
    </xf>
    <xf numFmtId="0" fontId="7" fillId="0" borderId="61" xfId="0" applyFont="1" applyBorder="1" applyAlignment="1" applyProtection="1">
      <alignment horizontal="center" vertical="center"/>
      <protection locked="0"/>
    </xf>
    <xf numFmtId="0" fontId="7" fillId="0" borderId="56" xfId="0" applyFont="1" applyBorder="1" applyAlignment="1" applyProtection="1">
      <alignment horizontal="center" vertical="center"/>
      <protection locked="0"/>
    </xf>
    <xf numFmtId="0" fontId="51" fillId="0" borderId="14" xfId="0" applyFont="1" applyBorder="1" applyAlignment="1" applyProtection="1">
      <alignment horizontal="left" vertical="center" shrinkToFit="1"/>
      <protection locked="0"/>
    </xf>
    <xf numFmtId="0" fontId="7" fillId="0" borderId="21" xfId="0" applyFont="1" applyBorder="1" applyProtection="1">
      <alignment vertical="center"/>
      <protection locked="0"/>
    </xf>
    <xf numFmtId="0" fontId="7" fillId="0" borderId="14" xfId="0" applyFont="1" applyBorder="1" applyProtection="1">
      <alignment vertical="center"/>
      <protection locked="0"/>
    </xf>
    <xf numFmtId="0" fontId="7" fillId="0" borderId="25" xfId="0" applyFont="1" applyBorder="1" applyProtection="1">
      <alignment vertical="center"/>
      <protection locked="0"/>
    </xf>
    <xf numFmtId="0" fontId="7" fillId="0" borderId="9" xfId="0" applyFont="1" applyBorder="1" applyProtection="1">
      <alignment vertical="center"/>
      <protection locked="0"/>
    </xf>
    <xf numFmtId="0" fontId="7" fillId="0" borderId="10" xfId="0" applyFont="1" applyBorder="1" applyProtection="1">
      <alignment vertical="center"/>
      <protection locked="0"/>
    </xf>
    <xf numFmtId="0" fontId="48"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7" xfId="0" applyFont="1" applyBorder="1" applyAlignment="1" applyProtection="1">
      <alignment vertical="center" textRotation="255"/>
      <protection locked="0"/>
    </xf>
    <xf numFmtId="0" fontId="7" fillId="0" borderId="0" xfId="0" applyFont="1" applyAlignment="1" applyProtection="1">
      <alignment horizontal="center" vertical="center" textRotation="255"/>
      <protection locked="0"/>
    </xf>
    <xf numFmtId="0" fontId="7" fillId="0" borderId="0" xfId="0"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12" fontId="7" fillId="0" borderId="0" xfId="0" applyNumberFormat="1" applyFont="1" applyAlignment="1" applyProtection="1">
      <alignment horizontal="center" vertical="center" wrapText="1"/>
      <protection locked="0"/>
    </xf>
    <xf numFmtId="178"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178" fontId="7" fillId="0" borderId="0" xfId="0" applyNumberFormat="1" applyFont="1" applyAlignment="1" applyProtection="1">
      <alignment horizontal="center" vertical="center" wrapText="1"/>
      <protection locked="0"/>
    </xf>
    <xf numFmtId="184" fontId="7" fillId="0" borderId="0" xfId="0" applyNumberFormat="1" applyFont="1" applyAlignment="1" applyProtection="1">
      <alignment horizontal="center" vertical="center" wrapText="1"/>
      <protection locked="0"/>
    </xf>
    <xf numFmtId="0" fontId="7" fillId="0" borderId="21" xfId="0" quotePrefix="1" applyFont="1" applyBorder="1" applyAlignment="1" applyProtection="1">
      <alignment horizontal="right" vertical="center" wrapText="1"/>
      <protection locked="0"/>
    </xf>
    <xf numFmtId="0" fontId="7" fillId="0" borderId="0" xfId="0" quotePrefix="1" applyFont="1" applyAlignment="1" applyProtection="1">
      <alignment horizontal="right" vertical="center" wrapText="1"/>
      <protection locked="0"/>
    </xf>
    <xf numFmtId="0" fontId="7" fillId="0" borderId="14" xfId="0" applyFont="1" applyBorder="1" applyAlignment="1" applyProtection="1">
      <alignment vertical="center" wrapText="1"/>
      <protection locked="0"/>
    </xf>
    <xf numFmtId="0" fontId="7" fillId="0" borderId="14" xfId="0" applyFont="1" applyBorder="1" applyAlignment="1" applyProtection="1">
      <alignment horizontal="center" vertical="center" wrapText="1"/>
      <protection locked="0"/>
    </xf>
    <xf numFmtId="0" fontId="7" fillId="0" borderId="25" xfId="0" quotePrefix="1" applyFont="1" applyBorder="1" applyAlignment="1" applyProtection="1">
      <alignment horizontal="right" vertical="center" wrapText="1"/>
      <protection locked="0"/>
    </xf>
    <xf numFmtId="0" fontId="7" fillId="0" borderId="9" xfId="0" quotePrefix="1" applyFont="1" applyBorder="1" applyAlignment="1" applyProtection="1">
      <alignment horizontal="right" vertical="center" wrapText="1"/>
      <protection locked="0"/>
    </xf>
    <xf numFmtId="0" fontId="7" fillId="0" borderId="9" xfId="0" applyFont="1"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7" fillId="0" borderId="0" xfId="0" applyFont="1" applyAlignment="1" applyProtection="1">
      <alignment horizontal="center" vertical="center" shrinkToFit="1"/>
      <protection locked="0"/>
    </xf>
    <xf numFmtId="0" fontId="50" fillId="0" borderId="0" xfId="0" applyFont="1" applyProtection="1">
      <alignment vertical="center"/>
      <protection locked="0"/>
    </xf>
    <xf numFmtId="0" fontId="14" fillId="0" borderId="0" xfId="0" applyFont="1" applyAlignment="1" applyProtection="1">
      <alignment vertical="center" wrapText="1"/>
      <protection locked="0"/>
    </xf>
    <xf numFmtId="180"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3" fontId="14" fillId="0" borderId="0" xfId="3" applyNumberFormat="1" applyFont="1" applyBorder="1" applyAlignment="1" applyProtection="1">
      <alignment horizontal="center" vertical="center"/>
      <protection locked="0"/>
    </xf>
    <xf numFmtId="181" fontId="14" fillId="0" borderId="0" xfId="3" applyNumberFormat="1" applyFont="1" applyBorder="1" applyAlignment="1" applyProtection="1">
      <alignment horizontal="center" vertical="center" shrinkToFit="1"/>
      <protection locked="0"/>
    </xf>
    <xf numFmtId="0" fontId="50" fillId="0" borderId="0" xfId="0" applyFont="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0" fontId="53" fillId="0" borderId="22" xfId="0" applyFont="1" applyBorder="1" applyAlignment="1">
      <alignment horizontal="center" vertical="center"/>
    </xf>
    <xf numFmtId="177" fontId="47" fillId="0" borderId="1" xfId="0" applyNumberFormat="1" applyFont="1" applyBorder="1" applyAlignment="1">
      <alignment horizontal="center" vertical="center"/>
    </xf>
    <xf numFmtId="177" fontId="47" fillId="0" borderId="17" xfId="0" applyNumberFormat="1" applyFont="1" applyBorder="1" applyAlignment="1">
      <alignment horizontal="center" vertical="center"/>
    </xf>
    <xf numFmtId="0" fontId="7" fillId="0" borderId="21" xfId="0" applyFont="1" applyBorder="1" applyAlignment="1" applyProtection="1">
      <alignment horizontal="center" vertical="center"/>
      <protection locked="0"/>
    </xf>
    <xf numFmtId="0" fontId="7" fillId="0" borderId="14" xfId="0" applyFont="1" applyBorder="1" applyAlignment="1" applyProtection="1">
      <alignment horizontal="left" vertical="center"/>
      <protection locked="0"/>
    </xf>
    <xf numFmtId="0" fontId="7" fillId="0" borderId="28"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28"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48" fillId="0" borderId="5" xfId="0" applyFont="1" applyBorder="1" applyAlignment="1" applyProtection="1">
      <alignment horizontal="center" vertical="center"/>
      <protection locked="0"/>
    </xf>
    <xf numFmtId="0" fontId="48" fillId="0" borderId="28" xfId="0" applyFont="1" applyBorder="1" applyAlignment="1" applyProtection="1">
      <alignment horizontal="center" vertical="center"/>
      <protection locked="0"/>
    </xf>
    <xf numFmtId="0" fontId="48" fillId="0" borderId="0" xfId="0" applyFont="1">
      <alignment vertical="center"/>
    </xf>
    <xf numFmtId="0" fontId="7" fillId="0" borderId="0" xfId="0" applyFont="1" applyBorder="1" applyAlignment="1" applyProtection="1">
      <alignment horizontal="right" vertical="center"/>
      <protection locked="0"/>
    </xf>
    <xf numFmtId="0" fontId="7" fillId="0" borderId="0" xfId="0" applyFont="1" applyBorder="1" applyAlignment="1" applyProtection="1">
      <alignment horizontal="left" vertical="center"/>
      <protection locked="0"/>
    </xf>
    <xf numFmtId="0" fontId="7" fillId="0" borderId="0" xfId="0" applyFont="1" applyBorder="1" applyProtection="1">
      <alignment vertical="center"/>
      <protection locked="0"/>
    </xf>
    <xf numFmtId="0" fontId="7" fillId="0" borderId="0" xfId="0" applyFont="1" applyBorder="1" applyAlignment="1" applyProtection="1">
      <alignment horizontal="center" vertical="center"/>
      <protection locked="0"/>
    </xf>
    <xf numFmtId="0" fontId="51" fillId="0" borderId="0" xfId="0" applyFont="1" applyBorder="1" applyProtection="1">
      <alignment vertical="center"/>
      <protection locked="0"/>
    </xf>
    <xf numFmtId="0" fontId="7" fillId="0" borderId="0" xfId="0" quotePrefix="1" applyFont="1" applyBorder="1" applyAlignment="1" applyProtection="1">
      <alignment horizontal="left" vertical="center"/>
      <protection locked="0"/>
    </xf>
    <xf numFmtId="0" fontId="51" fillId="0" borderId="0" xfId="0" applyFont="1" applyBorder="1" applyAlignment="1" applyProtection="1">
      <alignment vertical="center" shrinkToFit="1"/>
      <protection locked="0"/>
    </xf>
    <xf numFmtId="0" fontId="51" fillId="0" borderId="0" xfId="0" applyFont="1" applyBorder="1" applyAlignment="1" applyProtection="1">
      <alignment horizontal="center" vertical="center"/>
      <protection locked="0"/>
    </xf>
    <xf numFmtId="0" fontId="51" fillId="0" borderId="0" xfId="0" applyFont="1" applyBorder="1" applyAlignment="1" applyProtection="1">
      <alignment horizontal="left" vertical="center" shrinkToFit="1"/>
      <protection locked="0"/>
    </xf>
    <xf numFmtId="0" fontId="7" fillId="0" borderId="21" xfId="0" quotePrefix="1" applyFont="1" applyBorder="1" applyAlignment="1" applyProtection="1">
      <alignment horizontal="left" vertical="center"/>
      <protection locked="0"/>
    </xf>
    <xf numFmtId="0" fontId="7" fillId="0" borderId="44" xfId="0" applyFont="1" applyBorder="1" applyAlignment="1" applyProtection="1">
      <alignment horizontal="center" vertical="center"/>
      <protection locked="0"/>
    </xf>
    <xf numFmtId="0" fontId="31" fillId="0" borderId="26" xfId="0" applyFont="1" applyBorder="1" applyAlignment="1">
      <alignment horizontal="center" vertical="center" textRotation="255" wrapText="1"/>
    </xf>
    <xf numFmtId="0" fontId="31" fillId="0" borderId="16" xfId="0" applyFont="1" applyBorder="1" applyAlignment="1">
      <alignment horizontal="center" vertical="center" textRotation="255" wrapText="1"/>
    </xf>
    <xf numFmtId="0" fontId="31" fillId="0" borderId="15" xfId="0" applyFont="1" applyBorder="1" applyAlignment="1">
      <alignment horizontal="center" vertical="center" textRotation="255" wrapText="1"/>
    </xf>
    <xf numFmtId="0" fontId="31" fillId="4" borderId="26" xfId="0" applyFont="1" applyFill="1" applyBorder="1" applyAlignment="1">
      <alignment horizontal="center" vertical="center"/>
    </xf>
    <xf numFmtId="0" fontId="31" fillId="4" borderId="16" xfId="0"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26" xfId="0" applyFont="1" applyBorder="1" applyAlignment="1">
      <alignment horizontal="left" vertical="center" wrapText="1"/>
    </xf>
    <xf numFmtId="0" fontId="19" fillId="0" borderId="2" xfId="0" applyFont="1" applyBorder="1" applyAlignment="1">
      <alignment horizontal="left" vertical="center" wrapText="1"/>
    </xf>
    <xf numFmtId="0" fontId="31" fillId="0" borderId="22" xfId="0" applyFont="1" applyBorder="1" applyAlignment="1">
      <alignment horizontal="center" vertical="center"/>
    </xf>
    <xf numFmtId="0" fontId="31" fillId="0" borderId="2" xfId="0" applyFont="1" applyBorder="1" applyAlignment="1">
      <alignment horizontal="center" vertical="center"/>
    </xf>
    <xf numFmtId="0" fontId="34" fillId="5" borderId="16" xfId="0" applyFont="1" applyFill="1" applyBorder="1" applyAlignment="1">
      <alignment horizontal="center" vertical="center"/>
    </xf>
    <xf numFmtId="0" fontId="34" fillId="5" borderId="2" xfId="0" applyFont="1" applyFill="1" applyBorder="1" applyAlignment="1">
      <alignment horizontal="center" vertical="center"/>
    </xf>
    <xf numFmtId="0" fontId="19" fillId="0" borderId="22" xfId="0" applyFont="1" applyBorder="1" applyAlignment="1">
      <alignment horizontal="center" vertical="center" wrapText="1"/>
    </xf>
    <xf numFmtId="0" fontId="19" fillId="0" borderId="2" xfId="0" quotePrefix="1" applyFont="1" applyBorder="1" applyAlignment="1">
      <alignment horizontal="center" vertical="center" wrapText="1"/>
    </xf>
    <xf numFmtId="0" fontId="19" fillId="0" borderId="5" xfId="0" applyFont="1" applyBorder="1" applyAlignment="1">
      <alignment horizontal="center" vertical="center"/>
    </xf>
    <xf numFmtId="0" fontId="19" fillId="0" borderId="28" xfId="0" applyFont="1" applyBorder="1" applyAlignment="1">
      <alignment horizontal="center" vertical="center"/>
    </xf>
    <xf numFmtId="0" fontId="19" fillId="0" borderId="45" xfId="0" applyFont="1" applyBorder="1" applyAlignment="1">
      <alignment horizontal="center" vertical="center"/>
    </xf>
    <xf numFmtId="0" fontId="19" fillId="0" borderId="1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 xfId="0" applyFont="1" applyBorder="1" applyAlignment="1">
      <alignment horizontal="center" vertical="center" wrapText="1"/>
    </xf>
    <xf numFmtId="0" fontId="31" fillId="0" borderId="22" xfId="0" applyFont="1" applyBorder="1" applyAlignment="1">
      <alignment horizontal="left" vertical="center" wrapText="1"/>
    </xf>
    <xf numFmtId="0" fontId="31" fillId="0" borderId="16" xfId="0" applyFont="1" applyBorder="1" applyAlignment="1">
      <alignment horizontal="left" vertical="center" wrapText="1"/>
    </xf>
    <xf numFmtId="0" fontId="31" fillId="0" borderId="2" xfId="0" applyFont="1" applyBorder="1" applyAlignment="1">
      <alignment horizontal="left" vertical="center" wrapText="1"/>
    </xf>
    <xf numFmtId="0" fontId="19" fillId="7" borderId="27" xfId="0" applyFont="1" applyFill="1" applyBorder="1" applyAlignment="1">
      <alignment horizontal="left" vertical="center" wrapText="1"/>
    </xf>
    <xf numFmtId="0" fontId="19" fillId="7" borderId="30" xfId="0" quotePrefix="1" applyFont="1" applyFill="1" applyBorder="1" applyAlignment="1">
      <alignment horizontal="left" vertical="center" wrapText="1"/>
    </xf>
    <xf numFmtId="0" fontId="19" fillId="0" borderId="22" xfId="0" applyFont="1" applyBorder="1" applyAlignment="1">
      <alignment horizontal="left" vertical="center" wrapText="1"/>
    </xf>
    <xf numFmtId="0" fontId="19" fillId="0" borderId="15" xfId="0" applyFont="1" applyBorder="1" applyAlignment="1">
      <alignment horizontal="left" vertical="center" wrapText="1"/>
    </xf>
    <xf numFmtId="0" fontId="19" fillId="0" borderId="13" xfId="0" applyFont="1" applyBorder="1" applyAlignment="1">
      <alignment vertical="center" wrapText="1"/>
    </xf>
    <xf numFmtId="0" fontId="19" fillId="0" borderId="46" xfId="0" applyFont="1" applyBorder="1" applyAlignment="1">
      <alignment vertical="center" wrapText="1"/>
    </xf>
    <xf numFmtId="0" fontId="19" fillId="0" borderId="29" xfId="0" applyFont="1" applyBorder="1" applyAlignment="1">
      <alignment vertical="center" wrapText="1"/>
    </xf>
    <xf numFmtId="0" fontId="34" fillId="0" borderId="22" xfId="0" applyFont="1" applyBorder="1" applyAlignment="1">
      <alignment horizontal="center" vertical="center"/>
    </xf>
    <xf numFmtId="0" fontId="34" fillId="0" borderId="16" xfId="0" applyFont="1" applyBorder="1" applyAlignment="1">
      <alignment horizontal="center" vertical="center"/>
    </xf>
    <xf numFmtId="0" fontId="19" fillId="0" borderId="26" xfId="0" applyFont="1" applyBorder="1" applyAlignment="1">
      <alignment horizontal="center" vertical="center" wrapText="1"/>
    </xf>
    <xf numFmtId="0" fontId="34" fillId="5" borderId="26" xfId="0" applyFont="1" applyFill="1" applyBorder="1" applyAlignment="1">
      <alignment horizontal="center" vertical="center"/>
    </xf>
    <xf numFmtId="0" fontId="19" fillId="0" borderId="5"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45" xfId="0" applyFont="1" applyBorder="1" applyAlignment="1">
      <alignment horizontal="center" vertical="center" wrapText="1"/>
    </xf>
    <xf numFmtId="0" fontId="31" fillId="0" borderId="15" xfId="0" applyFont="1" applyBorder="1" applyAlignment="1">
      <alignment horizontal="left" vertical="center" wrapText="1"/>
    </xf>
    <xf numFmtId="0" fontId="31" fillId="0" borderId="26" xfId="0" applyFont="1" applyBorder="1" applyAlignment="1">
      <alignment horizontal="center" vertical="center" textRotation="255"/>
    </xf>
    <xf numFmtId="0" fontId="31" fillId="0" borderId="16" xfId="0" applyFont="1" applyBorder="1" applyAlignment="1">
      <alignment horizontal="center" vertical="center" textRotation="255"/>
    </xf>
    <xf numFmtId="0" fontId="19" fillId="0" borderId="26" xfId="0" applyFont="1" applyBorder="1" applyAlignment="1">
      <alignment horizontal="center" vertical="center" textRotation="255" wrapText="1"/>
    </xf>
    <xf numFmtId="0" fontId="19" fillId="0" borderId="16" xfId="0" applyFont="1" applyBorder="1" applyAlignment="1">
      <alignment horizontal="center" vertical="center" textRotation="255" wrapText="1"/>
    </xf>
    <xf numFmtId="0" fontId="31" fillId="0" borderId="26" xfId="0" quotePrefix="1" applyFont="1" applyBorder="1" applyAlignment="1">
      <alignment horizontal="center" vertical="center" wrapText="1"/>
    </xf>
    <xf numFmtId="0" fontId="31" fillId="0" borderId="16" xfId="0" quotePrefix="1" applyFont="1" applyBorder="1" applyAlignment="1">
      <alignment horizontal="center" vertical="center" wrapText="1"/>
    </xf>
    <xf numFmtId="0" fontId="31" fillId="0" borderId="2" xfId="0" quotePrefix="1" applyFont="1" applyBorder="1" applyAlignment="1">
      <alignment horizontal="center" vertical="center" wrapText="1"/>
    </xf>
    <xf numFmtId="0" fontId="20" fillId="0" borderId="0" xfId="0" applyFont="1" applyAlignment="1">
      <alignment vertical="center"/>
    </xf>
    <xf numFmtId="0" fontId="31" fillId="0" borderId="22" xfId="0" applyFont="1" applyBorder="1" applyAlignment="1">
      <alignment horizontal="center" vertical="center" wrapText="1"/>
    </xf>
    <xf numFmtId="0" fontId="31" fillId="0" borderId="16" xfId="0" applyFont="1" applyBorder="1" applyAlignment="1">
      <alignment horizontal="center" vertical="center" wrapText="1"/>
    </xf>
    <xf numFmtId="0" fontId="37" fillId="0" borderId="26" xfId="0" quotePrefix="1" applyFont="1" applyBorder="1" applyAlignment="1">
      <alignment horizontal="center" vertical="center" wrapText="1"/>
    </xf>
    <xf numFmtId="0" fontId="37" fillId="0" borderId="16" xfId="0" quotePrefix="1" applyFont="1" applyBorder="1" applyAlignment="1">
      <alignment horizontal="center" vertical="center" wrapText="1"/>
    </xf>
    <xf numFmtId="0" fontId="37" fillId="0" borderId="2" xfId="0" quotePrefix="1" applyFont="1" applyBorder="1" applyAlignment="1">
      <alignment horizontal="center" vertical="center" wrapText="1"/>
    </xf>
    <xf numFmtId="0" fontId="19" fillId="0" borderId="1" xfId="0" applyFont="1" applyBorder="1" applyAlignment="1">
      <alignment vertical="center"/>
    </xf>
    <xf numFmtId="0" fontId="19" fillId="0" borderId="15" xfId="0" applyFont="1" applyBorder="1" applyAlignment="1">
      <alignment horizontal="center" vertical="center" wrapText="1"/>
    </xf>
    <xf numFmtId="0" fontId="31" fillId="0" borderId="5" xfId="0" applyFont="1" applyBorder="1" applyAlignment="1">
      <alignment horizontal="center" vertical="center"/>
    </xf>
    <xf numFmtId="0" fontId="31" fillId="0" borderId="28" xfId="0" applyFont="1" applyBorder="1" applyAlignment="1">
      <alignment horizontal="center" vertical="center"/>
    </xf>
    <xf numFmtId="0" fontId="31" fillId="0" borderId="45" xfId="0" applyFont="1" applyBorder="1" applyAlignment="1">
      <alignment horizontal="center" vertical="center"/>
    </xf>
    <xf numFmtId="0" fontId="34" fillId="0" borderId="1" xfId="0" applyFont="1" applyBorder="1" applyAlignment="1">
      <alignment horizontal="center" vertical="center"/>
    </xf>
    <xf numFmtId="0" fontId="34" fillId="0" borderId="12" xfId="0" applyFont="1" applyBorder="1" applyAlignment="1">
      <alignment horizontal="center" vertical="center"/>
    </xf>
    <xf numFmtId="0" fontId="34" fillId="0" borderId="26" xfId="0" applyFont="1" applyBorder="1" applyAlignment="1">
      <alignment horizontal="center" vertical="center"/>
    </xf>
    <xf numFmtId="0" fontId="34" fillId="0" borderId="15" xfId="0" applyFont="1" applyBorder="1" applyAlignment="1">
      <alignment horizontal="center" vertical="center"/>
    </xf>
    <xf numFmtId="0" fontId="35" fillId="0" borderId="26" xfId="1" quotePrefix="1" applyNumberFormat="1" applyFont="1" applyFill="1" applyBorder="1" applyAlignment="1" applyProtection="1">
      <alignment horizontal="center" vertical="center"/>
    </xf>
    <xf numFmtId="0" fontId="35" fillId="0" borderId="16" xfId="1" quotePrefix="1" applyNumberFormat="1" applyFont="1" applyFill="1" applyBorder="1" applyAlignment="1" applyProtection="1">
      <alignment horizontal="center" vertical="center"/>
    </xf>
    <xf numFmtId="0" fontId="35" fillId="0" borderId="15" xfId="1" quotePrefix="1" applyNumberFormat="1" applyFont="1" applyFill="1" applyBorder="1" applyAlignment="1" applyProtection="1">
      <alignment horizontal="center" vertical="center"/>
    </xf>
    <xf numFmtId="0" fontId="31" fillId="0" borderId="19" xfId="0" applyFont="1" applyBorder="1" applyAlignment="1">
      <alignment horizontal="center" vertical="center"/>
    </xf>
    <xf numFmtId="0" fontId="31" fillId="0" borderId="11" xfId="0" applyFont="1" applyBorder="1" applyAlignment="1">
      <alignment horizontal="center" vertical="center"/>
    </xf>
    <xf numFmtId="0" fontId="31" fillId="0" borderId="30" xfId="0" applyFont="1" applyBorder="1" applyAlignment="1">
      <alignment horizontal="center" vertical="center"/>
    </xf>
    <xf numFmtId="0" fontId="31" fillId="0" borderId="5"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24" xfId="0" applyFont="1" applyBorder="1" applyAlignment="1">
      <alignment horizontal="center" vertical="center"/>
    </xf>
    <xf numFmtId="0" fontId="31" fillId="0" borderId="23" xfId="0" applyFont="1" applyBorder="1" applyAlignment="1">
      <alignment horizontal="center" vertical="center"/>
    </xf>
    <xf numFmtId="0" fontId="31" fillId="0" borderId="27" xfId="0" applyFont="1" applyBorder="1" applyAlignment="1">
      <alignment horizontal="center" vertical="center"/>
    </xf>
    <xf numFmtId="0" fontId="35" fillId="7" borderId="22" xfId="0" applyFont="1" applyFill="1" applyBorder="1" applyAlignment="1">
      <alignment horizontal="center" vertical="center"/>
    </xf>
    <xf numFmtId="0" fontId="35" fillId="7" borderId="16" xfId="0" applyFont="1" applyFill="1" applyBorder="1" applyAlignment="1">
      <alignment horizontal="center" vertical="center"/>
    </xf>
    <xf numFmtId="0" fontId="35" fillId="7" borderId="2"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28" xfId="0" applyFont="1" applyFill="1" applyBorder="1" applyAlignment="1">
      <alignment horizontal="center" vertical="center"/>
    </xf>
    <xf numFmtId="0" fontId="19" fillId="7" borderId="45" xfId="0" applyFont="1" applyFill="1" applyBorder="1" applyAlignment="1">
      <alignment horizontal="center" vertical="center"/>
    </xf>
    <xf numFmtId="0" fontId="31" fillId="0" borderId="26" xfId="0" quotePrefix="1" applyFont="1" applyBorder="1" applyAlignment="1">
      <alignment horizontal="center" vertical="center" textRotation="255" wrapText="1"/>
    </xf>
    <xf numFmtId="0" fontId="31" fillId="0" borderId="16" xfId="0" quotePrefix="1" applyFont="1" applyBorder="1" applyAlignment="1">
      <alignment horizontal="center" vertical="center" textRotation="255" wrapText="1"/>
    </xf>
    <xf numFmtId="0" fontId="31" fillId="0" borderId="22" xfId="0" quotePrefix="1" applyFont="1" applyBorder="1" applyAlignment="1">
      <alignment horizontal="center" vertical="center" textRotation="255" wrapText="1"/>
    </xf>
    <xf numFmtId="0" fontId="31" fillId="0" borderId="2" xfId="0" quotePrefix="1" applyFont="1" applyBorder="1" applyAlignment="1">
      <alignment horizontal="center" vertical="center" textRotation="255" wrapText="1"/>
    </xf>
    <xf numFmtId="0" fontId="31" fillId="0" borderId="15" xfId="0" quotePrefix="1" applyFont="1" applyBorder="1" applyAlignment="1">
      <alignment horizontal="center" vertical="center" textRotation="255" wrapText="1"/>
    </xf>
    <xf numFmtId="0" fontId="31" fillId="0" borderId="13"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9"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22"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left" vertical="center" wrapText="1"/>
    </xf>
    <xf numFmtId="0" fontId="19" fillId="0" borderId="42" xfId="0" applyFont="1" applyBorder="1" applyAlignment="1">
      <alignment horizontal="left" vertical="center" wrapText="1"/>
    </xf>
    <xf numFmtId="0" fontId="19" fillId="0" borderId="36" xfId="0" applyFont="1" applyBorder="1" applyAlignment="1">
      <alignment horizontal="left" vertical="center" wrapText="1"/>
    </xf>
    <xf numFmtId="0" fontId="31" fillId="0" borderId="5" xfId="0" quotePrefix="1" applyFont="1" applyBorder="1" applyAlignment="1">
      <alignment horizontal="center" vertical="center" wrapText="1"/>
    </xf>
    <xf numFmtId="0" fontId="31" fillId="0" borderId="18" xfId="0" applyFont="1" applyBorder="1" applyAlignment="1">
      <alignment horizontal="center" vertical="center"/>
    </xf>
    <xf numFmtId="0" fontId="31" fillId="0" borderId="47" xfId="0" applyFont="1" applyBorder="1" applyAlignment="1">
      <alignment horizontal="center" vertical="center"/>
    </xf>
    <xf numFmtId="0" fontId="31" fillId="0" borderId="48" xfId="0" applyFont="1" applyBorder="1" applyAlignment="1">
      <alignment horizontal="center" vertical="center"/>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7" xfId="0" applyFont="1" applyBorder="1" applyAlignment="1">
      <alignment vertical="center" wrapText="1"/>
    </xf>
    <xf numFmtId="0" fontId="19" fillId="0" borderId="36" xfId="0" applyFont="1" applyBorder="1" applyAlignment="1">
      <alignment vertical="center" wrapText="1"/>
    </xf>
    <xf numFmtId="0" fontId="19" fillId="0" borderId="30" xfId="0" applyFont="1" applyBorder="1" applyAlignment="1">
      <alignment vertical="center" wrapText="1"/>
    </xf>
    <xf numFmtId="0" fontId="34" fillId="0" borderId="2" xfId="0" applyFont="1" applyBorder="1" applyAlignment="1">
      <alignment horizontal="center" vertical="center"/>
    </xf>
    <xf numFmtId="0" fontId="31" fillId="0" borderId="2" xfId="0" applyFont="1" applyBorder="1" applyAlignment="1">
      <alignment horizontal="center" vertical="center" wrapText="1"/>
    </xf>
    <xf numFmtId="0" fontId="19" fillId="7" borderId="5" xfId="0" applyFont="1" applyFill="1" applyBorder="1" applyAlignment="1">
      <alignment horizontal="center" vertical="center" wrapText="1"/>
    </xf>
    <xf numFmtId="0" fontId="31" fillId="0" borderId="15" xfId="0" applyFont="1" applyBorder="1" applyAlignment="1">
      <alignment horizontal="center" vertical="center"/>
    </xf>
    <xf numFmtId="0" fontId="31" fillId="0" borderId="19"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5" fillId="0" borderId="22" xfId="0" applyFont="1" applyBorder="1" applyAlignment="1">
      <alignment horizontal="center" vertical="center"/>
    </xf>
    <xf numFmtId="0" fontId="35" fillId="0" borderId="16" xfId="0" applyFont="1" applyBorder="1" applyAlignment="1">
      <alignment horizontal="center" vertical="center"/>
    </xf>
    <xf numFmtId="0" fontId="31" fillId="0" borderId="26" xfId="0" applyFont="1" applyBorder="1" applyAlignment="1">
      <alignment vertical="center" wrapText="1"/>
    </xf>
    <xf numFmtId="0" fontId="31" fillId="0" borderId="16" xfId="0" applyFont="1" applyBorder="1" applyAlignment="1">
      <alignment vertical="center" wrapText="1"/>
    </xf>
    <xf numFmtId="0" fontId="31" fillId="0" borderId="15" xfId="0" applyFont="1" applyBorder="1" applyAlignment="1">
      <alignment vertical="center" wrapText="1"/>
    </xf>
    <xf numFmtId="0" fontId="35" fillId="0" borderId="26"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2" xfId="0" applyFont="1" applyBorder="1" applyAlignment="1">
      <alignment horizontal="center" vertical="center"/>
    </xf>
    <xf numFmtId="0" fontId="18" fillId="0" borderId="26"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0" borderId="2" xfId="0" applyFont="1" applyBorder="1" applyAlignment="1">
      <alignment horizontal="center" vertical="center"/>
    </xf>
    <xf numFmtId="0" fontId="35" fillId="0" borderId="22" xfId="0" applyFont="1" applyBorder="1" applyAlignment="1">
      <alignment horizontal="center" vertical="center" wrapText="1"/>
    </xf>
    <xf numFmtId="0" fontId="31" fillId="0" borderId="27" xfId="0" applyFont="1" applyBorder="1" applyAlignment="1">
      <alignment horizontal="left" vertical="center" wrapText="1"/>
    </xf>
    <xf numFmtId="0" fontId="31" fillId="0" borderId="36" xfId="0" applyFont="1" applyBorder="1" applyAlignment="1">
      <alignment horizontal="left" vertical="center" wrapText="1"/>
    </xf>
    <xf numFmtId="0" fontId="31" fillId="0" borderId="30" xfId="0" applyFont="1" applyBorder="1" applyAlignment="1">
      <alignment horizontal="left" vertical="center" wrapText="1"/>
    </xf>
    <xf numFmtId="0" fontId="19" fillId="0" borderId="45" xfId="0" applyFont="1" applyBorder="1" applyAlignment="1">
      <alignment vertical="center" wrapText="1"/>
    </xf>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31" fillId="0" borderId="3" xfId="0" applyFont="1" applyBorder="1" applyAlignment="1">
      <alignment horizontal="center" vertical="center"/>
    </xf>
    <xf numFmtId="0" fontId="31" fillId="0" borderId="36" xfId="0" applyFont="1" applyBorder="1" applyAlignment="1">
      <alignment horizontal="center" vertical="center"/>
    </xf>
    <xf numFmtId="0" fontId="31" fillId="0" borderId="33" xfId="0" applyFont="1" applyBorder="1" applyAlignment="1">
      <alignment horizontal="center" vertical="center"/>
    </xf>
    <xf numFmtId="0" fontId="31" fillId="0" borderId="31" xfId="0" applyFont="1" applyBorder="1" applyAlignment="1">
      <alignment horizontal="center" vertical="center"/>
    </xf>
    <xf numFmtId="0" fontId="31" fillId="0" borderId="34" xfId="0" applyFont="1" applyBorder="1" applyAlignment="1">
      <alignment horizontal="center" vertical="center"/>
    </xf>
    <xf numFmtId="0" fontId="31" fillId="0" borderId="1" xfId="0" applyFont="1" applyBorder="1" applyAlignment="1">
      <alignment horizontal="center" vertical="center" wrapText="1"/>
    </xf>
    <xf numFmtId="0" fontId="31" fillId="0" borderId="12" xfId="0" applyFont="1" applyBorder="1" applyAlignment="1">
      <alignment horizontal="center" vertical="center"/>
    </xf>
    <xf numFmtId="0" fontId="19" fillId="0" borderId="22" xfId="0" applyFont="1" applyBorder="1" applyAlignment="1">
      <alignment horizontal="left" vertical="center" wrapText="1" indent="1"/>
    </xf>
    <xf numFmtId="0" fontId="19" fillId="0" borderId="16" xfId="0" applyFont="1" applyBorder="1" applyAlignment="1">
      <alignment horizontal="left" vertical="center" indent="1"/>
    </xf>
    <xf numFmtId="0" fontId="19" fillId="0" borderId="2" xfId="0" applyFont="1" applyBorder="1" applyAlignment="1">
      <alignment horizontal="left" vertical="center" indent="1"/>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36" xfId="0" applyFont="1" applyBorder="1" applyAlignment="1">
      <alignment horizontal="center" vertical="center" wrapText="1"/>
    </xf>
    <xf numFmtId="0" fontId="31" fillId="0" borderId="16" xfId="0" applyFont="1" applyBorder="1" applyAlignment="1">
      <alignment horizontal="center" vertical="center"/>
    </xf>
    <xf numFmtId="0" fontId="31" fillId="0" borderId="15" xfId="0" quotePrefix="1" applyFont="1" applyBorder="1" applyAlignment="1">
      <alignment horizontal="center" vertical="center"/>
    </xf>
    <xf numFmtId="0" fontId="31" fillId="0" borderId="26" xfId="0" applyFont="1" applyBorder="1" applyAlignment="1">
      <alignment horizontal="center" vertical="center" wrapText="1"/>
    </xf>
    <xf numFmtId="0" fontId="19" fillId="0" borderId="16" xfId="0" applyFont="1" applyBorder="1" applyAlignment="1">
      <alignment horizontal="left" vertical="center" wrapText="1" indent="1"/>
    </xf>
    <xf numFmtId="0" fontId="19" fillId="0" borderId="2" xfId="0" applyFont="1" applyBorder="1" applyAlignment="1">
      <alignment horizontal="left" vertical="center" wrapText="1" indent="1"/>
    </xf>
    <xf numFmtId="0" fontId="31" fillId="8" borderId="22" xfId="0" applyFont="1" applyFill="1" applyBorder="1" applyAlignment="1">
      <alignment horizontal="center" vertical="center" wrapText="1"/>
    </xf>
    <xf numFmtId="0" fontId="31" fillId="8" borderId="16" xfId="0" applyFont="1" applyFill="1" applyBorder="1" applyAlignment="1">
      <alignment horizontal="center" vertical="center" wrapText="1"/>
    </xf>
    <xf numFmtId="0" fontId="31" fillId="8" borderId="2" xfId="0" applyFont="1" applyFill="1" applyBorder="1" applyAlignment="1">
      <alignment horizontal="center" vertical="center" wrapText="1"/>
    </xf>
    <xf numFmtId="0" fontId="42" fillId="0" borderId="0" xfId="0" applyFont="1" applyAlignment="1">
      <alignment horizontal="center" vertical="center"/>
    </xf>
    <xf numFmtId="0" fontId="7" fillId="0" borderId="0" xfId="0" applyFont="1" applyAlignment="1">
      <alignment horizontal="distributed" vertical="center"/>
    </xf>
    <xf numFmtId="0" fontId="18" fillId="0" borderId="1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9" xfId="0" applyFont="1" applyBorder="1" applyAlignment="1">
      <alignment vertical="center" wrapText="1"/>
    </xf>
    <xf numFmtId="0" fontId="18" fillId="0" borderId="11" xfId="0" applyFont="1" applyBorder="1" applyAlignment="1">
      <alignment vertical="center" wrapText="1"/>
    </xf>
    <xf numFmtId="0" fontId="18" fillId="0" borderId="30" xfId="0" applyFont="1" applyBorder="1" applyAlignment="1">
      <alignment vertical="center" wrapText="1"/>
    </xf>
    <xf numFmtId="0" fontId="18" fillId="0" borderId="2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6" xfId="0" applyFont="1" applyBorder="1" applyAlignment="1">
      <alignment horizontal="center" vertical="center" textRotation="255"/>
    </xf>
    <xf numFmtId="0" fontId="18" fillId="0" borderId="16" xfId="0" applyFont="1" applyBorder="1" applyAlignment="1">
      <alignment horizontal="center" vertical="center" textRotation="255"/>
    </xf>
    <xf numFmtId="0" fontId="18" fillId="0" borderId="15" xfId="0" applyFont="1" applyBorder="1" applyAlignment="1">
      <alignment horizontal="center" vertical="center" textRotation="255"/>
    </xf>
    <xf numFmtId="0" fontId="18" fillId="0" borderId="26" xfId="0" applyFont="1" applyBorder="1" applyAlignment="1">
      <alignment horizontal="center" vertical="center" textRotation="255" wrapText="1"/>
    </xf>
    <xf numFmtId="0" fontId="18" fillId="0" borderId="16" xfId="0" applyFont="1" applyBorder="1" applyAlignment="1">
      <alignment horizontal="center" vertical="center" textRotation="255" wrapText="1"/>
    </xf>
    <xf numFmtId="0" fontId="18" fillId="0" borderId="15" xfId="0" applyFont="1" applyBorder="1" applyAlignment="1">
      <alignment horizontal="center" vertical="center" textRotation="255" wrapText="1"/>
    </xf>
    <xf numFmtId="0" fontId="18" fillId="0" borderId="22" xfId="0" applyFont="1" applyBorder="1" applyAlignment="1">
      <alignment horizontal="center" vertical="center" textRotation="255" wrapText="1"/>
    </xf>
    <xf numFmtId="0" fontId="19" fillId="3" borderId="1"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44" fillId="0" borderId="22"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5" xfId="0" applyFont="1" applyBorder="1" applyAlignment="1">
      <alignment horizontal="center" vertical="center" wrapText="1"/>
    </xf>
    <xf numFmtId="0" fontId="19" fillId="3" borderId="22" xfId="0" applyFont="1" applyFill="1" applyBorder="1" applyAlignment="1" applyProtection="1">
      <alignment horizontal="center" vertical="center" wrapText="1"/>
      <protection locked="0"/>
    </xf>
    <xf numFmtId="0" fontId="19" fillId="3" borderId="16" xfId="0" applyFont="1" applyFill="1" applyBorder="1"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44" fillId="0" borderId="22" xfId="1" quotePrefix="1" applyNumberFormat="1" applyFont="1" applyBorder="1" applyAlignment="1">
      <alignment horizontal="center" vertical="center"/>
    </xf>
    <xf numFmtId="0" fontId="44" fillId="0" borderId="16" xfId="1" quotePrefix="1" applyNumberFormat="1" applyFont="1" applyBorder="1" applyAlignment="1">
      <alignment horizontal="center" vertical="center"/>
    </xf>
    <xf numFmtId="0" fontId="44" fillId="0" borderId="15" xfId="1" quotePrefix="1" applyNumberFormat="1" applyFont="1" applyBorder="1" applyAlignment="1">
      <alignment horizontal="center" vertical="center"/>
    </xf>
    <xf numFmtId="0" fontId="44" fillId="0" borderId="2" xfId="1" quotePrefix="1" applyNumberFormat="1" applyFont="1" applyBorder="1" applyAlignment="1">
      <alignment horizontal="center" vertical="center"/>
    </xf>
    <xf numFmtId="0" fontId="19" fillId="3" borderId="1" xfId="0" applyFont="1" applyFill="1" applyBorder="1" applyAlignment="1" applyProtection="1">
      <alignment horizontal="center" vertical="center" wrapText="1" shrinkToFit="1"/>
      <protection locked="0"/>
    </xf>
    <xf numFmtId="0" fontId="19" fillId="3" borderId="51"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wrapText="1"/>
      <protection locked="0"/>
    </xf>
    <xf numFmtId="0" fontId="44" fillId="0" borderId="22" xfId="0" applyFont="1" applyBorder="1" applyAlignment="1">
      <alignment horizontal="center" vertical="center"/>
    </xf>
    <xf numFmtId="0" fontId="44" fillId="0" borderId="2" xfId="0" applyFont="1" applyBorder="1" applyAlignment="1">
      <alignment horizontal="center" vertical="center"/>
    </xf>
    <xf numFmtId="0" fontId="18" fillId="0" borderId="2" xfId="0" applyFont="1" applyBorder="1" applyAlignment="1">
      <alignment horizontal="center" vertical="center" wrapText="1"/>
    </xf>
    <xf numFmtId="0" fontId="18" fillId="0" borderId="13" xfId="0" applyFont="1" applyBorder="1" applyAlignment="1">
      <alignment vertical="center" wrapText="1"/>
    </xf>
    <xf numFmtId="0" fontId="18" fillId="0" borderId="46" xfId="0" applyFont="1" applyBorder="1" applyAlignment="1">
      <alignment vertical="center" wrapText="1"/>
    </xf>
    <xf numFmtId="0" fontId="18" fillId="0" borderId="29" xfId="0" applyFont="1" applyBorder="1" applyAlignment="1">
      <alignment vertical="center" wrapText="1"/>
    </xf>
    <xf numFmtId="0" fontId="44" fillId="0" borderId="2" xfId="0" applyFont="1" applyBorder="1" applyAlignment="1">
      <alignment horizontal="center" vertical="center" wrapText="1"/>
    </xf>
    <xf numFmtId="0" fontId="18" fillId="0" borderId="24" xfId="0" applyFont="1" applyBorder="1" applyAlignment="1">
      <alignment horizontal="center" vertical="center"/>
    </xf>
    <xf numFmtId="0" fontId="18" fillId="0" borderId="27" xfId="0" applyFont="1" applyBorder="1" applyAlignment="1">
      <alignment horizontal="center" vertical="center"/>
    </xf>
    <xf numFmtId="0" fontId="18" fillId="0" borderId="18" xfId="0" applyFont="1" applyBorder="1" applyAlignment="1">
      <alignment horizontal="center" vertical="center"/>
    </xf>
    <xf numFmtId="0" fontId="18" fillId="0" borderId="48" xfId="0" applyFont="1" applyBorder="1" applyAlignment="1">
      <alignment horizontal="center" vertical="center"/>
    </xf>
    <xf numFmtId="0" fontId="18" fillId="0" borderId="22"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textRotation="255" wrapText="1"/>
    </xf>
    <xf numFmtId="0" fontId="18" fillId="0" borderId="26" xfId="0" quotePrefix="1" applyFont="1" applyBorder="1" applyAlignment="1">
      <alignment horizontal="center" vertical="center" textRotation="255" wrapText="1"/>
    </xf>
    <xf numFmtId="0" fontId="18" fillId="0" borderId="16" xfId="0" quotePrefix="1" applyFont="1" applyBorder="1" applyAlignment="1">
      <alignment horizontal="center" vertical="center" textRotation="255" wrapText="1"/>
    </xf>
    <xf numFmtId="0" fontId="18" fillId="0" borderId="26" xfId="0" quotePrefix="1" applyFont="1" applyBorder="1" applyAlignment="1">
      <alignment horizontal="center" vertical="center" wrapText="1"/>
    </xf>
    <xf numFmtId="0" fontId="18" fillId="0" borderId="16" xfId="0" quotePrefix="1" applyFont="1" applyBorder="1" applyAlignment="1">
      <alignment horizontal="center" vertical="center" wrapText="1"/>
    </xf>
    <xf numFmtId="0" fontId="18" fillId="0" borderId="2" xfId="0" quotePrefix="1" applyFont="1" applyBorder="1" applyAlignment="1">
      <alignment horizontal="center" vertical="center" wrapText="1"/>
    </xf>
    <xf numFmtId="0" fontId="18" fillId="0" borderId="22" xfId="0" applyFont="1" applyBorder="1" applyAlignment="1">
      <alignment horizontal="left" vertical="center" wrapText="1" indent="1"/>
    </xf>
    <xf numFmtId="0" fontId="18" fillId="0" borderId="16" xfId="0" applyFont="1" applyBorder="1" applyAlignment="1">
      <alignment horizontal="left" vertical="center" wrapText="1" indent="1"/>
    </xf>
    <xf numFmtId="0" fontId="18" fillId="0" borderId="2" xfId="0" applyFont="1" applyBorder="1" applyAlignment="1">
      <alignment horizontal="left" vertical="center" wrapText="1" indent="1"/>
    </xf>
    <xf numFmtId="177" fontId="46" fillId="2" borderId="22" xfId="0" applyNumberFormat="1" applyFont="1" applyFill="1" applyBorder="1" applyAlignment="1" applyProtection="1">
      <alignment horizontal="center" vertical="center"/>
      <protection locked="0"/>
    </xf>
    <xf numFmtId="177" fontId="46" fillId="2" borderId="16" xfId="0" applyNumberFormat="1" applyFont="1" applyFill="1" applyBorder="1" applyAlignment="1" applyProtection="1">
      <alignment horizontal="center" vertical="center"/>
      <protection locked="0"/>
    </xf>
    <xf numFmtId="177" fontId="46" fillId="2" borderId="2" xfId="0" applyNumberFormat="1" applyFont="1" applyFill="1" applyBorder="1" applyAlignment="1" applyProtection="1">
      <alignment horizontal="center" vertical="center"/>
      <protection locked="0"/>
    </xf>
    <xf numFmtId="0" fontId="18" fillId="0" borderId="0" xfId="0" applyFont="1" applyAlignment="1">
      <alignment horizontal="left" vertical="center"/>
    </xf>
    <xf numFmtId="0" fontId="19" fillId="0" borderId="5" xfId="0"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0" fontId="19" fillId="0" borderId="45" xfId="0" applyFont="1" applyBorder="1" applyAlignment="1" applyProtection="1">
      <alignment horizontal="left" vertical="center"/>
      <protection locked="0"/>
    </xf>
    <xf numFmtId="0" fontId="18" fillId="0" borderId="27" xfId="1" quotePrefix="1" applyNumberFormat="1" applyFont="1" applyBorder="1" applyAlignment="1">
      <alignment horizontal="center" vertical="center" wrapText="1"/>
    </xf>
    <xf numFmtId="0" fontId="18" fillId="0" borderId="48" xfId="1" quotePrefix="1" applyNumberFormat="1" applyFont="1" applyBorder="1" applyAlignment="1">
      <alignment horizontal="center" vertical="center" wrapText="1"/>
    </xf>
    <xf numFmtId="0" fontId="44" fillId="0" borderId="26" xfId="1" quotePrefix="1" applyNumberFormat="1" applyFont="1" applyBorder="1" applyAlignment="1">
      <alignment horizontal="center" vertical="center"/>
    </xf>
    <xf numFmtId="0" fontId="35" fillId="0" borderId="5" xfId="0" applyFont="1" applyBorder="1" applyAlignment="1">
      <alignment horizontal="center" vertical="center"/>
    </xf>
    <xf numFmtId="0" fontId="35" fillId="0" borderId="45" xfId="0" applyFont="1" applyBorder="1" applyAlignment="1">
      <alignment horizontal="center" vertical="center"/>
    </xf>
    <xf numFmtId="0" fontId="18" fillId="0" borderId="24" xfId="0" applyFont="1" applyBorder="1" applyAlignment="1">
      <alignment horizontal="center" vertical="center" wrapText="1"/>
    </xf>
    <xf numFmtId="0" fontId="18" fillId="0" borderId="27" xfId="0" applyFont="1" applyBorder="1" applyAlignment="1">
      <alignment horizontal="center" vertical="center" wrapText="1"/>
    </xf>
    <xf numFmtId="0" fontId="44" fillId="0" borderId="16" xfId="0" applyFont="1" applyBorder="1" applyAlignment="1">
      <alignment horizontal="center" vertical="center"/>
    </xf>
    <xf numFmtId="0" fontId="19" fillId="3" borderId="26" xfId="0" applyFont="1" applyFill="1" applyBorder="1" applyAlignment="1" applyProtection="1">
      <alignment horizontal="center" vertical="center" wrapText="1"/>
      <protection locked="0"/>
    </xf>
    <xf numFmtId="0" fontId="44" fillId="0" borderId="26" xfId="0" applyFont="1" applyBorder="1" applyAlignment="1">
      <alignment horizontal="center" vertical="center"/>
    </xf>
    <xf numFmtId="0" fontId="18" fillId="0" borderId="26" xfId="0" applyFont="1" applyBorder="1" applyAlignment="1">
      <alignment horizontal="center" vertical="center"/>
    </xf>
    <xf numFmtId="0" fontId="18" fillId="0" borderId="1" xfId="0" quotePrefix="1" applyFont="1" applyBorder="1" applyAlignment="1">
      <alignment horizontal="center" vertical="center" wrapText="1"/>
    </xf>
    <xf numFmtId="0" fontId="35" fillId="0" borderId="0" xfId="0" applyFont="1" applyAlignment="1">
      <alignment horizontal="center" vertical="center"/>
    </xf>
    <xf numFmtId="0" fontId="18" fillId="0" borderId="3" xfId="0" applyFont="1" applyBorder="1" applyAlignment="1">
      <alignment horizontal="center" vertical="center" wrapText="1"/>
    </xf>
    <xf numFmtId="177" fontId="44" fillId="0" borderId="22" xfId="0" applyNumberFormat="1" applyFont="1" applyBorder="1" applyAlignment="1">
      <alignment horizontal="center" vertical="center" wrapText="1"/>
    </xf>
    <xf numFmtId="177" fontId="44" fillId="0" borderId="36" xfId="0" applyNumberFormat="1" applyFont="1" applyBorder="1" applyAlignment="1">
      <alignment horizontal="center" vertical="center" wrapText="1"/>
    </xf>
    <xf numFmtId="177" fontId="44" fillId="0" borderId="16" xfId="0" applyNumberFormat="1" applyFont="1" applyBorder="1" applyAlignment="1">
      <alignment horizontal="center" vertical="center" wrapText="1"/>
    </xf>
    <xf numFmtId="177" fontId="44"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4" xfId="0" applyFont="1" applyBorder="1" applyAlignment="1">
      <alignment horizontal="left" vertical="center" wrapText="1"/>
    </xf>
    <xf numFmtId="0" fontId="44" fillId="0" borderId="26" xfId="0" applyFont="1" applyBorder="1" applyAlignment="1">
      <alignment horizontal="center" vertical="center" wrapText="1"/>
    </xf>
    <xf numFmtId="0" fontId="44" fillId="0" borderId="24" xfId="0" applyFont="1" applyBorder="1" applyAlignment="1">
      <alignment horizontal="center" vertical="center"/>
    </xf>
    <xf numFmtId="0" fontId="44" fillId="0" borderId="3" xfId="0" applyFont="1" applyBorder="1" applyAlignment="1">
      <alignment horizontal="center" vertical="center"/>
    </xf>
    <xf numFmtId="0" fontId="44" fillId="0" borderId="19" xfId="0" applyFont="1" applyBorder="1" applyAlignment="1">
      <alignment horizontal="center" vertical="center"/>
    </xf>
    <xf numFmtId="0" fontId="44" fillId="0" borderId="4" xfId="0" applyFont="1" applyBorder="1" applyAlignment="1">
      <alignment horizontal="center" vertical="center"/>
    </xf>
    <xf numFmtId="0" fontId="44" fillId="0" borderId="1" xfId="0" applyFont="1" applyBorder="1" applyAlignment="1">
      <alignment horizontal="center" vertical="center"/>
    </xf>
    <xf numFmtId="0" fontId="44" fillId="0" borderId="15" xfId="0" applyFont="1" applyBorder="1" applyAlignment="1">
      <alignment horizontal="center" vertical="center"/>
    </xf>
    <xf numFmtId="0" fontId="18" fillId="0" borderId="5"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22" xfId="1" quotePrefix="1" applyNumberFormat="1" applyFont="1" applyBorder="1" applyAlignment="1">
      <alignment horizontal="center" vertical="center" wrapText="1"/>
    </xf>
    <xf numFmtId="0" fontId="18" fillId="0" borderId="15" xfId="1" quotePrefix="1" applyNumberFormat="1" applyFont="1" applyBorder="1" applyAlignment="1">
      <alignment horizontal="center" vertical="center" wrapText="1"/>
    </xf>
    <xf numFmtId="0" fontId="18" fillId="0" borderId="28" xfId="0" applyFont="1" applyBorder="1" applyAlignment="1">
      <alignment horizontal="center" vertical="center" wrapText="1"/>
    </xf>
    <xf numFmtId="177" fontId="44" fillId="0" borderId="1" xfId="0" applyNumberFormat="1" applyFont="1" applyBorder="1" applyAlignment="1">
      <alignment horizontal="center" vertical="center"/>
    </xf>
    <xf numFmtId="0" fontId="44" fillId="0" borderId="26" xfId="0" quotePrefix="1" applyFont="1" applyBorder="1" applyAlignment="1">
      <alignment horizontal="center" vertical="center" wrapText="1"/>
    </xf>
    <xf numFmtId="0" fontId="44" fillId="0" borderId="41" xfId="1" quotePrefix="1" applyNumberFormat="1" applyFont="1" applyBorder="1" applyAlignment="1" applyProtection="1">
      <alignment horizontal="center" vertical="center"/>
    </xf>
    <xf numFmtId="0" fontId="44" fillId="0" borderId="3" xfId="1" quotePrefix="1" applyNumberFormat="1" applyFont="1" applyBorder="1" applyAlignment="1" applyProtection="1">
      <alignment horizontal="center" vertical="center"/>
    </xf>
    <xf numFmtId="0" fontId="18" fillId="6" borderId="85" xfId="0" quotePrefix="1" applyFont="1" applyFill="1" applyBorder="1" applyAlignment="1" applyProtection="1">
      <alignment horizontal="center" vertical="center"/>
      <protection locked="0"/>
    </xf>
    <xf numFmtId="0" fontId="18" fillId="6" borderId="86" xfId="0" applyFont="1" applyFill="1" applyBorder="1" applyAlignment="1" applyProtection="1">
      <alignment horizontal="center" vertical="center"/>
      <protection locked="0"/>
    </xf>
    <xf numFmtId="0" fontId="18" fillId="6" borderId="87" xfId="0" applyFont="1" applyFill="1" applyBorder="1" applyAlignment="1" applyProtection="1">
      <alignment horizontal="center" vertical="center"/>
      <protection locked="0"/>
    </xf>
    <xf numFmtId="0" fontId="18" fillId="6" borderId="88" xfId="0" applyFont="1" applyFill="1" applyBorder="1" applyAlignment="1" applyProtection="1">
      <alignment horizontal="center" vertical="center"/>
      <protection locked="0"/>
    </xf>
    <xf numFmtId="0" fontId="18" fillId="6" borderId="46" xfId="0" applyFont="1" applyFill="1" applyBorder="1" applyAlignment="1" applyProtection="1">
      <alignment horizontal="center" vertical="center"/>
      <protection locked="0"/>
    </xf>
    <xf numFmtId="0" fontId="18" fillId="6" borderId="89" xfId="0" applyFont="1" applyFill="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55"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54"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18" fillId="6" borderId="53" xfId="0" quotePrefix="1" applyFont="1" applyFill="1" applyBorder="1" applyAlignment="1" applyProtection="1">
      <alignment horizontal="center" vertical="center"/>
      <protection locked="0"/>
    </xf>
    <xf numFmtId="0" fontId="18" fillId="6" borderId="35" xfId="0" applyFont="1" applyFill="1" applyBorder="1" applyAlignment="1" applyProtection="1">
      <alignment horizontal="center" vertical="center"/>
      <protection locked="0"/>
    </xf>
    <xf numFmtId="0" fontId="18" fillId="6" borderId="43" xfId="0" applyFont="1" applyFill="1" applyBorder="1" applyAlignment="1" applyProtection="1">
      <alignment horizontal="center" vertical="center"/>
      <protection locked="0"/>
    </xf>
    <xf numFmtId="0" fontId="18" fillId="6" borderId="54" xfId="0" applyFont="1" applyFill="1" applyBorder="1" applyAlignment="1" applyProtection="1">
      <alignment horizontal="center" vertical="center"/>
      <protection locked="0"/>
    </xf>
    <xf numFmtId="0" fontId="18" fillId="6" borderId="11" xfId="0" applyFont="1" applyFill="1" applyBorder="1" applyAlignment="1" applyProtection="1">
      <alignment horizontal="center" vertical="center"/>
      <protection locked="0"/>
    </xf>
    <xf numFmtId="0" fontId="18" fillId="6" borderId="0" xfId="0" applyFont="1" applyFill="1" applyBorder="1" applyAlignment="1" applyProtection="1">
      <alignment horizontal="center" vertical="center"/>
      <protection locked="0"/>
    </xf>
    <xf numFmtId="0" fontId="18" fillId="6" borderId="44" xfId="0" applyFont="1" applyFill="1" applyBorder="1" applyAlignment="1" applyProtection="1">
      <alignment horizontal="center" vertical="center"/>
      <protection locked="0"/>
    </xf>
    <xf numFmtId="0" fontId="7" fillId="0" borderId="21"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56"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49" fontId="7" fillId="0" borderId="28" xfId="0" applyNumberFormat="1" applyFont="1" applyBorder="1" applyAlignment="1" applyProtection="1">
      <alignment horizontal="left" vertical="center" indent="2"/>
      <protection locked="0"/>
    </xf>
    <xf numFmtId="49" fontId="7" fillId="0" borderId="61" xfId="0" applyNumberFormat="1" applyFont="1" applyBorder="1" applyAlignment="1" applyProtection="1">
      <alignment horizontal="left" vertical="center" indent="2"/>
      <protection locked="0"/>
    </xf>
    <xf numFmtId="0" fontId="7" fillId="6" borderId="53" xfId="0" quotePrefix="1" applyFont="1" applyFill="1" applyBorder="1" applyAlignment="1" applyProtection="1">
      <alignment horizontal="center" vertical="center"/>
      <protection locked="0"/>
    </xf>
    <xf numFmtId="0" fontId="7" fillId="6" borderId="35" xfId="0" quotePrefix="1" applyFont="1" applyFill="1" applyBorder="1" applyAlignment="1" applyProtection="1">
      <alignment horizontal="center" vertical="center"/>
      <protection locked="0"/>
    </xf>
    <xf numFmtId="0" fontId="7" fillId="6" borderId="54" xfId="0" quotePrefix="1" applyFont="1" applyFill="1" applyBorder="1" applyAlignment="1" applyProtection="1">
      <alignment horizontal="center" vertical="center"/>
      <protection locked="0"/>
    </xf>
    <xf numFmtId="0" fontId="7" fillId="6" borderId="11" xfId="0" quotePrefix="1" applyFont="1" applyFill="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177" fontId="7" fillId="9" borderId="19" xfId="0" applyNumberFormat="1" applyFont="1" applyFill="1" applyBorder="1" applyAlignment="1">
      <alignment horizontal="center" vertical="center" wrapText="1"/>
    </xf>
    <xf numFmtId="177" fontId="7" fillId="9" borderId="11" xfId="0" applyNumberFormat="1" applyFont="1" applyFill="1" applyBorder="1" applyAlignment="1">
      <alignment horizontal="center" vertical="center" wrapText="1"/>
    </xf>
    <xf numFmtId="0" fontId="7" fillId="0" borderId="77" xfId="0" applyFont="1" applyBorder="1" applyAlignment="1" applyProtection="1">
      <alignment horizontal="center" vertical="center"/>
      <protection locked="0"/>
    </xf>
    <xf numFmtId="0" fontId="7" fillId="0" borderId="78" xfId="0" applyFont="1" applyBorder="1" applyAlignment="1" applyProtection="1">
      <alignment horizontal="center" vertical="center"/>
      <protection locked="0"/>
    </xf>
    <xf numFmtId="0" fontId="7" fillId="0" borderId="79" xfId="0" applyFont="1" applyBorder="1" applyAlignment="1" applyProtection="1">
      <alignment horizontal="center" vertical="center"/>
      <protection locked="0"/>
    </xf>
    <xf numFmtId="0" fontId="7" fillId="0" borderId="77"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0" borderId="79" xfId="0" applyFont="1" applyBorder="1" applyAlignment="1" applyProtection="1">
      <alignment horizontal="left" vertical="center"/>
      <protection locked="0"/>
    </xf>
    <xf numFmtId="0" fontId="18" fillId="6" borderId="6" xfId="0" applyFont="1" applyFill="1" applyBorder="1" applyAlignment="1" applyProtection="1">
      <alignment horizontal="center" vertical="center"/>
      <protection locked="0"/>
    </xf>
    <xf numFmtId="0" fontId="18" fillId="6" borderId="7" xfId="0" applyFont="1" applyFill="1" applyBorder="1" applyAlignment="1" applyProtection="1">
      <alignment horizontal="center" vertical="center"/>
      <protection locked="0"/>
    </xf>
    <xf numFmtId="0" fontId="18" fillId="6" borderId="8" xfId="0" applyFont="1" applyFill="1" applyBorder="1" applyAlignment="1" applyProtection="1">
      <alignment horizontal="center" vertical="center"/>
      <protection locked="0"/>
    </xf>
    <xf numFmtId="0" fontId="7" fillId="0" borderId="80" xfId="0" applyFont="1" applyBorder="1" applyAlignment="1" applyProtection="1">
      <alignment horizontal="center" vertical="center"/>
      <protection locked="0"/>
    </xf>
    <xf numFmtId="0" fontId="7" fillId="0" borderId="81"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0" borderId="70"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81" xfId="0" applyFont="1" applyBorder="1" applyAlignment="1" applyProtection="1">
      <alignment horizontal="left" vertical="center"/>
      <protection locked="0"/>
    </xf>
    <xf numFmtId="0" fontId="7" fillId="0" borderId="83" xfId="0" applyFont="1" applyBorder="1" applyAlignment="1" applyProtection="1">
      <alignment horizontal="left" vertical="center"/>
      <protection locked="0"/>
    </xf>
    <xf numFmtId="0" fontId="7" fillId="0" borderId="71" xfId="0" applyFont="1" applyBorder="1" applyAlignment="1" applyProtection="1">
      <alignment horizontal="left" vertical="center"/>
      <protection locked="0"/>
    </xf>
    <xf numFmtId="0" fontId="7" fillId="0" borderId="74" xfId="0" applyFont="1" applyBorder="1" applyAlignment="1" applyProtection="1">
      <alignment horizontal="left" vertical="center"/>
      <protection locked="0"/>
    </xf>
    <xf numFmtId="0" fontId="7" fillId="0" borderId="5"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28" xfId="0" applyFont="1" applyBorder="1" applyAlignment="1" applyProtection="1">
      <alignment horizontal="left" vertical="center"/>
      <protection locked="0"/>
    </xf>
    <xf numFmtId="0" fontId="7" fillId="0" borderId="61" xfId="0" applyFont="1" applyBorder="1" applyAlignment="1" applyProtection="1">
      <alignment horizontal="left" vertical="center"/>
      <protection locked="0"/>
    </xf>
    <xf numFmtId="0" fontId="7" fillId="0" borderId="68"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69" xfId="0" applyFont="1" applyBorder="1" applyAlignment="1" applyProtection="1">
      <alignment horizontal="center" vertical="center"/>
      <protection locked="0"/>
    </xf>
    <xf numFmtId="0" fontId="7" fillId="0" borderId="64" xfId="0" applyFont="1" applyBorder="1" applyAlignment="1" applyProtection="1">
      <alignment horizontal="left" vertical="center"/>
      <protection locked="0"/>
    </xf>
    <xf numFmtId="0" fontId="7" fillId="0" borderId="73" xfId="0" applyFont="1" applyBorder="1" applyAlignment="1" applyProtection="1">
      <alignment horizontal="left" vertical="center"/>
      <protection locked="0"/>
    </xf>
    <xf numFmtId="0" fontId="7" fillId="0" borderId="3"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0" xfId="0" applyFont="1" applyBorder="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18" fillId="6" borderId="35" xfId="0" quotePrefix="1" applyFont="1" applyFill="1" applyBorder="1" applyAlignment="1" applyProtection="1">
      <alignment horizontal="center" vertical="center"/>
      <protection locked="0"/>
    </xf>
    <xf numFmtId="0" fontId="18" fillId="6" borderId="11" xfId="0" quotePrefix="1"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52" xfId="0" applyFont="1" applyBorder="1" applyAlignment="1" applyProtection="1">
      <alignment horizontal="center" vertical="center"/>
      <protection locked="0"/>
    </xf>
    <xf numFmtId="0" fontId="54" fillId="0" borderId="5" xfId="0" applyFont="1" applyBorder="1" applyAlignment="1" applyProtection="1">
      <alignment horizontal="center" vertical="center"/>
      <protection locked="0"/>
    </xf>
    <xf numFmtId="0" fontId="54" fillId="0" borderId="28" xfId="0" applyFont="1" applyBorder="1" applyAlignment="1" applyProtection="1">
      <alignment horizontal="center" vertical="center"/>
      <protection locked="0"/>
    </xf>
    <xf numFmtId="0" fontId="54" fillId="0" borderId="45" xfId="0" applyFont="1" applyBorder="1" applyAlignment="1" applyProtection="1">
      <alignment horizontal="center" vertical="center"/>
      <protection locked="0"/>
    </xf>
    <xf numFmtId="0" fontId="55" fillId="0" borderId="5" xfId="0" applyFont="1" applyBorder="1" applyAlignment="1" applyProtection="1">
      <alignment horizontal="center" vertical="center"/>
      <protection locked="0"/>
    </xf>
    <xf numFmtId="0" fontId="55" fillId="0" borderId="28" xfId="0" applyFont="1" applyBorder="1" applyAlignment="1" applyProtection="1">
      <alignment horizontal="center" vertical="center"/>
      <protection locked="0"/>
    </xf>
    <xf numFmtId="0" fontId="55" fillId="0" borderId="61"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54" fillId="0" borderId="33" xfId="0" applyFont="1" applyBorder="1" applyAlignment="1" applyProtection="1">
      <alignment horizontal="center" vertical="center"/>
      <protection locked="0"/>
    </xf>
    <xf numFmtId="0" fontId="54" fillId="0" borderId="31" xfId="0" applyFont="1" applyBorder="1" applyAlignment="1" applyProtection="1">
      <alignment horizontal="center" vertical="center"/>
      <protection locked="0"/>
    </xf>
    <xf numFmtId="0" fontId="54" fillId="0" borderId="34" xfId="0" applyFont="1" applyBorder="1" applyAlignment="1" applyProtection="1">
      <alignment horizontal="center" vertical="center"/>
      <protection locked="0"/>
    </xf>
    <xf numFmtId="0" fontId="55" fillId="0" borderId="5" xfId="0" applyFont="1" applyBorder="1" applyAlignment="1" applyProtection="1">
      <alignment horizontal="center" vertical="center" shrinkToFit="1"/>
      <protection locked="0"/>
    </xf>
    <xf numFmtId="0" fontId="55" fillId="0" borderId="28" xfId="0" applyFont="1" applyBorder="1" applyAlignment="1" applyProtection="1">
      <alignment horizontal="center" vertical="center" shrinkToFit="1"/>
      <protection locked="0"/>
    </xf>
    <xf numFmtId="0" fontId="55" fillId="0" borderId="61" xfId="0" applyFont="1" applyBorder="1" applyAlignment="1" applyProtection="1">
      <alignment horizontal="center" vertical="center" shrinkToFit="1"/>
      <protection locked="0"/>
    </xf>
    <xf numFmtId="0" fontId="7" fillId="0" borderId="21" xfId="0" applyFont="1" applyBorder="1" applyAlignment="1" applyProtection="1">
      <alignment horizontal="right" vertical="center"/>
      <protection locked="0"/>
    </xf>
    <xf numFmtId="0" fontId="7" fillId="0" borderId="0" xfId="0" applyFont="1" applyBorder="1" applyAlignment="1" applyProtection="1">
      <alignment horizontal="right" vertical="center"/>
      <protection locked="0"/>
    </xf>
    <xf numFmtId="0" fontId="7" fillId="0" borderId="23" xfId="0" applyFont="1" applyBorder="1" applyAlignment="1" applyProtection="1">
      <alignment horizontal="left" vertical="center"/>
      <protection locked="0"/>
    </xf>
    <xf numFmtId="0" fontId="7" fillId="0" borderId="57" xfId="0" applyFont="1" applyBorder="1" applyAlignment="1" applyProtection="1">
      <alignment horizontal="left" vertical="center"/>
      <protection locked="0"/>
    </xf>
    <xf numFmtId="0" fontId="7" fillId="0" borderId="60" xfId="0" applyFont="1" applyBorder="1" applyAlignment="1" applyProtection="1">
      <alignment horizontal="center" vertical="center"/>
      <protection locked="0"/>
    </xf>
    <xf numFmtId="0" fontId="7" fillId="0" borderId="61"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7" fillId="0" borderId="65" xfId="0" applyFont="1" applyBorder="1" applyAlignment="1" applyProtection="1">
      <alignment horizontal="center" vertical="center"/>
      <protection locked="0"/>
    </xf>
    <xf numFmtId="0" fontId="52" fillId="0" borderId="0" xfId="0" applyFont="1" applyAlignment="1" applyProtection="1">
      <alignment horizontal="center" vertical="center"/>
      <protection locked="0"/>
    </xf>
    <xf numFmtId="0" fontId="50" fillId="0" borderId="0" xfId="0" applyFont="1" applyAlignment="1" applyProtection="1">
      <alignment horizontal="center" vertical="center"/>
      <protection locked="0"/>
    </xf>
    <xf numFmtId="0" fontId="50" fillId="0" borderId="9" xfId="0" applyFont="1" applyBorder="1" applyAlignment="1" applyProtection="1">
      <alignment horizontal="center" vertical="center"/>
      <protection locked="0"/>
    </xf>
    <xf numFmtId="0" fontId="7" fillId="0" borderId="55" xfId="0" applyFont="1" applyBorder="1" applyAlignment="1" applyProtection="1">
      <alignment horizontal="right" vertical="center"/>
      <protection locked="0"/>
    </xf>
    <xf numFmtId="0" fontId="7" fillId="0" borderId="23" xfId="0" applyFont="1" applyBorder="1" applyAlignment="1" applyProtection="1">
      <alignment horizontal="right" vertical="center"/>
      <protection locked="0"/>
    </xf>
    <xf numFmtId="0" fontId="7" fillId="0" borderId="23" xfId="0" applyFont="1" applyBorder="1" applyAlignment="1" applyProtection="1">
      <alignment horizontal="left" vertical="center" wrapText="1"/>
      <protection locked="0"/>
    </xf>
    <xf numFmtId="0" fontId="7" fillId="0" borderId="21" xfId="0" applyFont="1" applyBorder="1" applyAlignment="1" applyProtection="1">
      <alignment horizontal="right" vertical="center" wrapText="1"/>
      <protection locked="0"/>
    </xf>
    <xf numFmtId="0" fontId="7" fillId="0" borderId="0"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18" fillId="6" borderId="43" xfId="0" quotePrefix="1" applyFont="1" applyFill="1" applyBorder="1" applyAlignment="1" applyProtection="1">
      <alignment horizontal="center" vertical="center"/>
      <protection locked="0"/>
    </xf>
    <xf numFmtId="0" fontId="18" fillId="6" borderId="54" xfId="0" quotePrefix="1" applyFont="1" applyFill="1" applyBorder="1" applyAlignment="1" applyProtection="1">
      <alignment horizontal="center" vertical="center"/>
      <protection locked="0"/>
    </xf>
    <xf numFmtId="0" fontId="18" fillId="6" borderId="44" xfId="0" quotePrefix="1" applyFont="1" applyFill="1" applyBorder="1" applyAlignment="1" applyProtection="1">
      <alignment horizontal="center" vertical="center"/>
      <protection locked="0"/>
    </xf>
    <xf numFmtId="0" fontId="7" fillId="0" borderId="55" xfId="0" applyFont="1" applyBorder="1" applyAlignment="1" applyProtection="1">
      <alignment horizontal="left" vertical="center"/>
      <protection locked="0"/>
    </xf>
    <xf numFmtId="0" fontId="48" fillId="0" borderId="0" xfId="0" applyFont="1" applyBorder="1" applyAlignment="1" applyProtection="1">
      <alignment horizontal="left" vertical="center" wrapText="1"/>
      <protection locked="0"/>
    </xf>
    <xf numFmtId="0" fontId="48" fillId="0" borderId="14" xfId="0" applyFont="1" applyBorder="1" applyAlignment="1" applyProtection="1">
      <alignment horizontal="left" vertical="center" wrapText="1"/>
      <protection locked="0"/>
    </xf>
    <xf numFmtId="0" fontId="7" fillId="0" borderId="22"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48" fillId="0" borderId="22" xfId="0" applyFont="1" applyBorder="1" applyAlignment="1" applyProtection="1">
      <alignment horizontal="left" vertical="center" wrapText="1"/>
      <protection locked="0"/>
    </xf>
    <xf numFmtId="0" fontId="48" fillId="0" borderId="2" xfId="0" applyFont="1" applyBorder="1" applyAlignment="1" applyProtection="1">
      <alignment horizontal="left" vertical="center" wrapText="1"/>
      <protection locked="0"/>
    </xf>
    <xf numFmtId="0" fontId="7" fillId="0" borderId="59"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7" fillId="0" borderId="66" xfId="0" applyFont="1" applyBorder="1" applyAlignment="1" applyProtection="1">
      <alignment horizontal="center" vertical="center"/>
      <protection locked="0"/>
    </xf>
    <xf numFmtId="0" fontId="7" fillId="0" borderId="75"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18" fillId="6" borderId="21" xfId="0" applyFont="1" applyFill="1" applyBorder="1" applyAlignment="1" applyProtection="1">
      <alignment horizontal="center" vertical="center"/>
      <protection locked="0"/>
    </xf>
    <xf numFmtId="0" fontId="18" fillId="6" borderId="0" xfId="0" applyFont="1" applyFill="1" applyAlignment="1" applyProtection="1">
      <alignment horizontal="center" vertical="center"/>
      <protection locked="0"/>
    </xf>
    <xf numFmtId="0" fontId="18" fillId="6" borderId="14" xfId="0" applyFont="1" applyFill="1" applyBorder="1" applyAlignment="1" applyProtection="1">
      <alignment horizontal="center" vertical="center"/>
      <protection locked="0"/>
    </xf>
    <xf numFmtId="0" fontId="7" fillId="0" borderId="6" xfId="0" applyFont="1" applyBorder="1" applyAlignment="1" applyProtection="1">
      <alignment horizontal="center" vertical="center" textRotation="255"/>
      <protection locked="0"/>
    </xf>
    <xf numFmtId="0" fontId="7" fillId="0" borderId="108" xfId="0" applyFont="1" applyBorder="1" applyAlignment="1" applyProtection="1">
      <alignment horizontal="center" vertical="center" textRotation="255"/>
      <protection locked="0"/>
    </xf>
    <xf numFmtId="0" fontId="7" fillId="0" borderId="21" xfId="0" applyFont="1" applyBorder="1" applyAlignment="1" applyProtection="1">
      <alignment horizontal="center" vertical="center" textRotation="255"/>
      <protection locked="0"/>
    </xf>
    <xf numFmtId="0" fontId="7" fillId="0" borderId="36" xfId="0" applyFont="1" applyBorder="1" applyAlignment="1" applyProtection="1">
      <alignment horizontal="center" vertical="center" textRotation="255"/>
      <protection locked="0"/>
    </xf>
    <xf numFmtId="0" fontId="7" fillId="0" borderId="25" xfId="0" applyFont="1" applyBorder="1" applyAlignment="1" applyProtection="1">
      <alignment horizontal="center" vertical="center" textRotation="255"/>
      <protection locked="0"/>
    </xf>
    <xf numFmtId="0" fontId="7" fillId="0" borderId="84" xfId="0" applyFont="1" applyBorder="1" applyAlignment="1" applyProtection="1">
      <alignment horizontal="center" vertical="center" textRotation="255"/>
      <protection locked="0"/>
    </xf>
    <xf numFmtId="0" fontId="7" fillId="0" borderId="94" xfId="0" applyFont="1" applyBorder="1" applyAlignment="1" applyProtection="1">
      <alignment horizontal="center" vertical="center"/>
      <protection locked="0"/>
    </xf>
    <xf numFmtId="0" fontId="7" fillId="0" borderId="95" xfId="0" applyFont="1" applyBorder="1" applyAlignment="1" applyProtection="1">
      <alignment horizontal="center" vertical="center"/>
      <protection locked="0"/>
    </xf>
    <xf numFmtId="0" fontId="7" fillId="0" borderId="102" xfId="0" applyFont="1" applyBorder="1" applyAlignment="1" applyProtection="1">
      <alignment horizontal="center" vertical="center"/>
      <protection locked="0"/>
    </xf>
    <xf numFmtId="0" fontId="50" fillId="0" borderId="109" xfId="0" applyFont="1" applyBorder="1" applyAlignment="1" applyProtection="1">
      <alignment horizontal="center" vertical="center" wrapText="1"/>
      <protection locked="0"/>
    </xf>
    <xf numFmtId="0" fontId="50" fillId="0" borderId="96" xfId="0" applyFont="1" applyBorder="1" applyAlignment="1" applyProtection="1">
      <alignment horizontal="center" vertical="center" wrapText="1"/>
      <protection locked="0"/>
    </xf>
    <xf numFmtId="0" fontId="50" fillId="0" borderId="110" xfId="0" applyFont="1" applyBorder="1" applyAlignment="1" applyProtection="1">
      <alignment horizontal="center" vertical="center" wrapText="1"/>
      <protection locked="0"/>
    </xf>
    <xf numFmtId="0" fontId="7" fillId="0" borderId="97" xfId="0" applyFont="1" applyBorder="1" applyAlignment="1" applyProtection="1">
      <alignment horizontal="center" vertical="center"/>
      <protection locked="0"/>
    </xf>
    <xf numFmtId="0" fontId="7" fillId="0" borderId="98" xfId="0" applyFont="1" applyBorder="1" applyAlignment="1" applyProtection="1">
      <alignment horizontal="center" vertical="center"/>
      <protection locked="0"/>
    </xf>
    <xf numFmtId="0" fontId="7" fillId="0" borderId="99" xfId="0" applyFont="1" applyBorder="1" applyAlignment="1" applyProtection="1">
      <alignment horizontal="center" vertical="center"/>
      <protection locked="0"/>
    </xf>
    <xf numFmtId="0" fontId="7" fillId="0" borderId="103" xfId="0" applyFont="1" applyBorder="1" applyAlignment="1" applyProtection="1">
      <alignment horizontal="center" vertical="center"/>
      <protection locked="0"/>
    </xf>
    <xf numFmtId="0" fontId="7" fillId="0" borderId="100" xfId="0" applyFont="1" applyBorder="1" applyAlignment="1" applyProtection="1">
      <alignment horizontal="center" vertical="center"/>
      <protection locked="0"/>
    </xf>
    <xf numFmtId="0" fontId="7" fillId="0" borderId="101" xfId="0" applyFont="1" applyBorder="1" applyAlignment="1" applyProtection="1">
      <alignment horizontal="center" vertical="center"/>
      <protection locked="0"/>
    </xf>
    <xf numFmtId="0" fontId="7" fillId="0" borderId="104" xfId="0" applyFont="1" applyBorder="1" applyAlignment="1" applyProtection="1">
      <alignment horizontal="center" vertical="center"/>
      <protection locked="0"/>
    </xf>
    <xf numFmtId="0" fontId="7" fillId="0" borderId="105" xfId="0" applyFont="1" applyBorder="1" applyAlignment="1" applyProtection="1">
      <alignment horizontal="center" vertical="center"/>
      <protection locked="0"/>
    </xf>
    <xf numFmtId="0" fontId="7" fillId="0" borderId="106"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49" fontId="7" fillId="0" borderId="98" xfId="0" applyNumberFormat="1" applyFont="1" applyBorder="1" applyAlignment="1" applyProtection="1">
      <alignment horizontal="left" vertical="center" indent="2"/>
      <protection locked="0"/>
    </xf>
    <xf numFmtId="49" fontId="7" fillId="0" borderId="99" xfId="0" applyNumberFormat="1" applyFont="1" applyBorder="1" applyAlignment="1" applyProtection="1">
      <alignment horizontal="left" vertical="center" indent="2"/>
      <protection locked="0"/>
    </xf>
    <xf numFmtId="49" fontId="7" fillId="0" borderId="111" xfId="0" applyNumberFormat="1" applyFont="1" applyBorder="1" applyAlignment="1" applyProtection="1">
      <alignment horizontal="left" vertical="center" indent="2"/>
      <protection locked="0"/>
    </xf>
    <xf numFmtId="0" fontId="7" fillId="0" borderId="112" xfId="0" applyFont="1" applyBorder="1" applyAlignment="1" applyProtection="1">
      <alignment horizontal="left" vertical="center"/>
      <protection locked="0"/>
    </xf>
    <xf numFmtId="0" fontId="7" fillId="0" borderId="113" xfId="0" applyFont="1" applyBorder="1" applyAlignment="1" applyProtection="1">
      <alignment horizontal="left" vertical="center"/>
      <protection locked="0"/>
    </xf>
    <xf numFmtId="0" fontId="7" fillId="0" borderId="114" xfId="0" applyFont="1" applyBorder="1" applyAlignment="1" applyProtection="1">
      <alignment horizontal="left" vertical="center"/>
      <protection locked="0"/>
    </xf>
    <xf numFmtId="0" fontId="7" fillId="0" borderId="115" xfId="0" applyFont="1" applyBorder="1" applyAlignment="1" applyProtection="1">
      <alignment horizontal="left" vertical="center"/>
      <protection locked="0"/>
    </xf>
    <xf numFmtId="0" fontId="7" fillId="0" borderId="116" xfId="0" applyFont="1" applyBorder="1" applyAlignment="1" applyProtection="1">
      <alignment horizontal="left" vertical="center"/>
      <protection locked="0"/>
    </xf>
    <xf numFmtId="0" fontId="7" fillId="0" borderId="117" xfId="0" applyFont="1" applyBorder="1" applyAlignment="1" applyProtection="1">
      <alignment horizontal="left" vertical="center"/>
      <protection locked="0"/>
    </xf>
    <xf numFmtId="0" fontId="48" fillId="0" borderId="5" xfId="0" applyFont="1" applyBorder="1" applyAlignment="1" applyProtection="1">
      <alignment horizontal="center" vertical="center"/>
      <protection locked="0"/>
    </xf>
    <xf numFmtId="0" fontId="48" fillId="0" borderId="28" xfId="0" applyFont="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textRotation="255"/>
      <protection locked="0"/>
    </xf>
    <xf numFmtId="0" fontId="7" fillId="0" borderId="90" xfId="0" applyFont="1" applyBorder="1" applyAlignment="1" applyProtection="1">
      <alignment horizontal="center" vertical="center" textRotation="255"/>
      <protection locked="0"/>
    </xf>
    <xf numFmtId="0" fontId="7" fillId="0" borderId="19" xfId="0" applyFont="1" applyBorder="1" applyAlignment="1" applyProtection="1">
      <alignment horizontal="center" vertical="center"/>
      <protection locked="0"/>
    </xf>
    <xf numFmtId="0" fontId="7" fillId="0" borderId="61" xfId="0" applyFont="1" applyBorder="1" applyAlignment="1" applyProtection="1">
      <alignment horizontal="center" vertical="center" wrapText="1"/>
      <protection locked="0"/>
    </xf>
    <xf numFmtId="0" fontId="48" fillId="0" borderId="5" xfId="0" applyFont="1" applyBorder="1" applyAlignment="1" applyProtection="1">
      <alignment horizontal="center" vertical="center" wrapText="1"/>
      <protection locked="0"/>
    </xf>
    <xf numFmtId="0" fontId="48" fillId="0" borderId="28" xfId="0" applyFont="1" applyBorder="1" applyAlignment="1" applyProtection="1">
      <alignment horizontal="center" vertical="center" wrapText="1"/>
      <protection locked="0"/>
    </xf>
    <xf numFmtId="0" fontId="48" fillId="0" borderId="45"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2" fontId="7" fillId="0" borderId="5" xfId="0" applyNumberFormat="1" applyFont="1" applyBorder="1" applyAlignment="1" applyProtection="1">
      <alignment horizontal="center" vertical="center" wrapText="1"/>
      <protection locked="0"/>
    </xf>
    <xf numFmtId="1" fontId="7" fillId="0" borderId="5" xfId="0" applyNumberFormat="1" applyFont="1" applyBorder="1" applyAlignment="1" applyProtection="1">
      <alignment horizontal="center" vertical="center" wrapText="1"/>
      <protection locked="0"/>
    </xf>
    <xf numFmtId="1" fontId="7" fillId="0" borderId="45" xfId="0" applyNumberFormat="1" applyFont="1" applyBorder="1" applyAlignment="1" applyProtection="1">
      <alignment horizontal="center" vertical="center" wrapText="1"/>
      <protection locked="0"/>
    </xf>
    <xf numFmtId="178" fontId="7" fillId="0" borderId="28" xfId="0" applyNumberFormat="1" applyFont="1" applyBorder="1" applyAlignment="1">
      <alignment horizontal="center" vertical="center" wrapText="1"/>
    </xf>
    <xf numFmtId="184" fontId="7" fillId="0" borderId="24" xfId="0" quotePrefix="1" applyNumberFormat="1" applyFont="1" applyBorder="1" applyAlignment="1">
      <alignment horizontal="center" vertical="center" wrapText="1"/>
    </xf>
    <xf numFmtId="184" fontId="7" fillId="0" borderId="23" xfId="0" quotePrefix="1" applyNumberFormat="1" applyFont="1" applyBorder="1" applyAlignment="1">
      <alignment horizontal="center" vertical="center" wrapText="1"/>
    </xf>
    <xf numFmtId="184" fontId="7" fillId="0" borderId="3" xfId="0" quotePrefix="1" applyNumberFormat="1" applyFont="1" applyBorder="1" applyAlignment="1">
      <alignment horizontal="center" vertical="center" wrapText="1"/>
    </xf>
    <xf numFmtId="184" fontId="7" fillId="0" borderId="0" xfId="0" quotePrefix="1" applyNumberFormat="1" applyFont="1" applyAlignment="1">
      <alignment horizontal="center" vertical="center" wrapText="1"/>
    </xf>
    <xf numFmtId="184" fontId="7" fillId="0" borderId="90" xfId="0" quotePrefix="1" applyNumberFormat="1" applyFont="1" applyBorder="1" applyAlignment="1">
      <alignment horizontal="center" vertical="center" wrapText="1"/>
    </xf>
    <xf numFmtId="184" fontId="7" fillId="0" borderId="9" xfId="0" quotePrefix="1" applyNumberFormat="1" applyFont="1" applyBorder="1" applyAlignment="1">
      <alignment horizontal="center" vertical="center" wrapText="1"/>
    </xf>
    <xf numFmtId="0" fontId="7" fillId="0" borderId="57"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78" xfId="0" applyFont="1" applyBorder="1" applyAlignment="1" applyProtection="1">
      <alignment horizontal="center" vertical="center" wrapText="1"/>
      <protection locked="0"/>
    </xf>
    <xf numFmtId="12" fontId="7" fillId="0" borderId="1" xfId="0" applyNumberFormat="1" applyFont="1" applyBorder="1" applyAlignment="1" applyProtection="1">
      <alignment horizontal="center" vertical="center" wrapText="1"/>
      <protection locked="0"/>
    </xf>
    <xf numFmtId="0" fontId="48" fillId="0" borderId="77" xfId="0" applyFont="1" applyBorder="1" applyAlignment="1" applyProtection="1">
      <alignment horizontal="center" vertical="center" wrapText="1"/>
      <protection locked="0"/>
    </xf>
    <xf numFmtId="0" fontId="48" fillId="0" borderId="78" xfId="0" applyFont="1" applyBorder="1" applyAlignment="1" applyProtection="1">
      <alignment horizontal="center" vertical="center" wrapText="1"/>
      <protection locked="0"/>
    </xf>
    <xf numFmtId="0" fontId="48" fillId="0" borderId="79" xfId="0" applyFont="1" applyBorder="1" applyAlignment="1" applyProtection="1">
      <alignment horizontal="center" vertical="center" wrapText="1"/>
      <protection locked="0"/>
    </xf>
    <xf numFmtId="2" fontId="7" fillId="0" borderId="91" xfId="0" applyNumberFormat="1" applyFont="1" applyBorder="1" applyAlignment="1" applyProtection="1">
      <alignment horizontal="center" vertical="center" wrapText="1"/>
      <protection locked="0"/>
    </xf>
    <xf numFmtId="2" fontId="7" fillId="0" borderId="77" xfId="0" applyNumberFormat="1"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0" fontId="7" fillId="0" borderId="91" xfId="0" applyFont="1" applyBorder="1" applyAlignment="1" applyProtection="1">
      <alignment horizontal="center" vertical="center" wrapText="1"/>
      <protection locked="0"/>
    </xf>
    <xf numFmtId="12" fontId="7" fillId="0" borderId="91" xfId="0" applyNumberFormat="1" applyFont="1" applyBorder="1" applyAlignment="1" applyProtection="1">
      <alignment horizontal="center" vertical="center" wrapText="1"/>
      <protection locked="0"/>
    </xf>
    <xf numFmtId="178" fontId="7" fillId="0" borderId="78" xfId="0" applyNumberFormat="1" applyFont="1" applyBorder="1" applyAlignment="1">
      <alignment horizontal="center" vertical="center" wrapText="1"/>
    </xf>
    <xf numFmtId="0" fontId="7" fillId="0" borderId="0" xfId="0" applyFont="1" applyAlignment="1" applyProtection="1">
      <alignment horizontal="right" vertical="center"/>
      <protection locked="0"/>
    </xf>
    <xf numFmtId="0" fontId="7" fillId="0" borderId="0" xfId="0" applyFont="1" applyAlignment="1" applyProtection="1">
      <alignment vertical="center" wrapText="1"/>
      <protection locked="0"/>
    </xf>
    <xf numFmtId="0" fontId="7" fillId="0" borderId="14" xfId="0" applyFont="1" applyBorder="1" applyAlignment="1" applyProtection="1">
      <alignment vertical="center" wrapText="1"/>
      <protection locked="0"/>
    </xf>
    <xf numFmtId="0" fontId="7" fillId="6" borderId="6" xfId="0" applyFont="1" applyFill="1" applyBorder="1" applyAlignment="1" applyProtection="1">
      <alignment horizontal="center" vertical="center"/>
      <protection locked="0"/>
    </xf>
    <xf numFmtId="0" fontId="7" fillId="6" borderId="7" xfId="0" applyFont="1" applyFill="1" applyBorder="1" applyAlignment="1" applyProtection="1">
      <alignment horizontal="center" vertical="center"/>
      <protection locked="0"/>
    </xf>
    <xf numFmtId="0" fontId="7" fillId="6" borderId="8" xfId="0" applyFont="1" applyFill="1" applyBorder="1" applyAlignment="1" applyProtection="1">
      <alignment horizontal="center" vertical="center"/>
      <protection locked="0"/>
    </xf>
    <xf numFmtId="0" fontId="7" fillId="6" borderId="54" xfId="0" applyFont="1" applyFill="1" applyBorder="1" applyAlignment="1" applyProtection="1">
      <alignment horizontal="center" vertical="center"/>
      <protection locked="0"/>
    </xf>
    <xf numFmtId="0" fontId="7" fillId="6" borderId="11" xfId="0" applyFont="1" applyFill="1" applyBorder="1" applyAlignment="1" applyProtection="1">
      <alignment horizontal="center" vertical="center"/>
      <protection locked="0"/>
    </xf>
    <xf numFmtId="0" fontId="7" fillId="6" borderId="44" xfId="0" applyFont="1" applyFill="1" applyBorder="1" applyAlignment="1" applyProtection="1">
      <alignment horizontal="center" vertical="center"/>
      <protection locked="0"/>
    </xf>
    <xf numFmtId="0" fontId="7" fillId="0" borderId="55" xfId="0" applyFont="1" applyBorder="1" applyAlignment="1" applyProtection="1">
      <alignment horizontal="right" vertical="center" wrapText="1"/>
      <protection locked="0"/>
    </xf>
    <xf numFmtId="0" fontId="7" fillId="0" borderId="23" xfId="0" applyFont="1" applyBorder="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0" fontId="7" fillId="0" borderId="57"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0" xfId="0" applyFont="1" applyAlignment="1" applyProtection="1">
      <alignment vertical="center"/>
      <protection locked="0"/>
    </xf>
    <xf numFmtId="0" fontId="7" fillId="0" borderId="14" xfId="0" applyFont="1" applyBorder="1" applyAlignment="1" applyProtection="1">
      <alignment vertical="center"/>
      <protection locked="0"/>
    </xf>
    <xf numFmtId="0" fontId="48" fillId="0" borderId="0" xfId="0" applyFont="1" applyAlignment="1" applyProtection="1">
      <alignment horizontal="left" vertical="center" wrapText="1"/>
      <protection locked="0"/>
    </xf>
    <xf numFmtId="0" fontId="9" fillId="0" borderId="24" xfId="4" applyFont="1" applyBorder="1" applyAlignment="1" applyProtection="1">
      <alignment horizontal="center" vertical="center" textRotation="255" wrapText="1"/>
      <protection locked="0"/>
    </xf>
    <xf numFmtId="0" fontId="9" fillId="0" borderId="23" xfId="4" applyFont="1" applyBorder="1" applyAlignment="1" applyProtection="1">
      <alignment horizontal="center" vertical="center" textRotation="255" wrapText="1"/>
      <protection locked="0"/>
    </xf>
    <xf numFmtId="0" fontId="9" fillId="0" borderId="27" xfId="4" applyFont="1" applyBorder="1" applyAlignment="1" applyProtection="1">
      <alignment horizontal="center" vertical="center" textRotation="255" wrapText="1"/>
      <protection locked="0"/>
    </xf>
    <xf numFmtId="0" fontId="9" fillId="0" borderId="3"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textRotation="255" wrapText="1"/>
      <protection locked="0"/>
    </xf>
    <xf numFmtId="0" fontId="9" fillId="0" borderId="36" xfId="4" applyFont="1" applyBorder="1" applyAlignment="1" applyProtection="1">
      <alignment horizontal="center" vertical="center" textRotation="255" wrapText="1"/>
      <protection locked="0"/>
    </xf>
    <xf numFmtId="0" fontId="9" fillId="0" borderId="19" xfId="4" applyFont="1" applyBorder="1" applyAlignment="1" applyProtection="1">
      <alignment horizontal="center" vertical="center" textRotation="255" wrapText="1"/>
      <protection locked="0"/>
    </xf>
    <xf numFmtId="0" fontId="9" fillId="0" borderId="11" xfId="4" applyFont="1" applyBorder="1" applyAlignment="1" applyProtection="1">
      <alignment horizontal="center" vertical="center" textRotation="255" wrapText="1"/>
      <protection locked="0"/>
    </xf>
    <xf numFmtId="0" fontId="9" fillId="0" borderId="30" xfId="4" applyFont="1" applyBorder="1" applyAlignment="1" applyProtection="1">
      <alignment horizontal="center" vertical="center" textRotation="255" wrapText="1"/>
      <protection locked="0"/>
    </xf>
    <xf numFmtId="0" fontId="9" fillId="0" borderId="0" xfId="4" applyFont="1" applyAlignment="1" applyProtection="1">
      <alignment horizontal="center" vertical="center"/>
      <protection locked="0"/>
    </xf>
    <xf numFmtId="0" fontId="9" fillId="0" borderId="0" xfId="4" applyFont="1" applyAlignment="1" applyProtection="1">
      <alignment horizontal="left" vertical="center"/>
      <protection locked="0"/>
    </xf>
    <xf numFmtId="0" fontId="9" fillId="0" borderId="5" xfId="4" applyFont="1" applyBorder="1" applyAlignment="1" applyProtection="1">
      <alignment horizontal="center" vertical="center"/>
      <protection locked="0"/>
    </xf>
    <xf numFmtId="0" fontId="9" fillId="0" borderId="28" xfId="4" applyFont="1" applyBorder="1" applyAlignment="1" applyProtection="1">
      <alignment horizontal="center" vertical="center"/>
      <protection locked="0"/>
    </xf>
    <xf numFmtId="0" fontId="9" fillId="0" borderId="45" xfId="4" applyFont="1" applyBorder="1" applyAlignment="1" applyProtection="1">
      <alignment horizontal="center" vertical="center"/>
      <protection locked="0"/>
    </xf>
    <xf numFmtId="0" fontId="9" fillId="0" borderId="5" xfId="4" applyFont="1" applyBorder="1" applyAlignment="1" applyProtection="1">
      <alignment horizontal="left" vertical="center"/>
      <protection locked="0"/>
    </xf>
    <xf numFmtId="0" fontId="9" fillId="0" borderId="28" xfId="4" applyFont="1" applyBorder="1" applyAlignment="1" applyProtection="1">
      <alignment horizontal="left" vertical="center"/>
      <protection locked="0"/>
    </xf>
    <xf numFmtId="0" fontId="9" fillId="0" borderId="45" xfId="4" applyFont="1" applyBorder="1" applyAlignment="1" applyProtection="1">
      <alignment horizontal="left" vertical="center"/>
      <protection locked="0"/>
    </xf>
    <xf numFmtId="0" fontId="12" fillId="0" borderId="11" xfId="4" applyFont="1" applyBorder="1" applyAlignment="1" applyProtection="1">
      <alignment horizontal="center" vertical="center" readingOrder="1"/>
      <protection locked="0"/>
    </xf>
    <xf numFmtId="0" fontId="8" fillId="6" borderId="33" xfId="4" applyFont="1" applyFill="1" applyBorder="1" applyAlignment="1" applyProtection="1">
      <alignment horizontal="center" vertical="center"/>
      <protection locked="0"/>
    </xf>
    <xf numFmtId="0" fontId="8" fillId="6" borderId="31" xfId="4" applyFont="1" applyFill="1" applyBorder="1" applyAlignment="1" applyProtection="1">
      <alignment horizontal="center" vertical="center"/>
      <protection locked="0"/>
    </xf>
    <xf numFmtId="0" fontId="8" fillId="6" borderId="34" xfId="4" applyFont="1" applyFill="1" applyBorder="1" applyAlignment="1" applyProtection="1">
      <alignment horizontal="center" vertical="center"/>
      <protection locked="0"/>
    </xf>
    <xf numFmtId="0" fontId="9" fillId="0" borderId="41" xfId="4" applyFont="1" applyBorder="1" applyAlignment="1" applyProtection="1">
      <alignment horizontal="center" vertical="center" textRotation="255" wrapText="1"/>
      <protection locked="0"/>
    </xf>
    <xf numFmtId="0" fontId="9" fillId="0" borderId="35" xfId="4" applyFont="1" applyBorder="1" applyAlignment="1" applyProtection="1">
      <alignment horizontal="center" vertical="center" textRotation="255" wrapText="1"/>
      <protection locked="0"/>
    </xf>
    <xf numFmtId="0" fontId="9" fillId="0" borderId="42" xfId="4" applyFont="1" applyBorder="1" applyAlignment="1" applyProtection="1">
      <alignment horizontal="center" vertical="center" textRotation="255"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8">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solid">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C0A231D2-0120-4B6B-9361-6CC6556CD6D3}"/>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53793</xdr:colOff>
      <xdr:row>2</xdr:row>
      <xdr:rowOff>175593</xdr:rowOff>
    </xdr:from>
    <xdr:to>
      <xdr:col>11</xdr:col>
      <xdr:colOff>664661</xdr:colOff>
      <xdr:row>12</xdr:row>
      <xdr:rowOff>126606</xdr:rowOff>
    </xdr:to>
    <xdr:sp macro="" textlink="">
      <xdr:nvSpPr>
        <xdr:cNvPr id="3" name="四角形吹き出し 10">
          <a:extLst>
            <a:ext uri="{FF2B5EF4-FFF2-40B4-BE49-F238E27FC236}">
              <a16:creationId xmlns:a16="http://schemas.microsoft.com/office/drawing/2014/main" id="{38696AB6-78D7-479C-8D0B-587878A7E18A}"/>
            </a:ext>
          </a:extLst>
        </xdr:cNvPr>
        <xdr:cNvSpPr/>
      </xdr:nvSpPr>
      <xdr:spPr>
        <a:xfrm>
          <a:off x="13777842" y="846368"/>
          <a:ext cx="1348720" cy="428421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254000</xdr:colOff>
      <xdr:row>0</xdr:row>
      <xdr:rowOff>72571</xdr:rowOff>
    </xdr:from>
    <xdr:to>
      <xdr:col>11</xdr:col>
      <xdr:colOff>681952</xdr:colOff>
      <xdr:row>1</xdr:row>
      <xdr:rowOff>85625</xdr:rowOff>
    </xdr:to>
    <xdr:sp macro="" textlink="">
      <xdr:nvSpPr>
        <xdr:cNvPr id="4" name="四角形吹き出し 13">
          <a:extLst>
            <a:ext uri="{FF2B5EF4-FFF2-40B4-BE49-F238E27FC236}">
              <a16:creationId xmlns:a16="http://schemas.microsoft.com/office/drawing/2014/main" id="{DF4B08D6-992F-4260-85A6-49136E34B812}"/>
            </a:ext>
          </a:extLst>
        </xdr:cNvPr>
        <xdr:cNvSpPr/>
      </xdr:nvSpPr>
      <xdr:spPr>
        <a:xfrm>
          <a:off x="13117286" y="72571"/>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43995</xdr:colOff>
      <xdr:row>25</xdr:row>
      <xdr:rowOff>149678</xdr:rowOff>
    </xdr:from>
    <xdr:ext cx="1367427" cy="1876666"/>
    <xdr:sp macro="" textlink="">
      <xdr:nvSpPr>
        <xdr:cNvPr id="6" name="四角形吹き出し 14">
          <a:extLst>
            <a:ext uri="{FF2B5EF4-FFF2-40B4-BE49-F238E27FC236}">
              <a16:creationId xmlns:a16="http://schemas.microsoft.com/office/drawing/2014/main" id="{128AB6FC-87A4-45F8-9FBD-60A80C23E85B}"/>
            </a:ext>
          </a:extLst>
        </xdr:cNvPr>
        <xdr:cNvSpPr/>
      </xdr:nvSpPr>
      <xdr:spPr>
        <a:xfrm>
          <a:off x="13995852" y="12695464"/>
          <a:ext cx="1367427" cy="1876666"/>
        </a:xfrm>
        <a:prstGeom prst="wedgeRectCallout">
          <a:avLst>
            <a:gd name="adj1" fmla="val -147194"/>
            <a:gd name="adj2" fmla="val -860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様式２で自動計算された申告工事成績点（小数第１位まで）を入力してください。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lnSpc>
              <a:spcPts val="1300"/>
            </a:lnSpc>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工事成績点が無い場合は、０点を入力してください。</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51072</xdr:colOff>
      <xdr:row>32</xdr:row>
      <xdr:rowOff>316514</xdr:rowOff>
    </xdr:from>
    <xdr:ext cx="1382144" cy="2512786"/>
    <xdr:sp macro="" textlink="">
      <xdr:nvSpPr>
        <xdr:cNvPr id="9" name="四角形吹き出し 4">
          <a:extLst>
            <a:ext uri="{FF2B5EF4-FFF2-40B4-BE49-F238E27FC236}">
              <a16:creationId xmlns:a16="http://schemas.microsoft.com/office/drawing/2014/main" id="{4C852C54-4691-4AE4-992D-69F6610D8AE1}"/>
            </a:ext>
          </a:extLst>
        </xdr:cNvPr>
        <xdr:cNvSpPr/>
      </xdr:nvSpPr>
      <xdr:spPr>
        <a:xfrm>
          <a:off x="13775121" y="13691760"/>
          <a:ext cx="1382144" cy="2512786"/>
        </a:xfrm>
        <a:prstGeom prst="wedgeRectCallout">
          <a:avLst>
            <a:gd name="adj1" fmla="val -160156"/>
            <a:gd name="adj2" fmla="val 12653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10</xdr:col>
      <xdr:colOff>53906</xdr:colOff>
      <xdr:row>40</xdr:row>
      <xdr:rowOff>110230</xdr:rowOff>
    </xdr:from>
    <xdr:ext cx="1369785" cy="3075215"/>
    <xdr:sp macro="" textlink="">
      <xdr:nvSpPr>
        <xdr:cNvPr id="10" name="四角形吹き出し 7">
          <a:extLst>
            <a:ext uri="{FF2B5EF4-FFF2-40B4-BE49-F238E27FC236}">
              <a16:creationId xmlns:a16="http://schemas.microsoft.com/office/drawing/2014/main" id="{21172D6D-8FAC-40CA-BE39-AA11284DF4CE}"/>
            </a:ext>
          </a:extLst>
        </xdr:cNvPr>
        <xdr:cNvSpPr/>
      </xdr:nvSpPr>
      <xdr:spPr>
        <a:xfrm>
          <a:off x="13777955" y="16705195"/>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824919</xdr:colOff>
      <xdr:row>1</xdr:row>
      <xdr:rowOff>239013</xdr:rowOff>
    </xdr:to>
    <xdr:sp macro="" textlink="">
      <xdr:nvSpPr>
        <xdr:cNvPr id="2" name="Rectangle 4">
          <a:extLst>
            <a:ext uri="{FF2B5EF4-FFF2-40B4-BE49-F238E27FC236}">
              <a16:creationId xmlns:a16="http://schemas.microsoft.com/office/drawing/2014/main" id="{1AE985BF-503D-4769-B3FA-DD9B935ACAC3}"/>
            </a:ext>
          </a:extLst>
        </xdr:cNvPr>
        <xdr:cNvSpPr>
          <a:spLocks noChangeArrowheads="1"/>
        </xdr:cNvSpPr>
      </xdr:nvSpPr>
      <xdr:spPr bwMode="auto">
        <a:xfrm>
          <a:off x="3516993" y="154215"/>
          <a:ext cx="12439976" cy="541998"/>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46447</xdr:colOff>
      <xdr:row>2</xdr:row>
      <xdr:rowOff>371567</xdr:rowOff>
    </xdr:from>
    <xdr:to>
      <xdr:col>14</xdr:col>
      <xdr:colOff>674190</xdr:colOff>
      <xdr:row>6</xdr:row>
      <xdr:rowOff>468088</xdr:rowOff>
    </xdr:to>
    <xdr:sp macro="" textlink="">
      <xdr:nvSpPr>
        <xdr:cNvPr id="6" name="四角形吹き出し 12">
          <a:extLst>
            <a:ext uri="{FF2B5EF4-FFF2-40B4-BE49-F238E27FC236}">
              <a16:creationId xmlns:a16="http://schemas.microsoft.com/office/drawing/2014/main" id="{FB172E67-5B80-4F54-8297-5FDDB8235A7D}"/>
            </a:ext>
          </a:extLst>
        </xdr:cNvPr>
        <xdr:cNvSpPr/>
      </xdr:nvSpPr>
      <xdr:spPr>
        <a:xfrm>
          <a:off x="18103126" y="1228817"/>
          <a:ext cx="1376135" cy="1919878"/>
        </a:xfrm>
        <a:prstGeom prst="wedgeRectCallout">
          <a:avLst>
            <a:gd name="adj1" fmla="val -459323"/>
            <a:gd name="adj2" fmla="val 2802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217715</xdr:colOff>
      <xdr:row>1</xdr:row>
      <xdr:rowOff>272144</xdr:rowOff>
    </xdr:from>
    <xdr:to>
      <xdr:col>14</xdr:col>
      <xdr:colOff>669110</xdr:colOff>
      <xdr:row>2</xdr:row>
      <xdr:rowOff>262750</xdr:rowOff>
    </xdr:to>
    <xdr:sp macro="" textlink="">
      <xdr:nvSpPr>
        <xdr:cNvPr id="7" name="四角形吹き出し 15">
          <a:extLst>
            <a:ext uri="{FF2B5EF4-FFF2-40B4-BE49-F238E27FC236}">
              <a16:creationId xmlns:a16="http://schemas.microsoft.com/office/drawing/2014/main" id="{BF674DB5-886B-4019-A40A-78730186A589}"/>
            </a:ext>
          </a:extLst>
        </xdr:cNvPr>
        <xdr:cNvSpPr/>
      </xdr:nvSpPr>
      <xdr:spPr>
        <a:xfrm>
          <a:off x="16437429" y="725715"/>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54612</xdr:colOff>
      <xdr:row>33</xdr:row>
      <xdr:rowOff>184333</xdr:rowOff>
    </xdr:from>
    <xdr:ext cx="1382144" cy="2512786"/>
    <xdr:sp macro="" textlink="">
      <xdr:nvSpPr>
        <xdr:cNvPr id="8" name="四角形吹き出し 11">
          <a:extLst>
            <a:ext uri="{FF2B5EF4-FFF2-40B4-BE49-F238E27FC236}">
              <a16:creationId xmlns:a16="http://schemas.microsoft.com/office/drawing/2014/main" id="{CD4FA5DE-5021-4529-A032-E7000CEAD969}"/>
            </a:ext>
          </a:extLst>
        </xdr:cNvPr>
        <xdr:cNvSpPr/>
      </xdr:nvSpPr>
      <xdr:spPr>
        <a:xfrm>
          <a:off x="17771112" y="14199690"/>
          <a:ext cx="1382144" cy="2512786"/>
        </a:xfrm>
        <a:prstGeom prst="wedgeRectCallout">
          <a:avLst>
            <a:gd name="adj1" fmla="val -273044"/>
            <a:gd name="adj2" fmla="val 12761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54089</xdr:colOff>
      <xdr:row>41</xdr:row>
      <xdr:rowOff>60872</xdr:rowOff>
    </xdr:from>
    <xdr:ext cx="1369785" cy="3075215"/>
    <xdr:sp macro="" textlink="">
      <xdr:nvSpPr>
        <xdr:cNvPr id="12" name="四角形吹き出し 18">
          <a:extLst>
            <a:ext uri="{FF2B5EF4-FFF2-40B4-BE49-F238E27FC236}">
              <a16:creationId xmlns:a16="http://schemas.microsoft.com/office/drawing/2014/main" id="{C3B9FA5A-F184-47B3-BE3D-FD7CE9B75382}"/>
            </a:ext>
          </a:extLst>
        </xdr:cNvPr>
        <xdr:cNvSpPr/>
      </xdr:nvSpPr>
      <xdr:spPr>
        <a:xfrm>
          <a:off x="17770589" y="17233086"/>
          <a:ext cx="1369785" cy="3075215"/>
        </a:xfrm>
        <a:prstGeom prst="wedgeRectCallout">
          <a:avLst>
            <a:gd name="adj1" fmla="val -273132"/>
            <a:gd name="adj2" fmla="val 2027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57968</xdr:colOff>
      <xdr:row>7</xdr:row>
      <xdr:rowOff>98607</xdr:rowOff>
    </xdr:from>
    <xdr:to>
      <xdr:col>14</xdr:col>
      <xdr:colOff>668836</xdr:colOff>
      <xdr:row>17</xdr:row>
      <xdr:rowOff>86453</xdr:rowOff>
    </xdr:to>
    <xdr:sp macro="" textlink="">
      <xdr:nvSpPr>
        <xdr:cNvPr id="15" name="四角形吹き出し 23">
          <a:extLst>
            <a:ext uri="{FF2B5EF4-FFF2-40B4-BE49-F238E27FC236}">
              <a16:creationId xmlns:a16="http://schemas.microsoft.com/office/drawing/2014/main" id="{81FB50D1-BA7B-462C-8C18-2C2282A25E94}"/>
            </a:ext>
          </a:extLst>
        </xdr:cNvPr>
        <xdr:cNvSpPr/>
      </xdr:nvSpPr>
      <xdr:spPr>
        <a:xfrm>
          <a:off x="17774468" y="3309893"/>
          <a:ext cx="1345654" cy="4138024"/>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26</xdr:row>
      <xdr:rowOff>389620</xdr:rowOff>
    </xdr:from>
    <xdr:ext cx="1367427" cy="1876666"/>
    <xdr:sp macro="" textlink="">
      <xdr:nvSpPr>
        <xdr:cNvPr id="17" name="四角形吹き出し 10">
          <a:extLst>
            <a:ext uri="{FF2B5EF4-FFF2-40B4-BE49-F238E27FC236}">
              <a16:creationId xmlns:a16="http://schemas.microsoft.com/office/drawing/2014/main" id="{CB74B0D0-3BAF-456F-B71D-7E844A333F1B}"/>
            </a:ext>
          </a:extLst>
        </xdr:cNvPr>
        <xdr:cNvSpPr/>
      </xdr:nvSpPr>
      <xdr:spPr>
        <a:xfrm>
          <a:off x="18051872" y="13642977"/>
          <a:ext cx="1367427" cy="1876666"/>
        </a:xfrm>
        <a:prstGeom prst="wedgeRectCallout">
          <a:avLst>
            <a:gd name="adj1" fmla="val -304418"/>
            <a:gd name="adj2" fmla="val -2214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no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様式２で自動計算された申告工事成績点（小数第１位まで）を入力してください。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lnSpc>
              <a:spcPts val="1300"/>
            </a:lnSpc>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工事成績点が無い場合は、０点を入力してください。</a:t>
          </a:r>
          <a:endParaRPr lang="ja-JP" altLang="ja-JP" sz="12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33</xdr:row>
      <xdr:rowOff>-1</xdr:rowOff>
    </xdr:from>
    <xdr:to>
      <xdr:col>68</xdr:col>
      <xdr:colOff>19685</xdr:colOff>
      <xdr:row>35</xdr:row>
      <xdr:rowOff>132261</xdr:rowOff>
    </xdr:to>
    <xdr:pic>
      <xdr:nvPicPr>
        <xdr:cNvPr id="7" name="図 6">
          <a:extLst>
            <a:ext uri="{FF2B5EF4-FFF2-40B4-BE49-F238E27FC236}">
              <a16:creationId xmlns:a16="http://schemas.microsoft.com/office/drawing/2014/main" id="{922B9F38-EE25-14FE-BBFD-2A0D924B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9286" y="7878535"/>
          <a:ext cx="8452303" cy="557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168592</xdr:colOff>
      <xdr:row>13</xdr:row>
      <xdr:rowOff>143612</xdr:rowOff>
    </xdr:from>
    <xdr:to>
      <xdr:col>29</xdr:col>
      <xdr:colOff>98581</xdr:colOff>
      <xdr:row>16</xdr:row>
      <xdr:rowOff>148578</xdr:rowOff>
    </xdr:to>
    <xdr:sp macro="" textlink="">
      <xdr:nvSpPr>
        <xdr:cNvPr id="5" name="AutoShape 3">
          <a:extLst>
            <a:ext uri="{FF2B5EF4-FFF2-40B4-BE49-F238E27FC236}">
              <a16:creationId xmlns:a16="http://schemas.microsoft.com/office/drawing/2014/main" id="{C802F9F4-4D16-47BD-94A0-51EBDE56CF49}"/>
            </a:ext>
          </a:extLst>
        </xdr:cNvPr>
        <xdr:cNvSpPr>
          <a:spLocks noChangeArrowheads="1"/>
        </xdr:cNvSpPr>
      </xdr:nvSpPr>
      <xdr:spPr bwMode="auto">
        <a:xfrm>
          <a:off x="4795021" y="3191612"/>
          <a:ext cx="3195703" cy="780573"/>
        </a:xfrm>
        <a:prstGeom prst="wedgeRectCallout">
          <a:avLst>
            <a:gd name="adj1" fmla="val 50098"/>
            <a:gd name="adj2" fmla="val 9658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57149</xdr:colOff>
      <xdr:row>9</xdr:row>
      <xdr:rowOff>236991</xdr:rowOff>
    </xdr:from>
    <xdr:to>
      <xdr:col>32</xdr:col>
      <xdr:colOff>250214</xdr:colOff>
      <xdr:row>12</xdr:row>
      <xdr:rowOff>39760</xdr:rowOff>
    </xdr:to>
    <xdr:sp macro="" textlink="">
      <xdr:nvSpPr>
        <xdr:cNvPr id="6" name="AutoShape 3">
          <a:extLst>
            <a:ext uri="{FF2B5EF4-FFF2-40B4-BE49-F238E27FC236}">
              <a16:creationId xmlns:a16="http://schemas.microsoft.com/office/drawing/2014/main" id="{7397A410-A9BA-49AB-BDEC-18FE488A83E2}"/>
            </a:ext>
          </a:extLst>
        </xdr:cNvPr>
        <xdr:cNvSpPr>
          <a:spLocks noChangeArrowheads="1"/>
        </xdr:cNvSpPr>
      </xdr:nvSpPr>
      <xdr:spPr bwMode="auto">
        <a:xfrm>
          <a:off x="6044292" y="2414134"/>
          <a:ext cx="2914493" cy="483126"/>
        </a:xfrm>
        <a:prstGeom prst="wedgeRectCallout">
          <a:avLst>
            <a:gd name="adj1" fmla="val 49043"/>
            <a:gd name="adj2" fmla="val 33307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実績について有無等を選択してください。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editAs="oneCell">
    <xdr:from>
      <xdr:col>15</xdr:col>
      <xdr:colOff>249872</xdr:colOff>
      <xdr:row>28</xdr:row>
      <xdr:rowOff>171950</xdr:rowOff>
    </xdr:from>
    <xdr:to>
      <xdr:col>31</xdr:col>
      <xdr:colOff>92700</xdr:colOff>
      <xdr:row>30</xdr:row>
      <xdr:rowOff>174672</xdr:rowOff>
    </xdr:to>
    <xdr:sp macro="" textlink="">
      <xdr:nvSpPr>
        <xdr:cNvPr id="31" name="AutoShape 3">
          <a:extLst>
            <a:ext uri="{FF2B5EF4-FFF2-40B4-BE49-F238E27FC236}">
              <a16:creationId xmlns:a16="http://schemas.microsoft.com/office/drawing/2014/main" id="{3C6FCD5D-9F40-41A5-AA99-388604B47E5A}"/>
            </a:ext>
          </a:extLst>
        </xdr:cNvPr>
        <xdr:cNvSpPr>
          <a:spLocks noChangeArrowheads="1"/>
        </xdr:cNvSpPr>
      </xdr:nvSpPr>
      <xdr:spPr bwMode="auto">
        <a:xfrm>
          <a:off x="4332015" y="6825843"/>
          <a:ext cx="4200924" cy="496389"/>
        </a:xfrm>
        <a:prstGeom prst="wedgeRectCallout">
          <a:avLst>
            <a:gd name="adj1" fmla="val 39393"/>
            <a:gd name="adj2" fmla="val 1782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67628</xdr:colOff>
      <xdr:row>35</xdr:row>
      <xdr:rowOff>210005</xdr:rowOff>
    </xdr:from>
    <xdr:to>
      <xdr:col>53</xdr:col>
      <xdr:colOff>238760</xdr:colOff>
      <xdr:row>38</xdr:row>
      <xdr:rowOff>24631</xdr:rowOff>
    </xdr:to>
    <xdr:sp macro="" textlink="">
      <xdr:nvSpPr>
        <xdr:cNvPr id="36" name="AutoShape 3">
          <a:extLst>
            <a:ext uri="{FF2B5EF4-FFF2-40B4-BE49-F238E27FC236}">
              <a16:creationId xmlns:a16="http://schemas.microsoft.com/office/drawing/2014/main" id="{FCD6F14F-B323-4581-B47E-6A309215CAAA}"/>
            </a:ext>
          </a:extLst>
        </xdr:cNvPr>
        <xdr:cNvSpPr>
          <a:spLocks noChangeArrowheads="1"/>
        </xdr:cNvSpPr>
      </xdr:nvSpPr>
      <xdr:spPr bwMode="auto">
        <a:xfrm>
          <a:off x="11225485" y="8510362"/>
          <a:ext cx="3436846" cy="508590"/>
        </a:xfrm>
        <a:prstGeom prst="wedgeRectCallout">
          <a:avLst>
            <a:gd name="adj1" fmla="val 39093"/>
            <a:gd name="adj2" fmla="val -1354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111125</xdr:colOff>
      <xdr:row>36</xdr:row>
      <xdr:rowOff>171224</xdr:rowOff>
    </xdr:from>
    <xdr:to>
      <xdr:col>69</xdr:col>
      <xdr:colOff>172055</xdr:colOff>
      <xdr:row>38</xdr:row>
      <xdr:rowOff>207329</xdr:rowOff>
    </xdr:to>
    <xdr:sp macro="" textlink="">
      <xdr:nvSpPr>
        <xdr:cNvPr id="37" name="AutoShape 3">
          <a:extLst>
            <a:ext uri="{FF2B5EF4-FFF2-40B4-BE49-F238E27FC236}">
              <a16:creationId xmlns:a16="http://schemas.microsoft.com/office/drawing/2014/main" id="{228E64D1-AFAF-48C5-BFF1-66D43FE68752}"/>
            </a:ext>
          </a:extLst>
        </xdr:cNvPr>
        <xdr:cNvSpPr>
          <a:spLocks noChangeArrowheads="1"/>
        </xdr:cNvSpPr>
      </xdr:nvSpPr>
      <xdr:spPr bwMode="auto">
        <a:xfrm>
          <a:off x="14806839" y="8702903"/>
          <a:ext cx="4143073" cy="506367"/>
        </a:xfrm>
        <a:prstGeom prst="wedgeRectCallout">
          <a:avLst>
            <a:gd name="adj1" fmla="val 18775"/>
            <a:gd name="adj2" fmla="val -12226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lnSpc>
              <a:spcPts val="1300"/>
            </a:lnSpc>
          </a:pPr>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127000</xdr:colOff>
      <xdr:row>16</xdr:row>
      <xdr:rowOff>150814</xdr:rowOff>
    </xdr:from>
    <xdr:to>
      <xdr:col>32</xdr:col>
      <xdr:colOff>19963</xdr:colOff>
      <xdr:row>20</xdr:row>
      <xdr:rowOff>37330</xdr:rowOff>
    </xdr:to>
    <xdr:grpSp>
      <xdr:nvGrpSpPr>
        <xdr:cNvPr id="5" name="グループ化 4">
          <a:extLst>
            <a:ext uri="{FF2B5EF4-FFF2-40B4-BE49-F238E27FC236}">
              <a16:creationId xmlns:a16="http://schemas.microsoft.com/office/drawing/2014/main" id="{6F618332-6496-4742-B494-5C409F78105E}"/>
            </a:ext>
          </a:extLst>
        </xdr:cNvPr>
        <xdr:cNvGrpSpPr/>
      </xdr:nvGrpSpPr>
      <xdr:grpSpPr>
        <a:xfrm>
          <a:off x="5954059" y="5193461"/>
          <a:ext cx="3389198" cy="850222"/>
          <a:chOff x="5524500" y="5159377"/>
          <a:chExt cx="3131463" cy="839016"/>
        </a:xfrm>
      </xdr:grpSpPr>
      <xdr:sp macro="" textlink="">
        <xdr:nvSpPr>
          <xdr:cNvPr id="6" name="AutoShape 3">
            <a:extLst>
              <a:ext uri="{FF2B5EF4-FFF2-40B4-BE49-F238E27FC236}">
                <a16:creationId xmlns:a16="http://schemas.microsoft.com/office/drawing/2014/main" id="{C9089F83-C072-8280-9BE6-543232576531}"/>
              </a:ext>
            </a:extLst>
          </xdr:cNvPr>
          <xdr:cNvSpPr>
            <a:spLocks noChangeArrowheads="1"/>
          </xdr:cNvSpPr>
        </xdr:nvSpPr>
        <xdr:spPr bwMode="auto">
          <a:xfrm flipH="1">
            <a:off x="5524500" y="5619019"/>
            <a:ext cx="3131463" cy="379374"/>
          </a:xfrm>
          <a:prstGeom prst="wedgeRectCallout">
            <a:avLst>
              <a:gd name="adj1" fmla="val 43093"/>
              <a:gd name="adj2" fmla="val -154182"/>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7" name="フリーフォーム 9">
            <a:extLst>
              <a:ext uri="{FF2B5EF4-FFF2-40B4-BE49-F238E27FC236}">
                <a16:creationId xmlns:a16="http://schemas.microsoft.com/office/drawing/2014/main" id="{0F4EC67B-A3E4-9A5B-FEB5-59BD47CD758B}"/>
              </a:ext>
            </a:extLst>
          </xdr:cNvPr>
          <xdr:cNvSpPr/>
        </xdr:nvSpPr>
        <xdr:spPr>
          <a:xfrm>
            <a:off x="7381876" y="5159377"/>
            <a:ext cx="420687" cy="484187"/>
          </a:xfrm>
          <a:custGeom>
            <a:avLst/>
            <a:gdLst>
              <a:gd name="connsiteX0" fmla="*/ 0 w 420687"/>
              <a:gd name="connsiteY0" fmla="*/ 484187 h 484187"/>
              <a:gd name="connsiteX1" fmla="*/ 71437 w 420687"/>
              <a:gd name="connsiteY1" fmla="*/ 0 h 484187"/>
              <a:gd name="connsiteX2" fmla="*/ 420687 w 420687"/>
              <a:gd name="connsiteY2" fmla="*/ 476250 h 484187"/>
              <a:gd name="connsiteX3" fmla="*/ 420687 w 420687"/>
              <a:gd name="connsiteY3" fmla="*/ 476250 h 484187"/>
            </a:gdLst>
            <a:ahLst/>
            <a:cxnLst>
              <a:cxn ang="0">
                <a:pos x="connsiteX0" y="connsiteY0"/>
              </a:cxn>
              <a:cxn ang="0">
                <a:pos x="connsiteX1" y="connsiteY1"/>
              </a:cxn>
              <a:cxn ang="0">
                <a:pos x="connsiteX2" y="connsiteY2"/>
              </a:cxn>
              <a:cxn ang="0">
                <a:pos x="connsiteX3" y="connsiteY3"/>
              </a:cxn>
            </a:cxnLst>
            <a:rect l="l" t="t" r="r" b="b"/>
            <a:pathLst>
              <a:path w="420687" h="484187">
                <a:moveTo>
                  <a:pt x="0" y="484187"/>
                </a:moveTo>
                <a:lnTo>
                  <a:pt x="71437" y="0"/>
                </a:lnTo>
                <a:lnTo>
                  <a:pt x="420687" y="476250"/>
                </a:lnTo>
                <a:lnTo>
                  <a:pt x="420687" y="4762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3175</xdr:colOff>
      <xdr:row>0</xdr:row>
      <xdr:rowOff>95250</xdr:rowOff>
    </xdr:from>
    <xdr:to>
      <xdr:col>33</xdr:col>
      <xdr:colOff>134938</xdr:colOff>
      <xdr:row>2</xdr:row>
      <xdr:rowOff>165100</xdr:rowOff>
    </xdr:to>
    <xdr:sp macro="" textlink="">
      <xdr:nvSpPr>
        <xdr:cNvPr id="8" name="AutoShape 3">
          <a:extLst>
            <a:ext uri="{FF2B5EF4-FFF2-40B4-BE49-F238E27FC236}">
              <a16:creationId xmlns:a16="http://schemas.microsoft.com/office/drawing/2014/main" id="{90888FBE-D846-4893-A613-20BAD44C2562}"/>
            </a:ext>
          </a:extLst>
        </xdr:cNvPr>
        <xdr:cNvSpPr>
          <a:spLocks noChangeArrowheads="1"/>
        </xdr:cNvSpPr>
      </xdr:nvSpPr>
      <xdr:spPr bwMode="auto">
        <a:xfrm>
          <a:off x="5464175" y="95250"/>
          <a:ext cx="3681413" cy="692150"/>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95250</xdr:colOff>
      <xdr:row>5</xdr:row>
      <xdr:rowOff>95250</xdr:rowOff>
    </xdr:from>
    <xdr:to>
      <xdr:col>30</xdr:col>
      <xdr:colOff>103188</xdr:colOff>
      <xdr:row>7</xdr:row>
      <xdr:rowOff>249237</xdr:rowOff>
    </xdr:to>
    <xdr:sp macro="" textlink="">
      <xdr:nvSpPr>
        <xdr:cNvPr id="9" name="AutoShape 3">
          <a:extLst>
            <a:ext uri="{FF2B5EF4-FFF2-40B4-BE49-F238E27FC236}">
              <a16:creationId xmlns:a16="http://schemas.microsoft.com/office/drawing/2014/main" id="{4C1AAC41-F560-4746-9305-52CA708DD123}"/>
            </a:ext>
          </a:extLst>
        </xdr:cNvPr>
        <xdr:cNvSpPr>
          <a:spLocks noChangeArrowheads="1"/>
        </xdr:cNvSpPr>
      </xdr:nvSpPr>
      <xdr:spPr bwMode="auto">
        <a:xfrm>
          <a:off x="5010150" y="1428750"/>
          <a:ext cx="3284538" cy="8143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A5EAFAD0-E808-306F-C1FE-095407D32988}"/>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534150" y="3057525"/>
          <a:ext cx="6242049" cy="51657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60"/>
  <sheetViews>
    <sheetView tabSelected="1" view="pageBreakPreview" zoomScale="55" zoomScaleNormal="75" zoomScaleSheetLayoutView="55" workbookViewId="0"/>
  </sheetViews>
  <sheetFormatPr defaultColWidth="9" defaultRowHeight="13.5" x14ac:dyDescent="0.15"/>
  <cols>
    <col min="1" max="1" width="2.5" style="45" customWidth="1"/>
    <col min="2" max="3" width="8.5" style="45" customWidth="1"/>
    <col min="4" max="4" width="18.625" style="45" customWidth="1"/>
    <col min="5" max="5" width="64.625" style="45" customWidth="1"/>
    <col min="6" max="6" width="36.625" style="45" customWidth="1"/>
    <col min="7" max="9" width="10.375" style="45" customWidth="1"/>
    <col min="10" max="10" width="10.375" style="47" customWidth="1"/>
    <col min="11" max="11" width="10.375" style="45" customWidth="1"/>
    <col min="12" max="12" width="12.5" style="47" customWidth="1"/>
    <col min="13" max="13" width="250.625" style="45" customWidth="1"/>
    <col min="14" max="16384" width="9" style="45"/>
  </cols>
  <sheetData>
    <row r="1" spans="2:14" ht="15" thickBot="1" x14ac:dyDescent="0.2">
      <c r="E1" s="46"/>
      <c r="M1" s="48" t="s">
        <v>0</v>
      </c>
    </row>
    <row r="2" spans="2:14" ht="41.25" customHeight="1" thickBot="1" x14ac:dyDescent="0.2">
      <c r="B2" s="375" t="s">
        <v>1</v>
      </c>
      <c r="C2" s="376"/>
      <c r="D2" s="49" t="s">
        <v>2</v>
      </c>
      <c r="F2" s="50"/>
      <c r="G2" s="51"/>
      <c r="H2" s="52"/>
      <c r="I2" s="53"/>
      <c r="J2" s="54" t="s">
        <v>3</v>
      </c>
      <c r="K2" s="55" t="s">
        <v>284</v>
      </c>
      <c r="L2" s="56"/>
      <c r="M2" s="49"/>
      <c r="N2" s="49"/>
    </row>
    <row r="3" spans="2:14" s="57" customFormat="1" ht="20.100000000000001" customHeight="1" x14ac:dyDescent="0.15">
      <c r="B3" s="377" t="s">
        <v>4</v>
      </c>
      <c r="C3" s="378"/>
      <c r="D3" s="253" t="s">
        <v>5</v>
      </c>
      <c r="E3" s="253" t="s">
        <v>6</v>
      </c>
      <c r="F3" s="316" t="s">
        <v>7</v>
      </c>
      <c r="G3" s="317"/>
      <c r="H3" s="318"/>
      <c r="I3" s="341" t="s">
        <v>8</v>
      </c>
      <c r="J3" s="314"/>
      <c r="K3" s="315"/>
      <c r="L3" s="293" t="s">
        <v>9</v>
      </c>
      <c r="M3" s="336" t="s">
        <v>10</v>
      </c>
    </row>
    <row r="4" spans="2:14" s="57" customFormat="1" ht="30" customHeight="1" thickBot="1" x14ac:dyDescent="0.2">
      <c r="B4" s="342"/>
      <c r="C4" s="344"/>
      <c r="D4" s="354"/>
      <c r="E4" s="354"/>
      <c r="F4" s="342"/>
      <c r="G4" s="343"/>
      <c r="H4" s="344"/>
      <c r="I4" s="58" t="s">
        <v>11</v>
      </c>
      <c r="J4" s="58" t="s">
        <v>12</v>
      </c>
      <c r="K4" s="59" t="s">
        <v>13</v>
      </c>
      <c r="L4" s="294"/>
      <c r="M4" s="337"/>
    </row>
    <row r="5" spans="2:14" s="57" customFormat="1" ht="49.5" customHeight="1" thickTop="1" x14ac:dyDescent="0.15">
      <c r="B5" s="244" t="s">
        <v>14</v>
      </c>
      <c r="C5" s="325" t="s">
        <v>15</v>
      </c>
      <c r="D5" s="392" t="s">
        <v>16</v>
      </c>
      <c r="E5" s="247" t="s">
        <v>17</v>
      </c>
      <c r="F5" s="330" t="s">
        <v>272</v>
      </c>
      <c r="G5" s="331"/>
      <c r="H5" s="332"/>
      <c r="I5" s="60">
        <v>10</v>
      </c>
      <c r="J5" s="280">
        <v>10</v>
      </c>
      <c r="K5" s="307">
        <f>SUM(J5:J35)</f>
        <v>91</v>
      </c>
      <c r="L5" s="279" t="s">
        <v>18</v>
      </c>
      <c r="M5" s="339" t="s">
        <v>19</v>
      </c>
    </row>
    <row r="6" spans="2:14" s="57" customFormat="1" ht="49.5" customHeight="1" x14ac:dyDescent="0.15">
      <c r="B6" s="245"/>
      <c r="C6" s="326"/>
      <c r="D6" s="294"/>
      <c r="E6" s="248"/>
      <c r="F6" s="281" t="s">
        <v>273</v>
      </c>
      <c r="G6" s="282"/>
      <c r="H6" s="283"/>
      <c r="I6" s="61">
        <v>5</v>
      </c>
      <c r="J6" s="255"/>
      <c r="K6" s="308"/>
      <c r="L6" s="265"/>
      <c r="M6" s="340"/>
    </row>
    <row r="7" spans="2:14" s="57" customFormat="1" ht="49.5" customHeight="1" x14ac:dyDescent="0.15">
      <c r="B7" s="245"/>
      <c r="C7" s="326"/>
      <c r="D7" s="352"/>
      <c r="E7" s="248"/>
      <c r="F7" s="313" t="s">
        <v>20</v>
      </c>
      <c r="G7" s="314"/>
      <c r="H7" s="315"/>
      <c r="I7" s="61">
        <v>0</v>
      </c>
      <c r="J7" s="255"/>
      <c r="K7" s="308"/>
      <c r="L7" s="265"/>
      <c r="M7" s="340"/>
    </row>
    <row r="8" spans="2:14" s="40" customFormat="1" ht="40.15" customHeight="1" x14ac:dyDescent="0.15">
      <c r="B8" s="245"/>
      <c r="C8" s="326"/>
      <c r="D8" s="293" t="s">
        <v>21</v>
      </c>
      <c r="E8" s="384" t="s">
        <v>22</v>
      </c>
      <c r="F8" s="322" t="s">
        <v>23</v>
      </c>
      <c r="G8" s="323"/>
      <c r="H8" s="323"/>
      <c r="I8" s="324"/>
      <c r="J8" s="319">
        <v>5</v>
      </c>
      <c r="K8" s="308"/>
      <c r="L8" s="265"/>
      <c r="M8" s="272" t="s">
        <v>274</v>
      </c>
    </row>
    <row r="9" spans="2:14" s="40" customFormat="1" ht="40.15" customHeight="1" x14ac:dyDescent="0.15">
      <c r="B9" s="245"/>
      <c r="C9" s="326"/>
      <c r="D9" s="294"/>
      <c r="E9" s="385"/>
      <c r="F9" s="322" t="s">
        <v>24</v>
      </c>
      <c r="G9" s="323"/>
      <c r="H9" s="324"/>
      <c r="I9" s="63">
        <v>5</v>
      </c>
      <c r="J9" s="320"/>
      <c r="K9" s="308"/>
      <c r="L9" s="265"/>
      <c r="M9" s="338"/>
    </row>
    <row r="10" spans="2:14" s="40" customFormat="1" ht="40.15" customHeight="1" x14ac:dyDescent="0.15">
      <c r="B10" s="245"/>
      <c r="C10" s="326"/>
      <c r="D10" s="294"/>
      <c r="E10" s="385"/>
      <c r="F10" s="322" t="s">
        <v>25</v>
      </c>
      <c r="G10" s="323"/>
      <c r="H10" s="324"/>
      <c r="I10" s="63">
        <v>3</v>
      </c>
      <c r="J10" s="320"/>
      <c r="K10" s="308"/>
      <c r="L10" s="265"/>
      <c r="M10" s="338"/>
    </row>
    <row r="11" spans="2:14" s="40" customFormat="1" ht="40.15" customHeight="1" x14ac:dyDescent="0.15">
      <c r="B11" s="245"/>
      <c r="C11" s="326"/>
      <c r="D11" s="294"/>
      <c r="E11" s="385"/>
      <c r="F11" s="322" t="s">
        <v>26</v>
      </c>
      <c r="G11" s="323"/>
      <c r="H11" s="324"/>
      <c r="I11" s="63">
        <v>1</v>
      </c>
      <c r="J11" s="320"/>
      <c r="K11" s="308"/>
      <c r="L11" s="265"/>
      <c r="M11" s="338"/>
    </row>
    <row r="12" spans="2:14" s="40" customFormat="1" ht="40.15" customHeight="1" x14ac:dyDescent="0.15">
      <c r="B12" s="245"/>
      <c r="C12" s="326"/>
      <c r="D12" s="294"/>
      <c r="E12" s="386"/>
      <c r="F12" s="322" t="s">
        <v>27</v>
      </c>
      <c r="G12" s="323"/>
      <c r="H12" s="324"/>
      <c r="I12" s="63">
        <v>0</v>
      </c>
      <c r="J12" s="321"/>
      <c r="K12" s="308"/>
      <c r="L12" s="265"/>
      <c r="M12" s="252"/>
    </row>
    <row r="13" spans="2:14" s="40" customFormat="1" ht="45" customHeight="1" x14ac:dyDescent="0.15">
      <c r="B13" s="245"/>
      <c r="C13" s="326"/>
      <c r="D13" s="294"/>
      <c r="E13" s="257" t="s">
        <v>28</v>
      </c>
      <c r="F13" s="281" t="s">
        <v>29</v>
      </c>
      <c r="G13" s="282"/>
      <c r="H13" s="283"/>
      <c r="I13" s="62">
        <v>9</v>
      </c>
      <c r="J13" s="358">
        <v>9</v>
      </c>
      <c r="K13" s="308"/>
      <c r="L13" s="265"/>
      <c r="M13" s="272" t="s">
        <v>275</v>
      </c>
    </row>
    <row r="14" spans="2:14" s="40" customFormat="1" ht="45" customHeight="1" x14ac:dyDescent="0.15">
      <c r="B14" s="245"/>
      <c r="C14" s="326"/>
      <c r="D14" s="294"/>
      <c r="E14" s="265"/>
      <c r="F14" s="281" t="s">
        <v>30</v>
      </c>
      <c r="G14" s="282"/>
      <c r="H14" s="283"/>
      <c r="I14" s="62">
        <v>3</v>
      </c>
      <c r="J14" s="359"/>
      <c r="K14" s="308"/>
      <c r="L14" s="265"/>
      <c r="M14" s="338"/>
    </row>
    <row r="15" spans="2:14" s="40" customFormat="1" ht="45" customHeight="1" x14ac:dyDescent="0.15">
      <c r="B15" s="245"/>
      <c r="C15" s="326"/>
      <c r="D15" s="352"/>
      <c r="E15" s="265"/>
      <c r="F15" s="322" t="s">
        <v>27</v>
      </c>
      <c r="G15" s="323"/>
      <c r="H15" s="324"/>
      <c r="I15" s="62">
        <v>0</v>
      </c>
      <c r="J15" s="359"/>
      <c r="K15" s="308"/>
      <c r="L15" s="265"/>
      <c r="M15" s="338"/>
    </row>
    <row r="16" spans="2:14" s="57" customFormat="1" ht="95.1" customHeight="1" x14ac:dyDescent="0.15">
      <c r="B16" s="245"/>
      <c r="C16" s="327" t="s">
        <v>31</v>
      </c>
      <c r="D16" s="253" t="s">
        <v>32</v>
      </c>
      <c r="E16" s="384" t="s">
        <v>33</v>
      </c>
      <c r="F16" s="345" t="s">
        <v>34</v>
      </c>
      <c r="G16" s="346"/>
      <c r="H16" s="346"/>
      <c r="I16" s="347"/>
      <c r="J16" s="370">
        <v>4</v>
      </c>
      <c r="K16" s="308"/>
      <c r="L16" s="265"/>
      <c r="M16" s="267" t="s">
        <v>35</v>
      </c>
    </row>
    <row r="17" spans="2:13" s="57" customFormat="1" ht="95.1" customHeight="1" x14ac:dyDescent="0.15">
      <c r="B17" s="245"/>
      <c r="C17" s="326"/>
      <c r="D17" s="390"/>
      <c r="E17" s="393"/>
      <c r="F17" s="249" t="s">
        <v>36</v>
      </c>
      <c r="G17" s="249"/>
      <c r="H17" s="249"/>
      <c r="I17" s="63">
        <v>4</v>
      </c>
      <c r="J17" s="359"/>
      <c r="K17" s="308"/>
      <c r="L17" s="265"/>
      <c r="M17" s="268"/>
    </row>
    <row r="18" spans="2:13" s="57" customFormat="1" ht="95.1" customHeight="1" x14ac:dyDescent="0.15">
      <c r="B18" s="245"/>
      <c r="C18" s="326"/>
      <c r="D18" s="390"/>
      <c r="E18" s="393"/>
      <c r="F18" s="249" t="s">
        <v>37</v>
      </c>
      <c r="G18" s="249"/>
      <c r="H18" s="249"/>
      <c r="I18" s="63">
        <v>3</v>
      </c>
      <c r="J18" s="359"/>
      <c r="K18" s="308"/>
      <c r="L18" s="265"/>
      <c r="M18" s="268"/>
    </row>
    <row r="19" spans="2:13" s="57" customFormat="1" ht="95.1" customHeight="1" x14ac:dyDescent="0.15">
      <c r="B19" s="245"/>
      <c r="C19" s="326"/>
      <c r="D19" s="390"/>
      <c r="E19" s="393"/>
      <c r="F19" s="249" t="s">
        <v>38</v>
      </c>
      <c r="G19" s="249"/>
      <c r="H19" s="249"/>
      <c r="I19" s="63">
        <v>2</v>
      </c>
      <c r="J19" s="359"/>
      <c r="K19" s="308"/>
      <c r="L19" s="265"/>
      <c r="M19" s="268"/>
    </row>
    <row r="20" spans="2:13" s="57" customFormat="1" ht="95.1" customHeight="1" x14ac:dyDescent="0.15">
      <c r="B20" s="245"/>
      <c r="C20" s="326"/>
      <c r="D20" s="390"/>
      <c r="E20" s="393"/>
      <c r="F20" s="249" t="s">
        <v>39</v>
      </c>
      <c r="G20" s="249"/>
      <c r="H20" s="249"/>
      <c r="I20" s="63">
        <v>1</v>
      </c>
      <c r="J20" s="359"/>
      <c r="K20" s="308"/>
      <c r="L20" s="265"/>
      <c r="M20" s="268"/>
    </row>
    <row r="21" spans="2:13" s="57" customFormat="1" ht="95.1" customHeight="1" x14ac:dyDescent="0.15">
      <c r="B21" s="245"/>
      <c r="C21" s="326"/>
      <c r="D21" s="390"/>
      <c r="E21" s="394"/>
      <c r="F21" s="249" t="s">
        <v>40</v>
      </c>
      <c r="G21" s="249"/>
      <c r="H21" s="249"/>
      <c r="I21" s="63">
        <v>0</v>
      </c>
      <c r="J21" s="359"/>
      <c r="K21" s="308"/>
      <c r="L21" s="265"/>
      <c r="M21" s="269"/>
    </row>
    <row r="22" spans="2:13" s="57" customFormat="1" ht="40.5" customHeight="1" x14ac:dyDescent="0.15">
      <c r="B22" s="245"/>
      <c r="C22" s="326"/>
      <c r="D22" s="390"/>
      <c r="E22" s="395" t="s">
        <v>41</v>
      </c>
      <c r="F22" s="353" t="s">
        <v>276</v>
      </c>
      <c r="G22" s="323"/>
      <c r="H22" s="324"/>
      <c r="I22" s="61">
        <v>5</v>
      </c>
      <c r="J22" s="277">
        <v>5</v>
      </c>
      <c r="K22" s="308"/>
      <c r="L22" s="265"/>
      <c r="M22" s="348" t="s">
        <v>42</v>
      </c>
    </row>
    <row r="23" spans="2:13" s="57" customFormat="1" ht="40.5" customHeight="1" x14ac:dyDescent="0.15">
      <c r="B23" s="245"/>
      <c r="C23" s="326"/>
      <c r="D23" s="390"/>
      <c r="E23" s="396"/>
      <c r="F23" s="353" t="s">
        <v>277</v>
      </c>
      <c r="G23" s="323"/>
      <c r="H23" s="324"/>
      <c r="I23" s="63">
        <v>3</v>
      </c>
      <c r="J23" s="278"/>
      <c r="K23" s="308"/>
      <c r="L23" s="265"/>
      <c r="M23" s="349"/>
    </row>
    <row r="24" spans="2:13" s="57" customFormat="1" ht="40.5" customHeight="1" x14ac:dyDescent="0.15">
      <c r="B24" s="245"/>
      <c r="C24" s="328"/>
      <c r="D24" s="254"/>
      <c r="E24" s="397"/>
      <c r="F24" s="259" t="s">
        <v>20</v>
      </c>
      <c r="G24" s="260"/>
      <c r="H24" s="261"/>
      <c r="I24" s="61">
        <v>0</v>
      </c>
      <c r="J24" s="351"/>
      <c r="K24" s="308"/>
      <c r="L24" s="265"/>
      <c r="M24" s="350"/>
    </row>
    <row r="25" spans="2:13" s="57" customFormat="1" ht="30" customHeight="1" x14ac:dyDescent="0.15">
      <c r="B25" s="245"/>
      <c r="C25" s="327" t="s">
        <v>43</v>
      </c>
      <c r="D25" s="253" t="s">
        <v>44</v>
      </c>
      <c r="E25" s="257" t="s">
        <v>45</v>
      </c>
      <c r="F25" s="310" t="s">
        <v>278</v>
      </c>
      <c r="G25" s="311"/>
      <c r="H25" s="312"/>
      <c r="I25" s="64">
        <v>20</v>
      </c>
      <c r="J25" s="255">
        <v>20</v>
      </c>
      <c r="K25" s="308"/>
      <c r="L25" s="265"/>
      <c r="M25" s="270" t="s">
        <v>283</v>
      </c>
    </row>
    <row r="26" spans="2:13" s="57" customFormat="1" ht="30" customHeight="1" x14ac:dyDescent="0.15">
      <c r="B26" s="245"/>
      <c r="C26" s="326"/>
      <c r="D26" s="254"/>
      <c r="E26" s="258"/>
      <c r="F26" s="259" t="s">
        <v>46</v>
      </c>
      <c r="G26" s="260"/>
      <c r="H26" s="261"/>
      <c r="I26" s="61">
        <v>0</v>
      </c>
      <c r="J26" s="256"/>
      <c r="K26" s="308"/>
      <c r="L26" s="265"/>
      <c r="M26" s="271"/>
    </row>
    <row r="27" spans="2:13" s="57" customFormat="1" ht="20.100000000000001" customHeight="1" x14ac:dyDescent="0.15">
      <c r="B27" s="245"/>
      <c r="C27" s="326"/>
      <c r="D27" s="253" t="s">
        <v>47</v>
      </c>
      <c r="E27" s="257" t="s">
        <v>48</v>
      </c>
      <c r="F27" s="345" t="s">
        <v>49</v>
      </c>
      <c r="G27" s="346"/>
      <c r="H27" s="347"/>
      <c r="I27" s="61">
        <v>30</v>
      </c>
      <c r="J27" s="277">
        <v>30</v>
      </c>
      <c r="K27" s="308"/>
      <c r="L27" s="265"/>
      <c r="M27" s="371" t="s">
        <v>50</v>
      </c>
    </row>
    <row r="28" spans="2:13" s="57" customFormat="1" ht="20.100000000000001" customHeight="1" x14ac:dyDescent="0.15">
      <c r="B28" s="245"/>
      <c r="C28" s="326"/>
      <c r="D28" s="390"/>
      <c r="E28" s="265"/>
      <c r="F28" s="345" t="s">
        <v>51</v>
      </c>
      <c r="G28" s="346"/>
      <c r="H28" s="347"/>
      <c r="I28" s="219"/>
      <c r="J28" s="278"/>
      <c r="K28" s="308"/>
      <c r="L28" s="265"/>
      <c r="M28" s="372"/>
    </row>
    <row r="29" spans="2:13" s="57" customFormat="1" ht="20.100000000000001" customHeight="1" x14ac:dyDescent="0.15">
      <c r="B29" s="245"/>
      <c r="C29" s="326"/>
      <c r="D29" s="390"/>
      <c r="E29" s="265"/>
      <c r="F29" s="387"/>
      <c r="G29" s="388"/>
      <c r="H29" s="389"/>
      <c r="I29" s="66" t="s">
        <v>52</v>
      </c>
      <c r="J29" s="278"/>
      <c r="K29" s="308"/>
      <c r="L29" s="265"/>
      <c r="M29" s="372"/>
    </row>
    <row r="30" spans="2:13" s="57" customFormat="1" ht="20.100000000000001" customHeight="1" x14ac:dyDescent="0.15">
      <c r="B30" s="245"/>
      <c r="C30" s="326"/>
      <c r="D30" s="390"/>
      <c r="E30" s="265"/>
      <c r="F30" s="262"/>
      <c r="G30" s="263"/>
      <c r="H30" s="264"/>
      <c r="I30" s="67"/>
      <c r="J30" s="278"/>
      <c r="K30" s="308"/>
      <c r="L30" s="265"/>
      <c r="M30" s="372"/>
    </row>
    <row r="31" spans="2:13" s="57" customFormat="1" ht="20.100000000000001" customHeight="1" x14ac:dyDescent="0.15">
      <c r="B31" s="245"/>
      <c r="C31" s="326"/>
      <c r="D31" s="254"/>
      <c r="E31" s="266"/>
      <c r="F31" s="262" t="s">
        <v>53</v>
      </c>
      <c r="G31" s="263"/>
      <c r="H31" s="264"/>
      <c r="I31" s="67">
        <v>0</v>
      </c>
      <c r="J31" s="351"/>
      <c r="K31" s="308"/>
      <c r="L31" s="265"/>
      <c r="M31" s="373"/>
    </row>
    <row r="32" spans="2:13" s="57" customFormat="1" ht="20.100000000000001" customHeight="1" x14ac:dyDescent="0.15">
      <c r="B32" s="245"/>
      <c r="C32" s="326"/>
      <c r="D32" s="293" t="s">
        <v>54</v>
      </c>
      <c r="E32" s="293" t="s">
        <v>55</v>
      </c>
      <c r="F32" s="313" t="s">
        <v>56</v>
      </c>
      <c r="G32" s="314"/>
      <c r="H32" s="315"/>
      <c r="I32" s="61">
        <v>3</v>
      </c>
      <c r="J32" s="277">
        <v>3</v>
      </c>
      <c r="K32" s="308"/>
      <c r="L32" s="265"/>
      <c r="M32" s="374" t="s">
        <v>57</v>
      </c>
    </row>
    <row r="33" spans="2:13" s="57" customFormat="1" ht="20.100000000000001" customHeight="1" x14ac:dyDescent="0.15">
      <c r="B33" s="245"/>
      <c r="C33" s="326"/>
      <c r="D33" s="390"/>
      <c r="E33" s="294"/>
      <c r="F33" s="316" t="s">
        <v>58</v>
      </c>
      <c r="G33" s="317"/>
      <c r="H33" s="318"/>
      <c r="I33" s="61">
        <v>0</v>
      </c>
      <c r="J33" s="351"/>
      <c r="K33" s="308"/>
      <c r="L33" s="265"/>
      <c r="M33" s="374"/>
    </row>
    <row r="34" spans="2:13" s="57" customFormat="1" ht="20.100000000000001" customHeight="1" x14ac:dyDescent="0.15">
      <c r="B34" s="245"/>
      <c r="C34" s="326"/>
      <c r="D34" s="293" t="s">
        <v>59</v>
      </c>
      <c r="E34" s="382" t="s">
        <v>60</v>
      </c>
      <c r="F34" s="300" t="s">
        <v>61</v>
      </c>
      <c r="G34" s="301"/>
      <c r="H34" s="302"/>
      <c r="I34" s="61">
        <v>5</v>
      </c>
      <c r="J34" s="303">
        <v>5</v>
      </c>
      <c r="K34" s="308"/>
      <c r="L34" s="265"/>
      <c r="M34" s="272" t="s">
        <v>62</v>
      </c>
    </row>
    <row r="35" spans="2:13" s="57" customFormat="1" ht="20.100000000000001" customHeight="1" thickBot="1" x14ac:dyDescent="0.2">
      <c r="B35" s="246"/>
      <c r="C35" s="329"/>
      <c r="D35" s="391"/>
      <c r="E35" s="383"/>
      <c r="F35" s="379" t="s">
        <v>63</v>
      </c>
      <c r="G35" s="380"/>
      <c r="H35" s="381"/>
      <c r="I35" s="78">
        <v>0</v>
      </c>
      <c r="J35" s="304"/>
      <c r="K35" s="309"/>
      <c r="L35" s="299"/>
      <c r="M35" s="273"/>
    </row>
    <row r="36" spans="2:13" s="57" customFormat="1" ht="79.900000000000006" customHeight="1" thickTop="1" x14ac:dyDescent="0.15">
      <c r="B36" s="285" t="s">
        <v>64</v>
      </c>
      <c r="C36" s="244" t="s">
        <v>64</v>
      </c>
      <c r="D36" s="392" t="s">
        <v>65</v>
      </c>
      <c r="E36" s="279" t="s">
        <v>66</v>
      </c>
      <c r="F36" s="333" t="s">
        <v>279</v>
      </c>
      <c r="G36" s="334"/>
      <c r="H36" s="335"/>
      <c r="I36" s="68">
        <v>20</v>
      </c>
      <c r="J36" s="280">
        <v>20</v>
      </c>
      <c r="K36" s="305">
        <f>SUM(J36:J43)</f>
        <v>30</v>
      </c>
      <c r="L36" s="279" t="s">
        <v>67</v>
      </c>
      <c r="M36" s="251" t="s">
        <v>280</v>
      </c>
    </row>
    <row r="37" spans="2:13" s="57" customFormat="1" ht="79.900000000000006" customHeight="1" x14ac:dyDescent="0.15">
      <c r="B37" s="286"/>
      <c r="C37" s="245"/>
      <c r="D37" s="352"/>
      <c r="E37" s="266"/>
      <c r="F37" s="281" t="s">
        <v>46</v>
      </c>
      <c r="G37" s="282"/>
      <c r="H37" s="283"/>
      <c r="I37" s="61">
        <v>0</v>
      </c>
      <c r="J37" s="256"/>
      <c r="K37" s="278"/>
      <c r="L37" s="265"/>
      <c r="M37" s="252"/>
    </row>
    <row r="38" spans="2:13" s="57" customFormat="1" ht="20.100000000000001" customHeight="1" x14ac:dyDescent="0.15">
      <c r="B38" s="286"/>
      <c r="C38" s="245"/>
      <c r="D38" s="257" t="s">
        <v>68</v>
      </c>
      <c r="E38" s="257" t="s">
        <v>69</v>
      </c>
      <c r="F38" s="281" t="s">
        <v>70</v>
      </c>
      <c r="G38" s="282"/>
      <c r="H38" s="283"/>
      <c r="I38" s="69">
        <v>5</v>
      </c>
      <c r="J38" s="277">
        <v>5</v>
      </c>
      <c r="K38" s="278"/>
      <c r="L38" s="265"/>
      <c r="M38" s="267" t="s">
        <v>71</v>
      </c>
    </row>
    <row r="39" spans="2:13" s="57" customFormat="1" ht="20.100000000000001" customHeight="1" x14ac:dyDescent="0.15">
      <c r="B39" s="286"/>
      <c r="C39" s="245"/>
      <c r="D39" s="265"/>
      <c r="E39" s="265"/>
      <c r="F39" s="281" t="s">
        <v>72</v>
      </c>
      <c r="G39" s="282"/>
      <c r="H39" s="283"/>
      <c r="I39" s="63">
        <v>3</v>
      </c>
      <c r="J39" s="278"/>
      <c r="K39" s="278"/>
      <c r="L39" s="265"/>
      <c r="M39" s="268"/>
    </row>
    <row r="40" spans="2:13" s="57" customFormat="1" ht="20.100000000000001" customHeight="1" x14ac:dyDescent="0.15">
      <c r="B40" s="286"/>
      <c r="C40" s="245"/>
      <c r="D40" s="266"/>
      <c r="E40" s="266"/>
      <c r="F40" s="281" t="s">
        <v>73</v>
      </c>
      <c r="G40" s="282"/>
      <c r="H40" s="283"/>
      <c r="I40" s="69">
        <v>0</v>
      </c>
      <c r="J40" s="278"/>
      <c r="K40" s="278"/>
      <c r="L40" s="265"/>
      <c r="M40" s="269"/>
    </row>
    <row r="41" spans="2:13" s="57" customFormat="1" ht="35.1" customHeight="1" x14ac:dyDescent="0.15">
      <c r="B41" s="286"/>
      <c r="C41" s="245"/>
      <c r="D41" s="293" t="s">
        <v>74</v>
      </c>
      <c r="E41" s="293" t="s">
        <v>75</v>
      </c>
      <c r="F41" s="355" t="s">
        <v>76</v>
      </c>
      <c r="G41" s="356"/>
      <c r="H41" s="357"/>
      <c r="I41" s="65">
        <v>5</v>
      </c>
      <c r="J41" s="277">
        <v>5</v>
      </c>
      <c r="K41" s="278"/>
      <c r="L41" s="265"/>
      <c r="M41" s="267" t="s">
        <v>77</v>
      </c>
    </row>
    <row r="42" spans="2:13" s="57" customFormat="1" ht="35.1" customHeight="1" x14ac:dyDescent="0.15">
      <c r="B42" s="286"/>
      <c r="C42" s="245"/>
      <c r="D42" s="294"/>
      <c r="E42" s="294"/>
      <c r="F42" s="313" t="s">
        <v>78</v>
      </c>
      <c r="G42" s="314"/>
      <c r="H42" s="315"/>
      <c r="I42" s="70">
        <v>3</v>
      </c>
      <c r="J42" s="278"/>
      <c r="K42" s="278"/>
      <c r="L42" s="265"/>
      <c r="M42" s="268"/>
    </row>
    <row r="43" spans="2:13" s="57" customFormat="1" ht="35.1" customHeight="1" thickBot="1" x14ac:dyDescent="0.2">
      <c r="B43" s="286"/>
      <c r="C43" s="245"/>
      <c r="D43" s="294"/>
      <c r="E43" s="294"/>
      <c r="F43" s="281" t="s">
        <v>79</v>
      </c>
      <c r="G43" s="282"/>
      <c r="H43" s="283"/>
      <c r="I43" s="61">
        <v>0</v>
      </c>
      <c r="J43" s="278"/>
      <c r="K43" s="306"/>
      <c r="L43" s="299"/>
      <c r="M43" s="284"/>
    </row>
    <row r="44" spans="2:13" s="57" customFormat="1" ht="20.100000000000001" customHeight="1" thickTop="1" x14ac:dyDescent="0.15">
      <c r="B44" s="285" t="s">
        <v>80</v>
      </c>
      <c r="C44" s="287" t="s">
        <v>90</v>
      </c>
      <c r="D44" s="289" t="s">
        <v>81</v>
      </c>
      <c r="E44" s="295" t="s">
        <v>281</v>
      </c>
      <c r="F44" s="77" t="s">
        <v>89</v>
      </c>
      <c r="G44" s="71" t="s">
        <v>82</v>
      </c>
      <c r="H44" s="72" t="s">
        <v>83</v>
      </c>
      <c r="I44" s="366" t="s">
        <v>84</v>
      </c>
      <c r="J44" s="363">
        <v>80</v>
      </c>
      <c r="K44" s="305">
        <f>SUM(J44:J49)</f>
        <v>80</v>
      </c>
      <c r="L44" s="279" t="s">
        <v>91</v>
      </c>
      <c r="M44" s="360" t="s">
        <v>282</v>
      </c>
    </row>
    <row r="45" spans="2:13" s="57" customFormat="1" ht="20.100000000000001" customHeight="1" x14ac:dyDescent="0.15">
      <c r="B45" s="286"/>
      <c r="C45" s="288"/>
      <c r="D45" s="290"/>
      <c r="E45" s="296"/>
      <c r="F45" s="73" t="s">
        <v>85</v>
      </c>
      <c r="G45" s="74">
        <v>30</v>
      </c>
      <c r="H45" s="74">
        <v>20</v>
      </c>
      <c r="I45" s="367"/>
      <c r="J45" s="364"/>
      <c r="K45" s="278"/>
      <c r="L45" s="265"/>
      <c r="M45" s="361"/>
    </row>
    <row r="46" spans="2:13" s="57" customFormat="1" ht="20.100000000000001" customHeight="1" x14ac:dyDescent="0.15">
      <c r="B46" s="286"/>
      <c r="C46" s="288"/>
      <c r="D46" s="290"/>
      <c r="E46" s="296"/>
      <c r="F46" s="75" t="s">
        <v>86</v>
      </c>
      <c r="G46" s="74">
        <v>25</v>
      </c>
      <c r="H46" s="74">
        <v>15</v>
      </c>
      <c r="I46" s="368"/>
      <c r="J46" s="359"/>
      <c r="K46" s="278"/>
      <c r="L46" s="265"/>
      <c r="M46" s="361"/>
    </row>
    <row r="47" spans="2:13" s="57" customFormat="1" ht="20.100000000000001" customHeight="1" x14ac:dyDescent="0.15">
      <c r="B47" s="286"/>
      <c r="C47" s="288"/>
      <c r="D47" s="290"/>
      <c r="E47" s="296"/>
      <c r="F47" s="75" t="s">
        <v>87</v>
      </c>
      <c r="G47" s="74">
        <v>20</v>
      </c>
      <c r="H47" s="74">
        <v>10</v>
      </c>
      <c r="I47" s="368"/>
      <c r="J47" s="359"/>
      <c r="K47" s="278"/>
      <c r="L47" s="265"/>
      <c r="M47" s="361"/>
    </row>
    <row r="48" spans="2:13" s="57" customFormat="1" ht="20.100000000000001" customHeight="1" x14ac:dyDescent="0.15">
      <c r="B48" s="286"/>
      <c r="C48" s="288"/>
      <c r="D48" s="290"/>
      <c r="E48" s="296"/>
      <c r="F48" s="75" t="s">
        <v>88</v>
      </c>
      <c r="G48" s="74">
        <v>15</v>
      </c>
      <c r="H48" s="74">
        <v>5</v>
      </c>
      <c r="I48" s="368"/>
      <c r="J48" s="359"/>
      <c r="K48" s="278"/>
      <c r="L48" s="265"/>
      <c r="M48" s="361"/>
    </row>
    <row r="49" spans="1:14" s="57" customFormat="1" ht="20.100000000000001" customHeight="1" thickBot="1" x14ac:dyDescent="0.2">
      <c r="B49" s="286"/>
      <c r="C49" s="288"/>
      <c r="D49" s="291"/>
      <c r="E49" s="297"/>
      <c r="F49" s="73" t="s">
        <v>20</v>
      </c>
      <c r="G49" s="74">
        <v>0</v>
      </c>
      <c r="H49" s="74">
        <v>0</v>
      </c>
      <c r="I49" s="369"/>
      <c r="J49" s="365"/>
      <c r="K49" s="278"/>
      <c r="L49" s="266"/>
      <c r="M49" s="362"/>
    </row>
    <row r="50" spans="1:14" s="57" customFormat="1" ht="110.1" customHeight="1" thickTop="1" x14ac:dyDescent="0.15">
      <c r="B50" s="333" t="s">
        <v>92</v>
      </c>
      <c r="C50" s="334"/>
      <c r="D50" s="335"/>
      <c r="E50" s="274" t="s">
        <v>93</v>
      </c>
      <c r="F50" s="275"/>
      <c r="G50" s="275"/>
      <c r="H50" s="276"/>
      <c r="I50" s="79" t="s">
        <v>94</v>
      </c>
      <c r="J50" s="80"/>
      <c r="K50" s="81"/>
      <c r="L50" s="77" t="s">
        <v>95</v>
      </c>
      <c r="M50" s="82" t="s">
        <v>96</v>
      </c>
    </row>
    <row r="51" spans="1:14" s="57" customFormat="1" ht="110.1" customHeight="1" x14ac:dyDescent="0.15">
      <c r="B51" s="249" t="s">
        <v>97</v>
      </c>
      <c r="C51" s="249"/>
      <c r="D51" s="249"/>
      <c r="E51" s="250" t="s">
        <v>98</v>
      </c>
      <c r="F51" s="250"/>
      <c r="G51" s="250"/>
      <c r="H51" s="250"/>
      <c r="I51" s="83" t="s">
        <v>99</v>
      </c>
      <c r="J51" s="84"/>
      <c r="K51" s="85"/>
      <c r="L51" s="73" t="s">
        <v>100</v>
      </c>
      <c r="M51" s="86" t="s">
        <v>101</v>
      </c>
    </row>
    <row r="52" spans="1:14" s="57" customFormat="1" ht="45" customHeight="1" x14ac:dyDescent="0.15">
      <c r="I52" s="87" t="s">
        <v>102</v>
      </c>
      <c r="J52" s="88">
        <f>SUM(K5:K49)</f>
        <v>201</v>
      </c>
      <c r="K52" s="89"/>
      <c r="L52" s="90"/>
      <c r="M52" s="91" t="s">
        <v>103</v>
      </c>
    </row>
    <row r="53" spans="1:14" s="57" customFormat="1" ht="45" customHeight="1" x14ac:dyDescent="0.15">
      <c r="I53" s="87" t="s">
        <v>104</v>
      </c>
      <c r="J53" s="92">
        <f>IF(B2="簡易型Ｂ",20,IF(B2="標準型",35,"型選択"))</f>
        <v>20</v>
      </c>
      <c r="K53" s="89"/>
      <c r="L53" s="90"/>
      <c r="M53" s="43"/>
    </row>
    <row r="54" spans="1:14" s="57" customFormat="1" ht="14.25" x14ac:dyDescent="0.15">
      <c r="I54" s="93"/>
      <c r="J54" s="90"/>
      <c r="L54" s="90"/>
    </row>
    <row r="55" spans="1:14" s="57" customFormat="1" ht="65.099999999999994" customHeight="1" x14ac:dyDescent="0.15">
      <c r="B55" s="250" t="s">
        <v>105</v>
      </c>
      <c r="C55" s="250"/>
      <c r="D55" s="250"/>
      <c r="E55" s="250" t="s">
        <v>106</v>
      </c>
      <c r="F55" s="250"/>
      <c r="G55" s="250"/>
      <c r="H55" s="250"/>
      <c r="I55" s="250"/>
      <c r="J55" s="250"/>
      <c r="K55" s="250"/>
      <c r="L55" s="298"/>
      <c r="M55" s="298"/>
    </row>
    <row r="56" spans="1:14" ht="23.25" customHeight="1" x14ac:dyDescent="0.15">
      <c r="C56" s="57"/>
      <c r="D56" s="57"/>
      <c r="E56" s="57"/>
    </row>
    <row r="57" spans="1:14" x14ac:dyDescent="0.15">
      <c r="E57" s="94"/>
      <c r="K57" s="95"/>
    </row>
    <row r="58" spans="1:14" s="47" customFormat="1" x14ac:dyDescent="0.15">
      <c r="A58" s="45"/>
      <c r="B58" s="45"/>
      <c r="C58" s="45"/>
      <c r="D58" s="45"/>
      <c r="E58" s="292"/>
      <c r="F58" s="292"/>
      <c r="G58" s="45"/>
      <c r="H58" s="45"/>
      <c r="I58" s="45"/>
      <c r="J58" s="45"/>
      <c r="K58" s="45"/>
      <c r="M58" s="45"/>
      <c r="N58" s="45"/>
    </row>
    <row r="59" spans="1:14" s="47" customFormat="1" x14ac:dyDescent="0.15">
      <c r="A59" s="45"/>
      <c r="B59" s="45"/>
      <c r="C59" s="45"/>
      <c r="D59" s="45"/>
      <c r="E59" s="45"/>
      <c r="F59" s="45"/>
      <c r="G59" s="45"/>
      <c r="H59" s="45"/>
      <c r="I59" s="45"/>
      <c r="K59" s="45"/>
      <c r="M59" s="45"/>
      <c r="N59" s="45"/>
    </row>
    <row r="60" spans="1:14" s="47" customFormat="1" x14ac:dyDescent="0.15">
      <c r="A60" s="45"/>
      <c r="B60" s="45"/>
      <c r="C60" s="45"/>
      <c r="D60" s="45"/>
      <c r="E60" s="45"/>
      <c r="F60" s="45"/>
      <c r="G60" s="45"/>
      <c r="H60" s="45"/>
      <c r="I60" s="45"/>
      <c r="K60" s="45"/>
      <c r="M60" s="45"/>
      <c r="N60" s="45"/>
    </row>
  </sheetData>
  <sheetProtection selectLockedCells="1" selectUnlockedCells="1"/>
  <mergeCells count="117">
    <mergeCell ref="B2:C2"/>
    <mergeCell ref="E3:E4"/>
    <mergeCell ref="B3:C4"/>
    <mergeCell ref="F42:H42"/>
    <mergeCell ref="F38:H38"/>
    <mergeCell ref="F40:H40"/>
    <mergeCell ref="F35:H35"/>
    <mergeCell ref="F17:H17"/>
    <mergeCell ref="F22:H22"/>
    <mergeCell ref="E32:E33"/>
    <mergeCell ref="E34:E35"/>
    <mergeCell ref="E8:E12"/>
    <mergeCell ref="F20:H20"/>
    <mergeCell ref="F28:H30"/>
    <mergeCell ref="D41:D43"/>
    <mergeCell ref="E13:E15"/>
    <mergeCell ref="D32:D33"/>
    <mergeCell ref="D34:D35"/>
    <mergeCell ref="D27:D31"/>
    <mergeCell ref="D36:D37"/>
    <mergeCell ref="D5:D7"/>
    <mergeCell ref="D16:D24"/>
    <mergeCell ref="E16:E21"/>
    <mergeCell ref="E22:E24"/>
    <mergeCell ref="F41:H41"/>
    <mergeCell ref="J13:J15"/>
    <mergeCell ref="F15:H15"/>
    <mergeCell ref="F14:H14"/>
    <mergeCell ref="F11:H11"/>
    <mergeCell ref="M44:M49"/>
    <mergeCell ref="K44:K49"/>
    <mergeCell ref="L44:L49"/>
    <mergeCell ref="J44:J49"/>
    <mergeCell ref="I44:I49"/>
    <mergeCell ref="J27:J31"/>
    <mergeCell ref="J16:J21"/>
    <mergeCell ref="M27:M31"/>
    <mergeCell ref="J22:J24"/>
    <mergeCell ref="M32:M33"/>
    <mergeCell ref="F36:H36"/>
    <mergeCell ref="F18:H18"/>
    <mergeCell ref="F21:H21"/>
    <mergeCell ref="F24:H24"/>
    <mergeCell ref="F13:H13"/>
    <mergeCell ref="F16:I16"/>
    <mergeCell ref="F5:H5"/>
    <mergeCell ref="B50:D50"/>
    <mergeCell ref="M3:M4"/>
    <mergeCell ref="M8:M12"/>
    <mergeCell ref="M13:M15"/>
    <mergeCell ref="M5:M7"/>
    <mergeCell ref="M16:M21"/>
    <mergeCell ref="L3:L4"/>
    <mergeCell ref="I3:K3"/>
    <mergeCell ref="F7:H7"/>
    <mergeCell ref="J5:J7"/>
    <mergeCell ref="F6:H6"/>
    <mergeCell ref="L5:L35"/>
    <mergeCell ref="F3:H4"/>
    <mergeCell ref="F27:H27"/>
    <mergeCell ref="F19:H19"/>
    <mergeCell ref="F8:I8"/>
    <mergeCell ref="M22:M24"/>
    <mergeCell ref="J32:J33"/>
    <mergeCell ref="F12:H12"/>
    <mergeCell ref="B36:B43"/>
    <mergeCell ref="D8:D15"/>
    <mergeCell ref="F23:H23"/>
    <mergeCell ref="D3:D4"/>
    <mergeCell ref="D44:D49"/>
    <mergeCell ref="E58:F58"/>
    <mergeCell ref="E41:E43"/>
    <mergeCell ref="E44:E49"/>
    <mergeCell ref="B55:D55"/>
    <mergeCell ref="E55:M55"/>
    <mergeCell ref="C36:C43"/>
    <mergeCell ref="L36:L43"/>
    <mergeCell ref="F34:H34"/>
    <mergeCell ref="J34:J35"/>
    <mergeCell ref="K36:K43"/>
    <mergeCell ref="K5:K35"/>
    <mergeCell ref="J41:J43"/>
    <mergeCell ref="F25:H25"/>
    <mergeCell ref="F32:H32"/>
    <mergeCell ref="F33:H33"/>
    <mergeCell ref="F37:H37"/>
    <mergeCell ref="J8:J12"/>
    <mergeCell ref="F9:H9"/>
    <mergeCell ref="F10:H10"/>
    <mergeCell ref="C5:C15"/>
    <mergeCell ref="C16:C24"/>
    <mergeCell ref="C25:C35"/>
    <mergeCell ref="D38:D40"/>
    <mergeCell ref="B5:B35"/>
    <mergeCell ref="E5:E7"/>
    <mergeCell ref="B51:D51"/>
    <mergeCell ref="E51:H51"/>
    <mergeCell ref="M36:M37"/>
    <mergeCell ref="D25:D26"/>
    <mergeCell ref="J25:J26"/>
    <mergeCell ref="E25:E26"/>
    <mergeCell ref="F26:H26"/>
    <mergeCell ref="F31:H31"/>
    <mergeCell ref="E27:E31"/>
    <mergeCell ref="M38:M40"/>
    <mergeCell ref="M25:M26"/>
    <mergeCell ref="M34:M35"/>
    <mergeCell ref="E50:H50"/>
    <mergeCell ref="J38:J40"/>
    <mergeCell ref="E36:E37"/>
    <mergeCell ref="J36:J37"/>
    <mergeCell ref="E38:E40"/>
    <mergeCell ref="F43:H43"/>
    <mergeCell ref="F39:H39"/>
    <mergeCell ref="M41:M43"/>
    <mergeCell ref="B44:B49"/>
    <mergeCell ref="C44:C49"/>
  </mergeCells>
  <phoneticPr fontId="2"/>
  <conditionalFormatting sqref="J53">
    <cfRule type="expression" dxfId="37" priority="1" stopIfTrue="1">
      <formula>$J$53="型選択"</formula>
    </cfRule>
  </conditionalFormatting>
  <dataValidations count="1">
    <dataValidation type="list" allowBlank="1" showInputMessage="1" showErrorMessage="1" sqref="B2:C2" xr:uid="{00000000-0002-0000-0100-000000000000}">
      <formula1>"簡易型Ｂ,標準型"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rowBreaks count="1" manualBreakCount="1">
    <brk id="35"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3:AA44"/>
  <sheetViews>
    <sheetView view="pageBreakPreview" zoomScaleNormal="100" zoomScaleSheetLayoutView="100" workbookViewId="0"/>
  </sheetViews>
  <sheetFormatPr defaultColWidth="3.125" defaultRowHeight="18" customHeight="1" x14ac:dyDescent="0.15"/>
  <cols>
    <col min="1" max="16384" width="3.125" style="96"/>
  </cols>
  <sheetData>
    <row r="3" spans="1:27" ht="18" customHeight="1" x14ac:dyDescent="0.15">
      <c r="AA3" s="97" t="s">
        <v>107</v>
      </c>
    </row>
    <row r="5" spans="1:27" ht="18" customHeight="1" x14ac:dyDescent="0.15">
      <c r="A5" s="398" t="s">
        <v>108</v>
      </c>
      <c r="B5" s="398"/>
      <c r="C5" s="398"/>
      <c r="D5" s="398"/>
      <c r="E5" s="398"/>
      <c r="F5" s="398"/>
      <c r="G5" s="398"/>
      <c r="H5" s="398"/>
      <c r="I5" s="398"/>
      <c r="J5" s="398"/>
      <c r="K5" s="398"/>
      <c r="L5" s="398"/>
      <c r="M5" s="398"/>
      <c r="N5" s="398"/>
      <c r="O5" s="398"/>
      <c r="P5" s="398"/>
      <c r="Q5" s="398"/>
      <c r="R5" s="398"/>
      <c r="S5" s="398"/>
      <c r="T5" s="398"/>
      <c r="U5" s="398"/>
      <c r="V5" s="398"/>
      <c r="W5" s="398"/>
      <c r="X5" s="398"/>
      <c r="Y5" s="398"/>
      <c r="Z5" s="398"/>
      <c r="AA5" s="398"/>
    </row>
    <row r="6" spans="1:27" ht="18" customHeight="1" x14ac:dyDescent="0.15">
      <c r="A6" s="398"/>
      <c r="B6" s="398"/>
      <c r="C6" s="398"/>
      <c r="D6" s="398"/>
      <c r="E6" s="398"/>
      <c r="F6" s="398"/>
      <c r="G6" s="398"/>
      <c r="H6" s="398"/>
      <c r="I6" s="398"/>
      <c r="J6" s="398"/>
      <c r="K6" s="398"/>
      <c r="L6" s="398"/>
      <c r="M6" s="398"/>
      <c r="N6" s="398"/>
      <c r="O6" s="398"/>
      <c r="P6" s="398"/>
      <c r="Q6" s="398"/>
      <c r="R6" s="398"/>
      <c r="S6" s="398"/>
      <c r="T6" s="398"/>
      <c r="U6" s="398"/>
      <c r="V6" s="398"/>
      <c r="W6" s="398"/>
      <c r="X6" s="398"/>
      <c r="Y6" s="398"/>
      <c r="Z6" s="398"/>
      <c r="AA6" s="398"/>
    </row>
    <row r="9" spans="1:27" ht="18" customHeight="1" x14ac:dyDescent="0.15">
      <c r="B9" s="399" t="s">
        <v>109</v>
      </c>
      <c r="C9" s="399"/>
      <c r="D9" s="399"/>
      <c r="E9" s="399"/>
      <c r="F9" s="399"/>
      <c r="H9" s="96" t="s">
        <v>110</v>
      </c>
    </row>
    <row r="11" spans="1:27" ht="18" customHeight="1" x14ac:dyDescent="0.15">
      <c r="O11" s="96" t="s">
        <v>111</v>
      </c>
    </row>
    <row r="13" spans="1:27" ht="18" customHeight="1" x14ac:dyDescent="0.15">
      <c r="O13" s="96" t="s">
        <v>112</v>
      </c>
    </row>
    <row r="15" spans="1:27" ht="18" customHeight="1" x14ac:dyDescent="0.15">
      <c r="O15" s="96" t="s">
        <v>113</v>
      </c>
    </row>
    <row r="18" spans="2:20" ht="18" customHeight="1" x14ac:dyDescent="0.15">
      <c r="E18" s="97" t="s">
        <v>114</v>
      </c>
      <c r="F18" s="96" t="s">
        <v>115</v>
      </c>
      <c r="G18" s="232" t="s">
        <v>285</v>
      </c>
      <c r="H18" s="98"/>
      <c r="I18" s="98"/>
      <c r="J18" s="98"/>
      <c r="K18" s="98"/>
      <c r="L18" s="98"/>
      <c r="M18" s="98"/>
      <c r="N18" s="98"/>
      <c r="O18" s="98"/>
      <c r="P18" s="98"/>
      <c r="Q18" s="98"/>
      <c r="R18" s="98"/>
      <c r="S18" s="98"/>
      <c r="T18" s="98"/>
    </row>
    <row r="19" spans="2:20" ht="18" customHeight="1" x14ac:dyDescent="0.15">
      <c r="G19" s="232" t="s">
        <v>286</v>
      </c>
      <c r="H19" s="98"/>
      <c r="I19" s="98"/>
      <c r="J19" s="98"/>
      <c r="K19" s="98"/>
      <c r="L19" s="98"/>
      <c r="M19" s="98"/>
      <c r="N19" s="98"/>
      <c r="O19" s="98"/>
      <c r="P19" s="98"/>
      <c r="Q19" s="98"/>
      <c r="R19" s="98"/>
      <c r="S19" s="98"/>
      <c r="T19" s="98"/>
    </row>
    <row r="20" spans="2:20" ht="18" customHeight="1" x14ac:dyDescent="0.15">
      <c r="G20" s="232" t="s">
        <v>287</v>
      </c>
      <c r="H20" s="98"/>
      <c r="I20" s="98"/>
      <c r="J20" s="98"/>
      <c r="K20" s="98"/>
      <c r="L20" s="98"/>
      <c r="M20" s="98"/>
      <c r="N20" s="98"/>
      <c r="O20" s="98"/>
      <c r="P20" s="98"/>
      <c r="Q20" s="98"/>
      <c r="R20" s="98"/>
      <c r="S20" s="98"/>
      <c r="T20" s="98"/>
    </row>
    <row r="21" spans="2:20" ht="18" customHeight="1" x14ac:dyDescent="0.15">
      <c r="E21" s="97"/>
      <c r="G21" s="98"/>
      <c r="H21" s="98"/>
      <c r="I21" s="98"/>
      <c r="J21" s="98"/>
      <c r="K21" s="98"/>
      <c r="L21" s="98"/>
      <c r="M21" s="98"/>
      <c r="N21" s="98"/>
      <c r="O21" s="98"/>
      <c r="P21" s="98"/>
      <c r="Q21" s="98"/>
      <c r="R21" s="98"/>
      <c r="S21" s="98"/>
      <c r="T21" s="98"/>
    </row>
    <row r="22" spans="2:20" ht="18" customHeight="1" x14ac:dyDescent="0.15">
      <c r="G22" s="98"/>
      <c r="H22" s="98"/>
      <c r="I22" s="98"/>
      <c r="J22" s="98"/>
      <c r="K22" s="98"/>
      <c r="L22" s="98"/>
      <c r="M22" s="98"/>
      <c r="N22" s="98"/>
      <c r="O22" s="98"/>
      <c r="P22" s="98"/>
      <c r="Q22" s="98"/>
      <c r="R22" s="98"/>
      <c r="S22" s="98"/>
      <c r="T22" s="98"/>
    </row>
    <row r="25" spans="2:20" ht="18" customHeight="1" x14ac:dyDescent="0.15">
      <c r="B25" s="96" t="s">
        <v>116</v>
      </c>
    </row>
    <row r="26" spans="2:20" ht="18" customHeight="1" x14ac:dyDescent="0.15">
      <c r="B26" s="96" t="s">
        <v>117</v>
      </c>
    </row>
    <row r="27" spans="2:20" ht="18" customHeight="1" x14ac:dyDescent="0.15">
      <c r="B27" s="96" t="s">
        <v>118</v>
      </c>
    </row>
    <row r="30" spans="2:20" ht="18" customHeight="1" x14ac:dyDescent="0.15">
      <c r="C30" s="96" t="s">
        <v>119</v>
      </c>
    </row>
    <row r="31" spans="2:20" ht="18" customHeight="1" x14ac:dyDescent="0.15">
      <c r="D31" s="96" t="s">
        <v>120</v>
      </c>
      <c r="G31" s="96" t="s">
        <v>115</v>
      </c>
      <c r="H31" s="96" t="s">
        <v>121</v>
      </c>
    </row>
    <row r="32" spans="2:20" ht="18" customHeight="1" x14ac:dyDescent="0.15">
      <c r="D32" s="96" t="s">
        <v>122</v>
      </c>
      <c r="G32" s="96" t="s">
        <v>115</v>
      </c>
      <c r="H32" s="96" t="s">
        <v>123</v>
      </c>
    </row>
    <row r="33" spans="1:27" ht="18" customHeight="1" x14ac:dyDescent="0.15">
      <c r="D33" s="96" t="s">
        <v>111</v>
      </c>
      <c r="G33" s="96" t="s">
        <v>115</v>
      </c>
      <c r="H33" s="96" t="s">
        <v>124</v>
      </c>
    </row>
    <row r="34" spans="1:27" ht="18" customHeight="1" x14ac:dyDescent="0.15">
      <c r="D34" s="96" t="s">
        <v>125</v>
      </c>
      <c r="G34" s="96" t="s">
        <v>115</v>
      </c>
      <c r="H34" s="96" t="s">
        <v>126</v>
      </c>
    </row>
    <row r="35" spans="1:27" ht="18" customHeight="1" x14ac:dyDescent="0.15">
      <c r="D35" s="96" t="s">
        <v>127</v>
      </c>
      <c r="G35" s="96" t="s">
        <v>115</v>
      </c>
      <c r="H35" s="96" t="s">
        <v>126</v>
      </c>
    </row>
    <row r="36" spans="1:27" ht="18" customHeight="1" x14ac:dyDescent="0.15">
      <c r="D36" s="96" t="s">
        <v>128</v>
      </c>
      <c r="G36" s="96" t="s">
        <v>115</v>
      </c>
      <c r="H36" s="99"/>
    </row>
    <row r="44" spans="1:27" ht="18" customHeight="1" x14ac:dyDescent="0.15">
      <c r="A44" s="100"/>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54"/>
  <sheetViews>
    <sheetView view="pageBreakPreview" zoomScale="71" zoomScaleNormal="71" zoomScaleSheetLayoutView="71" workbookViewId="0"/>
  </sheetViews>
  <sheetFormatPr defaultColWidth="8.625" defaultRowHeight="13.5" x14ac:dyDescent="0.15"/>
  <cols>
    <col min="1" max="1" width="2.5" style="40" customWidth="1"/>
    <col min="2" max="3" width="6.375" style="40" customWidth="1"/>
    <col min="4" max="4" width="17.625" style="40" customWidth="1"/>
    <col min="5" max="5" width="60.125" style="40" customWidth="1"/>
    <col min="6" max="7" width="10.625" style="40" customWidth="1"/>
    <col min="8" max="8" width="49.125" style="40" customWidth="1"/>
    <col min="9" max="9" width="20.625" style="42" customWidth="1"/>
    <col min="10" max="10" width="15.625" style="40" customWidth="1"/>
    <col min="11" max="12" width="10.625" style="40" customWidth="1"/>
    <col min="13" max="15" width="8.625" style="40"/>
    <col min="16" max="16" width="10.5" style="40" bestFit="1" customWidth="1"/>
    <col min="17" max="16384" width="8.625" style="40"/>
  </cols>
  <sheetData>
    <row r="1" spans="2:12" ht="30.75" customHeight="1" x14ac:dyDescent="0.15">
      <c r="B1" s="41" t="s">
        <v>129</v>
      </c>
      <c r="C1" s="101"/>
      <c r="D1" s="101"/>
      <c r="G1" s="102"/>
      <c r="H1" s="458"/>
      <c r="I1" s="458"/>
      <c r="J1" s="458"/>
    </row>
    <row r="2" spans="2:12" ht="23.25" x14ac:dyDescent="0.15">
      <c r="B2" s="103"/>
      <c r="C2" s="103"/>
      <c r="D2" s="103"/>
      <c r="E2" s="103"/>
      <c r="F2" s="465" t="s">
        <v>112</v>
      </c>
      <c r="G2" s="466"/>
      <c r="H2" s="459"/>
      <c r="I2" s="460"/>
      <c r="J2" s="461"/>
      <c r="K2" s="104"/>
      <c r="L2" s="104"/>
    </row>
    <row r="3" spans="2:12" ht="20.100000000000001" customHeight="1" x14ac:dyDescent="0.15">
      <c r="B3" s="440" t="s">
        <v>4</v>
      </c>
      <c r="C3" s="441"/>
      <c r="D3" s="444" t="s">
        <v>5</v>
      </c>
      <c r="E3" s="444" t="s">
        <v>6</v>
      </c>
      <c r="F3" s="444" t="s">
        <v>8</v>
      </c>
      <c r="G3" s="473" t="s">
        <v>130</v>
      </c>
      <c r="H3" s="473"/>
      <c r="I3" s="406" t="s">
        <v>131</v>
      </c>
      <c r="J3" s="462" t="s">
        <v>132</v>
      </c>
    </row>
    <row r="4" spans="2:12" ht="43.5" customHeight="1" thickBot="1" x14ac:dyDescent="0.2">
      <c r="B4" s="442"/>
      <c r="C4" s="443"/>
      <c r="D4" s="445"/>
      <c r="E4" s="445"/>
      <c r="F4" s="445"/>
      <c r="G4" s="105" t="s">
        <v>11</v>
      </c>
      <c r="H4" s="106" t="s">
        <v>133</v>
      </c>
      <c r="I4" s="407"/>
      <c r="J4" s="463"/>
    </row>
    <row r="5" spans="2:12" ht="40.5" customHeight="1" thickTop="1" x14ac:dyDescent="0.15">
      <c r="B5" s="414" t="str">
        <f>IF('評価項目(標準)'!B5="","",+'評価項目(標準)'!B5)</f>
        <v>企　業　の　能　力　等</v>
      </c>
      <c r="C5" s="447" t="str">
        <f>IF(+'評価項目(標準)'!C5="","",+'評価項目(標準)'!C5)</f>
        <v>地域精通度・貢献度</v>
      </c>
      <c r="D5" s="449" t="str">
        <f>IF(+'評価項目(標準)'!D5="","",+'評価項目(標準)'!D5)</f>
        <v>地域精通度</v>
      </c>
      <c r="E5" s="472" t="str">
        <f>IF(+'評価項目(標準)'!E5="","",+'評価項目(標準)'!E5)</f>
        <v>本店等所在地</v>
      </c>
      <c r="F5" s="471">
        <f>+IF(+'評価項目(標準)'!J5="","",+'評価項目(標準)'!J5)</f>
        <v>10</v>
      </c>
      <c r="G5" s="108">
        <f>+IF(+'評価項目(標準)'!I5="","",+'評価項目(標準)'!I5)</f>
        <v>10</v>
      </c>
      <c r="H5" s="109" t="str">
        <f>+IF(+'評価項目(標準)'!F5="","",+'評価項目(標準)'!F5)</f>
        <v>管内業者
伊賀建設事務所管内に
本店及び建設業法上の主たる営業所あり</v>
      </c>
      <c r="I5" s="470"/>
      <c r="J5" s="464" t="str">
        <f>IF(I5="","",VLOOKUP(I5,'評価項目(標準)'!F5:I7,4,FALSE))</f>
        <v/>
      </c>
    </row>
    <row r="6" spans="2:12" ht="40.5" customHeight="1" x14ac:dyDescent="0.15">
      <c r="B6" s="415"/>
      <c r="C6" s="448"/>
      <c r="D6" s="450"/>
      <c r="E6" s="368"/>
      <c r="F6" s="469"/>
      <c r="G6" s="69">
        <f>+IF(+'評価項目(標準)'!I6="","",+'評価項目(標準)'!I6)</f>
        <v>5</v>
      </c>
      <c r="H6" s="110" t="str">
        <f>+IF(+'評価項目(標準)'!F6="","",+'評価項目(標準)'!F6)</f>
        <v>準管内業者
県内に本店を有し、伊賀建設事務所管内に
建設業法上の営業所あり</v>
      </c>
      <c r="I6" s="424"/>
      <c r="J6" s="427"/>
    </row>
    <row r="7" spans="2:12" ht="40.5" customHeight="1" x14ac:dyDescent="0.15">
      <c r="B7" s="415"/>
      <c r="C7" s="448"/>
      <c r="D7" s="451"/>
      <c r="E7" s="368"/>
      <c r="F7" s="469"/>
      <c r="G7" s="69">
        <f>+IF(+'評価項目(標準)'!I7="","",+'評価項目(標準)'!I7)</f>
        <v>0</v>
      </c>
      <c r="H7" s="76" t="str">
        <f>+IF(+'評価項目(標準)'!F7="","",+'評価項目(標準)'!F7)</f>
        <v>上記以外</v>
      </c>
      <c r="I7" s="424"/>
      <c r="J7" s="427"/>
    </row>
    <row r="8" spans="2:12" ht="31.5" customHeight="1" x14ac:dyDescent="0.15">
      <c r="B8" s="415"/>
      <c r="C8" s="448"/>
      <c r="D8" s="450" t="str">
        <f>IF(+'評価項目(標準)'!D8="","",+'評価項目(標準)'!D8)</f>
        <v>地域貢献度</v>
      </c>
      <c r="E8" s="452" t="str">
        <f>IF(+'評価項目(標準)'!E8="","",+'評価項目(標準)'!E8)</f>
        <v>① 多面的機能支払活動実績
② 土地改良施設等における災害時の応急対策業務等に
　 関する協定に基づいた訓練等への参加実績
③ 公共施設美化活動実績</v>
      </c>
      <c r="F8" s="420">
        <f>+IF(+'評価項目(標準)'!J8="","",+'評価項目(標準)'!J8)</f>
        <v>5</v>
      </c>
      <c r="G8" s="467" t="str">
        <f>+IF(+'評価項目(標準)'!F8="","",+'評価項目(標準)'!F8)</f>
        <v>左欄の①～③のうち、該当する項目数</v>
      </c>
      <c r="H8" s="468"/>
      <c r="I8" s="423"/>
      <c r="J8" s="426" t="str">
        <f>IF(I8="","",VLOOKUP(I8,'評価項目(標準)'!F9:I12,4,FALSE))</f>
        <v/>
      </c>
    </row>
    <row r="9" spans="2:12" ht="31.5" customHeight="1" x14ac:dyDescent="0.15">
      <c r="B9" s="415"/>
      <c r="C9" s="448"/>
      <c r="D9" s="450"/>
      <c r="E9" s="453"/>
      <c r="F9" s="421"/>
      <c r="G9" s="69">
        <f>+IF(+'評価項目(標準)'!I9="","",+'評価項目(標準)'!I9)</f>
        <v>5</v>
      </c>
      <c r="H9" s="76" t="str">
        <f>+IF(+'評価項目(標準)'!F9="","",+'評価項目(標準)'!F9)</f>
        <v>３項目</v>
      </c>
      <c r="I9" s="424"/>
      <c r="J9" s="427"/>
    </row>
    <row r="10" spans="2:12" ht="31.5" customHeight="1" x14ac:dyDescent="0.15">
      <c r="B10" s="415"/>
      <c r="C10" s="448"/>
      <c r="D10" s="450"/>
      <c r="E10" s="453"/>
      <c r="F10" s="421"/>
      <c r="G10" s="69">
        <f>+IF(+'評価項目(標準)'!I10="","",+'評価項目(標準)'!I10)</f>
        <v>3</v>
      </c>
      <c r="H10" s="76" t="str">
        <f>+IF(+'評価項目(標準)'!F10="","",+'評価項目(標準)'!F10)</f>
        <v>２項目</v>
      </c>
      <c r="I10" s="424"/>
      <c r="J10" s="427"/>
    </row>
    <row r="11" spans="2:12" ht="31.5" customHeight="1" x14ac:dyDescent="0.15">
      <c r="B11" s="415"/>
      <c r="C11" s="448"/>
      <c r="D11" s="450"/>
      <c r="E11" s="453"/>
      <c r="F11" s="421"/>
      <c r="G11" s="69">
        <f>+IF(+'評価項目(標準)'!I11="","",+'評価項目(標準)'!I11)</f>
        <v>1</v>
      </c>
      <c r="H11" s="76" t="str">
        <f>+IF(+'評価項目(標準)'!F11="","",+'評価項目(標準)'!F11)</f>
        <v>１項目</v>
      </c>
      <c r="I11" s="424"/>
      <c r="J11" s="427"/>
    </row>
    <row r="12" spans="2:12" ht="31.5" customHeight="1" x14ac:dyDescent="0.15">
      <c r="B12" s="415"/>
      <c r="C12" s="448"/>
      <c r="D12" s="450"/>
      <c r="E12" s="453"/>
      <c r="F12" s="421"/>
      <c r="G12" s="69">
        <f>+IF(+'評価項目(標準)'!I12="","",+'評価項目(標準)'!I12)</f>
        <v>0</v>
      </c>
      <c r="H12" s="76" t="str">
        <f>+IF(+'評価項目(標準)'!F12="","",+'評価項目(標準)'!F12)</f>
        <v>実績なし</v>
      </c>
      <c r="I12" s="424"/>
      <c r="J12" s="427"/>
    </row>
    <row r="13" spans="2:12" ht="31.5" customHeight="1" x14ac:dyDescent="0.15">
      <c r="B13" s="415"/>
      <c r="C13" s="448"/>
      <c r="D13" s="450"/>
      <c r="E13" s="406" t="str">
        <f>IF(+'評価項目(標準)'!E13="","",+'評価項目(標準)'!E13)</f>
        <v>家畜伝染病発生等の緊急時における家畜処分
の運用協定等の評価</v>
      </c>
      <c r="F13" s="420">
        <f>+IF(+'評価項目(標準)'!J13="","",+'評価項目(標準)'!J13)</f>
        <v>9</v>
      </c>
      <c r="G13" s="69">
        <f>+IF(+'評価項目(標準)'!I13="","",+'評価項目(標準)'!I13)</f>
        <v>9</v>
      </c>
      <c r="H13" s="111" t="str">
        <f>+IF(+'評価項目(標準)'!F13="","",+'評価項目(標準)'!F13)</f>
        <v>「家畜処分の運用協定の実績」あり</v>
      </c>
      <c r="I13" s="423"/>
      <c r="J13" s="426" t="str">
        <f>IF(I13="","",VLOOKUP(I13,'評価項目(標準)'!F13:I15,4,FALSE))</f>
        <v/>
      </c>
    </row>
    <row r="14" spans="2:12" ht="31.5" customHeight="1" x14ac:dyDescent="0.15">
      <c r="B14" s="415"/>
      <c r="C14" s="448"/>
      <c r="D14" s="450"/>
      <c r="E14" s="367"/>
      <c r="F14" s="421"/>
      <c r="G14" s="69">
        <f>+IF(+'評価項目(標準)'!I14="","",+'評価項目(標準)'!I14)</f>
        <v>3</v>
      </c>
      <c r="H14" s="111" t="str">
        <f>+IF(+'評価項目(標準)'!F14="","",+'評価項目(標準)'!F14)</f>
        <v>「研修会への参加実績」あり</v>
      </c>
      <c r="I14" s="424"/>
      <c r="J14" s="427"/>
    </row>
    <row r="15" spans="2:12" ht="31.5" customHeight="1" x14ac:dyDescent="0.15">
      <c r="B15" s="415"/>
      <c r="C15" s="448"/>
      <c r="D15" s="450"/>
      <c r="E15" s="367"/>
      <c r="F15" s="421"/>
      <c r="G15" s="69">
        <f>+IF(+'評価項目(標準)'!I15="","",+'評価項目(標準)'!I15)</f>
        <v>0</v>
      </c>
      <c r="H15" s="76" t="str">
        <f>+IF(+'評価項目(標準)'!F15="","",+'評価項目(標準)'!F15)</f>
        <v>実績なし</v>
      </c>
      <c r="I15" s="424"/>
      <c r="J15" s="427"/>
    </row>
    <row r="16" spans="2:12" ht="36" customHeight="1" x14ac:dyDescent="0.15">
      <c r="B16" s="415"/>
      <c r="C16" s="417" t="str">
        <f>IF(+'評価項目(標準)'!C16="","",+'評価項目(標準)'!C16)</f>
        <v>社会貢献度</v>
      </c>
      <c r="D16" s="444" t="str">
        <f>IF(+'評価項目(標準)'!D16="","",+'評価項目(標準)'!D16)</f>
        <v>社会貢献度</v>
      </c>
      <c r="E16" s="452"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420">
        <f>+IF(+'評価項目(標準)'!J16="","",+'評価項目(標準)'!J16)</f>
        <v>4</v>
      </c>
      <c r="G16" s="467" t="s">
        <v>134</v>
      </c>
      <c r="H16" s="468"/>
      <c r="I16" s="423"/>
      <c r="J16" s="433" t="str">
        <f>+IF(I16="","",VLOOKUP(I16,'評価項目(標準)'!F17:I21,4,0))</f>
        <v/>
      </c>
    </row>
    <row r="17" spans="2:10" ht="36" customHeight="1" x14ac:dyDescent="0.15">
      <c r="B17" s="415"/>
      <c r="C17" s="415"/>
      <c r="D17" s="368"/>
      <c r="E17" s="453"/>
      <c r="F17" s="421"/>
      <c r="G17" s="63">
        <f>+IF(+'評価項目(標準)'!I17="","",+'評価項目(標準)'!I17)</f>
        <v>4</v>
      </c>
      <c r="H17" s="112" t="str">
        <f>+IF(+'評価項目(標準)'!F17="","",+'評価項目(標準)'!F17)</f>
        <v>４点</v>
      </c>
      <c r="I17" s="424"/>
      <c r="J17" s="469"/>
    </row>
    <row r="18" spans="2:10" ht="36" customHeight="1" x14ac:dyDescent="0.15">
      <c r="B18" s="415"/>
      <c r="C18" s="415"/>
      <c r="D18" s="368"/>
      <c r="E18" s="453"/>
      <c r="F18" s="421"/>
      <c r="G18" s="63">
        <f>+IF(+'評価項目(標準)'!I18="","",+'評価項目(標準)'!I18)</f>
        <v>3</v>
      </c>
      <c r="H18" s="112" t="str">
        <f>+IF(+'評価項目(標準)'!F18="","",+'評価項目(標準)'!F18)</f>
        <v>３点</v>
      </c>
      <c r="I18" s="424"/>
      <c r="J18" s="469"/>
    </row>
    <row r="19" spans="2:10" ht="36" customHeight="1" x14ac:dyDescent="0.15">
      <c r="B19" s="415"/>
      <c r="C19" s="415"/>
      <c r="D19" s="368"/>
      <c r="E19" s="453"/>
      <c r="F19" s="421"/>
      <c r="G19" s="63">
        <f>+IF(+'評価項目(標準)'!I19="","",+'評価項目(標準)'!I19)</f>
        <v>2</v>
      </c>
      <c r="H19" s="112" t="str">
        <f>+IF(+'評価項目(標準)'!F19="","",+'評価項目(標準)'!F19)</f>
        <v>２点</v>
      </c>
      <c r="I19" s="424"/>
      <c r="J19" s="469"/>
    </row>
    <row r="20" spans="2:10" ht="36" customHeight="1" x14ac:dyDescent="0.15">
      <c r="B20" s="415"/>
      <c r="C20" s="415"/>
      <c r="D20" s="368"/>
      <c r="E20" s="453"/>
      <c r="F20" s="421"/>
      <c r="G20" s="63">
        <f>+IF(+'評価項目(標準)'!I20="","",+'評価項目(標準)'!I20)</f>
        <v>1</v>
      </c>
      <c r="H20" s="112" t="str">
        <f>+IF(+'評価項目(標準)'!F20="","",+'評価項目(標準)'!F20)</f>
        <v>１点</v>
      </c>
      <c r="I20" s="424"/>
      <c r="J20" s="469"/>
    </row>
    <row r="21" spans="2:10" ht="36" customHeight="1" x14ac:dyDescent="0.15">
      <c r="B21" s="415"/>
      <c r="C21" s="415"/>
      <c r="D21" s="368"/>
      <c r="E21" s="454"/>
      <c r="F21" s="439"/>
      <c r="G21" s="63">
        <f>+IF(+'評価項目(標準)'!I21="","",+'評価項目(標準)'!I21)</f>
        <v>0</v>
      </c>
      <c r="H21" s="112" t="str">
        <f>+IF(+'評価項目(標準)'!F21="","",+'評価項目(標準)'!F21)</f>
        <v>実績（取得点）なし</v>
      </c>
      <c r="I21" s="425"/>
      <c r="J21" s="434"/>
    </row>
    <row r="22" spans="2:10" ht="31.5" customHeight="1" x14ac:dyDescent="0.15">
      <c r="B22" s="415"/>
      <c r="C22" s="415"/>
      <c r="D22" s="368"/>
      <c r="E22" s="406" t="str">
        <f>IF(+'評価項目(標準)'!E22="","",+'評価項目(標準)'!E22)</f>
        <v>県内企業による施工</v>
      </c>
      <c r="F22" s="420">
        <f>+IF(+'評価項目(標準)'!J22="","",+'評価項目(標準)'!J22)</f>
        <v>5</v>
      </c>
      <c r="G22" s="63">
        <f>+IF(+'評価項目(標準)'!I22="","",+'評価項目(標準)'!I22)</f>
        <v>5</v>
      </c>
      <c r="H22" s="112" t="str">
        <f>+IF(+'評価項目(標準)'!F22="","",+'評価項目(標準)'!F22)</f>
        <v>県内企業による施工の割合 90 ％以上</v>
      </c>
      <c r="I22" s="423"/>
      <c r="J22" s="426" t="str">
        <f>IF(I22="","",VLOOKUP(I22,'評価項目(標準)'!F22:I24,4,FALSE))</f>
        <v/>
      </c>
    </row>
    <row r="23" spans="2:10" ht="31.5" customHeight="1" x14ac:dyDescent="0.15">
      <c r="B23" s="415"/>
      <c r="C23" s="415"/>
      <c r="D23" s="368"/>
      <c r="E23" s="367"/>
      <c r="F23" s="421"/>
      <c r="G23" s="63">
        <f>+IF(+'評価項目(標準)'!I23="","",+'評価項目(標準)'!I23)</f>
        <v>3</v>
      </c>
      <c r="H23" s="112" t="str">
        <f>+IF(+'評価項目(標準)'!F23="","",+'評価項目(標準)'!F23)</f>
        <v>県内企業による施工の割合 70 ％以上</v>
      </c>
      <c r="I23" s="424"/>
      <c r="J23" s="427"/>
    </row>
    <row r="24" spans="2:10" ht="31.5" customHeight="1" x14ac:dyDescent="0.15">
      <c r="B24" s="415"/>
      <c r="C24" s="446"/>
      <c r="D24" s="369"/>
      <c r="E24" s="435"/>
      <c r="F24" s="439"/>
      <c r="G24" s="63">
        <f>+IF(+'評価項目(標準)'!I24="","",+'評価項目(標準)'!I24)</f>
        <v>0</v>
      </c>
      <c r="H24" s="112" t="str">
        <f>+IF(+'評価項目(標準)'!F24="","",+'評価項目(標準)'!F24)</f>
        <v>上記以外</v>
      </c>
      <c r="I24" s="425"/>
      <c r="J24" s="429"/>
    </row>
    <row r="25" spans="2:10" ht="31.5" customHeight="1" x14ac:dyDescent="0.15">
      <c r="B25" s="415"/>
      <c r="C25" s="417" t="str">
        <f>IF(+'評価項目(標準)'!C25="","",+'評価項目(標準)'!C25)</f>
        <v>企業の技術力等</v>
      </c>
      <c r="D25" s="444" t="str">
        <f>IF(+'評価項目(標準)'!D25="","",+'評価項目(標準)'!D25)</f>
        <v>工事実績</v>
      </c>
      <c r="E25" s="406" t="str">
        <f>IF(+'評価項目(標準)'!E25="","",+'評価項目(標準)'!E25)</f>
        <v>企業の工事実績</v>
      </c>
      <c r="F25" s="420">
        <f>+IF(+'評価項目(標準)'!J25="","",+'評価項目(標準)'!J25)</f>
        <v>20</v>
      </c>
      <c r="G25" s="63">
        <f>+IF(+'評価項目(標準)'!I25="","",+'評価項目(標準)'!I25)</f>
        <v>20</v>
      </c>
      <c r="H25" s="112" t="str">
        <f>+IF(+'評価項目(標準)'!F25="","",+'評価項目(標準)'!F25)</f>
        <v>評価対象工事の実績あり</v>
      </c>
      <c r="I25" s="423"/>
      <c r="J25" s="426" t="str">
        <f>IF(I25="","",VLOOKUP(I25,'評価項目(標準)'!F25:I26,4,FALSE))</f>
        <v/>
      </c>
    </row>
    <row r="26" spans="2:10" ht="31.5" customHeight="1" x14ac:dyDescent="0.15">
      <c r="B26" s="415"/>
      <c r="C26" s="415"/>
      <c r="D26" s="369"/>
      <c r="E26" s="435"/>
      <c r="F26" s="439"/>
      <c r="G26" s="63">
        <f>+IF(+'評価項目(標準)'!I26="","",+'評価項目(標準)'!I26)</f>
        <v>0</v>
      </c>
      <c r="H26" s="113" t="str">
        <f>+IF(+'評価項目(標準)'!F26="","",+'評価項目(標準)'!F26)</f>
        <v>評価対象工事の実績なし</v>
      </c>
      <c r="I26" s="425"/>
      <c r="J26" s="429"/>
    </row>
    <row r="27" spans="2:10" ht="31.5" customHeight="1" x14ac:dyDescent="0.15">
      <c r="B27" s="415"/>
      <c r="C27" s="415"/>
      <c r="D27" s="444" t="str">
        <f>IF(+'評価項目(標準)'!D27="","",+'評価項目(標準)'!D27)</f>
        <v>工事成績</v>
      </c>
      <c r="E27" s="406" t="str">
        <f>IF(+'評価項目(標準)'!E27="","",+'評価項目(標準)'!E27)</f>
        <v>申告工事成績点</v>
      </c>
      <c r="F27" s="420">
        <f>+IF(+'評価項目(標準)'!J27="","",+'評価項目(標準)'!J27)</f>
        <v>30</v>
      </c>
      <c r="G27" s="69">
        <f>IF(+'評価項目(標準)'!I27="","",+'評価項目(標準)'!I27)</f>
        <v>30</v>
      </c>
      <c r="H27" s="114" t="str">
        <f>IF(+'評価項目(標準)'!F27="","",+'評価項目(標準)'!F27)</f>
        <v xml:space="preserve">申告工事成績点が９０点以上の場合 </v>
      </c>
      <c r="I27" s="455"/>
      <c r="J27" s="476" t="str">
        <f>IF(NOT(ISNUMBER(I27)),"",IF(I27="","",IF(I27&gt;100,"",IF(I27&gt;90,G27,IF(I27&gt;=75,ROUNDDOWN((ROUND(I27-75,1)*G27/15),1),IF(I27&lt;75,0))))))</f>
        <v/>
      </c>
    </row>
    <row r="28" spans="2:10" ht="31.5" customHeight="1" x14ac:dyDescent="0.15">
      <c r="B28" s="415"/>
      <c r="C28" s="415"/>
      <c r="D28" s="368"/>
      <c r="E28" s="367"/>
      <c r="F28" s="421"/>
      <c r="G28" s="219" t="str">
        <f>IF(+'評価項目(標準)'!I28="","",+'評価項目(標準)'!I28)</f>
        <v/>
      </c>
      <c r="H28" s="467" t="str">
        <f>IF(+'評価項目(標準)'!F28="","",+'評価項目(標準)'!F28)</f>
        <v>申告工事成績点が７５点以上９０点未満の場合
(申告工事成績点－７５点)　×　３０／１５</v>
      </c>
      <c r="I28" s="456"/>
      <c r="J28" s="477"/>
    </row>
    <row r="29" spans="2:10" ht="31.5" customHeight="1" x14ac:dyDescent="0.15">
      <c r="B29" s="415"/>
      <c r="C29" s="415"/>
      <c r="D29" s="368"/>
      <c r="E29" s="367"/>
      <c r="F29" s="421"/>
      <c r="G29" s="116" t="str">
        <f>IF(+'評価項目(標準)'!I29="","",+'評価項目(標準)'!I29)</f>
        <v>～</v>
      </c>
      <c r="H29" s="475"/>
      <c r="I29" s="456"/>
      <c r="J29" s="477"/>
    </row>
    <row r="30" spans="2:10" ht="31.5" customHeight="1" x14ac:dyDescent="0.15">
      <c r="B30" s="415"/>
      <c r="C30" s="415"/>
      <c r="D30" s="368"/>
      <c r="E30" s="367"/>
      <c r="F30" s="421"/>
      <c r="G30" s="62" t="str">
        <f>IF(+'評価項目(標準)'!I30="","",+'評価項目(標準)'!I30)</f>
        <v/>
      </c>
      <c r="H30" s="435"/>
      <c r="I30" s="456"/>
      <c r="J30" s="478"/>
    </row>
    <row r="31" spans="2:10" ht="31.5" customHeight="1" x14ac:dyDescent="0.15">
      <c r="B31" s="415"/>
      <c r="C31" s="415"/>
      <c r="D31" s="369"/>
      <c r="E31" s="435"/>
      <c r="F31" s="439"/>
      <c r="G31" s="69">
        <f>IF(+'評価項目(標準)'!I31="","",+'評価項目(標準)'!I31)</f>
        <v>0</v>
      </c>
      <c r="H31" s="114" t="str">
        <f>IF(+'評価項目(標準)'!F31="","",+'評価項目(標準)'!F31)</f>
        <v>申告工事成績点が７５点未満の場合</v>
      </c>
      <c r="I31" s="457"/>
      <c r="J31" s="479"/>
    </row>
    <row r="32" spans="2:10" ht="31.5" customHeight="1" x14ac:dyDescent="0.15">
      <c r="B32" s="415"/>
      <c r="C32" s="415"/>
      <c r="D32" s="406" t="str">
        <f>IF(+'評価項目(標準)'!D32="","",+'評価項目(標準)'!D32)</f>
        <v>品質
マネジメント</v>
      </c>
      <c r="E32" s="406" t="str">
        <f>IF(+'評価項目(標準)'!E32="","",+'評価項目(標準)'!E32)</f>
        <v>品質マネジメントシステムの認証</v>
      </c>
      <c r="F32" s="420">
        <f>+IF(+'評価項目(標準)'!J32="","",+'評価項目(標準)'!J32)</f>
        <v>3</v>
      </c>
      <c r="G32" s="63">
        <f>+IF(+'評価項目(標準)'!I32="","",+'評価項目(標準)'!I32)</f>
        <v>3</v>
      </c>
      <c r="H32" s="112" t="str">
        <f>+IF(+'評価項目(標準)'!F32="","",+'評価項目(標準)'!F32)</f>
        <v>有</v>
      </c>
      <c r="I32" s="423"/>
      <c r="J32" s="433" t="str">
        <f>IF(I32="","",IF(I32=H32,G32,IF(I32=H33,G33)))</f>
        <v/>
      </c>
    </row>
    <row r="33" spans="1:12" ht="31.5" customHeight="1" x14ac:dyDescent="0.15">
      <c r="B33" s="415"/>
      <c r="C33" s="415"/>
      <c r="D33" s="367"/>
      <c r="E33" s="435"/>
      <c r="F33" s="439"/>
      <c r="G33" s="63">
        <f>+IF(+'評価項目(標準)'!I33="","",+'評価項目(標準)'!I33)</f>
        <v>0</v>
      </c>
      <c r="H33" s="112" t="str">
        <f>+IF(+'評価項目(標準)'!F33="","",+'評価項目(標準)'!F33)</f>
        <v>無</v>
      </c>
      <c r="I33" s="425"/>
      <c r="J33" s="434"/>
    </row>
    <row r="34" spans="1:12" ht="31.5" customHeight="1" x14ac:dyDescent="0.15">
      <c r="B34" s="415"/>
      <c r="C34" s="415"/>
      <c r="D34" s="406" t="str">
        <f>IF(+'評価項目(標準)'!D34="","",+'評価項目(標準)'!D34)</f>
        <v>労働安全
衛生管理</v>
      </c>
      <c r="E34" s="406" t="str">
        <f>IF(+'評価項目(標準)'!E34="","",+'評価項目(標準)'!E34)</f>
        <v>労働安全衛生マネジメントシステムの認証</v>
      </c>
      <c r="F34" s="420">
        <f>+IF(+'評価項目(標準)'!J34="","",+'評価項目(標準)'!J34)</f>
        <v>5</v>
      </c>
      <c r="G34" s="69">
        <v>5</v>
      </c>
      <c r="H34" s="111" t="str">
        <f>IF(+'評価項目(標準)'!F34="","",+'評価項目(標準)'!F34)</f>
        <v>有</v>
      </c>
      <c r="I34" s="430"/>
      <c r="J34" s="433" t="str">
        <f>IF(I34="","",IF(I34=H34,G34,IF(I34=H35,G35)))</f>
        <v/>
      </c>
    </row>
    <row r="35" spans="1:12" ht="31.5" customHeight="1" thickBot="1" x14ac:dyDescent="0.2">
      <c r="B35" s="415"/>
      <c r="C35" s="415"/>
      <c r="D35" s="451"/>
      <c r="E35" s="435"/>
      <c r="F35" s="439"/>
      <c r="G35" s="69">
        <v>0</v>
      </c>
      <c r="H35" s="117" t="str">
        <f>IF(+'評価項目(標準)'!F35="","",+'評価項目(標準)'!F35)</f>
        <v>無</v>
      </c>
      <c r="I35" s="430"/>
      <c r="J35" s="434"/>
    </row>
    <row r="36" spans="1:12" ht="31.5" customHeight="1" thickTop="1" thickBot="1" x14ac:dyDescent="0.2">
      <c r="B36" s="411" t="str">
        <f>IF('評価項目(標準)'!B36="","",+'評価項目(標準)'!B36)</f>
        <v>技術者の能力</v>
      </c>
      <c r="C36" s="414" t="str">
        <f>IF(+'評価項目(標準)'!C36="","",+'評価項目(標準)'!C36)</f>
        <v>技術者の能力</v>
      </c>
      <c r="D36" s="366" t="str">
        <f>IF(+'評価項目(標準)'!D36="","",+'評価項目(標準)'!D36)</f>
        <v>配置予定
技術者の
工事実績</v>
      </c>
      <c r="E36" s="366" t="str">
        <f>IF(+'評価項目(標準)'!E36="","",+'評価項目(標準)'!E36)</f>
        <v>主任（監理）技術者又は
現場代理人としての工事実績</v>
      </c>
      <c r="F36" s="482">
        <f>+IF(+'評価項目(標準)'!J36="","",+'評価項目(標準)'!J36)</f>
        <v>20</v>
      </c>
      <c r="G36" s="118">
        <f>+IF(+'評価項目(標準)'!I36="","",+'評価項目(標準)'!I36)</f>
        <v>20</v>
      </c>
      <c r="H36" s="119" t="str">
        <f>+IF(+'評価項目(標準)'!F36="","",+'評価項目(標準)'!F36)</f>
        <v>評価対象工事の実績あり</v>
      </c>
      <c r="I36" s="431"/>
      <c r="J36" s="464" t="str">
        <f>IF(I36="","",VLOOKUP(I36,'評価項目(標準)'!F36:I37,4,FALSE))</f>
        <v/>
      </c>
    </row>
    <row r="37" spans="1:12" ht="31.5" customHeight="1" thickTop="1" x14ac:dyDescent="0.15">
      <c r="B37" s="412"/>
      <c r="C37" s="415"/>
      <c r="D37" s="435"/>
      <c r="E37" s="435"/>
      <c r="F37" s="439"/>
      <c r="G37" s="63">
        <f>+IF(+'評価項目(標準)'!I37="","",+'評価項目(標準)'!I37)</f>
        <v>0</v>
      </c>
      <c r="H37" s="113" t="str">
        <f>+IF(+'評価項目(標準)'!F37="","",+'評価項目(標準)'!F37)</f>
        <v>評価対象工事の実績なし</v>
      </c>
      <c r="I37" s="432"/>
      <c r="J37" s="429"/>
    </row>
    <row r="38" spans="1:12" ht="31.5" customHeight="1" x14ac:dyDescent="0.15">
      <c r="B38" s="412"/>
      <c r="C38" s="415"/>
      <c r="D38" s="406" t="str">
        <f>IF(+'評価項目(標準)'!D38="","",+'評価項目(標準)'!D38)</f>
        <v>配置予定技術者の
資格保有状況</v>
      </c>
      <c r="E38" s="406" t="str">
        <f>IF(+'評価項目(標準)'!E38="","",+'評価項目(標準)'!E38)</f>
        <v>舗装工事に係る資格</v>
      </c>
      <c r="F38" s="421">
        <f>+IF(+'評価項目(標準)'!J38="","",+'評価項目(標準)'!J38)</f>
        <v>5</v>
      </c>
      <c r="G38" s="63">
        <f>+IF(+'評価項目(標準)'!I38="","",+'評価項目(標準)'!I38)</f>
        <v>5</v>
      </c>
      <c r="H38" s="112" t="str">
        <f>+IF(+'評価項目(標準)'!F38="","",+'評価項目(標準)'!F38)</f>
        <v>１級舗装施工管理技術者の資格保有</v>
      </c>
      <c r="I38" s="423"/>
      <c r="J38" s="426" t="str">
        <f>IF(I38="","",VLOOKUP(I38,'評価項目(標準)'!F38:I40,4,FALSE))</f>
        <v/>
      </c>
    </row>
    <row r="39" spans="1:12" ht="31.5" customHeight="1" x14ac:dyDescent="0.15">
      <c r="B39" s="412"/>
      <c r="C39" s="415"/>
      <c r="D39" s="367"/>
      <c r="E39" s="367"/>
      <c r="F39" s="421"/>
      <c r="G39" s="63">
        <f>+IF(+'評価項目(標準)'!I39="","",+'評価項目(標準)'!I39)</f>
        <v>3</v>
      </c>
      <c r="H39" s="112" t="str">
        <f>+IF(+'評価項目(標準)'!F39="","",+'評価項目(標準)'!F39)</f>
        <v>２級舗装施工管理技術者の資格保有</v>
      </c>
      <c r="I39" s="424"/>
      <c r="J39" s="427"/>
    </row>
    <row r="40" spans="1:12" ht="31.5" customHeight="1" x14ac:dyDescent="0.15">
      <c r="B40" s="412"/>
      <c r="C40" s="415"/>
      <c r="D40" s="367"/>
      <c r="E40" s="367"/>
      <c r="F40" s="421"/>
      <c r="G40" s="63">
        <f>+IF(+'評価項目(標準)'!I40="","",+'評価項目(標準)'!I40)</f>
        <v>0</v>
      </c>
      <c r="H40" s="112" t="str">
        <f>+IF(+'評価項目(標準)'!F40="","",+'評価項目(標準)'!F40)</f>
        <v>無</v>
      </c>
      <c r="I40" s="425"/>
      <c r="J40" s="429"/>
    </row>
    <row r="41" spans="1:12" ht="31.5" customHeight="1" x14ac:dyDescent="0.15">
      <c r="B41" s="412"/>
      <c r="C41" s="415"/>
      <c r="D41" s="406" t="str">
        <f>IF(+'評価項目(標準)'!D41="","",+'評価項目(標準)'!D41)</f>
        <v>配置予定技術者
のCPD
（継続学習制度）取組実績</v>
      </c>
      <c r="E41" s="406" t="str">
        <f>IF(+'評価項目(標準)'!E41="","",+'評価項目(標準)'!E41)</f>
        <v>各団体が発行するCPDの取組実績</v>
      </c>
      <c r="F41" s="420">
        <f>+IF(+'評価項目(標準)'!J41="","",+'評価項目(標準)'!J41)</f>
        <v>5</v>
      </c>
      <c r="G41" s="63">
        <f>+IF(+'評価項目(標準)'!I41="","",+'評価項目(標準)'!I41)</f>
        <v>5</v>
      </c>
      <c r="H41" s="113" t="str">
        <f>+IF(+'評価項目(標準)'!F41="","",+'評価項目(標準)'!F41)</f>
        <v>換算後の単位数の合計が推奨単位以上</v>
      </c>
      <c r="I41" s="418"/>
      <c r="J41" s="426" t="str">
        <f>IF(I41="","",IF(I41=H41,G41,IF(I41=H42,G42,IF(I41=H43,G43))))</f>
        <v/>
      </c>
    </row>
    <row r="42" spans="1:12" ht="31.5" customHeight="1" x14ac:dyDescent="0.15">
      <c r="B42" s="412"/>
      <c r="C42" s="415"/>
      <c r="D42" s="367"/>
      <c r="E42" s="367"/>
      <c r="F42" s="421"/>
      <c r="G42" s="63">
        <f>+IF(+'評価項目(標準)'!I42="","",+'評価項目(標準)'!I42)</f>
        <v>3</v>
      </c>
      <c r="H42" s="113" t="str">
        <f>+IF(+'評価項目(標準)'!F42="","",+'評価項目(標準)'!F42)</f>
        <v>換算後の単位数の合計が推奨単位の1/2以上</v>
      </c>
      <c r="I42" s="418"/>
      <c r="J42" s="427"/>
    </row>
    <row r="43" spans="1:12" ht="31.5" customHeight="1" thickBot="1" x14ac:dyDescent="0.2">
      <c r="B43" s="413"/>
      <c r="C43" s="416"/>
      <c r="D43" s="407"/>
      <c r="E43" s="407"/>
      <c r="F43" s="422"/>
      <c r="G43" s="120">
        <f>+IF(+'評価項目(標準)'!I43="","",+'評価項目(標準)'!I43)</f>
        <v>0</v>
      </c>
      <c r="H43" s="121" t="str">
        <f>+IF(+'評価項目(標準)'!F43="","",+'評価項目(標準)'!F43)</f>
        <v>換算後の単位数の合計が推奨単位の1/2未満</v>
      </c>
      <c r="I43" s="419"/>
      <c r="J43" s="428"/>
    </row>
    <row r="44" spans="1:12" ht="59.25" customHeight="1" thickTop="1" x14ac:dyDescent="0.15">
      <c r="B44" s="408" t="str">
        <f>IF(+'評価項目(標準)'!B50="","",+'評価項目(標準)'!B50)</f>
        <v>総合評価方式の不履行による
加算点の減点</v>
      </c>
      <c r="C44" s="409"/>
      <c r="D44" s="410"/>
      <c r="E44" s="436" t="str">
        <f>IF(+'評価項目(標準)'!E50="","",+'評価項目(標準)'!E50)</f>
        <v>当該工事の入札公告日が、三重県が総合評価方式で発注した工事で不履行による減点措置が課されている期間内である場合、「技術提案等不履行確定通知書等」に記載した減点を行います。</v>
      </c>
      <c r="F44" s="437"/>
      <c r="G44" s="438"/>
      <c r="H44" s="122" t="str">
        <f>IF('評価項目(標準)'!I50="","",+'評価項目(標準)'!I50)</f>
        <v>△換算前
加算点満点
×1割
×件数</v>
      </c>
      <c r="I44" s="123"/>
      <c r="J44" s="124" t="str">
        <f>IF(+I44="","",-(+'評価項目(標準)'!J52*0.1*I44))</f>
        <v/>
      </c>
    </row>
    <row r="45" spans="1:12" ht="59.25" customHeight="1" x14ac:dyDescent="0.15">
      <c r="B45" s="400" t="str">
        <f>IF(+'評価項目(標準)'!B51="","",+'評価項目(標準)'!B51)</f>
        <v>指名停止措置による
加算点の減点</v>
      </c>
      <c r="C45" s="401"/>
      <c r="D45" s="402"/>
      <c r="E45" s="403" t="str">
        <f>IF(+'評価項目(標準)'!E51="","",+'評価項目(標準)'!E51)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5" s="404"/>
      <c r="G45" s="405"/>
      <c r="H45" s="122" t="str">
        <f>IF('評価項目(標準)'!I51="","",+'評価項目(標準)'!I51)</f>
        <v>△換算前
加算点満点
×1割</v>
      </c>
      <c r="I45" s="123"/>
      <c r="J45" s="124" t="str">
        <f>IF(+I45="","",-(+'評価項目(標準)'!J52*0.1))</f>
        <v/>
      </c>
    </row>
    <row r="46" spans="1:12" ht="26.25" customHeight="1" x14ac:dyDescent="0.15">
      <c r="E46" s="125"/>
      <c r="F46" s="126"/>
      <c r="G46" s="127"/>
      <c r="I46" s="128" t="s">
        <v>135</v>
      </c>
      <c r="J46" s="220">
        <f>SUM(J5:J45)</f>
        <v>0</v>
      </c>
    </row>
    <row r="47" spans="1:12" ht="14.25" thickBot="1" x14ac:dyDescent="0.2"/>
    <row r="48" spans="1:12" s="42" customFormat="1" ht="21.75" customHeight="1" x14ac:dyDescent="0.15">
      <c r="A48" s="40"/>
      <c r="B48" s="129" t="s">
        <v>136</v>
      </c>
      <c r="C48" s="130"/>
      <c r="D48" s="130"/>
      <c r="E48" s="131"/>
      <c r="F48" s="131"/>
      <c r="G48" s="131"/>
      <c r="H48" s="131"/>
      <c r="I48" s="131"/>
      <c r="J48" s="132"/>
      <c r="K48" s="40"/>
      <c r="L48" s="40"/>
    </row>
    <row r="49" spans="1:13" s="42" customFormat="1" ht="21.75" customHeight="1" x14ac:dyDescent="0.15">
      <c r="A49" s="40"/>
      <c r="B49" s="133" t="s">
        <v>137</v>
      </c>
      <c r="C49" s="134"/>
      <c r="D49" s="480" t="s">
        <v>138</v>
      </c>
      <c r="E49" s="480"/>
      <c r="F49" s="480"/>
      <c r="G49" s="480"/>
      <c r="H49" s="480"/>
      <c r="I49" s="480"/>
      <c r="J49" s="481"/>
      <c r="K49" s="40"/>
      <c r="L49" s="40"/>
    </row>
    <row r="50" spans="1:13" ht="21.75" customHeight="1" x14ac:dyDescent="0.15">
      <c r="B50" s="133" t="s">
        <v>137</v>
      </c>
      <c r="C50" s="135"/>
      <c r="D50" s="480" t="s">
        <v>139</v>
      </c>
      <c r="E50" s="480"/>
      <c r="F50" s="480"/>
      <c r="G50" s="480"/>
      <c r="H50" s="480"/>
      <c r="I50" s="480"/>
      <c r="J50" s="481"/>
    </row>
    <row r="51" spans="1:13" ht="21.75" customHeight="1" x14ac:dyDescent="0.15">
      <c r="B51" s="136" t="s">
        <v>137</v>
      </c>
      <c r="C51" s="137" t="s">
        <v>140</v>
      </c>
      <c r="D51" s="144"/>
      <c r="E51" s="144"/>
      <c r="F51" s="144"/>
      <c r="G51" s="144"/>
      <c r="H51" s="144"/>
      <c r="I51" s="144"/>
      <c r="J51" s="145"/>
    </row>
    <row r="52" spans="1:13" ht="21.75" customHeight="1" thickBot="1" x14ac:dyDescent="0.2">
      <c r="B52" s="138" t="s">
        <v>137</v>
      </c>
      <c r="C52" s="139" t="s">
        <v>141</v>
      </c>
      <c r="D52" s="146"/>
      <c r="E52" s="146"/>
      <c r="F52" s="146"/>
      <c r="G52" s="146"/>
      <c r="H52" s="146"/>
      <c r="I52" s="146"/>
      <c r="J52" s="147"/>
    </row>
    <row r="53" spans="1:13" ht="7.5" customHeight="1" x14ac:dyDescent="0.15">
      <c r="B53" s="140"/>
      <c r="C53" s="140"/>
      <c r="D53" s="140"/>
      <c r="E53" s="141"/>
      <c r="F53" s="141"/>
      <c r="G53" s="141"/>
      <c r="H53" s="141"/>
      <c r="I53" s="141"/>
      <c r="J53" s="141"/>
    </row>
    <row r="54" spans="1:13" ht="24" customHeight="1" x14ac:dyDescent="0.15">
      <c r="A54" s="474"/>
      <c r="B54" s="474"/>
      <c r="C54" s="474"/>
      <c r="D54" s="474"/>
      <c r="E54" s="474"/>
      <c r="F54" s="474"/>
      <c r="G54" s="474"/>
      <c r="H54" s="474"/>
      <c r="I54" s="474"/>
      <c r="J54" s="474"/>
      <c r="K54" s="102"/>
      <c r="L54" s="102"/>
      <c r="M54" s="102"/>
    </row>
  </sheetData>
  <sheetProtection selectLockedCells="1"/>
  <mergeCells count="84">
    <mergeCell ref="A54:J54"/>
    <mergeCell ref="H28:H30"/>
    <mergeCell ref="E27:E31"/>
    <mergeCell ref="F27:F31"/>
    <mergeCell ref="J27:J31"/>
    <mergeCell ref="F32:F33"/>
    <mergeCell ref="D49:J49"/>
    <mergeCell ref="D36:D37"/>
    <mergeCell ref="D50:J50"/>
    <mergeCell ref="E38:E40"/>
    <mergeCell ref="F36:F37"/>
    <mergeCell ref="E34:E35"/>
    <mergeCell ref="F34:F35"/>
    <mergeCell ref="E32:E33"/>
    <mergeCell ref="J38:J40"/>
    <mergeCell ref="J36:J37"/>
    <mergeCell ref="E13:E15"/>
    <mergeCell ref="E3:E4"/>
    <mergeCell ref="F3:F4"/>
    <mergeCell ref="G3:H3"/>
    <mergeCell ref="J8:J12"/>
    <mergeCell ref="J13:J15"/>
    <mergeCell ref="E8:E12"/>
    <mergeCell ref="G8:H8"/>
    <mergeCell ref="F5:F7"/>
    <mergeCell ref="F8:F12"/>
    <mergeCell ref="E5:E7"/>
    <mergeCell ref="H1:J1"/>
    <mergeCell ref="H2:J2"/>
    <mergeCell ref="I3:I4"/>
    <mergeCell ref="J3:J4"/>
    <mergeCell ref="F16:F21"/>
    <mergeCell ref="F13:F15"/>
    <mergeCell ref="I8:I12"/>
    <mergeCell ref="J5:J7"/>
    <mergeCell ref="F2:G2"/>
    <mergeCell ref="I16:I21"/>
    <mergeCell ref="I13:I15"/>
    <mergeCell ref="G16:H16"/>
    <mergeCell ref="J16:J21"/>
    <mergeCell ref="I5:I7"/>
    <mergeCell ref="F22:F24"/>
    <mergeCell ref="F25:F26"/>
    <mergeCell ref="B3:C4"/>
    <mergeCell ref="D3:D4"/>
    <mergeCell ref="D16:D24"/>
    <mergeCell ref="B5:B35"/>
    <mergeCell ref="C16:C24"/>
    <mergeCell ref="C5:C15"/>
    <mergeCell ref="D5:D7"/>
    <mergeCell ref="D25:D26"/>
    <mergeCell ref="D8:D15"/>
    <mergeCell ref="D34:D35"/>
    <mergeCell ref="D27:D31"/>
    <mergeCell ref="E25:E26"/>
    <mergeCell ref="E16:E21"/>
    <mergeCell ref="E22:E24"/>
    <mergeCell ref="J41:J43"/>
    <mergeCell ref="J22:J24"/>
    <mergeCell ref="I34:I35"/>
    <mergeCell ref="I22:I24"/>
    <mergeCell ref="I36:I37"/>
    <mergeCell ref="J34:J35"/>
    <mergeCell ref="I25:I26"/>
    <mergeCell ref="J32:J33"/>
    <mergeCell ref="I32:I33"/>
    <mergeCell ref="J25:J26"/>
    <mergeCell ref="I27:I31"/>
    <mergeCell ref="C25:C35"/>
    <mergeCell ref="I41:I43"/>
    <mergeCell ref="E41:E43"/>
    <mergeCell ref="F41:F43"/>
    <mergeCell ref="I38:I40"/>
    <mergeCell ref="D32:D33"/>
    <mergeCell ref="F38:F40"/>
    <mergeCell ref="E36:E37"/>
    <mergeCell ref="B45:D45"/>
    <mergeCell ref="E45:G45"/>
    <mergeCell ref="D41:D43"/>
    <mergeCell ref="B44:D44"/>
    <mergeCell ref="B36:B43"/>
    <mergeCell ref="C36:C43"/>
    <mergeCell ref="D38:D40"/>
    <mergeCell ref="E44:G44"/>
  </mergeCells>
  <phoneticPr fontId="2"/>
  <conditionalFormatting sqref="I5:I7">
    <cfRule type="cellIs" dxfId="36" priority="6" stopIfTrue="1" operator="equal">
      <formula>$F$5</formula>
    </cfRule>
  </conditionalFormatting>
  <conditionalFormatting sqref="I8:I12">
    <cfRule type="cellIs" dxfId="35" priority="29" stopIfTrue="1" operator="equal">
      <formula>$F$8</formula>
    </cfRule>
  </conditionalFormatting>
  <conditionalFormatting sqref="I13:I15">
    <cfRule type="cellIs" dxfId="34" priority="28" stopIfTrue="1" operator="equal">
      <formula>$F$13</formula>
    </cfRule>
  </conditionalFormatting>
  <conditionalFormatting sqref="I16:I21">
    <cfRule type="cellIs" dxfId="33" priority="23" stopIfTrue="1" operator="equal">
      <formula>$F$16</formula>
    </cfRule>
  </conditionalFormatting>
  <conditionalFormatting sqref="I22:I24">
    <cfRule type="cellIs" dxfId="32" priority="13" stopIfTrue="1" operator="equal">
      <formula>$F$22</formula>
    </cfRule>
  </conditionalFormatting>
  <conditionalFormatting sqref="I25:I26">
    <cfRule type="cellIs" dxfId="31" priority="20" stopIfTrue="1" operator="equal">
      <formula>$F$25</formula>
    </cfRule>
  </conditionalFormatting>
  <conditionalFormatting sqref="I27:I31">
    <cfRule type="cellIs" dxfId="30" priority="4" stopIfTrue="1" operator="equal">
      <formula>$G$27</formula>
    </cfRule>
  </conditionalFormatting>
  <conditionalFormatting sqref="I32:I33">
    <cfRule type="cellIs" dxfId="29" priority="21" stopIfTrue="1" operator="equal">
      <formula>$F$32</formula>
    </cfRule>
  </conditionalFormatting>
  <conditionalFormatting sqref="I34:I35">
    <cfRule type="cellIs" dxfId="28" priority="24" stopIfTrue="1" operator="equal">
      <formula>$F$34</formula>
    </cfRule>
  </conditionalFormatting>
  <conditionalFormatting sqref="I36:I37">
    <cfRule type="cellIs" dxfId="27" priority="11" stopIfTrue="1" operator="equal">
      <formula>$F$36</formula>
    </cfRule>
  </conditionalFormatting>
  <conditionalFormatting sqref="I38:I40">
    <cfRule type="cellIs" dxfId="26" priority="2" stopIfTrue="1" operator="equal">
      <formula>$F$25</formula>
    </cfRule>
  </conditionalFormatting>
  <conditionalFormatting sqref="I41:I43">
    <cfRule type="cellIs" dxfId="25" priority="18" stopIfTrue="1" operator="equal">
      <formula>$F$41</formula>
    </cfRule>
  </conditionalFormatting>
  <dataValidations count="11">
    <dataValidation type="list" allowBlank="1" showInputMessage="1" showErrorMessage="1" sqref="I34:I35" xr:uid="{00000000-0002-0000-0300-000000000000}">
      <formula1>$H$34:$H$35</formula1>
    </dataValidation>
    <dataValidation type="list" allowBlank="1" showInputMessage="1" showErrorMessage="1" sqref="I22:I24" xr:uid="{00000000-0002-0000-0300-000002000000}">
      <formula1>$H$22:$H$24</formula1>
    </dataValidation>
    <dataValidation type="list" allowBlank="1" showInputMessage="1" showErrorMessage="1" sqref="I32:I33" xr:uid="{00000000-0002-0000-0300-000003000000}">
      <formula1>$H$32:$H$33</formula1>
    </dataValidation>
    <dataValidation type="list" allowBlank="1" showInputMessage="1" showErrorMessage="1" sqref="I8:I12" xr:uid="{00000000-0002-0000-0300-000007000000}">
      <formula1>$H$9:$H$12</formula1>
    </dataValidation>
    <dataValidation type="list" allowBlank="1" showInputMessage="1" showErrorMessage="1" sqref="I13:I15" xr:uid="{00000000-0002-0000-0300-000008000000}">
      <formula1>$H$13:$H$15</formula1>
    </dataValidation>
    <dataValidation type="list" allowBlank="1" showInputMessage="1" showErrorMessage="1" sqref="I38:I40" xr:uid="{00000000-0002-0000-0300-000009000000}">
      <formula1>$H$38:$H$40</formula1>
    </dataValidation>
    <dataValidation type="list" allowBlank="1" showInputMessage="1" showErrorMessage="1" sqref="I41:I43" xr:uid="{00000000-0002-0000-0300-00000A000000}">
      <formula1>$H$41:$H$43</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 type="list" allowBlank="1" showInputMessage="1" showErrorMessage="1" sqref="I25:I26" xr:uid="{00000000-0002-0000-0300-000004000000}">
      <formula1>$H$25:$H$26</formula1>
    </dataValidation>
    <dataValidation type="list" allowBlank="1" showInputMessage="1" showErrorMessage="1" sqref="I36:I37" xr:uid="{00000000-0002-0000-0300-000005000000}">
      <formula1>$H$36:$H$37</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S55"/>
  <sheetViews>
    <sheetView view="pageBreakPreview" zoomScale="70" zoomScaleNormal="71" zoomScaleSheetLayoutView="70" workbookViewId="0"/>
  </sheetViews>
  <sheetFormatPr defaultColWidth="8.625" defaultRowHeight="13.5" x14ac:dyDescent="0.15"/>
  <cols>
    <col min="1" max="1" width="2.5" style="40" customWidth="1"/>
    <col min="2" max="3" width="6.375" style="40" customWidth="1"/>
    <col min="4" max="4" width="17.625" style="40" customWidth="1"/>
    <col min="5" max="5" width="56.5" style="40" customWidth="1"/>
    <col min="6" max="7" width="10.625" style="40" customWidth="1"/>
    <col min="8" max="8" width="49.125" style="40" customWidth="1"/>
    <col min="9" max="9" width="20.625" style="42" customWidth="1"/>
    <col min="10" max="10" width="15.625" style="40" customWidth="1"/>
    <col min="11" max="11" width="20.625" style="42" customWidth="1"/>
    <col min="12" max="12" width="15.625" style="40" customWidth="1"/>
    <col min="13" max="13" width="25.625" style="40" customWidth="1"/>
    <col min="14" max="15" width="10.625" style="40" customWidth="1"/>
    <col min="16" max="18" width="8.625" style="40"/>
    <col min="19" max="19" width="9.625" style="40" bestFit="1" customWidth="1"/>
    <col min="20" max="16384" width="8.625" style="40"/>
  </cols>
  <sheetData>
    <row r="1" spans="2:15" ht="36" customHeight="1" x14ac:dyDescent="0.15"/>
    <row r="2" spans="2:15" ht="30.75" customHeight="1" x14ac:dyDescent="0.15">
      <c r="B2" s="41" t="s">
        <v>129</v>
      </c>
      <c r="C2" s="101"/>
      <c r="D2" s="101"/>
      <c r="G2" s="102"/>
      <c r="H2" s="458"/>
      <c r="I2" s="458"/>
      <c r="J2" s="458"/>
      <c r="K2" s="44"/>
      <c r="L2" s="44"/>
      <c r="M2" s="44"/>
    </row>
    <row r="3" spans="2:15" ht="31.5" customHeight="1" x14ac:dyDescent="0.15">
      <c r="B3" s="103"/>
      <c r="C3" s="103"/>
      <c r="D3" s="103"/>
      <c r="E3" s="103"/>
      <c r="F3" s="465" t="s">
        <v>112</v>
      </c>
      <c r="G3" s="466"/>
      <c r="H3" s="459"/>
      <c r="I3" s="460"/>
      <c r="J3" s="460"/>
      <c r="K3" s="460"/>
      <c r="L3" s="460"/>
      <c r="M3" s="461"/>
      <c r="N3" s="104"/>
      <c r="O3" s="104"/>
    </row>
    <row r="4" spans="2:15" ht="27" customHeight="1" x14ac:dyDescent="0.15">
      <c r="B4" s="440" t="s">
        <v>4</v>
      </c>
      <c r="C4" s="441"/>
      <c r="D4" s="444" t="s">
        <v>5</v>
      </c>
      <c r="E4" s="444" t="s">
        <v>6</v>
      </c>
      <c r="F4" s="444" t="s">
        <v>8</v>
      </c>
      <c r="G4" s="473" t="s">
        <v>142</v>
      </c>
      <c r="H4" s="473"/>
      <c r="I4" s="489" t="s">
        <v>143</v>
      </c>
      <c r="J4" s="490"/>
      <c r="K4" s="489" t="s">
        <v>144</v>
      </c>
      <c r="L4" s="493"/>
      <c r="M4" s="491" t="s">
        <v>145</v>
      </c>
    </row>
    <row r="5" spans="2:15" ht="43.5" customHeight="1" thickBot="1" x14ac:dyDescent="0.2">
      <c r="B5" s="442"/>
      <c r="C5" s="443"/>
      <c r="D5" s="445"/>
      <c r="E5" s="445"/>
      <c r="F5" s="445"/>
      <c r="G5" s="105" t="s">
        <v>146</v>
      </c>
      <c r="H5" s="106" t="s">
        <v>147</v>
      </c>
      <c r="I5" s="107" t="s">
        <v>148</v>
      </c>
      <c r="J5" s="148" t="s">
        <v>149</v>
      </c>
      <c r="K5" s="107" t="s">
        <v>148</v>
      </c>
      <c r="L5" s="149" t="s">
        <v>150</v>
      </c>
      <c r="M5" s="492"/>
    </row>
    <row r="6" spans="2:15" ht="42" customHeight="1" thickTop="1" x14ac:dyDescent="0.15">
      <c r="B6" s="414" t="str">
        <f>IF('評価項目(標準)'!B5="","",+'評価項目(標準)'!B5)</f>
        <v>企　業　の　能　力　等</v>
      </c>
      <c r="C6" s="447" t="str">
        <f>IF(+'評価項目(標準)'!C5="","",+'評価項目(標準)'!C5)</f>
        <v>地域精通度・貢献度</v>
      </c>
      <c r="D6" s="449" t="str">
        <f>IF(+'評価項目(標準)'!D5="","",+'評価項目(標準)'!D5)</f>
        <v>地域精通度</v>
      </c>
      <c r="E6" s="472" t="str">
        <f>IF(+'評価項目(標準)'!E5="","",+'評価項目(標準)'!E5)</f>
        <v>本店等所在地</v>
      </c>
      <c r="F6" s="471">
        <f>+IF(+'評価項目(標準)'!J5="","",+'評価項目(標準)'!J5)</f>
        <v>10</v>
      </c>
      <c r="G6" s="108">
        <f>+IF(+'評価項目(標準)'!I5="","",+'評価項目(標準)'!I5)</f>
        <v>10</v>
      </c>
      <c r="H6" s="109" t="str">
        <f>+IF(+'評価項目(標準)'!F5="","",+'評価項目(標準)'!F5)</f>
        <v>管内業者
伊賀建設事務所管内に
本店及び建設業法上の主たる営業所あり</v>
      </c>
      <c r="I6" s="470"/>
      <c r="J6" s="464" t="str">
        <f>IF(I6="","",VLOOKUP(I6,'評価項目(標準)'!F5:I7,4,FALSE))</f>
        <v/>
      </c>
      <c r="K6" s="495" t="s">
        <v>151</v>
      </c>
      <c r="L6" s="496" t="s">
        <v>151</v>
      </c>
      <c r="M6" s="464" t="str">
        <f>J6</f>
        <v/>
      </c>
    </row>
    <row r="7" spans="2:15" ht="42" customHeight="1" x14ac:dyDescent="0.15">
      <c r="B7" s="415"/>
      <c r="C7" s="448"/>
      <c r="D7" s="450"/>
      <c r="E7" s="368"/>
      <c r="F7" s="469"/>
      <c r="G7" s="69">
        <f>+IF(+'評価項目(標準)'!I6="","",+'評価項目(標準)'!I6)</f>
        <v>5</v>
      </c>
      <c r="H7" s="110" t="str">
        <f>+IF(+'評価項目(標準)'!F6="","",+'評価項目(標準)'!F6)</f>
        <v>準管内業者
県内に本店を有し、伊賀建設事務所管内に
建設業法上の営業所あり</v>
      </c>
      <c r="I7" s="424"/>
      <c r="J7" s="427"/>
      <c r="K7" s="421"/>
      <c r="L7" s="497"/>
      <c r="M7" s="427"/>
    </row>
    <row r="8" spans="2:15" ht="42" customHeight="1" x14ac:dyDescent="0.15">
      <c r="B8" s="415"/>
      <c r="C8" s="448"/>
      <c r="D8" s="451"/>
      <c r="E8" s="368"/>
      <c r="F8" s="469"/>
      <c r="G8" s="69">
        <f>+IF(+'評価項目(標準)'!I7="","",+'評価項目(標準)'!I7)</f>
        <v>0</v>
      </c>
      <c r="H8" s="76" t="str">
        <f>+IF(+'評価項目(標準)'!F7="","",+'評価項目(標準)'!F7)</f>
        <v>上記以外</v>
      </c>
      <c r="I8" s="424"/>
      <c r="J8" s="427"/>
      <c r="K8" s="421"/>
      <c r="L8" s="497"/>
      <c r="M8" s="427"/>
    </row>
    <row r="9" spans="2:15" ht="31.5" customHeight="1" x14ac:dyDescent="0.15">
      <c r="B9" s="415"/>
      <c r="C9" s="448"/>
      <c r="D9" s="450" t="str">
        <f>IF(+'評価項目(標準)'!D8="","",+'評価項目(標準)'!D8)</f>
        <v>地域貢献度</v>
      </c>
      <c r="E9" s="452" t="str">
        <f>IF(+'評価項目(標準)'!E8="","",+'評価項目(標準)'!E8)</f>
        <v>① 多面的機能支払活動実績
② 土地改良施設等における災害時の応急対策業務等に
　 関する協定に基づいた訓練等への参加実績
③ 公共施設美化活動実績</v>
      </c>
      <c r="F9" s="420">
        <f>+IF(+'評価項目(標準)'!J8="","",+'評価項目(標準)'!J8)</f>
        <v>5</v>
      </c>
      <c r="G9" s="467" t="str">
        <f>+IF(+'評価項目(標準)'!F8="","",+'評価項目(標準)'!F8)</f>
        <v>左欄の①～③のうち、該当する項目数</v>
      </c>
      <c r="H9" s="468"/>
      <c r="I9" s="423"/>
      <c r="J9" s="426" t="str">
        <f>IF(I9="","",VLOOKUP(I9,'評価項目(標準)'!F9:I12,4,FALSE))</f>
        <v/>
      </c>
      <c r="K9" s="423"/>
      <c r="L9" s="426" t="str">
        <f>IF(K9="","",VLOOKUP(K9,'評価項目(標準)'!F9:I12,4,FALSE))</f>
        <v/>
      </c>
      <c r="M9" s="433" t="str">
        <f>IF(J9="","",IF(L9="","",ROUNDUP(AVERAGE(J9,L9),1)))</f>
        <v/>
      </c>
    </row>
    <row r="10" spans="2:15" ht="31.5" customHeight="1" x14ac:dyDescent="0.15">
      <c r="B10" s="415"/>
      <c r="C10" s="448"/>
      <c r="D10" s="450"/>
      <c r="E10" s="453"/>
      <c r="F10" s="421"/>
      <c r="G10" s="69">
        <f>+IF(+'評価項目(標準)'!I9="","",+'評価項目(標準)'!I9)</f>
        <v>5</v>
      </c>
      <c r="H10" s="76" t="str">
        <f>+IF(+'評価項目(標準)'!F9="","",+'評価項目(標準)'!F9)</f>
        <v>３項目</v>
      </c>
      <c r="I10" s="424"/>
      <c r="J10" s="427"/>
      <c r="K10" s="424"/>
      <c r="L10" s="427"/>
      <c r="M10" s="469"/>
    </row>
    <row r="11" spans="2:15" ht="31.5" customHeight="1" x14ac:dyDescent="0.15">
      <c r="B11" s="415"/>
      <c r="C11" s="448"/>
      <c r="D11" s="450"/>
      <c r="E11" s="453"/>
      <c r="F11" s="421"/>
      <c r="G11" s="69">
        <f>+IF(+'評価項目(標準)'!I10="","",+'評価項目(標準)'!I10)</f>
        <v>3</v>
      </c>
      <c r="H11" s="76" t="str">
        <f>+IF(+'評価項目(標準)'!F10="","",+'評価項目(標準)'!F10)</f>
        <v>２項目</v>
      </c>
      <c r="I11" s="424"/>
      <c r="J11" s="427"/>
      <c r="K11" s="424"/>
      <c r="L11" s="427"/>
      <c r="M11" s="469"/>
    </row>
    <row r="12" spans="2:15" ht="31.5" customHeight="1" x14ac:dyDescent="0.15">
      <c r="B12" s="415"/>
      <c r="C12" s="448"/>
      <c r="D12" s="450"/>
      <c r="E12" s="453"/>
      <c r="F12" s="421"/>
      <c r="G12" s="69">
        <f>+IF(+'評価項目(標準)'!I11="","",+'評価項目(標準)'!I11)</f>
        <v>1</v>
      </c>
      <c r="H12" s="76" t="str">
        <f>+IF(+'評価項目(標準)'!F11="","",+'評価項目(標準)'!F11)</f>
        <v>１項目</v>
      </c>
      <c r="I12" s="424"/>
      <c r="J12" s="427"/>
      <c r="K12" s="424"/>
      <c r="L12" s="427"/>
      <c r="M12" s="469"/>
    </row>
    <row r="13" spans="2:15" ht="31.5" customHeight="1" x14ac:dyDescent="0.15">
      <c r="B13" s="415"/>
      <c r="C13" s="448"/>
      <c r="D13" s="450"/>
      <c r="E13" s="453"/>
      <c r="F13" s="421"/>
      <c r="G13" s="69">
        <f>+IF(+'評価項目(標準)'!I12="","",+'評価項目(標準)'!I12)</f>
        <v>0</v>
      </c>
      <c r="H13" s="76" t="str">
        <f>+IF(+'評価項目(標準)'!F12="","",+'評価項目(標準)'!F12)</f>
        <v>実績なし</v>
      </c>
      <c r="I13" s="424"/>
      <c r="J13" s="427"/>
      <c r="K13" s="424"/>
      <c r="L13" s="427"/>
      <c r="M13" s="469"/>
    </row>
    <row r="14" spans="2:15" ht="31.5" customHeight="1" x14ac:dyDescent="0.15">
      <c r="B14" s="415"/>
      <c r="C14" s="448"/>
      <c r="D14" s="450"/>
      <c r="E14" s="406" t="str">
        <f>IF(+'評価項目(標準)'!E13="","",+'評価項目(標準)'!E13)</f>
        <v>家畜伝染病発生等の緊急時における家畜処分
の運用協定等の評価</v>
      </c>
      <c r="F14" s="420">
        <f>+IF(+'評価項目(標準)'!J13="","",+'評価項目(標準)'!J13)</f>
        <v>9</v>
      </c>
      <c r="G14" s="69">
        <f>+IF(+'評価項目(標準)'!I13="","",+'評価項目(標準)'!I13)</f>
        <v>9</v>
      </c>
      <c r="H14" s="111" t="str">
        <f>+IF(+'評価項目(標準)'!F13="","",+'評価項目(標準)'!F13)</f>
        <v>「家畜処分の運用協定の実績」あり</v>
      </c>
      <c r="I14" s="423"/>
      <c r="J14" s="426" t="str">
        <f>IF(I14="","",VLOOKUP(I14,'評価項目(標準)'!F13:I15,4,FALSE))</f>
        <v/>
      </c>
      <c r="K14" s="423"/>
      <c r="L14" s="426" t="str">
        <f>IF(K14="","",VLOOKUP(K14,'評価項目(標準)'!F13:I15,4,FALSE))</f>
        <v/>
      </c>
      <c r="M14" s="433" t="str">
        <f>IF(J14="","",IF(L14="","",ROUNDUP(AVERAGE(J14,L14),1)))</f>
        <v/>
      </c>
    </row>
    <row r="15" spans="2:15" ht="31.5" customHeight="1" x14ac:dyDescent="0.15">
      <c r="B15" s="415"/>
      <c r="C15" s="448"/>
      <c r="D15" s="450"/>
      <c r="E15" s="367"/>
      <c r="F15" s="421"/>
      <c r="G15" s="69">
        <f>+IF(+'評価項目(標準)'!I14="","",+'評価項目(標準)'!I14)</f>
        <v>3</v>
      </c>
      <c r="H15" s="111" t="str">
        <f>+IF(+'評価項目(標準)'!F14="","",+'評価項目(標準)'!F14)</f>
        <v>「研修会への参加実績」あり</v>
      </c>
      <c r="I15" s="424"/>
      <c r="J15" s="427"/>
      <c r="K15" s="424"/>
      <c r="L15" s="427"/>
      <c r="M15" s="469"/>
    </row>
    <row r="16" spans="2:15" ht="31.5" customHeight="1" x14ac:dyDescent="0.15">
      <c r="B16" s="415"/>
      <c r="C16" s="448"/>
      <c r="D16" s="450"/>
      <c r="E16" s="367"/>
      <c r="F16" s="421"/>
      <c r="G16" s="69">
        <f>+IF(+'評価項目(標準)'!I15="","",+'評価項目(標準)'!I15)</f>
        <v>0</v>
      </c>
      <c r="H16" s="76" t="str">
        <f>+IF(+'評価項目(標準)'!F15="","",+'評価項目(標準)'!F15)</f>
        <v>実績なし</v>
      </c>
      <c r="I16" s="424"/>
      <c r="J16" s="427"/>
      <c r="K16" s="424"/>
      <c r="L16" s="427"/>
      <c r="M16" s="469"/>
    </row>
    <row r="17" spans="2:19" ht="36" customHeight="1" x14ac:dyDescent="0.15">
      <c r="B17" s="415"/>
      <c r="C17" s="417" t="str">
        <f>IF(+'評価項目(標準)'!C16="","",+'評価項目(標準)'!C16)</f>
        <v>社会貢献度</v>
      </c>
      <c r="D17" s="444" t="str">
        <f>IF(+'評価項目(標準)'!D16="","",+'評価項目(標準)'!D16)</f>
        <v>社会貢献度</v>
      </c>
      <c r="E17" s="452"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420">
        <f>+IF(+'評価項目(標準)'!J16="","",+'評価項目(標準)'!J16)</f>
        <v>4</v>
      </c>
      <c r="G17" s="467" t="s">
        <v>134</v>
      </c>
      <c r="H17" s="468"/>
      <c r="I17" s="423"/>
      <c r="J17" s="433" t="str">
        <f>+IF(I17="","",VLOOKUP(I17,'評価項目(標準)'!F17:I21,4,0))</f>
        <v/>
      </c>
      <c r="K17" s="423"/>
      <c r="L17" s="433" t="str">
        <f>+IF(K17="","",VLOOKUP(K17,'評価項目(標準)'!F17:I21,4,FALSE))</f>
        <v/>
      </c>
      <c r="M17" s="433" t="str">
        <f>IF(J17="","",IF(L17="","",ROUNDUP(AVERAGE(J17,L17),1)))</f>
        <v/>
      </c>
    </row>
    <row r="18" spans="2:19" ht="36" customHeight="1" x14ac:dyDescent="0.15">
      <c r="B18" s="415"/>
      <c r="C18" s="415"/>
      <c r="D18" s="368"/>
      <c r="E18" s="453"/>
      <c r="F18" s="421"/>
      <c r="G18" s="63">
        <f>+IF(+'評価項目(標準)'!I17="","",+'評価項目(標準)'!I17)</f>
        <v>4</v>
      </c>
      <c r="H18" s="112" t="str">
        <f>+IF(+'評価項目(標準)'!F17="","",+'評価項目(標準)'!F17)</f>
        <v>４点</v>
      </c>
      <c r="I18" s="424"/>
      <c r="J18" s="469"/>
      <c r="K18" s="424"/>
      <c r="L18" s="469"/>
      <c r="M18" s="469"/>
      <c r="S18" s="150" t="str">
        <f>IF(I17="","",VLOOKUP(I17,'評価項目(標準)'!F17:I21,4,FALSE))</f>
        <v/>
      </c>
    </row>
    <row r="19" spans="2:19" ht="36" customHeight="1" x14ac:dyDescent="0.15">
      <c r="B19" s="415"/>
      <c r="C19" s="415"/>
      <c r="D19" s="368"/>
      <c r="E19" s="453"/>
      <c r="F19" s="421"/>
      <c r="G19" s="63">
        <f>+IF(+'評価項目(標準)'!I18="","",+'評価項目(標準)'!I18)</f>
        <v>3</v>
      </c>
      <c r="H19" s="112" t="str">
        <f>+IF(+'評価項目(標準)'!F18="","",+'評価項目(標準)'!F18)</f>
        <v>３点</v>
      </c>
      <c r="I19" s="424"/>
      <c r="J19" s="469"/>
      <c r="K19" s="424"/>
      <c r="L19" s="469"/>
      <c r="M19" s="469"/>
      <c r="S19" s="151"/>
    </row>
    <row r="20" spans="2:19" ht="36" customHeight="1" x14ac:dyDescent="0.15">
      <c r="B20" s="415"/>
      <c r="C20" s="415"/>
      <c r="D20" s="368"/>
      <c r="E20" s="453"/>
      <c r="F20" s="421"/>
      <c r="G20" s="63">
        <f>+IF(+'評価項目(標準)'!I19="","",+'評価項目(標準)'!I19)</f>
        <v>2</v>
      </c>
      <c r="H20" s="112" t="str">
        <f>+IF(+'評価項目(標準)'!F19="","",+'評価項目(標準)'!F19)</f>
        <v>２点</v>
      </c>
      <c r="I20" s="424"/>
      <c r="J20" s="469"/>
      <c r="K20" s="424"/>
      <c r="L20" s="469"/>
      <c r="M20" s="469"/>
      <c r="S20" s="151"/>
    </row>
    <row r="21" spans="2:19" ht="36" customHeight="1" x14ac:dyDescent="0.15">
      <c r="B21" s="415"/>
      <c r="C21" s="415"/>
      <c r="D21" s="368"/>
      <c r="E21" s="453"/>
      <c r="F21" s="421"/>
      <c r="G21" s="63">
        <f>+IF(+'評価項目(標準)'!I20="","",+'評価項目(標準)'!I20)</f>
        <v>1</v>
      </c>
      <c r="H21" s="112" t="str">
        <f>+IF(+'評価項目(標準)'!F20="","",+'評価項目(標準)'!F20)</f>
        <v>１点</v>
      </c>
      <c r="I21" s="424"/>
      <c r="J21" s="469"/>
      <c r="K21" s="424"/>
      <c r="L21" s="469"/>
      <c r="M21" s="469"/>
    </row>
    <row r="22" spans="2:19" ht="36" customHeight="1" x14ac:dyDescent="0.15">
      <c r="B22" s="415"/>
      <c r="C22" s="415"/>
      <c r="D22" s="368"/>
      <c r="E22" s="454"/>
      <c r="F22" s="439"/>
      <c r="G22" s="63">
        <f>+IF(+'評価項目(標準)'!I21="","",+'評価項目(標準)'!I21)</f>
        <v>0</v>
      </c>
      <c r="H22" s="112" t="str">
        <f>+IF(+'評価項目(標準)'!F21="","",+'評価項目(標準)'!F21)</f>
        <v>実績（取得点）なし</v>
      </c>
      <c r="I22" s="425"/>
      <c r="J22" s="434"/>
      <c r="K22" s="425"/>
      <c r="L22" s="434"/>
      <c r="M22" s="434"/>
    </row>
    <row r="23" spans="2:19" ht="31.5" customHeight="1" x14ac:dyDescent="0.15">
      <c r="B23" s="415"/>
      <c r="C23" s="415"/>
      <c r="D23" s="368"/>
      <c r="E23" s="406" t="str">
        <f>IF(+'評価項目(標準)'!E22="","",+'評価項目(標準)'!E22)</f>
        <v>県内企業による施工</v>
      </c>
      <c r="F23" s="420">
        <f>+IF(+'評価項目(標準)'!J22="","",+'評価項目(標準)'!J22)</f>
        <v>5</v>
      </c>
      <c r="G23" s="63">
        <f>+IF(+'評価項目(標準)'!I22="","",+'評価項目(標準)'!I22)</f>
        <v>5</v>
      </c>
      <c r="H23" s="112" t="str">
        <f>+IF(+'評価項目(標準)'!F22="","",+'評価項目(標準)'!F22)</f>
        <v>県内企業による施工の割合 90 ％以上</v>
      </c>
      <c r="I23" s="423"/>
      <c r="J23" s="426" t="str">
        <f>IF(I23="","",VLOOKUP(I23,'評価項目(標準)'!F22:I24,4,FALSE))</f>
        <v/>
      </c>
      <c r="K23" s="420" t="s">
        <v>151</v>
      </c>
      <c r="L23" s="483" t="s">
        <v>151</v>
      </c>
      <c r="M23" s="433" t="str">
        <f>J23</f>
        <v/>
      </c>
    </row>
    <row r="24" spans="2:19" ht="31.5" customHeight="1" x14ac:dyDescent="0.15">
      <c r="B24" s="415"/>
      <c r="C24" s="415"/>
      <c r="D24" s="368"/>
      <c r="E24" s="367"/>
      <c r="F24" s="421"/>
      <c r="G24" s="63">
        <f>+IF(+'評価項目(標準)'!I23="","",+'評価項目(標準)'!I23)</f>
        <v>3</v>
      </c>
      <c r="H24" s="112" t="str">
        <f>+IF(+'評価項目(標準)'!F23="","",+'評価項目(標準)'!F23)</f>
        <v>県内企業による施工の割合 70 ％以上</v>
      </c>
      <c r="I24" s="424"/>
      <c r="J24" s="427"/>
      <c r="K24" s="421"/>
      <c r="L24" s="484"/>
      <c r="M24" s="469"/>
    </row>
    <row r="25" spans="2:19" ht="31.5" customHeight="1" x14ac:dyDescent="0.15">
      <c r="B25" s="415"/>
      <c r="C25" s="446"/>
      <c r="D25" s="369"/>
      <c r="E25" s="435"/>
      <c r="F25" s="439"/>
      <c r="G25" s="63">
        <f>+IF(+'評価項目(標準)'!I24="","",+'評価項目(標準)'!I24)</f>
        <v>0</v>
      </c>
      <c r="H25" s="112" t="str">
        <f>+IF(+'評価項目(標準)'!F24="","",+'評価項目(標準)'!F24)</f>
        <v>上記以外</v>
      </c>
      <c r="I25" s="425"/>
      <c r="J25" s="429"/>
      <c r="K25" s="439"/>
      <c r="L25" s="485"/>
      <c r="M25" s="434"/>
    </row>
    <row r="26" spans="2:19" ht="31.5" customHeight="1" x14ac:dyDescent="0.15">
      <c r="B26" s="415"/>
      <c r="C26" s="417" t="str">
        <f>IF(+'評価項目(標準)'!C25="","",+'評価項目(標準)'!C25)</f>
        <v>企業の技術力等</v>
      </c>
      <c r="D26" s="444" t="str">
        <f>IF(+'評価項目(標準)'!D25="","",+'評価項目(標準)'!D25)</f>
        <v>工事実績</v>
      </c>
      <c r="E26" s="406" t="str">
        <f>IF(+'評価項目(標準)'!E25="","",+'評価項目(標準)'!E25)</f>
        <v>企業の工事実績</v>
      </c>
      <c r="F26" s="420">
        <f>+IF(+'評価項目(標準)'!J25="","",+'評価項目(標準)'!J25)</f>
        <v>20</v>
      </c>
      <c r="G26" s="63">
        <f>+IF(+'評価項目(標準)'!I25="","",+'評価項目(標準)'!I25)</f>
        <v>20</v>
      </c>
      <c r="H26" s="112" t="str">
        <f>+IF(+'評価項目(標準)'!F25="","",+'評価項目(標準)'!F25)</f>
        <v>評価対象工事の実績あり</v>
      </c>
      <c r="I26" s="423"/>
      <c r="J26" s="426" t="str">
        <f>IF(I26="","",VLOOKUP(I26,'評価項目(標準)'!F25:I26,4,FALSE))</f>
        <v/>
      </c>
      <c r="K26" s="423"/>
      <c r="L26" s="426" t="str">
        <f>IF(K26="","",VLOOKUP(K26,'評価項目(標準)'!F25:I26,4,FALSE))</f>
        <v/>
      </c>
      <c r="M26" s="433" t="str">
        <f>IF(J26="","",IF(L26="","",ROUNDUP(AVERAGE(J26,L26),1)))</f>
        <v/>
      </c>
    </row>
    <row r="27" spans="2:19" ht="31.5" customHeight="1" x14ac:dyDescent="0.15">
      <c r="B27" s="415"/>
      <c r="C27" s="415"/>
      <c r="D27" s="369"/>
      <c r="E27" s="435"/>
      <c r="F27" s="439"/>
      <c r="G27" s="63">
        <f>+IF(+'評価項目(標準)'!I26="","",+'評価項目(標準)'!I26)</f>
        <v>0</v>
      </c>
      <c r="H27" s="113" t="str">
        <f>+IF(+'評価項目(標準)'!F26="","",+'評価項目(標準)'!F26)</f>
        <v>評価対象工事の実績なし</v>
      </c>
      <c r="I27" s="425"/>
      <c r="J27" s="429"/>
      <c r="K27" s="425"/>
      <c r="L27" s="429"/>
      <c r="M27" s="434"/>
    </row>
    <row r="28" spans="2:19" ht="31.5" customHeight="1" x14ac:dyDescent="0.15">
      <c r="B28" s="415"/>
      <c r="C28" s="415"/>
      <c r="D28" s="444" t="str">
        <f>IF(+'評価項目(標準)'!D27="","",+'評価項目(標準)'!D27)</f>
        <v>工事成績</v>
      </c>
      <c r="E28" s="406" t="str">
        <f>IF(+'評価項目(標準)'!E27="","",+'評価項目(標準)'!E27)</f>
        <v>申告工事成績点</v>
      </c>
      <c r="F28" s="420">
        <f>+IF(+'評価項目(標準)'!J27="","",+'評価項目(標準)'!J27)</f>
        <v>30</v>
      </c>
      <c r="G28" s="69">
        <f>IF(+'評価項目(標準)'!I27="","",+'評価項目(標準)'!I27)</f>
        <v>30</v>
      </c>
      <c r="H28" s="114" t="str">
        <f>IF(+'評価項目(標準)'!F27="","",+'評価項目(標準)'!F27)</f>
        <v xml:space="preserve">申告工事成績点が９０点以上の場合 </v>
      </c>
      <c r="I28" s="455"/>
      <c r="J28" s="476" t="str">
        <f>IF(NOT(ISNUMBER(I28)),"",IF(I28="","",IF(I28&gt;100,"",IF(I28&gt;90,G28,IF(I28&gt;=75,ROUNDDOWN((ROUND(I28-75,1)*G28/15),1),IF(I28&lt;75,0))))))</f>
        <v/>
      </c>
      <c r="K28" s="455"/>
      <c r="L28" s="476" t="str">
        <f>IF(NOT(ISNUMBER(K28)),"",IF(K28="","",IF(K28&gt;100,"",IF(K28&gt;90,G28,IF(K28&gt;=75,ROUNDDOWN((ROUND(K28-75,1)*G28/15),1),IF(K28&lt;75,0))))))</f>
        <v/>
      </c>
      <c r="M28" s="494" t="str">
        <f>IF(J28="","",IF(L28="","",ROUNDUP(AVERAGE(J28,L28),1)))</f>
        <v/>
      </c>
    </row>
    <row r="29" spans="2:19" ht="31.5" customHeight="1" x14ac:dyDescent="0.15">
      <c r="B29" s="415"/>
      <c r="C29" s="415"/>
      <c r="D29" s="368"/>
      <c r="E29" s="367"/>
      <c r="F29" s="421"/>
      <c r="G29" s="115" t="str">
        <f>IF(+'評価項目(標準)'!I28="","",+'評価項目(標準)'!I28)</f>
        <v/>
      </c>
      <c r="H29" s="467" t="str">
        <f>IF(+'評価項目(標準)'!F28="","",+'評価項目(標準)'!F28)</f>
        <v>申告工事成績点が７５点以上９０点未満の場合
(申告工事成績点－７５点)　×　３０／１５</v>
      </c>
      <c r="I29" s="456"/>
      <c r="J29" s="477"/>
      <c r="K29" s="456"/>
      <c r="L29" s="477"/>
      <c r="M29" s="494"/>
    </row>
    <row r="30" spans="2:19" ht="31.5" customHeight="1" x14ac:dyDescent="0.15">
      <c r="B30" s="415"/>
      <c r="C30" s="415"/>
      <c r="D30" s="368"/>
      <c r="E30" s="367"/>
      <c r="F30" s="421"/>
      <c r="G30" s="116" t="str">
        <f>IF(+'評価項目(標準)'!I29="","",+'評価項目(標準)'!I29)</f>
        <v>～</v>
      </c>
      <c r="H30" s="475"/>
      <c r="I30" s="456"/>
      <c r="J30" s="477"/>
      <c r="K30" s="456"/>
      <c r="L30" s="477"/>
      <c r="M30" s="494">
        <f>J30</f>
        <v>0</v>
      </c>
    </row>
    <row r="31" spans="2:19" ht="31.5" customHeight="1" x14ac:dyDescent="0.15">
      <c r="B31" s="415"/>
      <c r="C31" s="415"/>
      <c r="D31" s="368"/>
      <c r="E31" s="367"/>
      <c r="F31" s="421"/>
      <c r="G31" s="62" t="str">
        <f>IF(+'評価項目(標準)'!I30="","",+'評価項目(標準)'!I30)</f>
        <v/>
      </c>
      <c r="H31" s="435"/>
      <c r="I31" s="456"/>
      <c r="J31" s="478"/>
      <c r="K31" s="456"/>
      <c r="L31" s="478"/>
      <c r="M31" s="494"/>
    </row>
    <row r="32" spans="2:19" ht="31.5" customHeight="1" x14ac:dyDescent="0.15">
      <c r="B32" s="415"/>
      <c r="C32" s="415"/>
      <c r="D32" s="369"/>
      <c r="E32" s="435"/>
      <c r="F32" s="439"/>
      <c r="G32" s="69">
        <f>IF(+'評価項目(標準)'!I31="","",+'評価項目(標準)'!I31)</f>
        <v>0</v>
      </c>
      <c r="H32" s="114" t="str">
        <f>IF(+'評価項目(標準)'!F31="","",+'評価項目(標準)'!F31)</f>
        <v>申告工事成績点が７５点未満の場合</v>
      </c>
      <c r="I32" s="457"/>
      <c r="J32" s="479"/>
      <c r="K32" s="457"/>
      <c r="L32" s="479"/>
      <c r="M32" s="494"/>
    </row>
    <row r="33" spans="2:13" ht="31.5" customHeight="1" x14ac:dyDescent="0.15">
      <c r="B33" s="415"/>
      <c r="C33" s="415"/>
      <c r="D33" s="406" t="str">
        <f>IF(+'評価項目(標準)'!D32="","",+'評価項目(標準)'!D32)</f>
        <v>品質
マネジメント</v>
      </c>
      <c r="E33" s="406" t="str">
        <f>IF(+'評価項目(標準)'!E32="","",+'評価項目(標準)'!E32)</f>
        <v>品質マネジメントシステムの認証</v>
      </c>
      <c r="F33" s="420">
        <f>+IF(+'評価項目(標準)'!J32="","",+'評価項目(標準)'!J32)</f>
        <v>3</v>
      </c>
      <c r="G33" s="63">
        <f>+IF(+'評価項目(標準)'!I32="","",+'評価項目(標準)'!I32)</f>
        <v>3</v>
      </c>
      <c r="H33" s="112" t="str">
        <f>+IF(+'評価項目(標準)'!F32="","",+'評価項目(標準)'!F32)</f>
        <v>有</v>
      </c>
      <c r="I33" s="423"/>
      <c r="J33" s="433" t="str">
        <f>IF(I33="","",IF(I33=H33,G33,IF(I33=H34,G34)))</f>
        <v/>
      </c>
      <c r="K33" s="423"/>
      <c r="L33" s="433" t="str">
        <f>IF(K33="","",IF(K33=H33,G33,IF(K33=H34,G34)))</f>
        <v/>
      </c>
      <c r="M33" s="433" t="str">
        <f>IF(J33="","",IF(L33="","",ROUNDUP(AVERAGE(J33,L33),1)))</f>
        <v/>
      </c>
    </row>
    <row r="34" spans="2:13" ht="31.5" customHeight="1" x14ac:dyDescent="0.15">
      <c r="B34" s="415"/>
      <c r="C34" s="415"/>
      <c r="D34" s="368"/>
      <c r="E34" s="435"/>
      <c r="F34" s="439"/>
      <c r="G34" s="63">
        <f>+IF(+'評価項目(標準)'!I33="","",+'評価項目(標準)'!I33)</f>
        <v>0</v>
      </c>
      <c r="H34" s="112" t="str">
        <f>+IF(+'評価項目(標準)'!F33="","",+'評価項目(標準)'!F33)</f>
        <v>無</v>
      </c>
      <c r="I34" s="425"/>
      <c r="J34" s="434"/>
      <c r="K34" s="425"/>
      <c r="L34" s="434"/>
      <c r="M34" s="434"/>
    </row>
    <row r="35" spans="2:13" ht="31.5" customHeight="1" x14ac:dyDescent="0.15">
      <c r="B35" s="415"/>
      <c r="C35" s="415"/>
      <c r="D35" s="406" t="str">
        <f>IF(+'評価項目(標準)'!D34="","",+'評価項目(標準)'!D34)</f>
        <v>労働安全
衛生管理</v>
      </c>
      <c r="E35" s="406" t="str">
        <f>IF(+'評価項目(標準)'!E34="","",+'評価項目(標準)'!E34)</f>
        <v>労働安全衛生マネジメントシステムの認証</v>
      </c>
      <c r="F35" s="420">
        <f>+IF(+'評価項目(標準)'!J34="","",+'評価項目(標準)'!J34)</f>
        <v>5</v>
      </c>
      <c r="G35" s="69">
        <v>5</v>
      </c>
      <c r="H35" s="111" t="str">
        <f>IF(+'評価項目(標準)'!F34="","",+'評価項目(標準)'!F34)</f>
        <v>有</v>
      </c>
      <c r="I35" s="430"/>
      <c r="J35" s="433" t="str">
        <f>IF(I35="","",IF(I35=H35,G35,IF(I35=H36,G36)))</f>
        <v/>
      </c>
      <c r="K35" s="430"/>
      <c r="L35" s="433" t="str">
        <f>IF(K35="","",IF(K35=H35,G35,IF(K35=H36,G36)))</f>
        <v/>
      </c>
      <c r="M35" s="433" t="str">
        <f>IF(J35="","",IF(L35="","",ROUNDUP(AVERAGE(J35,L35),1)))</f>
        <v/>
      </c>
    </row>
    <row r="36" spans="2:13" ht="31.5" customHeight="1" thickBot="1" x14ac:dyDescent="0.2">
      <c r="B36" s="415"/>
      <c r="C36" s="415"/>
      <c r="D36" s="451"/>
      <c r="E36" s="435"/>
      <c r="F36" s="439"/>
      <c r="G36" s="69">
        <v>0</v>
      </c>
      <c r="H36" s="117" t="str">
        <f>IF(+'評価項目(標準)'!F35="","",+'評価項目(標準)'!F35)</f>
        <v>無</v>
      </c>
      <c r="I36" s="430"/>
      <c r="J36" s="434"/>
      <c r="K36" s="430"/>
      <c r="L36" s="434"/>
      <c r="M36" s="434"/>
    </row>
    <row r="37" spans="2:13" ht="31.5" customHeight="1" thickTop="1" thickBot="1" x14ac:dyDescent="0.2">
      <c r="B37" s="411" t="str">
        <f>IF('評価項目(標準)'!B36="","",+'評価項目(標準)'!B36)</f>
        <v>技術者の能力</v>
      </c>
      <c r="C37" s="414" t="str">
        <f>IF(+'評価項目(標準)'!C36="","",+'評価項目(標準)'!C36)</f>
        <v>技術者の能力</v>
      </c>
      <c r="D37" s="366" t="str">
        <f>IF(+'評価項目(標準)'!D36="","",+'評価項目(標準)'!D36)</f>
        <v>配置予定
技術者の
工事実績</v>
      </c>
      <c r="E37" s="366" t="str">
        <f>IF(+'評価項目(標準)'!E36="","",+'評価項目(標準)'!E36)</f>
        <v>主任（監理）技術者又は
現場代理人としての工事実績</v>
      </c>
      <c r="F37" s="482">
        <f>+IF(+'評価項目(標準)'!J36="","",+'評価項目(標準)'!J36)</f>
        <v>20</v>
      </c>
      <c r="G37" s="118">
        <f>+IF(+'評価項目(標準)'!I36="","",+'評価項目(標準)'!I36)</f>
        <v>20</v>
      </c>
      <c r="H37" s="119" t="str">
        <f>+IF(+'評価項目(標準)'!F36="","",+'評価項目(標準)'!F36)</f>
        <v>評価対象工事の実績あり</v>
      </c>
      <c r="I37" s="431"/>
      <c r="J37" s="464" t="str">
        <f>IF(I37="","",VLOOKUP(I37,'評価項目(標準)'!F36:I37,4,FALSE))</f>
        <v/>
      </c>
      <c r="K37" s="432"/>
      <c r="L37" s="464" t="str">
        <f>IF(K37="","",VLOOKUP(K37,'評価項目(標準)'!F36:I37,4,FALSE))</f>
        <v/>
      </c>
      <c r="M37" s="486" t="str">
        <f>IF(J37="","",IF(L37="","",ROUNDUP(AVERAGE(J37,L37),1)))</f>
        <v/>
      </c>
    </row>
    <row r="38" spans="2:13" ht="31.5" customHeight="1" thickTop="1" x14ac:dyDescent="0.15">
      <c r="B38" s="412"/>
      <c r="C38" s="415"/>
      <c r="D38" s="435"/>
      <c r="E38" s="435"/>
      <c r="F38" s="439"/>
      <c r="G38" s="63">
        <f>+IF(+'評価項目(標準)'!I37="","",+'評価項目(標準)'!I37)</f>
        <v>0</v>
      </c>
      <c r="H38" s="113" t="str">
        <f>+IF(+'評価項目(標準)'!F37="","",+'評価項目(標準)'!F37)</f>
        <v>評価対象工事の実績なし</v>
      </c>
      <c r="I38" s="432"/>
      <c r="J38" s="429"/>
      <c r="K38" s="418"/>
      <c r="L38" s="429"/>
      <c r="M38" s="487"/>
    </row>
    <row r="39" spans="2:13" ht="31.5" customHeight="1" x14ac:dyDescent="0.15">
      <c r="B39" s="412"/>
      <c r="C39" s="415"/>
      <c r="D39" s="406" t="str">
        <f>IF(+'評価項目(標準)'!D38="","",+'評価項目(標準)'!D38)</f>
        <v>配置予定技術者の
資格保有状況</v>
      </c>
      <c r="E39" s="406" t="str">
        <f>IF(+'評価項目(標準)'!E38="","",+'評価項目(標準)'!E38)</f>
        <v>舗装工事に係る資格</v>
      </c>
      <c r="F39" s="421">
        <f>+IF(+'評価項目(標準)'!J38="","",+'評価項目(標準)'!J38)</f>
        <v>5</v>
      </c>
      <c r="G39" s="63">
        <f>+IF(+'評価項目(標準)'!I38="","",+'評価項目(標準)'!I38)</f>
        <v>5</v>
      </c>
      <c r="H39" s="112" t="str">
        <f>+IF(+'評価項目(標準)'!F38="","",+'評価項目(標準)'!F38)</f>
        <v>１級舗装施工管理技術者の資格保有</v>
      </c>
      <c r="I39" s="423"/>
      <c r="J39" s="426" t="str">
        <f>IF(I39="","",VLOOKUP(I39,'評価項目(標準)'!F38:I40,4,FALSE))</f>
        <v/>
      </c>
      <c r="K39" s="418"/>
      <c r="L39" s="426" t="str">
        <f>IF(K39="","",VLOOKUP(K39,'評価項目(標準)'!F38:I40,4,FALSE))</f>
        <v/>
      </c>
      <c r="M39" s="487" t="str">
        <f>IF(J39="","",IF(L39="","",ROUNDUP(AVERAGE(J39,L39),1)))</f>
        <v/>
      </c>
    </row>
    <row r="40" spans="2:13" ht="31.5" customHeight="1" x14ac:dyDescent="0.15">
      <c r="B40" s="412"/>
      <c r="C40" s="415"/>
      <c r="D40" s="367"/>
      <c r="E40" s="367"/>
      <c r="F40" s="421"/>
      <c r="G40" s="63">
        <f>+IF(+'評価項目(標準)'!I39="","",+'評価項目(標準)'!I39)</f>
        <v>3</v>
      </c>
      <c r="H40" s="112" t="str">
        <f>+IF(+'評価項目(標準)'!F39="","",+'評価項目(標準)'!F39)</f>
        <v>２級舗装施工管理技術者の資格保有</v>
      </c>
      <c r="I40" s="424"/>
      <c r="J40" s="427"/>
      <c r="K40" s="418"/>
      <c r="L40" s="427"/>
      <c r="M40" s="487"/>
    </row>
    <row r="41" spans="2:13" ht="31.5" customHeight="1" x14ac:dyDescent="0.15">
      <c r="B41" s="412"/>
      <c r="C41" s="415"/>
      <c r="D41" s="367"/>
      <c r="E41" s="367"/>
      <c r="F41" s="421"/>
      <c r="G41" s="63">
        <f>+IF(+'評価項目(標準)'!I40="","",+'評価項目(標準)'!I40)</f>
        <v>0</v>
      </c>
      <c r="H41" s="112" t="str">
        <f>+IF(+'評価項目(標準)'!F40="","",+'評価項目(標準)'!F40)</f>
        <v>無</v>
      </c>
      <c r="I41" s="425"/>
      <c r="J41" s="429"/>
      <c r="K41" s="418"/>
      <c r="L41" s="429"/>
      <c r="M41" s="487"/>
    </row>
    <row r="42" spans="2:13" ht="31.5" customHeight="1" x14ac:dyDescent="0.15">
      <c r="B42" s="412"/>
      <c r="C42" s="415"/>
      <c r="D42" s="406" t="str">
        <f>IF(+'評価項目(標準)'!D41="","",+'評価項目(標準)'!D41)</f>
        <v>配置予定技術者
のCPD
（継続学習制度）取組実績</v>
      </c>
      <c r="E42" s="406" t="str">
        <f>IF(+'評価項目(標準)'!E41="","",+'評価項目(標準)'!E41)</f>
        <v>各団体が発行するCPDの取組実績</v>
      </c>
      <c r="F42" s="420">
        <f>+IF(+'評価項目(標準)'!J41="","",+'評価項目(標準)'!J41)</f>
        <v>5</v>
      </c>
      <c r="G42" s="63">
        <f>+IF(+'評価項目(標準)'!I41="","",+'評価項目(標準)'!I41)</f>
        <v>5</v>
      </c>
      <c r="H42" s="113" t="str">
        <f>+IF(+'評価項目(標準)'!F41="","",+'評価項目(標準)'!F41)</f>
        <v>換算後の単位数の合計が推奨単位以上</v>
      </c>
      <c r="I42" s="418"/>
      <c r="J42" s="426" t="str">
        <f>IF(I42="","",IF(I42=H42,G42,IF(I42=H43,G43,IF(I42=H44,G44))))</f>
        <v/>
      </c>
      <c r="K42" s="418"/>
      <c r="L42" s="426" t="str">
        <f>IF(K42="","",IF(K42=H42,G42,IF(K42=H43,G43,IF(K42=H44,G44))))</f>
        <v/>
      </c>
      <c r="M42" s="433" t="str">
        <f>IF(J42="","",IF(L42="","",ROUNDUP(AVERAGE(J42,L42),1)))</f>
        <v/>
      </c>
    </row>
    <row r="43" spans="2:13" ht="31.5" customHeight="1" x14ac:dyDescent="0.15">
      <c r="B43" s="412"/>
      <c r="C43" s="415"/>
      <c r="D43" s="367"/>
      <c r="E43" s="367"/>
      <c r="F43" s="421"/>
      <c r="G43" s="63">
        <f>+IF(+'評価項目(標準)'!I42="","",+'評価項目(標準)'!I42)</f>
        <v>3</v>
      </c>
      <c r="H43" s="113" t="str">
        <f>+IF(+'評価項目(標準)'!F42="","",+'評価項目(標準)'!F42)</f>
        <v>換算後の単位数の合計が推奨単位の1/2以上</v>
      </c>
      <c r="I43" s="418"/>
      <c r="J43" s="427"/>
      <c r="K43" s="418"/>
      <c r="L43" s="427"/>
      <c r="M43" s="469"/>
    </row>
    <row r="44" spans="2:13" ht="31.5" customHeight="1" thickBot="1" x14ac:dyDescent="0.2">
      <c r="B44" s="413"/>
      <c r="C44" s="416"/>
      <c r="D44" s="407"/>
      <c r="E44" s="407"/>
      <c r="F44" s="422"/>
      <c r="G44" s="120">
        <f>+IF(+'評価項目(標準)'!I43="","",+'評価項目(標準)'!I43)</f>
        <v>0</v>
      </c>
      <c r="H44" s="121" t="str">
        <f>+IF(+'評価項目(標準)'!F43="","",+'評価項目(標準)'!F43)</f>
        <v>換算後の単位数の合計が推奨単位の1/2未満</v>
      </c>
      <c r="I44" s="419"/>
      <c r="J44" s="428"/>
      <c r="K44" s="419"/>
      <c r="L44" s="428"/>
      <c r="M44" s="488"/>
    </row>
    <row r="45" spans="2:13" ht="61.5" customHeight="1" thickTop="1" x14ac:dyDescent="0.15">
      <c r="B45" s="400" t="str">
        <f>IF(+'評価項目(標準)'!B50="","",+'評価項目(標準)'!B50)</f>
        <v>総合評価方式の不履行による
加算点の減点</v>
      </c>
      <c r="C45" s="401"/>
      <c r="D45" s="402"/>
      <c r="E45" s="436" t="str">
        <f>IF(+'評価項目(標準)'!E50="","",+'評価項目(標準)'!E50)</f>
        <v>当該工事の入札公告日が、三重県が総合評価方式で発注した工事で不履行による減点措置が課されている期間内である場合、「技術提案等不履行確定通知書等」に記載した減点を行います。</v>
      </c>
      <c r="F45" s="437"/>
      <c r="G45" s="438"/>
      <c r="H45" s="122" t="str">
        <f>IF('評価項目(標準)'!I50="","",+'評価項目(標準)'!I50)</f>
        <v>△換算前
加算点満点
×1割
×件数</v>
      </c>
      <c r="I45" s="123"/>
      <c r="J45" s="124">
        <f>IF(+I45="",0,-(+'評価項目(標準)'!J52*0.1*I45))</f>
        <v>0</v>
      </c>
      <c r="K45" s="123"/>
      <c r="L45" s="152">
        <f>IF(+K45="",0,-(+'評価項目(標準)'!J52*0.1*K45))</f>
        <v>0</v>
      </c>
      <c r="M45" s="153" t="str">
        <f>IF(J45+L45=0,"",J45+L45)</f>
        <v/>
      </c>
    </row>
    <row r="46" spans="2:13" ht="61.5" customHeight="1" thickBot="1" x14ac:dyDescent="0.2">
      <c r="B46" s="400" t="str">
        <f>IF(+'評価項目(標準)'!B51="","",+'評価項目(標準)'!B51)</f>
        <v>指名停止措置による
加算点の減点</v>
      </c>
      <c r="C46" s="401"/>
      <c r="D46" s="402"/>
      <c r="E46" s="403" t="str">
        <f>IF(+'評価項目(標準)'!E51="","",+'評価項目(標準)'!E51)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6" s="404"/>
      <c r="G46" s="405"/>
      <c r="H46" s="122" t="str">
        <f>IF('評価項目(標準)'!I51="","",+'評価項目(標準)'!I51)</f>
        <v>△換算前
加算点満点
×1割</v>
      </c>
      <c r="I46" s="123"/>
      <c r="J46" s="124"/>
      <c r="K46" s="123"/>
      <c r="L46" s="154"/>
      <c r="M46" s="155" t="str">
        <f>IF(I46+K46&gt;0,-'評価項目(標準)'!J52*0.1,"")</f>
        <v/>
      </c>
    </row>
    <row r="47" spans="2:13" ht="26.25" customHeight="1" thickBot="1" x14ac:dyDescent="0.2">
      <c r="E47" s="125"/>
      <c r="F47" s="126"/>
      <c r="G47" s="127"/>
      <c r="I47" s="156"/>
      <c r="J47" s="157"/>
      <c r="K47" s="158"/>
      <c r="L47" s="128" t="s">
        <v>135</v>
      </c>
      <c r="M47" s="221">
        <f>ROUNDDOWN(SUM(M6:M44),1)+SUM(M45:M46)</f>
        <v>0</v>
      </c>
    </row>
    <row r="48" spans="2:13" ht="14.25" thickBot="1" x14ac:dyDescent="0.2"/>
    <row r="49" spans="1:15" s="42" customFormat="1" ht="21.75" customHeight="1" x14ac:dyDescent="0.15">
      <c r="A49" s="40"/>
      <c r="B49" s="129" t="s">
        <v>136</v>
      </c>
      <c r="C49" s="130"/>
      <c r="D49" s="130"/>
      <c r="E49" s="131"/>
      <c r="F49" s="131"/>
      <c r="G49" s="131"/>
      <c r="H49" s="131"/>
      <c r="I49" s="131"/>
      <c r="J49" s="131"/>
      <c r="K49" s="131"/>
      <c r="L49" s="132"/>
      <c r="M49" s="40"/>
      <c r="N49" s="40"/>
      <c r="O49" s="40"/>
    </row>
    <row r="50" spans="1:15" s="42" customFormat="1" ht="21.75" customHeight="1" x14ac:dyDescent="0.15">
      <c r="A50" s="40"/>
      <c r="B50" s="133" t="s">
        <v>137</v>
      </c>
      <c r="C50" s="134"/>
      <c r="D50" s="480" t="s">
        <v>138</v>
      </c>
      <c r="E50" s="480"/>
      <c r="F50" s="480"/>
      <c r="G50" s="480"/>
      <c r="H50" s="480"/>
      <c r="I50" s="480"/>
      <c r="J50" s="480"/>
      <c r="K50" s="142"/>
      <c r="L50" s="143"/>
      <c r="M50" s="40"/>
      <c r="N50" s="40"/>
      <c r="O50" s="40"/>
    </row>
    <row r="51" spans="1:15" ht="21.75" customHeight="1" x14ac:dyDescent="0.15">
      <c r="B51" s="133" t="s">
        <v>137</v>
      </c>
      <c r="C51" s="135"/>
      <c r="D51" s="480" t="s">
        <v>139</v>
      </c>
      <c r="E51" s="480"/>
      <c r="F51" s="480"/>
      <c r="G51" s="480"/>
      <c r="H51" s="480"/>
      <c r="I51" s="480"/>
      <c r="J51" s="480"/>
      <c r="K51" s="142"/>
      <c r="L51" s="143"/>
    </row>
    <row r="52" spans="1:15" ht="21.75" customHeight="1" x14ac:dyDescent="0.15">
      <c r="B52" s="136" t="s">
        <v>137</v>
      </c>
      <c r="C52" s="137" t="s">
        <v>140</v>
      </c>
      <c r="D52" s="144"/>
      <c r="E52" s="144"/>
      <c r="F52" s="144"/>
      <c r="G52" s="144"/>
      <c r="H52" s="144"/>
      <c r="I52" s="144"/>
      <c r="J52" s="144"/>
      <c r="K52" s="144"/>
      <c r="L52" s="145"/>
    </row>
    <row r="53" spans="1:15" ht="21.75" customHeight="1" thickBot="1" x14ac:dyDescent="0.2">
      <c r="B53" s="138" t="s">
        <v>137</v>
      </c>
      <c r="C53" s="139" t="s">
        <v>152</v>
      </c>
      <c r="D53" s="146"/>
      <c r="E53" s="146"/>
      <c r="F53" s="146"/>
      <c r="G53" s="146"/>
      <c r="H53" s="146"/>
      <c r="I53" s="146"/>
      <c r="J53" s="146"/>
      <c r="K53" s="146"/>
      <c r="L53" s="147"/>
    </row>
    <row r="54" spans="1:15" ht="7.5" customHeight="1" x14ac:dyDescent="0.15">
      <c r="B54" s="140"/>
      <c r="C54" s="140"/>
      <c r="D54" s="140"/>
      <c r="E54" s="141"/>
      <c r="F54" s="141"/>
      <c r="G54" s="141"/>
      <c r="H54" s="141"/>
      <c r="I54" s="141"/>
      <c r="J54" s="141"/>
      <c r="K54" s="141"/>
      <c r="L54" s="141"/>
    </row>
    <row r="55" spans="1:15" ht="23.25" customHeight="1" x14ac:dyDescent="0.15">
      <c r="A55" s="474"/>
      <c r="B55" s="474"/>
      <c r="C55" s="474"/>
      <c r="D55" s="474"/>
      <c r="E55" s="474"/>
      <c r="F55" s="474"/>
      <c r="G55" s="474"/>
      <c r="H55" s="474"/>
      <c r="I55" s="474"/>
      <c r="J55" s="474"/>
      <c r="K55" s="474"/>
      <c r="L55" s="474"/>
      <c r="M55" s="474"/>
    </row>
  </sheetData>
  <sheetProtection selectLockedCells="1"/>
  <mergeCells count="121">
    <mergeCell ref="A55:M55"/>
    <mergeCell ref="M28:M32"/>
    <mergeCell ref="J28:J32"/>
    <mergeCell ref="H29:H31"/>
    <mergeCell ref="B6:B36"/>
    <mergeCell ref="C6:C16"/>
    <mergeCell ref="K6:K8"/>
    <mergeCell ref="L6:L8"/>
    <mergeCell ref="J6:J8"/>
    <mergeCell ref="D9:D16"/>
    <mergeCell ref="D6:D8"/>
    <mergeCell ref="J9:J13"/>
    <mergeCell ref="E6:E8"/>
    <mergeCell ref="F6:F8"/>
    <mergeCell ref="I6:I8"/>
    <mergeCell ref="E9:E13"/>
    <mergeCell ref="F9:F13"/>
    <mergeCell ref="I9:I13"/>
    <mergeCell ref="I14:I16"/>
    <mergeCell ref="J14:J16"/>
    <mergeCell ref="E14:E16"/>
    <mergeCell ref="F14:F16"/>
    <mergeCell ref="G9:H9"/>
    <mergeCell ref="C17:C25"/>
    <mergeCell ref="H2:J2"/>
    <mergeCell ref="B4:C5"/>
    <mergeCell ref="D4:D5"/>
    <mergeCell ref="E4:E5"/>
    <mergeCell ref="F4:F5"/>
    <mergeCell ref="G4:H4"/>
    <mergeCell ref="I4:J4"/>
    <mergeCell ref="H3:M3"/>
    <mergeCell ref="M4:M5"/>
    <mergeCell ref="K4:L4"/>
    <mergeCell ref="F3:G3"/>
    <mergeCell ref="E23:E25"/>
    <mergeCell ref="F23:F25"/>
    <mergeCell ref="I23:I25"/>
    <mergeCell ref="J23:J25"/>
    <mergeCell ref="I26:I27"/>
    <mergeCell ref="J26:J27"/>
    <mergeCell ref="D17:D25"/>
    <mergeCell ref="E17:E22"/>
    <mergeCell ref="F17:F22"/>
    <mergeCell ref="G17:H17"/>
    <mergeCell ref="I17:I22"/>
    <mergeCell ref="J17:J22"/>
    <mergeCell ref="D42:D44"/>
    <mergeCell ref="D26:D27"/>
    <mergeCell ref="D39:D41"/>
    <mergeCell ref="E39:E41"/>
    <mergeCell ref="E33:E34"/>
    <mergeCell ref="F33:F34"/>
    <mergeCell ref="D28:D32"/>
    <mergeCell ref="E28:E32"/>
    <mergeCell ref="F28:F32"/>
    <mergeCell ref="D35:D36"/>
    <mergeCell ref="E35:E36"/>
    <mergeCell ref="E26:E27"/>
    <mergeCell ref="F26:F27"/>
    <mergeCell ref="B45:D45"/>
    <mergeCell ref="C26:C36"/>
    <mergeCell ref="D51:J51"/>
    <mergeCell ref="E45:G45"/>
    <mergeCell ref="D50:J50"/>
    <mergeCell ref="E42:E44"/>
    <mergeCell ref="F42:F44"/>
    <mergeCell ref="J33:J34"/>
    <mergeCell ref="I35:I36"/>
    <mergeCell ref="J35:J36"/>
    <mergeCell ref="J39:J41"/>
    <mergeCell ref="F39:F41"/>
    <mergeCell ref="I39:I41"/>
    <mergeCell ref="I33:I34"/>
    <mergeCell ref="F35:F36"/>
    <mergeCell ref="D33:D34"/>
    <mergeCell ref="B37:B44"/>
    <mergeCell ref="C37:C44"/>
    <mergeCell ref="D37:D38"/>
    <mergeCell ref="E37:E38"/>
    <mergeCell ref="F37:F38"/>
    <mergeCell ref="I42:I44"/>
    <mergeCell ref="J42:J44"/>
    <mergeCell ref="B46:D46"/>
    <mergeCell ref="K9:K13"/>
    <mergeCell ref="K26:K27"/>
    <mergeCell ref="I28:I32"/>
    <mergeCell ref="K28:K32"/>
    <mergeCell ref="I37:I38"/>
    <mergeCell ref="J37:J38"/>
    <mergeCell ref="K37:K38"/>
    <mergeCell ref="M33:M34"/>
    <mergeCell ref="K39:K41"/>
    <mergeCell ref="L39:L41"/>
    <mergeCell ref="K35:K36"/>
    <mergeCell ref="L35:L36"/>
    <mergeCell ref="M39:M41"/>
    <mergeCell ref="E46:G46"/>
    <mergeCell ref="M14:M16"/>
    <mergeCell ref="M17:M22"/>
    <mergeCell ref="M23:M25"/>
    <mergeCell ref="M6:M8"/>
    <mergeCell ref="K42:K44"/>
    <mergeCell ref="L42:L44"/>
    <mergeCell ref="L26:L27"/>
    <mergeCell ref="L9:L13"/>
    <mergeCell ref="M26:M27"/>
    <mergeCell ref="L28:L32"/>
    <mergeCell ref="K23:K25"/>
    <mergeCell ref="L23:L25"/>
    <mergeCell ref="K14:K16"/>
    <mergeCell ref="L14:L16"/>
    <mergeCell ref="K17:K22"/>
    <mergeCell ref="L17:L22"/>
    <mergeCell ref="M9:M13"/>
    <mergeCell ref="M35:M36"/>
    <mergeCell ref="M37:M38"/>
    <mergeCell ref="M42:M44"/>
    <mergeCell ref="L37:L38"/>
    <mergeCell ref="K33:K34"/>
    <mergeCell ref="L33:L34"/>
  </mergeCells>
  <phoneticPr fontId="2"/>
  <conditionalFormatting sqref="I6:I8">
    <cfRule type="cellIs" dxfId="24" priority="35" stopIfTrue="1" operator="equal">
      <formula>$F$6</formula>
    </cfRule>
  </conditionalFormatting>
  <conditionalFormatting sqref="I9:I13">
    <cfRule type="cellIs" dxfId="23" priority="33" stopIfTrue="1" operator="equal">
      <formula>$F$9</formula>
    </cfRule>
  </conditionalFormatting>
  <conditionalFormatting sqref="I14:I16">
    <cfRule type="cellIs" dxfId="22" priority="32" stopIfTrue="1" operator="equal">
      <formula>$F$14</formula>
    </cfRule>
  </conditionalFormatting>
  <conditionalFormatting sqref="I17:I22 K17:K22">
    <cfRule type="cellIs" dxfId="21" priority="80" stopIfTrue="1" operator="equal">
      <formula>$F$17</formula>
    </cfRule>
  </conditionalFormatting>
  <conditionalFormatting sqref="I23:I25">
    <cfRule type="cellIs" dxfId="20" priority="28" stopIfTrue="1" operator="equal">
      <formula>$F$23</formula>
    </cfRule>
  </conditionalFormatting>
  <conditionalFormatting sqref="I26:I27 K26:K27">
    <cfRule type="cellIs" dxfId="19" priority="25" stopIfTrue="1" operator="equal">
      <formula>$F$26</formula>
    </cfRule>
  </conditionalFormatting>
  <conditionalFormatting sqref="I28:I32">
    <cfRule type="cellIs" dxfId="18" priority="24" stopIfTrue="1" operator="equal">
      <formula>$G$28</formula>
    </cfRule>
  </conditionalFormatting>
  <conditionalFormatting sqref="I33:I34">
    <cfRule type="cellIs" dxfId="17" priority="26" stopIfTrue="1" operator="equal">
      <formula>$F$33</formula>
    </cfRule>
  </conditionalFormatting>
  <conditionalFormatting sqref="I35:I36">
    <cfRule type="cellIs" dxfId="16" priority="27" stopIfTrue="1" operator="equal">
      <formula>$F$35</formula>
    </cfRule>
  </conditionalFormatting>
  <conditionalFormatting sqref="I37:I38 K37:K38">
    <cfRule type="cellIs" dxfId="15" priority="21" stopIfTrue="1" operator="equal">
      <formula>$F$37</formula>
    </cfRule>
  </conditionalFormatting>
  <conditionalFormatting sqref="I39:I41">
    <cfRule type="cellIs" dxfId="14" priority="20" stopIfTrue="1" operator="equal">
      <formula>$F$26</formula>
    </cfRule>
  </conditionalFormatting>
  <conditionalFormatting sqref="I42:I44">
    <cfRule type="cellIs" dxfId="13" priority="22" stopIfTrue="1" operator="equal">
      <formula>$F$42</formula>
    </cfRule>
  </conditionalFormatting>
  <conditionalFormatting sqref="K6:K8">
    <cfRule type="cellIs" dxfId="12" priority="63" stopIfTrue="1" operator="equal">
      <formula>$F$6</formula>
    </cfRule>
  </conditionalFormatting>
  <conditionalFormatting sqref="K9:K13">
    <cfRule type="cellIs" dxfId="11" priority="14" stopIfTrue="1" operator="equal">
      <formula>$F$9</formula>
    </cfRule>
  </conditionalFormatting>
  <conditionalFormatting sqref="K14:K16">
    <cfRule type="cellIs" dxfId="10" priority="70" stopIfTrue="1" operator="equal">
      <formula>$F$14</formula>
    </cfRule>
  </conditionalFormatting>
  <conditionalFormatting sqref="K23:K25">
    <cfRule type="cellIs" dxfId="9" priority="81" stopIfTrue="1" operator="equal">
      <formula>#REF!</formula>
    </cfRule>
  </conditionalFormatting>
  <conditionalFormatting sqref="K28:K32">
    <cfRule type="cellIs" dxfId="8" priority="19" stopIfTrue="1" operator="equal">
      <formula>$G$28</formula>
    </cfRule>
  </conditionalFormatting>
  <conditionalFormatting sqref="K33:K34">
    <cfRule type="cellIs" dxfId="7" priority="66" stopIfTrue="1" operator="equal">
      <formula>$F$33</formula>
    </cfRule>
  </conditionalFormatting>
  <conditionalFormatting sqref="K35:K36">
    <cfRule type="cellIs" dxfId="6" priority="69" stopIfTrue="1" operator="equal">
      <formula>$F$35</formula>
    </cfRule>
  </conditionalFormatting>
  <conditionalFormatting sqref="K39:K41">
    <cfRule type="cellIs" dxfId="5" priority="45" stopIfTrue="1" operator="equal">
      <formula>$F$39</formula>
    </cfRule>
  </conditionalFormatting>
  <conditionalFormatting sqref="K42:K44">
    <cfRule type="cellIs" dxfId="4" priority="64" stopIfTrue="1" operator="equal">
      <formula>$F$42</formula>
    </cfRule>
  </conditionalFormatting>
  <dataValidations count="11">
    <dataValidation type="list" allowBlank="1" showInputMessage="1" showErrorMessage="1" sqref="K33:K34 I33:I34" xr:uid="{00000000-0002-0000-0400-000003000000}">
      <formula1>$H$33:$H$34</formula1>
    </dataValidation>
    <dataValidation type="list" allowBlank="1" showInputMessage="1" showErrorMessage="1" sqref="I23:I25" xr:uid="{00000000-0002-0000-0400-000004000000}">
      <formula1>$H$23:$H$25</formula1>
    </dataValidation>
    <dataValidation type="list" allowBlank="1" showInputMessage="1" showErrorMessage="1" sqref="K35:K36 I35:I36" xr:uid="{00000000-0002-0000-0400-000006000000}">
      <formula1>$H$35:$H$36</formula1>
    </dataValidation>
    <dataValidation type="list" allowBlank="1" showInputMessage="1" showErrorMessage="1" sqref="K14:K16 I14:I16" xr:uid="{00000000-0002-0000-0400-000007000000}">
      <formula1>$H$14:$H$16</formula1>
    </dataValidation>
    <dataValidation type="list" allowBlank="1" showInputMessage="1" showErrorMessage="1" sqref="K42:K44 I42:I44" xr:uid="{00000000-0002-0000-0400-000008000000}">
      <formula1>$H$42:$H$44</formula1>
    </dataValidation>
    <dataValidation type="list" allowBlank="1" showInputMessage="1" showErrorMessage="1" sqref="K39:K41 I39:I41" xr:uid="{00000000-0002-0000-0400-000009000000}">
      <formula1>$H$39:$H$41</formula1>
    </dataValidation>
    <dataValidation type="list" allowBlank="1" showInputMessage="1" showErrorMessage="1" sqref="I9:I13 K9:K13" xr:uid="{00000000-0002-0000-0400-00000B000000}">
      <formula1>$H$10:$H$13</formula1>
    </dataValidation>
    <dataValidation type="list" allowBlank="1" showInputMessage="1" showErrorMessage="1" sqref="I6:I8" xr:uid="{00000000-0002-0000-0400-00000C000000}">
      <formula1>$H$6:$H$8</formula1>
    </dataValidation>
    <dataValidation type="list" allowBlank="1" showInputMessage="1" showErrorMessage="1" sqref="I17:I22 K17:K22" xr:uid="{00000000-0002-0000-0400-00000D000000}">
      <formula1>$H$18:$H$22</formula1>
    </dataValidation>
    <dataValidation type="list" allowBlank="1" showInputMessage="1" showErrorMessage="1" sqref="I26:I27 K26:K27" xr:uid="{00000000-0002-0000-0400-000002000000}">
      <formula1>$H$26:$H$27</formula1>
    </dataValidation>
    <dataValidation type="list" allowBlank="1" showInputMessage="1" showErrorMessage="1" sqref="I37:I38 K37:K38" xr:uid="{00000000-0002-0000-0400-000001000000}">
      <formula1>$H$37:$H$38</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R36"/>
  <sheetViews>
    <sheetView view="pageBreakPreview" zoomScale="70" zoomScaleNormal="85" zoomScaleSheetLayoutView="70" workbookViewId="0"/>
  </sheetViews>
  <sheetFormatPr defaultColWidth="3.125" defaultRowHeight="18" customHeight="1" x14ac:dyDescent="0.15"/>
  <cols>
    <col min="1" max="70" width="3.875" style="159" customWidth="1"/>
    <col min="71" max="16384" width="3.125" style="159"/>
  </cols>
  <sheetData>
    <row r="1" spans="1:70" ht="22.5" customHeight="1" x14ac:dyDescent="0.15">
      <c r="A1" s="176" t="s">
        <v>153</v>
      </c>
      <c r="O1" s="160"/>
      <c r="P1" s="160"/>
      <c r="Q1" s="160"/>
      <c r="R1" s="161"/>
      <c r="S1" s="161"/>
      <c r="T1" s="161"/>
      <c r="U1" s="161"/>
      <c r="V1" s="161"/>
      <c r="W1" s="161"/>
      <c r="X1" s="161"/>
      <c r="Y1" s="161"/>
      <c r="Z1" s="161"/>
      <c r="AA1" s="161"/>
      <c r="AB1" s="161"/>
      <c r="AC1" s="161"/>
      <c r="AD1" s="161"/>
      <c r="AE1" s="161"/>
      <c r="AF1" s="161"/>
      <c r="AG1" s="161"/>
      <c r="AH1" s="161"/>
      <c r="AI1" s="161"/>
      <c r="AJ1" s="607" t="s">
        <v>154</v>
      </c>
      <c r="AK1" s="608"/>
      <c r="AL1" s="608"/>
      <c r="AM1" s="608"/>
      <c r="AN1" s="608"/>
      <c r="AO1" s="608"/>
      <c r="AP1" s="608"/>
      <c r="AQ1" s="608"/>
      <c r="AR1" s="608"/>
      <c r="AS1" s="608"/>
      <c r="AT1" s="608"/>
      <c r="AU1" s="608"/>
      <c r="AV1" s="608"/>
      <c r="AW1" s="608"/>
      <c r="AX1" s="608"/>
      <c r="AY1" s="608"/>
      <c r="AZ1" s="608"/>
      <c r="BA1" s="608"/>
      <c r="BB1" s="608"/>
      <c r="BC1" s="608"/>
      <c r="BD1" s="608"/>
      <c r="BE1" s="608"/>
      <c r="BF1" s="608"/>
      <c r="BG1" s="608"/>
      <c r="BH1" s="608"/>
      <c r="BI1" s="608"/>
      <c r="BJ1" s="608"/>
      <c r="BK1" s="608"/>
      <c r="BL1" s="608"/>
      <c r="BM1" s="608"/>
      <c r="BN1" s="608"/>
      <c r="BO1" s="608"/>
      <c r="BP1" s="608"/>
      <c r="BQ1" s="608"/>
      <c r="BR1" s="608"/>
    </row>
    <row r="2" spans="1:70" ht="22.5" customHeight="1" thickBot="1" x14ac:dyDescent="0.2">
      <c r="O2" s="544" t="s">
        <v>155</v>
      </c>
      <c r="P2" s="545"/>
      <c r="Q2" s="546"/>
      <c r="R2" s="547"/>
      <c r="S2" s="548"/>
      <c r="T2" s="548"/>
      <c r="U2" s="548"/>
      <c r="V2" s="548"/>
      <c r="W2" s="548"/>
      <c r="X2" s="548"/>
      <c r="Y2" s="548"/>
      <c r="Z2" s="548"/>
      <c r="AA2" s="548"/>
      <c r="AB2" s="548"/>
      <c r="AC2" s="548"/>
      <c r="AD2" s="548"/>
      <c r="AE2" s="548"/>
      <c r="AF2" s="548"/>
      <c r="AG2" s="548"/>
      <c r="AH2" s="548"/>
      <c r="AI2" s="549"/>
      <c r="AJ2" s="609"/>
      <c r="AK2" s="609"/>
      <c r="AL2" s="609"/>
      <c r="AM2" s="609"/>
      <c r="AN2" s="609"/>
      <c r="AO2" s="609"/>
      <c r="AP2" s="609"/>
      <c r="AQ2" s="609"/>
      <c r="AR2" s="609"/>
      <c r="AS2" s="609"/>
      <c r="AT2" s="609"/>
      <c r="AU2" s="609"/>
      <c r="AV2" s="609"/>
      <c r="AW2" s="609"/>
      <c r="AX2" s="609"/>
      <c r="AY2" s="609"/>
      <c r="AZ2" s="609"/>
      <c r="BA2" s="609"/>
      <c r="BB2" s="609"/>
      <c r="BC2" s="609"/>
      <c r="BD2" s="609"/>
      <c r="BE2" s="609"/>
      <c r="BF2" s="609"/>
      <c r="BG2" s="609"/>
      <c r="BH2" s="609"/>
      <c r="BI2" s="609"/>
      <c r="BJ2" s="609"/>
      <c r="BK2" s="609"/>
      <c r="BL2" s="609"/>
      <c r="BM2" s="609"/>
      <c r="BN2" s="609"/>
      <c r="BO2" s="609"/>
      <c r="BP2" s="609"/>
      <c r="BQ2" s="609"/>
      <c r="BR2" s="609"/>
    </row>
    <row r="3" spans="1:70" ht="15" customHeight="1" x14ac:dyDescent="0.15">
      <c r="A3" s="550" t="s">
        <v>156</v>
      </c>
      <c r="B3" s="551"/>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2"/>
      <c r="AJ3" s="550" t="s">
        <v>157</v>
      </c>
      <c r="AK3" s="551"/>
      <c r="AL3" s="551"/>
      <c r="AM3" s="551"/>
      <c r="AN3" s="551"/>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c r="BQ3" s="551"/>
      <c r="BR3" s="552"/>
    </row>
    <row r="4" spans="1:70" ht="15" customHeight="1" x14ac:dyDescent="0.15">
      <c r="A4" s="522"/>
      <c r="B4" s="523"/>
      <c r="C4" s="523"/>
      <c r="D4" s="523"/>
      <c r="E4" s="523"/>
      <c r="F4" s="523"/>
      <c r="G4" s="523"/>
      <c r="H4" s="523"/>
      <c r="I4" s="523"/>
      <c r="J4" s="523"/>
      <c r="K4" s="523"/>
      <c r="L4" s="523"/>
      <c r="M4" s="523"/>
      <c r="N4" s="523"/>
      <c r="O4" s="523"/>
      <c r="P4" s="523"/>
      <c r="Q4" s="523"/>
      <c r="R4" s="523"/>
      <c r="S4" s="523"/>
      <c r="T4" s="523"/>
      <c r="U4" s="523"/>
      <c r="V4" s="523"/>
      <c r="W4" s="523"/>
      <c r="X4" s="523"/>
      <c r="Y4" s="523"/>
      <c r="Z4" s="523"/>
      <c r="AA4" s="523"/>
      <c r="AB4" s="523"/>
      <c r="AC4" s="523"/>
      <c r="AD4" s="523"/>
      <c r="AE4" s="523"/>
      <c r="AF4" s="523"/>
      <c r="AG4" s="523"/>
      <c r="AH4" s="523"/>
      <c r="AI4" s="525"/>
      <c r="AJ4" s="522"/>
      <c r="AK4" s="523"/>
      <c r="AL4" s="523"/>
      <c r="AM4" s="523"/>
      <c r="AN4" s="523"/>
      <c r="AO4" s="523"/>
      <c r="AP4" s="523"/>
      <c r="AQ4" s="523"/>
      <c r="AR4" s="523"/>
      <c r="AS4" s="523"/>
      <c r="AT4" s="523"/>
      <c r="AU4" s="523"/>
      <c r="AV4" s="523"/>
      <c r="AW4" s="523"/>
      <c r="AX4" s="523"/>
      <c r="AY4" s="523"/>
      <c r="AZ4" s="523"/>
      <c r="BA4" s="523"/>
      <c r="BB4" s="523"/>
      <c r="BC4" s="523"/>
      <c r="BD4" s="523"/>
      <c r="BE4" s="523"/>
      <c r="BF4" s="523"/>
      <c r="BG4" s="523"/>
      <c r="BH4" s="523"/>
      <c r="BI4" s="523"/>
      <c r="BJ4" s="523"/>
      <c r="BK4" s="523"/>
      <c r="BL4" s="523"/>
      <c r="BM4" s="523"/>
      <c r="BN4" s="523"/>
      <c r="BO4" s="523"/>
      <c r="BP4" s="523"/>
      <c r="BQ4" s="523"/>
      <c r="BR4" s="525"/>
    </row>
    <row r="5" spans="1:70" ht="19.5" customHeight="1" x14ac:dyDescent="0.15">
      <c r="A5" s="513" t="s">
        <v>17</v>
      </c>
      <c r="B5" s="514"/>
      <c r="C5" s="514"/>
      <c r="D5" s="515"/>
      <c r="E5" s="553" t="s">
        <v>158</v>
      </c>
      <c r="F5" s="554"/>
      <c r="G5" s="554"/>
      <c r="H5" s="554"/>
      <c r="I5" s="555"/>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60"/>
      <c r="AJ5" s="610" t="s">
        <v>159</v>
      </c>
      <c r="AK5" s="611"/>
      <c r="AL5" s="612" t="s">
        <v>160</v>
      </c>
      <c r="AM5" s="599"/>
      <c r="AN5" s="599"/>
      <c r="AO5" s="599"/>
      <c r="AP5" s="599"/>
      <c r="AQ5" s="599"/>
      <c r="AR5" s="599"/>
      <c r="AS5" s="599"/>
      <c r="AT5" s="599"/>
      <c r="AU5" s="599"/>
      <c r="AV5" s="599"/>
      <c r="AW5" s="599"/>
      <c r="AX5" s="599"/>
      <c r="AY5" s="599"/>
      <c r="AZ5" s="599"/>
      <c r="BA5" s="599"/>
      <c r="BB5" s="599"/>
      <c r="BC5" s="599"/>
      <c r="BD5" s="599"/>
      <c r="BE5" s="599"/>
      <c r="BF5" s="599"/>
      <c r="BG5" s="599"/>
      <c r="BH5" s="599"/>
      <c r="BI5" s="599"/>
      <c r="BJ5" s="599"/>
      <c r="BK5" s="599"/>
      <c r="BL5" s="599"/>
      <c r="BM5" s="599"/>
      <c r="BN5" s="599"/>
      <c r="BO5" s="599"/>
      <c r="BP5" s="599"/>
      <c r="BQ5" s="599"/>
      <c r="BR5" s="600"/>
    </row>
    <row r="6" spans="1:70" ht="19.5" customHeight="1" x14ac:dyDescent="0.15">
      <c r="A6" s="526"/>
      <c r="B6" s="527"/>
      <c r="C6" s="527"/>
      <c r="D6" s="528"/>
      <c r="E6" s="556"/>
      <c r="F6" s="557"/>
      <c r="G6" s="557"/>
      <c r="H6" s="557"/>
      <c r="I6" s="558"/>
      <c r="J6" s="561"/>
      <c r="K6" s="561"/>
      <c r="L6" s="561"/>
      <c r="M6" s="561"/>
      <c r="N6" s="561"/>
      <c r="O6" s="561"/>
      <c r="P6" s="561"/>
      <c r="Q6" s="561"/>
      <c r="R6" s="561"/>
      <c r="S6" s="561"/>
      <c r="T6" s="561"/>
      <c r="U6" s="561"/>
      <c r="V6" s="561"/>
      <c r="W6" s="561"/>
      <c r="X6" s="561"/>
      <c r="Y6" s="561"/>
      <c r="Z6" s="561"/>
      <c r="AA6" s="561"/>
      <c r="AB6" s="561"/>
      <c r="AC6" s="561"/>
      <c r="AD6" s="561"/>
      <c r="AE6" s="561"/>
      <c r="AF6" s="561"/>
      <c r="AG6" s="561"/>
      <c r="AH6" s="561"/>
      <c r="AI6" s="562"/>
      <c r="AJ6" s="597"/>
      <c r="AK6" s="598"/>
      <c r="AL6" s="575"/>
      <c r="AM6" s="575"/>
      <c r="AN6" s="575"/>
      <c r="AO6" s="575"/>
      <c r="AP6" s="575"/>
      <c r="AQ6" s="575"/>
      <c r="AR6" s="575"/>
      <c r="AS6" s="575"/>
      <c r="AT6" s="575"/>
      <c r="AU6" s="575"/>
      <c r="AV6" s="575"/>
      <c r="AW6" s="575"/>
      <c r="AX6" s="575"/>
      <c r="AY6" s="575"/>
      <c r="AZ6" s="575"/>
      <c r="BA6" s="575"/>
      <c r="BB6" s="575"/>
      <c r="BC6" s="575"/>
      <c r="BD6" s="575"/>
      <c r="BE6" s="575"/>
      <c r="BF6" s="575"/>
      <c r="BG6" s="575"/>
      <c r="BH6" s="575"/>
      <c r="BI6" s="575"/>
      <c r="BJ6" s="575"/>
      <c r="BK6" s="575"/>
      <c r="BL6" s="575"/>
      <c r="BM6" s="575"/>
      <c r="BN6" s="575"/>
      <c r="BO6" s="575"/>
      <c r="BP6" s="575"/>
      <c r="BQ6" s="575"/>
      <c r="BR6" s="576"/>
    </row>
    <row r="7" spans="1:70" ht="19.5" customHeight="1" x14ac:dyDescent="0.15">
      <c r="A7" s="526"/>
      <c r="B7" s="527"/>
      <c r="C7" s="527"/>
      <c r="D7" s="528"/>
      <c r="E7" s="563" t="s">
        <v>161</v>
      </c>
      <c r="F7" s="564"/>
      <c r="G7" s="564"/>
      <c r="H7" s="564"/>
      <c r="I7" s="565"/>
      <c r="J7" s="566" t="s">
        <v>162</v>
      </c>
      <c r="K7" s="566"/>
      <c r="L7" s="566"/>
      <c r="M7" s="566"/>
      <c r="N7" s="566"/>
      <c r="O7" s="566"/>
      <c r="P7" s="566"/>
      <c r="Q7" s="566"/>
      <c r="R7" s="566"/>
      <c r="S7" s="566"/>
      <c r="T7" s="566"/>
      <c r="U7" s="566"/>
      <c r="V7" s="566"/>
      <c r="W7" s="566"/>
      <c r="X7" s="566"/>
      <c r="Y7" s="566"/>
      <c r="Z7" s="566"/>
      <c r="AA7" s="566"/>
      <c r="AB7" s="566"/>
      <c r="AC7" s="566"/>
      <c r="AD7" s="566"/>
      <c r="AE7" s="566"/>
      <c r="AF7" s="566"/>
      <c r="AG7" s="566"/>
      <c r="AH7" s="566"/>
      <c r="AI7" s="567"/>
      <c r="AJ7" s="613" t="s">
        <v>163</v>
      </c>
      <c r="AK7" s="598"/>
      <c r="AL7" s="614" t="s">
        <v>164</v>
      </c>
      <c r="AM7" s="614"/>
      <c r="AN7" s="614"/>
      <c r="AO7" s="614"/>
      <c r="AP7" s="614"/>
      <c r="AQ7" s="614"/>
      <c r="AR7" s="614"/>
      <c r="AS7" s="614"/>
      <c r="AT7" s="614"/>
      <c r="AU7" s="614"/>
      <c r="AV7" s="614"/>
      <c r="AW7" s="614"/>
      <c r="AX7" s="614"/>
      <c r="AY7" s="614"/>
      <c r="AZ7" s="614"/>
      <c r="BA7" s="614"/>
      <c r="BB7" s="614"/>
      <c r="BC7" s="614"/>
      <c r="BD7" s="614"/>
      <c r="BE7" s="614"/>
      <c r="BF7" s="614"/>
      <c r="BG7" s="614"/>
      <c r="BH7" s="614"/>
      <c r="BI7" s="614"/>
      <c r="BJ7" s="614"/>
      <c r="BK7" s="614"/>
      <c r="BL7" s="614"/>
      <c r="BM7" s="614"/>
      <c r="BN7" s="614"/>
      <c r="BO7" s="614"/>
      <c r="BP7" s="614"/>
      <c r="BQ7" s="614"/>
      <c r="BR7" s="615"/>
    </row>
    <row r="8" spans="1:70" ht="19.5" customHeight="1" x14ac:dyDescent="0.15">
      <c r="A8" s="526"/>
      <c r="B8" s="527"/>
      <c r="C8" s="527"/>
      <c r="D8" s="528"/>
      <c r="E8" s="568" t="s">
        <v>165</v>
      </c>
      <c r="F8" s="569"/>
      <c r="G8" s="569"/>
      <c r="H8" s="569"/>
      <c r="I8" s="570"/>
      <c r="J8" s="571"/>
      <c r="K8" s="571"/>
      <c r="L8" s="571"/>
      <c r="M8" s="571"/>
      <c r="N8" s="571"/>
      <c r="O8" s="571"/>
      <c r="P8" s="571"/>
      <c r="Q8" s="571"/>
      <c r="R8" s="571"/>
      <c r="S8" s="571"/>
      <c r="T8" s="571"/>
      <c r="U8" s="571"/>
      <c r="V8" s="571"/>
      <c r="W8" s="571"/>
      <c r="X8" s="571"/>
      <c r="Y8" s="571"/>
      <c r="Z8" s="571"/>
      <c r="AA8" s="571"/>
      <c r="AB8" s="571"/>
      <c r="AC8" s="571"/>
      <c r="AD8" s="571"/>
      <c r="AE8" s="571"/>
      <c r="AF8" s="571"/>
      <c r="AG8" s="571"/>
      <c r="AH8" s="571"/>
      <c r="AI8" s="572"/>
      <c r="AJ8" s="597"/>
      <c r="AK8" s="598"/>
      <c r="AL8" s="614"/>
      <c r="AM8" s="614"/>
      <c r="AN8" s="614"/>
      <c r="AO8" s="614"/>
      <c r="AP8" s="614"/>
      <c r="AQ8" s="614"/>
      <c r="AR8" s="614"/>
      <c r="AS8" s="614"/>
      <c r="AT8" s="614"/>
      <c r="AU8" s="614"/>
      <c r="AV8" s="614"/>
      <c r="AW8" s="614"/>
      <c r="AX8" s="614"/>
      <c r="AY8" s="614"/>
      <c r="AZ8" s="614"/>
      <c r="BA8" s="614"/>
      <c r="BB8" s="614"/>
      <c r="BC8" s="614"/>
      <c r="BD8" s="614"/>
      <c r="BE8" s="614"/>
      <c r="BF8" s="614"/>
      <c r="BG8" s="614"/>
      <c r="BH8" s="614"/>
      <c r="BI8" s="614"/>
      <c r="BJ8" s="614"/>
      <c r="BK8" s="614"/>
      <c r="BL8" s="614"/>
      <c r="BM8" s="614"/>
      <c r="BN8" s="614"/>
      <c r="BO8" s="614"/>
      <c r="BP8" s="614"/>
      <c r="BQ8" s="614"/>
      <c r="BR8" s="615"/>
    </row>
    <row r="9" spans="1:70" ht="19.5" customHeight="1" x14ac:dyDescent="0.15">
      <c r="A9" s="526"/>
      <c r="B9" s="527"/>
      <c r="C9" s="527"/>
      <c r="D9" s="528"/>
      <c r="E9" s="556"/>
      <c r="F9" s="557"/>
      <c r="G9" s="557"/>
      <c r="H9" s="557"/>
      <c r="I9" s="558"/>
      <c r="J9" s="561"/>
      <c r="K9" s="561"/>
      <c r="L9" s="561"/>
      <c r="M9" s="561"/>
      <c r="N9" s="561"/>
      <c r="O9" s="561"/>
      <c r="P9" s="561"/>
      <c r="Q9" s="561"/>
      <c r="R9" s="561"/>
      <c r="S9" s="561"/>
      <c r="T9" s="561"/>
      <c r="U9" s="561"/>
      <c r="V9" s="561"/>
      <c r="W9" s="561"/>
      <c r="X9" s="561"/>
      <c r="Y9" s="561"/>
      <c r="Z9" s="561"/>
      <c r="AA9" s="561"/>
      <c r="AB9" s="561"/>
      <c r="AC9" s="561"/>
      <c r="AD9" s="561"/>
      <c r="AE9" s="561"/>
      <c r="AF9" s="561"/>
      <c r="AG9" s="561"/>
      <c r="AH9" s="561"/>
      <c r="AI9" s="562"/>
      <c r="AJ9" s="597"/>
      <c r="AK9" s="598"/>
      <c r="AL9" s="614"/>
      <c r="AM9" s="614"/>
      <c r="AN9" s="614"/>
      <c r="AO9" s="614"/>
      <c r="AP9" s="614"/>
      <c r="AQ9" s="614"/>
      <c r="AR9" s="614"/>
      <c r="AS9" s="614"/>
      <c r="AT9" s="614"/>
      <c r="AU9" s="614"/>
      <c r="AV9" s="614"/>
      <c r="AW9" s="614"/>
      <c r="AX9" s="614"/>
      <c r="AY9" s="614"/>
      <c r="AZ9" s="614"/>
      <c r="BA9" s="614"/>
      <c r="BB9" s="614"/>
      <c r="BC9" s="614"/>
      <c r="BD9" s="614"/>
      <c r="BE9" s="614"/>
      <c r="BF9" s="614"/>
      <c r="BG9" s="614"/>
      <c r="BH9" s="614"/>
      <c r="BI9" s="614"/>
      <c r="BJ9" s="614"/>
      <c r="BK9" s="614"/>
      <c r="BL9" s="614"/>
      <c r="BM9" s="614"/>
      <c r="BN9" s="614"/>
      <c r="BO9" s="614"/>
      <c r="BP9" s="614"/>
      <c r="BQ9" s="614"/>
      <c r="BR9" s="615"/>
    </row>
    <row r="10" spans="1:70" ht="19.5" customHeight="1" x14ac:dyDescent="0.15">
      <c r="A10" s="526"/>
      <c r="B10" s="527"/>
      <c r="C10" s="527"/>
      <c r="D10" s="528"/>
      <c r="E10" s="573" t="s">
        <v>166</v>
      </c>
      <c r="F10" s="527"/>
      <c r="G10" s="527"/>
      <c r="H10" s="527"/>
      <c r="I10" s="528"/>
      <c r="J10" s="575"/>
      <c r="K10" s="575"/>
      <c r="L10" s="575"/>
      <c r="M10" s="575"/>
      <c r="N10" s="575"/>
      <c r="O10" s="575"/>
      <c r="P10" s="575"/>
      <c r="Q10" s="575"/>
      <c r="R10" s="575"/>
      <c r="S10" s="575"/>
      <c r="T10" s="575"/>
      <c r="U10" s="575"/>
      <c r="V10" s="575"/>
      <c r="W10" s="575"/>
      <c r="X10" s="575"/>
      <c r="Y10" s="575"/>
      <c r="Z10" s="575"/>
      <c r="AA10" s="575"/>
      <c r="AB10" s="575"/>
      <c r="AC10" s="575"/>
      <c r="AD10" s="575"/>
      <c r="AE10" s="575"/>
      <c r="AF10" s="575"/>
      <c r="AG10" s="575"/>
      <c r="AH10" s="575"/>
      <c r="AI10" s="576"/>
      <c r="AJ10" s="597" t="s">
        <v>167</v>
      </c>
      <c r="AK10" s="598"/>
      <c r="AL10" s="614" t="s">
        <v>168</v>
      </c>
      <c r="AM10" s="575"/>
      <c r="AN10" s="575"/>
      <c r="AO10" s="575"/>
      <c r="AP10" s="575"/>
      <c r="AQ10" s="575"/>
      <c r="AR10" s="575"/>
      <c r="AS10" s="575"/>
      <c r="AT10" s="575"/>
      <c r="AU10" s="575"/>
      <c r="AV10" s="575"/>
      <c r="AW10" s="575"/>
      <c r="AX10" s="575"/>
      <c r="AY10" s="575"/>
      <c r="AZ10" s="575"/>
      <c r="BA10" s="575"/>
      <c r="BB10" s="575"/>
      <c r="BC10" s="575"/>
      <c r="BD10" s="575"/>
      <c r="BE10" s="575"/>
      <c r="BF10" s="575"/>
      <c r="BG10" s="575"/>
      <c r="BH10" s="575"/>
      <c r="BI10" s="575"/>
      <c r="BJ10" s="575"/>
      <c r="BK10" s="575"/>
      <c r="BL10" s="575"/>
      <c r="BM10" s="575"/>
      <c r="BN10" s="575"/>
      <c r="BO10" s="575"/>
      <c r="BP10" s="575"/>
      <c r="BQ10" s="575"/>
      <c r="BR10" s="576"/>
    </row>
    <row r="11" spans="1:70" ht="19.5" customHeight="1" thickBot="1" x14ac:dyDescent="0.2">
      <c r="A11" s="516"/>
      <c r="B11" s="517"/>
      <c r="C11" s="517"/>
      <c r="D11" s="518"/>
      <c r="E11" s="574"/>
      <c r="F11" s="517"/>
      <c r="G11" s="517"/>
      <c r="H11" s="517"/>
      <c r="I11" s="518"/>
      <c r="J11" s="577"/>
      <c r="K11" s="577"/>
      <c r="L11" s="577"/>
      <c r="M11" s="577"/>
      <c r="N11" s="577"/>
      <c r="O11" s="577"/>
      <c r="P11" s="577"/>
      <c r="Q11" s="577"/>
      <c r="R11" s="577"/>
      <c r="S11" s="577"/>
      <c r="T11" s="577"/>
      <c r="U11" s="577"/>
      <c r="V11" s="577"/>
      <c r="W11" s="577"/>
      <c r="X11" s="577"/>
      <c r="Y11" s="577"/>
      <c r="Z11" s="577"/>
      <c r="AA11" s="577"/>
      <c r="AB11" s="577"/>
      <c r="AC11" s="577"/>
      <c r="AD11" s="577"/>
      <c r="AE11" s="577"/>
      <c r="AF11" s="577"/>
      <c r="AG11" s="577"/>
      <c r="AH11" s="577"/>
      <c r="AI11" s="578"/>
      <c r="AJ11" s="597"/>
      <c r="AK11" s="598"/>
      <c r="AL11" s="575"/>
      <c r="AM11" s="575"/>
      <c r="AN11" s="575"/>
      <c r="AO11" s="575"/>
      <c r="AP11" s="575"/>
      <c r="AQ11" s="575"/>
      <c r="AR11" s="575"/>
      <c r="AS11" s="575"/>
      <c r="AT11" s="575"/>
      <c r="AU11" s="575"/>
      <c r="AV11" s="575"/>
      <c r="AW11" s="575"/>
      <c r="AX11" s="575"/>
      <c r="AY11" s="575"/>
      <c r="AZ11" s="575"/>
      <c r="BA11" s="575"/>
      <c r="BB11" s="575"/>
      <c r="BC11" s="575"/>
      <c r="BD11" s="575"/>
      <c r="BE11" s="575"/>
      <c r="BF11" s="575"/>
      <c r="BG11" s="575"/>
      <c r="BH11" s="575"/>
      <c r="BI11" s="575"/>
      <c r="BJ11" s="575"/>
      <c r="BK11" s="575"/>
      <c r="BL11" s="575"/>
      <c r="BM11" s="575"/>
      <c r="BN11" s="575"/>
      <c r="BO11" s="575"/>
      <c r="BP11" s="575"/>
      <c r="BQ11" s="575"/>
      <c r="BR11" s="576"/>
    </row>
    <row r="12" spans="1:70" ht="15" customHeight="1" thickTop="1" x14ac:dyDescent="0.15">
      <c r="A12" s="519" t="s">
        <v>171</v>
      </c>
      <c r="B12" s="520"/>
      <c r="C12" s="520"/>
      <c r="D12" s="520"/>
      <c r="E12" s="520"/>
      <c r="F12" s="520"/>
      <c r="G12" s="520"/>
      <c r="H12" s="520"/>
      <c r="I12" s="520"/>
      <c r="J12" s="520"/>
      <c r="K12" s="520"/>
      <c r="L12" s="520"/>
      <c r="M12" s="520"/>
      <c r="N12" s="520"/>
      <c r="O12" s="520"/>
      <c r="P12" s="520"/>
      <c r="Q12" s="520"/>
      <c r="R12" s="520"/>
      <c r="S12" s="520"/>
      <c r="T12" s="520"/>
      <c r="U12" s="520"/>
      <c r="V12" s="520"/>
      <c r="W12" s="520"/>
      <c r="X12" s="520"/>
      <c r="Y12" s="520"/>
      <c r="Z12" s="520"/>
      <c r="AA12" s="520"/>
      <c r="AB12" s="520"/>
      <c r="AC12" s="520"/>
      <c r="AD12" s="520"/>
      <c r="AE12" s="520"/>
      <c r="AF12" s="520"/>
      <c r="AG12" s="520"/>
      <c r="AH12" s="520"/>
      <c r="AI12" s="521"/>
      <c r="AJ12" s="519" t="s">
        <v>172</v>
      </c>
      <c r="AK12" s="579"/>
      <c r="AL12" s="579"/>
      <c r="AM12" s="579"/>
      <c r="AN12" s="579"/>
      <c r="AO12" s="579"/>
      <c r="AP12" s="579"/>
      <c r="AQ12" s="579"/>
      <c r="AR12" s="579"/>
      <c r="AS12" s="579"/>
      <c r="AT12" s="579"/>
      <c r="AU12" s="579"/>
      <c r="AV12" s="579"/>
      <c r="AW12" s="579"/>
      <c r="AX12" s="579"/>
      <c r="AY12" s="579"/>
      <c r="AZ12" s="579"/>
      <c r="BA12" s="579"/>
      <c r="BB12" s="579"/>
      <c r="BC12" s="579"/>
      <c r="BD12" s="579"/>
      <c r="BE12" s="579"/>
      <c r="BF12" s="579"/>
      <c r="BG12" s="579"/>
      <c r="BH12" s="579"/>
      <c r="BI12" s="579"/>
      <c r="BJ12" s="579"/>
      <c r="BK12" s="579"/>
      <c r="BL12" s="579"/>
      <c r="BM12" s="579"/>
      <c r="BN12" s="579"/>
      <c r="BO12" s="579"/>
      <c r="BP12" s="579"/>
      <c r="BQ12" s="579"/>
      <c r="BR12" s="616"/>
    </row>
    <row r="13" spans="1:70" ht="15" customHeight="1" x14ac:dyDescent="0.15">
      <c r="A13" s="522"/>
      <c r="B13" s="523"/>
      <c r="C13" s="523"/>
      <c r="D13" s="523"/>
      <c r="E13" s="523"/>
      <c r="F13" s="523"/>
      <c r="G13" s="523"/>
      <c r="H13" s="523"/>
      <c r="I13" s="523"/>
      <c r="J13" s="523"/>
      <c r="K13" s="523"/>
      <c r="L13" s="523"/>
      <c r="M13" s="523"/>
      <c r="N13" s="523"/>
      <c r="O13" s="523"/>
      <c r="P13" s="523"/>
      <c r="Q13" s="523"/>
      <c r="R13" s="523"/>
      <c r="S13" s="523"/>
      <c r="T13" s="523"/>
      <c r="U13" s="523"/>
      <c r="V13" s="523"/>
      <c r="W13" s="523"/>
      <c r="X13" s="524"/>
      <c r="Y13" s="524"/>
      <c r="Z13" s="524"/>
      <c r="AA13" s="524"/>
      <c r="AB13" s="524"/>
      <c r="AC13" s="524"/>
      <c r="AD13" s="523"/>
      <c r="AE13" s="523"/>
      <c r="AF13" s="523"/>
      <c r="AG13" s="523"/>
      <c r="AH13" s="523"/>
      <c r="AI13" s="525"/>
      <c r="AJ13" s="617"/>
      <c r="AK13" s="580"/>
      <c r="AL13" s="580"/>
      <c r="AM13" s="580"/>
      <c r="AN13" s="580"/>
      <c r="AO13" s="580"/>
      <c r="AP13" s="580"/>
      <c r="AQ13" s="580"/>
      <c r="AR13" s="580"/>
      <c r="AS13" s="580"/>
      <c r="AT13" s="580"/>
      <c r="AU13" s="580"/>
      <c r="AV13" s="580"/>
      <c r="AW13" s="580"/>
      <c r="AX13" s="580"/>
      <c r="AY13" s="580"/>
      <c r="AZ13" s="580"/>
      <c r="BA13" s="580"/>
      <c r="BB13" s="580"/>
      <c r="BC13" s="580"/>
      <c r="BD13" s="580"/>
      <c r="BE13" s="580"/>
      <c r="BF13" s="580"/>
      <c r="BG13" s="580"/>
      <c r="BH13" s="580"/>
      <c r="BI13" s="580"/>
      <c r="BJ13" s="580"/>
      <c r="BK13" s="580"/>
      <c r="BL13" s="580"/>
      <c r="BM13" s="580"/>
      <c r="BN13" s="580"/>
      <c r="BO13" s="580"/>
      <c r="BP13" s="580"/>
      <c r="BQ13" s="580"/>
      <c r="BR13" s="618"/>
    </row>
    <row r="14" spans="1:70" ht="20.65" customHeight="1" x14ac:dyDescent="0.15">
      <c r="A14" s="513" t="s">
        <v>173</v>
      </c>
      <c r="B14" s="514"/>
      <c r="C14" s="514"/>
      <c r="D14" s="515"/>
      <c r="E14" s="230" t="s">
        <v>174</v>
      </c>
      <c r="F14" s="162" t="s">
        <v>175</v>
      </c>
      <c r="G14" s="162"/>
      <c r="H14" s="163"/>
      <c r="I14" s="163"/>
      <c r="J14" s="163"/>
      <c r="K14" s="163"/>
      <c r="L14" s="163"/>
      <c r="M14" s="164"/>
      <c r="N14" s="164"/>
      <c r="O14" s="164"/>
      <c r="P14" s="164"/>
      <c r="Q14" s="164"/>
      <c r="R14" s="164"/>
      <c r="S14" s="164"/>
      <c r="T14" s="164"/>
      <c r="U14" s="164"/>
      <c r="V14" s="165"/>
      <c r="W14" s="164"/>
      <c r="X14" s="164"/>
      <c r="Y14" s="164"/>
      <c r="Z14" s="164"/>
      <c r="AA14" s="164"/>
      <c r="AB14" s="164"/>
      <c r="AC14" s="231"/>
      <c r="AD14" s="164"/>
      <c r="AE14" s="165"/>
      <c r="AF14" s="224"/>
      <c r="AG14" s="601" t="s">
        <v>176</v>
      </c>
      <c r="AH14" s="564"/>
      <c r="AI14" s="602"/>
      <c r="AJ14" s="597" t="s">
        <v>159</v>
      </c>
      <c r="AK14" s="598"/>
      <c r="AL14" s="599" t="s">
        <v>177</v>
      </c>
      <c r="AM14" s="599"/>
      <c r="AN14" s="599"/>
      <c r="AO14" s="599"/>
      <c r="AP14" s="599"/>
      <c r="AQ14" s="599"/>
      <c r="AR14" s="599"/>
      <c r="AS14" s="599"/>
      <c r="AT14" s="599"/>
      <c r="AU14" s="599"/>
      <c r="AV14" s="599"/>
      <c r="AW14" s="599"/>
      <c r="AX14" s="599"/>
      <c r="AY14" s="599"/>
      <c r="AZ14" s="599"/>
      <c r="BA14" s="599"/>
      <c r="BB14" s="599"/>
      <c r="BC14" s="599"/>
      <c r="BD14" s="599"/>
      <c r="BE14" s="599"/>
      <c r="BF14" s="599"/>
      <c r="BG14" s="599"/>
      <c r="BH14" s="599"/>
      <c r="BI14" s="599"/>
      <c r="BJ14" s="599"/>
      <c r="BK14" s="599"/>
      <c r="BL14" s="599"/>
      <c r="BM14" s="599"/>
      <c r="BN14" s="599"/>
      <c r="BO14" s="599"/>
      <c r="BP14" s="599"/>
      <c r="BQ14" s="599"/>
      <c r="BR14" s="600"/>
    </row>
    <row r="15" spans="1:70" ht="20.65" customHeight="1" x14ac:dyDescent="0.15">
      <c r="A15" s="526"/>
      <c r="B15" s="527"/>
      <c r="C15" s="527"/>
      <c r="D15" s="528"/>
      <c r="E15" s="230" t="s">
        <v>178</v>
      </c>
      <c r="F15" s="166" t="s">
        <v>179</v>
      </c>
      <c r="G15" s="166"/>
      <c r="H15" s="163"/>
      <c r="I15" s="163"/>
      <c r="J15" s="163"/>
      <c r="K15" s="163"/>
      <c r="L15" s="163"/>
      <c r="M15" s="167"/>
      <c r="N15" s="164"/>
      <c r="O15" s="164"/>
      <c r="P15" s="164"/>
      <c r="Q15" s="164"/>
      <c r="R15" s="164"/>
      <c r="S15" s="164"/>
      <c r="T15" s="164"/>
      <c r="U15" s="164"/>
      <c r="V15" s="165"/>
      <c r="W15" s="164"/>
      <c r="X15" s="164"/>
      <c r="Y15" s="164"/>
      <c r="Z15" s="164"/>
      <c r="AA15" s="164"/>
      <c r="AB15" s="164"/>
      <c r="AC15" s="231"/>
      <c r="AD15" s="164"/>
      <c r="AE15" s="165"/>
      <c r="AF15" s="224"/>
      <c r="AG15" s="601" t="s">
        <v>176</v>
      </c>
      <c r="AH15" s="564"/>
      <c r="AI15" s="602"/>
      <c r="AJ15" s="597"/>
      <c r="AK15" s="598"/>
      <c r="AL15" s="575"/>
      <c r="AM15" s="575"/>
      <c r="AN15" s="575"/>
      <c r="AO15" s="575"/>
      <c r="AP15" s="575"/>
      <c r="AQ15" s="575"/>
      <c r="AR15" s="575"/>
      <c r="AS15" s="575"/>
      <c r="AT15" s="575"/>
      <c r="AU15" s="575"/>
      <c r="AV15" s="575"/>
      <c r="AW15" s="575"/>
      <c r="AX15" s="575"/>
      <c r="AY15" s="575"/>
      <c r="AZ15" s="575"/>
      <c r="BA15" s="575"/>
      <c r="BB15" s="575"/>
      <c r="BC15" s="575"/>
      <c r="BD15" s="575"/>
      <c r="BE15" s="575"/>
      <c r="BF15" s="575"/>
      <c r="BG15" s="575"/>
      <c r="BH15" s="575"/>
      <c r="BI15" s="575"/>
      <c r="BJ15" s="575"/>
      <c r="BK15" s="575"/>
      <c r="BL15" s="575"/>
      <c r="BM15" s="575"/>
      <c r="BN15" s="575"/>
      <c r="BO15" s="575"/>
      <c r="BP15" s="575"/>
      <c r="BQ15" s="575"/>
      <c r="BR15" s="576"/>
    </row>
    <row r="16" spans="1:70" ht="20.65" customHeight="1" thickBot="1" x14ac:dyDescent="0.2">
      <c r="A16" s="529"/>
      <c r="B16" s="530"/>
      <c r="C16" s="530"/>
      <c r="D16" s="531"/>
      <c r="E16" s="181" t="s">
        <v>180</v>
      </c>
      <c r="F16" s="168" t="s">
        <v>181</v>
      </c>
      <c r="G16" s="168"/>
      <c r="H16" s="169"/>
      <c r="I16" s="169"/>
      <c r="J16" s="169"/>
      <c r="K16" s="169"/>
      <c r="L16" s="169"/>
      <c r="M16" s="170"/>
      <c r="N16" s="170"/>
      <c r="O16" s="170"/>
      <c r="P16" s="170"/>
      <c r="Q16" s="170"/>
      <c r="R16" s="170"/>
      <c r="S16" s="170"/>
      <c r="T16" s="170"/>
      <c r="U16" s="170"/>
      <c r="V16" s="170"/>
      <c r="W16" s="170"/>
      <c r="X16" s="170"/>
      <c r="Y16" s="170"/>
      <c r="Z16" s="170"/>
      <c r="AA16" s="170"/>
      <c r="AB16" s="170"/>
      <c r="AC16" s="182"/>
      <c r="AD16" s="170"/>
      <c r="AE16" s="170"/>
      <c r="AF16" s="225"/>
      <c r="AG16" s="603" t="s">
        <v>176</v>
      </c>
      <c r="AH16" s="604"/>
      <c r="AI16" s="605"/>
      <c r="AJ16" s="186"/>
      <c r="AK16" s="233"/>
      <c r="AL16" s="234"/>
      <c r="AM16" s="235"/>
      <c r="AN16" s="236"/>
      <c r="AO16" s="236"/>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187"/>
    </row>
    <row r="17" spans="1:70" ht="15" customHeight="1" thickTop="1" x14ac:dyDescent="0.15">
      <c r="A17" s="537"/>
      <c r="B17" s="538"/>
      <c r="C17" s="538"/>
      <c r="D17" s="538"/>
      <c r="E17" s="538"/>
      <c r="F17" s="538"/>
      <c r="G17" s="579" t="s">
        <v>182</v>
      </c>
      <c r="H17" s="579"/>
      <c r="I17" s="579"/>
      <c r="J17" s="579"/>
      <c r="K17" s="579"/>
      <c r="L17" s="579"/>
      <c r="M17" s="579"/>
      <c r="N17" s="579"/>
      <c r="O17" s="579"/>
      <c r="P17" s="579"/>
      <c r="Q17" s="579"/>
      <c r="R17" s="579"/>
      <c r="S17" s="579"/>
      <c r="T17" s="579"/>
      <c r="U17" s="579"/>
      <c r="V17" s="579"/>
      <c r="W17" s="579"/>
      <c r="X17" s="579"/>
      <c r="Y17" s="579"/>
      <c r="Z17" s="579"/>
      <c r="AA17" s="579"/>
      <c r="AB17" s="579"/>
      <c r="AC17" s="579"/>
      <c r="AD17" s="179"/>
      <c r="AE17" s="171"/>
      <c r="AF17" s="171"/>
      <c r="AG17" s="171"/>
      <c r="AH17" s="171"/>
      <c r="AI17" s="172"/>
      <c r="AJ17" s="519" t="s">
        <v>183</v>
      </c>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1"/>
    </row>
    <row r="18" spans="1:70" ht="15" customHeight="1" x14ac:dyDescent="0.15">
      <c r="A18" s="539"/>
      <c r="B18" s="540"/>
      <c r="C18" s="540"/>
      <c r="D18" s="540"/>
      <c r="E18" s="540"/>
      <c r="F18" s="540"/>
      <c r="G18" s="580"/>
      <c r="H18" s="580"/>
      <c r="I18" s="580"/>
      <c r="J18" s="580"/>
      <c r="K18" s="580"/>
      <c r="L18" s="580"/>
      <c r="M18" s="580"/>
      <c r="N18" s="580"/>
      <c r="O18" s="580"/>
      <c r="P18" s="580"/>
      <c r="Q18" s="580"/>
      <c r="R18" s="580"/>
      <c r="S18" s="580"/>
      <c r="T18" s="580"/>
      <c r="U18" s="580"/>
      <c r="V18" s="580"/>
      <c r="W18" s="580"/>
      <c r="X18" s="580"/>
      <c r="Y18" s="580"/>
      <c r="Z18" s="580"/>
      <c r="AA18" s="580"/>
      <c r="AB18" s="580"/>
      <c r="AC18" s="580"/>
      <c r="AD18" s="581" t="s">
        <v>184</v>
      </c>
      <c r="AE18" s="581"/>
      <c r="AF18" s="581"/>
      <c r="AG18" s="581" t="s">
        <v>185</v>
      </c>
      <c r="AH18" s="581"/>
      <c r="AI18" s="582"/>
      <c r="AJ18" s="522"/>
      <c r="AK18" s="523"/>
      <c r="AL18" s="523"/>
      <c r="AM18" s="523"/>
      <c r="AN18" s="523"/>
      <c r="AO18" s="523"/>
      <c r="AP18" s="523"/>
      <c r="AQ18" s="523"/>
      <c r="AR18" s="523"/>
      <c r="AS18" s="523"/>
      <c r="AT18" s="523"/>
      <c r="AU18" s="523"/>
      <c r="AV18" s="523"/>
      <c r="AW18" s="523"/>
      <c r="AX18" s="523"/>
      <c r="AY18" s="523"/>
      <c r="AZ18" s="523"/>
      <c r="BA18" s="523"/>
      <c r="BB18" s="523"/>
      <c r="BC18" s="523"/>
      <c r="BD18" s="523"/>
      <c r="BE18" s="523"/>
      <c r="BF18" s="523"/>
      <c r="BG18" s="523"/>
      <c r="BH18" s="523"/>
      <c r="BI18" s="523"/>
      <c r="BJ18" s="523"/>
      <c r="BK18" s="523"/>
      <c r="BL18" s="523"/>
      <c r="BM18" s="523"/>
      <c r="BN18" s="523"/>
      <c r="BO18" s="523"/>
      <c r="BP18" s="523"/>
      <c r="BQ18" s="523"/>
      <c r="BR18" s="525"/>
    </row>
    <row r="19" spans="1:70" ht="20.65" customHeight="1" x14ac:dyDescent="0.15">
      <c r="A19" s="504" t="s">
        <v>32</v>
      </c>
      <c r="B19" s="505"/>
      <c r="C19" s="505"/>
      <c r="D19" s="505"/>
      <c r="E19" s="226" t="s">
        <v>174</v>
      </c>
      <c r="F19" s="227" t="s">
        <v>186</v>
      </c>
      <c r="G19" s="227"/>
      <c r="H19" s="165"/>
      <c r="I19" s="165"/>
      <c r="J19" s="165"/>
      <c r="K19" s="165"/>
      <c r="L19" s="165"/>
      <c r="M19" s="165"/>
      <c r="N19" s="165"/>
      <c r="O19" s="165"/>
      <c r="P19" s="165"/>
      <c r="Q19" s="165"/>
      <c r="R19" s="165"/>
      <c r="S19" s="165"/>
      <c r="T19" s="165"/>
      <c r="U19" s="165"/>
      <c r="V19" s="165"/>
      <c r="W19" s="165"/>
      <c r="X19" s="165"/>
      <c r="Y19" s="165"/>
      <c r="Z19" s="165"/>
      <c r="AA19" s="165"/>
      <c r="AB19" s="165"/>
      <c r="AC19" s="165"/>
      <c r="AD19" s="583"/>
      <c r="AE19" s="584"/>
      <c r="AF19" s="585"/>
      <c r="AG19" s="586"/>
      <c r="AH19" s="587"/>
      <c r="AI19" s="588"/>
      <c r="AJ19" s="610" t="s">
        <v>159</v>
      </c>
      <c r="AK19" s="611"/>
      <c r="AL19" s="599" t="s">
        <v>187</v>
      </c>
      <c r="AM19" s="599"/>
      <c r="AN19" s="599"/>
      <c r="AO19" s="599"/>
      <c r="AP19" s="599"/>
      <c r="AQ19" s="599"/>
      <c r="AR19" s="599"/>
      <c r="AS19" s="599"/>
      <c r="AT19" s="599"/>
      <c r="AU19" s="599"/>
      <c r="AV19" s="599"/>
      <c r="AW19" s="599"/>
      <c r="AX19" s="599"/>
      <c r="AY19" s="599"/>
      <c r="AZ19" s="599"/>
      <c r="BA19" s="599"/>
      <c r="BB19" s="599"/>
      <c r="BC19" s="599"/>
      <c r="BD19" s="599"/>
      <c r="BE19" s="599"/>
      <c r="BF19" s="599"/>
      <c r="BG19" s="599"/>
      <c r="BH19" s="599"/>
      <c r="BI19" s="599"/>
      <c r="BJ19" s="599"/>
      <c r="BK19" s="599"/>
      <c r="BL19" s="599"/>
      <c r="BM19" s="599"/>
      <c r="BN19" s="599"/>
      <c r="BO19" s="599"/>
      <c r="BP19" s="599"/>
      <c r="BQ19" s="599"/>
      <c r="BR19" s="600"/>
    </row>
    <row r="20" spans="1:70" ht="20.65" customHeight="1" x14ac:dyDescent="0.15">
      <c r="A20" s="507"/>
      <c r="B20" s="508"/>
      <c r="C20" s="508"/>
      <c r="D20" s="508"/>
      <c r="E20" s="226" t="s">
        <v>178</v>
      </c>
      <c r="F20" s="227" t="s">
        <v>188</v>
      </c>
      <c r="G20" s="227"/>
      <c r="H20" s="165"/>
      <c r="I20" s="165"/>
      <c r="J20" s="165"/>
      <c r="K20" s="165"/>
      <c r="L20" s="165"/>
      <c r="M20" s="165"/>
      <c r="N20" s="165"/>
      <c r="O20" s="165"/>
      <c r="P20" s="165"/>
      <c r="Q20" s="165"/>
      <c r="R20" s="165"/>
      <c r="S20" s="165"/>
      <c r="T20" s="165"/>
      <c r="U20" s="165"/>
      <c r="V20" s="165"/>
      <c r="W20" s="165"/>
      <c r="X20" s="165"/>
      <c r="Y20" s="165"/>
      <c r="Z20" s="165"/>
      <c r="AA20" s="165"/>
      <c r="AB20" s="165"/>
      <c r="AC20" s="165"/>
      <c r="AD20" s="583"/>
      <c r="AE20" s="584"/>
      <c r="AF20" s="585"/>
      <c r="AG20" s="586"/>
      <c r="AH20" s="587"/>
      <c r="AI20" s="588"/>
      <c r="AJ20" s="597"/>
      <c r="AK20" s="598"/>
      <c r="AL20" s="575"/>
      <c r="AM20" s="575"/>
      <c r="AN20" s="575"/>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6"/>
    </row>
    <row r="21" spans="1:70" ht="20.65" customHeight="1" x14ac:dyDescent="0.15">
      <c r="A21" s="507"/>
      <c r="B21" s="508"/>
      <c r="C21" s="508"/>
      <c r="D21" s="508"/>
      <c r="E21" s="226" t="s">
        <v>180</v>
      </c>
      <c r="F21" s="227" t="s">
        <v>189</v>
      </c>
      <c r="G21" s="227"/>
      <c r="H21" s="165"/>
      <c r="I21" s="165"/>
      <c r="J21" s="165"/>
      <c r="K21" s="165"/>
      <c r="L21" s="165"/>
      <c r="M21" s="165"/>
      <c r="N21" s="165"/>
      <c r="O21" s="165"/>
      <c r="P21" s="165"/>
      <c r="Q21" s="165"/>
      <c r="R21" s="165"/>
      <c r="S21" s="165"/>
      <c r="T21" s="165"/>
      <c r="U21" s="165"/>
      <c r="V21" s="165"/>
      <c r="W21" s="165"/>
      <c r="X21" s="165"/>
      <c r="Y21" s="165"/>
      <c r="Z21" s="165"/>
      <c r="AA21" s="165"/>
      <c r="AB21" s="165"/>
      <c r="AC21" s="165"/>
      <c r="AD21" s="583"/>
      <c r="AE21" s="584"/>
      <c r="AF21" s="585"/>
      <c r="AG21" s="594"/>
      <c r="AH21" s="595"/>
      <c r="AI21" s="596"/>
      <c r="AJ21" s="597" t="s">
        <v>190</v>
      </c>
      <c r="AK21" s="598"/>
      <c r="AL21" s="614" t="s">
        <v>191</v>
      </c>
      <c r="AM21" s="575"/>
      <c r="AN21" s="575"/>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6"/>
    </row>
    <row r="22" spans="1:70" ht="20.65" customHeight="1" x14ac:dyDescent="0.15">
      <c r="A22" s="507"/>
      <c r="B22" s="508"/>
      <c r="C22" s="508"/>
      <c r="D22" s="508"/>
      <c r="E22" s="226" t="s">
        <v>192</v>
      </c>
      <c r="F22" s="227" t="s">
        <v>193</v>
      </c>
      <c r="G22" s="227"/>
      <c r="H22" s="173"/>
      <c r="I22" s="173"/>
      <c r="J22" s="173"/>
      <c r="K22" s="173"/>
      <c r="L22" s="173"/>
      <c r="M22" s="224"/>
      <c r="N22" s="224"/>
      <c r="O22" s="224"/>
      <c r="P22" s="224"/>
      <c r="Q22" s="224"/>
      <c r="R22" s="224"/>
      <c r="S22" s="224"/>
      <c r="T22" s="224"/>
      <c r="U22" s="224"/>
      <c r="V22" s="224"/>
      <c r="W22" s="224"/>
      <c r="X22" s="224"/>
      <c r="Y22" s="224"/>
      <c r="Z22" s="224"/>
      <c r="AA22" s="224"/>
      <c r="AB22" s="224"/>
      <c r="AC22" s="224"/>
      <c r="AD22" s="583"/>
      <c r="AE22" s="584"/>
      <c r="AF22" s="585"/>
      <c r="AG22" s="586"/>
      <c r="AH22" s="587"/>
      <c r="AI22" s="588"/>
      <c r="AJ22" s="597"/>
      <c r="AK22" s="598"/>
      <c r="AL22" s="575"/>
      <c r="AM22" s="575"/>
      <c r="AN22" s="575"/>
      <c r="AO22" s="575"/>
      <c r="AP22" s="575"/>
      <c r="AQ22" s="575"/>
      <c r="AR22" s="575"/>
      <c r="AS22" s="575"/>
      <c r="AT22" s="575"/>
      <c r="AU22" s="575"/>
      <c r="AV22" s="575"/>
      <c r="AW22" s="575"/>
      <c r="AX22" s="575"/>
      <c r="AY22" s="575"/>
      <c r="AZ22" s="575"/>
      <c r="BA22" s="575"/>
      <c r="BB22" s="575"/>
      <c r="BC22" s="575"/>
      <c r="BD22" s="575"/>
      <c r="BE22" s="575"/>
      <c r="BF22" s="575"/>
      <c r="BG22" s="575"/>
      <c r="BH22" s="575"/>
      <c r="BI22" s="575"/>
      <c r="BJ22" s="575"/>
      <c r="BK22" s="575"/>
      <c r="BL22" s="575"/>
      <c r="BM22" s="575"/>
      <c r="BN22" s="575"/>
      <c r="BO22" s="575"/>
      <c r="BP22" s="575"/>
      <c r="BQ22" s="575"/>
      <c r="BR22" s="576"/>
    </row>
    <row r="23" spans="1:70" ht="20.65" customHeight="1" x14ac:dyDescent="0.15">
      <c r="A23" s="507"/>
      <c r="B23" s="508"/>
      <c r="C23" s="508"/>
      <c r="D23" s="508"/>
      <c r="E23" s="226" t="s">
        <v>194</v>
      </c>
      <c r="F23" s="227" t="s">
        <v>195</v>
      </c>
      <c r="G23" s="227"/>
      <c r="H23" s="173"/>
      <c r="I23" s="173"/>
      <c r="J23" s="173"/>
      <c r="K23" s="173"/>
      <c r="L23" s="173"/>
      <c r="M23" s="224"/>
      <c r="N23" s="224"/>
      <c r="O23" s="224"/>
      <c r="P23" s="224"/>
      <c r="Q23" s="224"/>
      <c r="R23" s="224"/>
      <c r="S23" s="224"/>
      <c r="T23" s="224"/>
      <c r="U23" s="224"/>
      <c r="V23" s="224"/>
      <c r="W23" s="224"/>
      <c r="X23" s="224"/>
      <c r="Y23" s="224"/>
      <c r="Z23" s="224"/>
      <c r="AA23" s="224"/>
      <c r="AB23" s="224"/>
      <c r="AC23" s="224"/>
      <c r="AD23" s="583"/>
      <c r="AE23" s="584"/>
      <c r="AF23" s="585"/>
      <c r="AG23" s="586"/>
      <c r="AH23" s="587"/>
      <c r="AI23" s="588"/>
      <c r="AJ23" s="222"/>
      <c r="AK23" s="236"/>
      <c r="AL23" s="234"/>
      <c r="AM23" s="234"/>
      <c r="AN23" s="234"/>
      <c r="AO23" s="234"/>
      <c r="AP23" s="234"/>
      <c r="AQ23" s="234"/>
      <c r="AR23" s="234"/>
      <c r="AS23" s="234"/>
      <c r="AT23" s="234"/>
      <c r="AU23" s="234"/>
      <c r="AV23" s="234"/>
      <c r="AW23" s="234"/>
      <c r="AX23" s="234"/>
      <c r="AY23" s="234"/>
      <c r="AZ23" s="234"/>
      <c r="BA23" s="234"/>
      <c r="BB23" s="234"/>
      <c r="BC23" s="234"/>
      <c r="BD23" s="234"/>
      <c r="BE23" s="234"/>
      <c r="BF23" s="234"/>
      <c r="BG23" s="234"/>
      <c r="BH23" s="234"/>
      <c r="BI23" s="234"/>
      <c r="BJ23" s="234"/>
      <c r="BK23" s="234"/>
      <c r="BL23" s="234"/>
      <c r="BM23" s="234"/>
      <c r="BN23" s="234"/>
      <c r="BO23" s="234"/>
      <c r="BP23" s="234"/>
      <c r="BQ23" s="234"/>
      <c r="BR23" s="223"/>
    </row>
    <row r="24" spans="1:70" ht="20.65" customHeight="1" x14ac:dyDescent="0.15">
      <c r="A24" s="507"/>
      <c r="B24" s="508"/>
      <c r="C24" s="508"/>
      <c r="D24" s="508"/>
      <c r="E24" s="226" t="s">
        <v>196</v>
      </c>
      <c r="F24" s="227" t="s">
        <v>197</v>
      </c>
      <c r="G24" s="227"/>
      <c r="H24" s="173"/>
      <c r="I24" s="173"/>
      <c r="J24" s="173"/>
      <c r="K24" s="173"/>
      <c r="L24" s="173"/>
      <c r="M24" s="224"/>
      <c r="N24" s="224"/>
      <c r="O24" s="224"/>
      <c r="P24" s="224"/>
      <c r="Q24" s="224"/>
      <c r="R24" s="224"/>
      <c r="S24" s="224"/>
      <c r="T24" s="224"/>
      <c r="U24" s="224"/>
      <c r="V24" s="224"/>
      <c r="W24" s="224"/>
      <c r="X24" s="224"/>
      <c r="Y24" s="224"/>
      <c r="Z24" s="224"/>
      <c r="AA24" s="224"/>
      <c r="AB24" s="224"/>
      <c r="AC24" s="224"/>
      <c r="AD24" s="583"/>
      <c r="AE24" s="584"/>
      <c r="AF24" s="585"/>
      <c r="AG24" s="586"/>
      <c r="AH24" s="587"/>
      <c r="AI24" s="588"/>
      <c r="AJ24" s="222"/>
      <c r="AK24" s="236"/>
      <c r="AL24" s="234"/>
      <c r="AM24" s="234"/>
      <c r="AN24" s="234"/>
      <c r="AO24" s="234"/>
      <c r="AP24" s="234"/>
      <c r="AQ24" s="234"/>
      <c r="AR24" s="234"/>
      <c r="AS24" s="234"/>
      <c r="AT24" s="234"/>
      <c r="AU24" s="234"/>
      <c r="AV24" s="234"/>
      <c r="AW24" s="234"/>
      <c r="AX24" s="234"/>
      <c r="AY24" s="234"/>
      <c r="AZ24" s="234"/>
      <c r="BA24" s="234"/>
      <c r="BB24" s="234"/>
      <c r="BC24" s="234"/>
      <c r="BD24" s="234"/>
      <c r="BE24" s="234"/>
      <c r="BF24" s="234"/>
      <c r="BG24" s="234"/>
      <c r="BH24" s="234"/>
      <c r="BI24" s="234"/>
      <c r="BJ24" s="234"/>
      <c r="BK24" s="234"/>
      <c r="BL24" s="234"/>
      <c r="BM24" s="234"/>
      <c r="BN24" s="234"/>
      <c r="BO24" s="234"/>
      <c r="BP24" s="234"/>
      <c r="BQ24" s="234"/>
      <c r="BR24" s="223"/>
    </row>
    <row r="25" spans="1:70" ht="20.65" customHeight="1" x14ac:dyDescent="0.15">
      <c r="A25" s="507"/>
      <c r="B25" s="508"/>
      <c r="C25" s="508"/>
      <c r="D25" s="508"/>
      <c r="E25" s="589" t="s">
        <v>198</v>
      </c>
      <c r="F25" s="165" t="s">
        <v>199</v>
      </c>
      <c r="G25" s="165"/>
      <c r="H25" s="173"/>
      <c r="I25" s="173"/>
      <c r="J25" s="173"/>
      <c r="K25" s="173"/>
      <c r="L25" s="173"/>
      <c r="M25" s="224"/>
      <c r="N25" s="224"/>
      <c r="O25" s="224"/>
      <c r="P25" s="224"/>
      <c r="Q25" s="224"/>
      <c r="R25" s="224"/>
      <c r="S25" s="224"/>
      <c r="T25" s="224"/>
      <c r="U25" s="224"/>
      <c r="V25" s="224"/>
      <c r="W25" s="224"/>
      <c r="X25" s="224"/>
      <c r="Y25" s="224"/>
      <c r="Z25" s="224"/>
      <c r="AA25" s="224"/>
      <c r="AB25" s="224"/>
      <c r="AC25" s="224"/>
      <c r="AD25" s="583"/>
      <c r="AE25" s="584"/>
      <c r="AF25" s="585"/>
      <c r="AG25" s="586"/>
      <c r="AH25" s="587"/>
      <c r="AI25" s="588"/>
      <c r="AJ25" s="222"/>
      <c r="AK25" s="236"/>
      <c r="AL25" s="234"/>
      <c r="AM25" s="234"/>
      <c r="AN25" s="234"/>
      <c r="AO25" s="234"/>
      <c r="AP25" s="234"/>
      <c r="AQ25" s="234"/>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Q25" s="234"/>
      <c r="BR25" s="223"/>
    </row>
    <row r="26" spans="1:70" ht="20.65" customHeight="1" thickBot="1" x14ac:dyDescent="0.2">
      <c r="A26" s="507"/>
      <c r="B26" s="508"/>
      <c r="C26" s="508"/>
      <c r="D26" s="508"/>
      <c r="E26" s="590"/>
      <c r="F26" s="180" t="s">
        <v>200</v>
      </c>
      <c r="G26" s="180"/>
      <c r="H26" s="174"/>
      <c r="I26" s="173"/>
      <c r="J26" s="173"/>
      <c r="K26" s="173"/>
      <c r="L26" s="173"/>
      <c r="M26" s="224"/>
      <c r="N26" s="224"/>
      <c r="O26" s="224"/>
      <c r="P26" s="224"/>
      <c r="Q26" s="224"/>
      <c r="R26" s="224"/>
      <c r="S26" s="224"/>
      <c r="T26" s="224"/>
      <c r="U26" s="224"/>
      <c r="V26" s="224"/>
      <c r="W26" s="224"/>
      <c r="X26" s="224"/>
      <c r="Y26" s="224"/>
      <c r="Z26" s="224"/>
      <c r="AA26" s="224"/>
      <c r="AB26" s="224"/>
      <c r="AC26" s="224"/>
      <c r="AD26" s="591"/>
      <c r="AE26" s="592"/>
      <c r="AF26" s="593"/>
      <c r="AG26" s="586"/>
      <c r="AH26" s="587"/>
      <c r="AI26" s="588"/>
      <c r="AJ26" s="184"/>
      <c r="AK26" s="17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9"/>
    </row>
    <row r="27" spans="1:70" ht="15" customHeight="1" thickTop="1" thickBot="1" x14ac:dyDescent="0.2">
      <c r="A27" s="498" t="s">
        <v>201</v>
      </c>
      <c r="B27" s="499"/>
      <c r="C27" s="499"/>
      <c r="D27" s="499"/>
      <c r="E27" s="499"/>
      <c r="F27" s="499"/>
      <c r="G27" s="499"/>
      <c r="H27" s="499"/>
      <c r="I27" s="499"/>
      <c r="J27" s="499"/>
      <c r="K27" s="499"/>
      <c r="L27" s="499"/>
      <c r="M27" s="499"/>
      <c r="N27" s="499"/>
      <c r="O27" s="499"/>
      <c r="P27" s="499"/>
      <c r="Q27" s="499"/>
      <c r="R27" s="499"/>
      <c r="S27" s="499"/>
      <c r="T27" s="499"/>
      <c r="U27" s="499"/>
      <c r="V27" s="499"/>
      <c r="W27" s="499"/>
      <c r="X27" s="499"/>
      <c r="Y27" s="499"/>
      <c r="Z27" s="499"/>
      <c r="AA27" s="499"/>
      <c r="AB27" s="499"/>
      <c r="AC27" s="499"/>
      <c r="AD27" s="499"/>
      <c r="AE27" s="499"/>
      <c r="AF27" s="499"/>
      <c r="AG27" s="499"/>
      <c r="AH27" s="499"/>
      <c r="AI27" s="500"/>
      <c r="AJ27" s="519" t="s">
        <v>202</v>
      </c>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1"/>
    </row>
    <row r="28" spans="1:70" ht="15" customHeight="1" thickTop="1" x14ac:dyDescent="0.15">
      <c r="A28" s="501"/>
      <c r="B28" s="502"/>
      <c r="C28" s="502"/>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3"/>
      <c r="AJ28" s="522"/>
      <c r="AK28" s="523"/>
      <c r="AL28" s="523"/>
      <c r="AM28" s="523"/>
      <c r="AN28" s="523"/>
      <c r="AO28" s="523"/>
      <c r="AP28" s="523"/>
      <c r="AQ28" s="523"/>
      <c r="AR28" s="523"/>
      <c r="AS28" s="523"/>
      <c r="AT28" s="523"/>
      <c r="AU28" s="523"/>
      <c r="AV28" s="523"/>
      <c r="AW28" s="523"/>
      <c r="AX28" s="523"/>
      <c r="AY28" s="523"/>
      <c r="AZ28" s="523"/>
      <c r="BA28" s="523"/>
      <c r="BB28" s="523"/>
      <c r="BC28" s="523"/>
      <c r="BD28" s="523"/>
      <c r="BE28" s="523"/>
      <c r="BF28" s="523"/>
      <c r="BG28" s="523"/>
      <c r="BH28" s="523"/>
      <c r="BI28" s="523"/>
      <c r="BJ28" s="523"/>
      <c r="BK28" s="523"/>
      <c r="BL28" s="523"/>
      <c r="BM28" s="523"/>
      <c r="BN28" s="523"/>
      <c r="BO28" s="523"/>
      <c r="BP28" s="523"/>
      <c r="BQ28" s="523"/>
      <c r="BR28" s="525"/>
    </row>
    <row r="29" spans="1:70" ht="19.149999999999999" customHeight="1" x14ac:dyDescent="0.15">
      <c r="A29" s="504" t="s">
        <v>44</v>
      </c>
      <c r="B29" s="505"/>
      <c r="C29" s="505"/>
      <c r="D29" s="506"/>
      <c r="E29" s="532" t="s">
        <v>169</v>
      </c>
      <c r="F29" s="533"/>
      <c r="G29" s="533"/>
      <c r="H29" s="533"/>
      <c r="I29" s="534"/>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6"/>
      <c r="AJ29" s="619" t="s">
        <v>203</v>
      </c>
      <c r="AK29" s="599"/>
      <c r="AL29" s="599"/>
      <c r="AM29" s="599"/>
      <c r="AN29" s="599"/>
      <c r="AO29" s="599"/>
      <c r="AP29" s="599"/>
      <c r="AQ29" s="599"/>
      <c r="AR29" s="599"/>
      <c r="AS29" s="599"/>
      <c r="AT29" s="599"/>
      <c r="AU29" s="599"/>
      <c r="AV29" s="599"/>
      <c r="AW29" s="599"/>
      <c r="AX29" s="599"/>
      <c r="AY29" s="599"/>
      <c r="AZ29" s="599"/>
      <c r="BA29" s="599"/>
      <c r="BB29" s="599"/>
      <c r="BC29" s="599"/>
      <c r="BD29" s="599"/>
      <c r="BE29" s="599"/>
      <c r="BF29" s="599"/>
      <c r="BG29" s="599"/>
      <c r="BH29" s="599"/>
      <c r="BI29" s="599"/>
      <c r="BJ29" s="599"/>
      <c r="BK29" s="599"/>
      <c r="BL29" s="599"/>
      <c r="BM29" s="599"/>
      <c r="BN29" s="599"/>
      <c r="BO29" s="599"/>
      <c r="BP29" s="599"/>
      <c r="BQ29" s="599"/>
      <c r="BR29" s="600"/>
    </row>
    <row r="30" spans="1:70" ht="19.149999999999999" customHeight="1" x14ac:dyDescent="0.15">
      <c r="A30" s="507"/>
      <c r="B30" s="508"/>
      <c r="C30" s="508"/>
      <c r="D30" s="509"/>
      <c r="E30" s="573" t="s">
        <v>170</v>
      </c>
      <c r="F30" s="527"/>
      <c r="G30" s="527"/>
      <c r="H30" s="527"/>
      <c r="I30" s="528"/>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575"/>
      <c r="AI30" s="576"/>
      <c r="AJ30" s="526" t="s">
        <v>204</v>
      </c>
      <c r="AK30" s="508"/>
      <c r="AL30" s="620" t="s">
        <v>205</v>
      </c>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1"/>
    </row>
    <row r="31" spans="1:70" ht="19.149999999999999" customHeight="1" x14ac:dyDescent="0.15">
      <c r="A31" s="507"/>
      <c r="B31" s="508"/>
      <c r="C31" s="508"/>
      <c r="D31" s="509"/>
      <c r="E31" s="573"/>
      <c r="F31" s="527"/>
      <c r="G31" s="527"/>
      <c r="H31" s="527"/>
      <c r="I31" s="528"/>
      <c r="J31" s="575"/>
      <c r="K31" s="575"/>
      <c r="L31" s="575"/>
      <c r="M31" s="575"/>
      <c r="N31" s="575"/>
      <c r="O31" s="575"/>
      <c r="P31" s="575"/>
      <c r="Q31" s="575"/>
      <c r="R31" s="575"/>
      <c r="S31" s="575"/>
      <c r="T31" s="575"/>
      <c r="U31" s="575"/>
      <c r="V31" s="575"/>
      <c r="W31" s="575"/>
      <c r="X31" s="575"/>
      <c r="Y31" s="575"/>
      <c r="Z31" s="575"/>
      <c r="AA31" s="575"/>
      <c r="AB31" s="575"/>
      <c r="AC31" s="575"/>
      <c r="AD31" s="575"/>
      <c r="AE31" s="575"/>
      <c r="AF31" s="575"/>
      <c r="AG31" s="575"/>
      <c r="AH31" s="575"/>
      <c r="AI31" s="576"/>
      <c r="AJ31" s="507"/>
      <c r="AK31" s="508"/>
      <c r="AL31" s="620"/>
      <c r="AM31" s="620"/>
      <c r="AN31" s="620"/>
      <c r="AO31" s="620"/>
      <c r="AP31" s="620"/>
      <c r="AQ31" s="620"/>
      <c r="AR31" s="620"/>
      <c r="AS31" s="620"/>
      <c r="AT31" s="620"/>
      <c r="AU31" s="620"/>
      <c r="AV31" s="620"/>
      <c r="AW31" s="620"/>
      <c r="AX31" s="620"/>
      <c r="AY31" s="620"/>
      <c r="AZ31" s="620"/>
      <c r="BA31" s="620"/>
      <c r="BB31" s="620"/>
      <c r="BC31" s="620"/>
      <c r="BD31" s="620"/>
      <c r="BE31" s="620"/>
      <c r="BF31" s="620"/>
      <c r="BG31" s="620"/>
      <c r="BH31" s="620"/>
      <c r="BI31" s="620"/>
      <c r="BJ31" s="620"/>
      <c r="BK31" s="620"/>
      <c r="BL31" s="620"/>
      <c r="BM31" s="620"/>
      <c r="BN31" s="620"/>
      <c r="BO31" s="620"/>
      <c r="BP31" s="620"/>
      <c r="BQ31" s="620"/>
      <c r="BR31" s="621"/>
    </row>
    <row r="32" spans="1:70" ht="19.149999999999999" customHeight="1" x14ac:dyDescent="0.15">
      <c r="A32" s="510"/>
      <c r="B32" s="511"/>
      <c r="C32" s="511"/>
      <c r="D32" s="512"/>
      <c r="E32" s="574"/>
      <c r="F32" s="517"/>
      <c r="G32" s="517"/>
      <c r="H32" s="517"/>
      <c r="I32" s="518"/>
      <c r="J32" s="575"/>
      <c r="K32" s="575"/>
      <c r="L32" s="577"/>
      <c r="M32" s="577"/>
      <c r="N32" s="577"/>
      <c r="O32" s="577"/>
      <c r="P32" s="577"/>
      <c r="Q32" s="577"/>
      <c r="R32" s="577"/>
      <c r="S32" s="577"/>
      <c r="T32" s="577"/>
      <c r="U32" s="577"/>
      <c r="V32" s="577"/>
      <c r="W32" s="577"/>
      <c r="X32" s="577"/>
      <c r="Y32" s="577"/>
      <c r="Z32" s="577"/>
      <c r="AA32" s="577"/>
      <c r="AB32" s="577"/>
      <c r="AC32" s="577"/>
      <c r="AD32" s="577"/>
      <c r="AE32" s="577"/>
      <c r="AF32" s="577"/>
      <c r="AG32" s="577"/>
      <c r="AH32" s="577"/>
      <c r="AI32" s="578"/>
      <c r="AJ32" s="507"/>
      <c r="AK32" s="508"/>
      <c r="AL32" s="620"/>
      <c r="AM32" s="620"/>
      <c r="AN32" s="620"/>
      <c r="AO32" s="620"/>
      <c r="AP32" s="620"/>
      <c r="AQ32" s="620"/>
      <c r="AR32" s="620"/>
      <c r="AS32" s="620"/>
      <c r="AT32" s="620"/>
      <c r="AU32" s="620"/>
      <c r="AV32" s="620"/>
      <c r="AW32" s="620"/>
      <c r="AX32" s="620"/>
      <c r="AY32" s="620"/>
      <c r="AZ32" s="620"/>
      <c r="BA32" s="620"/>
      <c r="BB32" s="620"/>
      <c r="BC32" s="620"/>
      <c r="BD32" s="620"/>
      <c r="BE32" s="620"/>
      <c r="BF32" s="620"/>
      <c r="BG32" s="620"/>
      <c r="BH32" s="620"/>
      <c r="BI32" s="620"/>
      <c r="BJ32" s="620"/>
      <c r="BK32" s="620"/>
      <c r="BL32" s="620"/>
      <c r="BM32" s="620"/>
      <c r="BN32" s="620"/>
      <c r="BO32" s="620"/>
      <c r="BP32" s="620"/>
      <c r="BQ32" s="620"/>
      <c r="BR32" s="621"/>
    </row>
    <row r="33" spans="1:70" ht="19.149999999999999" customHeight="1" x14ac:dyDescent="0.15">
      <c r="A33" s="513" t="s">
        <v>47</v>
      </c>
      <c r="B33" s="514"/>
      <c r="C33" s="514"/>
      <c r="D33" s="515"/>
      <c r="E33" s="622" t="s">
        <v>206</v>
      </c>
      <c r="F33" s="622"/>
      <c r="G33" s="622"/>
      <c r="H33" s="624" t="s">
        <v>207</v>
      </c>
      <c r="I33" s="624"/>
      <c r="J33" s="624"/>
      <c r="K33" s="624"/>
      <c r="L33" s="624"/>
      <c r="M33" s="624"/>
      <c r="N33" s="624"/>
      <c r="O33" s="624"/>
      <c r="P33" s="624"/>
      <c r="Q33" s="624"/>
      <c r="R33" s="624"/>
      <c r="S33" s="624"/>
      <c r="T33" s="626"/>
      <c r="U33" s="541"/>
      <c r="V33" s="541"/>
      <c r="W33" s="541"/>
      <c r="X33" s="541"/>
      <c r="Y33" s="541"/>
      <c r="Z33" s="541"/>
      <c r="AA33" s="541"/>
      <c r="AB33" s="541"/>
      <c r="AC33" s="630"/>
      <c r="AD33" s="589" t="s">
        <v>48</v>
      </c>
      <c r="AE33" s="505"/>
      <c r="AF33" s="505"/>
      <c r="AG33" s="505"/>
      <c r="AH33" s="505"/>
      <c r="AI33" s="627"/>
      <c r="AJ33" s="237"/>
      <c r="AK33" s="237"/>
      <c r="AL33" s="238" t="s">
        <v>208</v>
      </c>
      <c r="AM33" s="239"/>
      <c r="AN33" s="239"/>
      <c r="AO33" s="239"/>
      <c r="AP33" s="239"/>
      <c r="AQ33" s="239"/>
      <c r="AR33" s="239"/>
      <c r="AS33" s="239"/>
      <c r="AT33" s="239"/>
      <c r="AU33" s="239"/>
      <c r="AV33" s="239"/>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175"/>
    </row>
    <row r="34" spans="1:70" ht="19.149999999999999" customHeight="1" x14ac:dyDescent="0.15">
      <c r="A34" s="516"/>
      <c r="B34" s="517"/>
      <c r="C34" s="517"/>
      <c r="D34" s="518"/>
      <c r="E34" s="623"/>
      <c r="F34" s="623"/>
      <c r="G34" s="623"/>
      <c r="H34" s="625"/>
      <c r="I34" s="625"/>
      <c r="J34" s="625"/>
      <c r="K34" s="625"/>
      <c r="L34" s="625"/>
      <c r="M34" s="625"/>
      <c r="N34" s="625"/>
      <c r="O34" s="625"/>
      <c r="P34" s="625"/>
      <c r="Q34" s="625"/>
      <c r="R34" s="625"/>
      <c r="S34" s="625"/>
      <c r="T34" s="629"/>
      <c r="U34" s="606"/>
      <c r="V34" s="606"/>
      <c r="W34" s="606"/>
      <c r="X34" s="606"/>
      <c r="Y34" s="606"/>
      <c r="Z34" s="606"/>
      <c r="AA34" s="606"/>
      <c r="AB34" s="606"/>
      <c r="AC34" s="628"/>
      <c r="AD34" s="542" t="str">
        <f>IF(COUNTA(T33:AC34)=0,"",ROUNDDOWN(((SUM(T33:AC34)+75))/(COUNTA(T33:AC34)+1),1))</f>
        <v/>
      </c>
      <c r="AE34" s="543"/>
      <c r="AF34" s="543"/>
      <c r="AG34" s="543"/>
      <c r="AH34" s="543"/>
      <c r="AI34" s="243" t="s">
        <v>209</v>
      </c>
      <c r="AJ34" s="240"/>
      <c r="AK34" s="240"/>
      <c r="AL34" s="238"/>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185"/>
    </row>
    <row r="35" spans="1:70" ht="14.65" customHeight="1" x14ac:dyDescent="0.15">
      <c r="A35" s="242"/>
      <c r="B35" s="238"/>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5"/>
      <c r="AK35" s="235"/>
      <c r="AL35" s="235"/>
      <c r="AM35" s="235"/>
      <c r="AN35" s="235"/>
      <c r="AO35" s="235"/>
      <c r="AP35" s="235"/>
      <c r="AQ35" s="235"/>
      <c r="AR35" s="235"/>
      <c r="AS35" s="235"/>
      <c r="AT35" s="235"/>
      <c r="AU35" s="235"/>
      <c r="AV35" s="235"/>
      <c r="AW35" s="235"/>
      <c r="AX35" s="235"/>
      <c r="AY35" s="235"/>
      <c r="AZ35" s="235"/>
      <c r="BA35" s="235"/>
      <c r="BB35" s="235"/>
      <c r="BC35" s="235"/>
      <c r="BD35" s="235"/>
      <c r="BE35" s="235"/>
      <c r="BF35" s="235"/>
      <c r="BG35" s="235"/>
      <c r="BH35" s="235"/>
      <c r="BI35" s="235"/>
      <c r="BJ35" s="235"/>
      <c r="BK35" s="235"/>
      <c r="BL35" s="235"/>
      <c r="BM35" s="235"/>
      <c r="BN35" s="235"/>
      <c r="BO35" s="235"/>
      <c r="BP35" s="235"/>
      <c r="BQ35" s="235"/>
      <c r="BR35" s="187"/>
    </row>
    <row r="36" spans="1:70" ht="18" customHeight="1" thickBot="1" x14ac:dyDescent="0.2">
      <c r="A36" s="188"/>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90"/>
    </row>
  </sheetData>
  <sheetProtection selectLockedCells="1"/>
  <mergeCells count="80">
    <mergeCell ref="AJ29:BR29"/>
    <mergeCell ref="AJ30:AK32"/>
    <mergeCell ref="AL30:BR32"/>
    <mergeCell ref="E33:G34"/>
    <mergeCell ref="H33:S34"/>
    <mergeCell ref="T33:U33"/>
    <mergeCell ref="AD33:AI33"/>
    <mergeCell ref="J30:AI32"/>
    <mergeCell ref="AB34:AC34"/>
    <mergeCell ref="V33:W33"/>
    <mergeCell ref="X33:Y33"/>
    <mergeCell ref="Z34:AA34"/>
    <mergeCell ref="T34:U34"/>
    <mergeCell ref="E30:I32"/>
    <mergeCell ref="AB33:AC33"/>
    <mergeCell ref="X34:Y34"/>
    <mergeCell ref="V34:W34"/>
    <mergeCell ref="AJ1:BR2"/>
    <mergeCell ref="AJ3:BR4"/>
    <mergeCell ref="AJ5:AK6"/>
    <mergeCell ref="AL5:BR6"/>
    <mergeCell ref="AJ7:AK9"/>
    <mergeCell ref="AL7:BR9"/>
    <mergeCell ref="AJ10:AK11"/>
    <mergeCell ref="AL10:BR11"/>
    <mergeCell ref="AJ27:BR28"/>
    <mergeCell ref="AJ17:BR18"/>
    <mergeCell ref="AJ19:AK20"/>
    <mergeCell ref="AL19:BR20"/>
    <mergeCell ref="AJ21:AK22"/>
    <mergeCell ref="AL21:BR22"/>
    <mergeCell ref="AJ12:BR13"/>
    <mergeCell ref="AL14:BR15"/>
    <mergeCell ref="AD22:AF22"/>
    <mergeCell ref="AG22:AI22"/>
    <mergeCell ref="AG14:AI14"/>
    <mergeCell ref="AG15:AI15"/>
    <mergeCell ref="AG16:AI16"/>
    <mergeCell ref="AD20:AF20"/>
    <mergeCell ref="AG20:AI20"/>
    <mergeCell ref="AD21:AF21"/>
    <mergeCell ref="AG21:AI21"/>
    <mergeCell ref="AJ14:AK15"/>
    <mergeCell ref="AD23:AF23"/>
    <mergeCell ref="AG23:AI23"/>
    <mergeCell ref="AD24:AF24"/>
    <mergeCell ref="AG24:AI24"/>
    <mergeCell ref="E25:E26"/>
    <mergeCell ref="AD25:AF25"/>
    <mergeCell ref="AG25:AI25"/>
    <mergeCell ref="AD26:AF26"/>
    <mergeCell ref="AG26:AI26"/>
    <mergeCell ref="O2:Q2"/>
    <mergeCell ref="R2:AI2"/>
    <mergeCell ref="A3:AI4"/>
    <mergeCell ref="A5:D11"/>
    <mergeCell ref="E5:I6"/>
    <mergeCell ref="J5:AI6"/>
    <mergeCell ref="E7:I7"/>
    <mergeCell ref="J7:AI7"/>
    <mergeCell ref="E8:I9"/>
    <mergeCell ref="J8:AI9"/>
    <mergeCell ref="E10:I11"/>
    <mergeCell ref="J10:AI11"/>
    <mergeCell ref="A27:AI28"/>
    <mergeCell ref="A29:D32"/>
    <mergeCell ref="A33:D34"/>
    <mergeCell ref="A12:AI13"/>
    <mergeCell ref="A14:D16"/>
    <mergeCell ref="E29:I29"/>
    <mergeCell ref="J29:AI29"/>
    <mergeCell ref="A17:F18"/>
    <mergeCell ref="Z33:AA33"/>
    <mergeCell ref="AD34:AH34"/>
    <mergeCell ref="G17:AC18"/>
    <mergeCell ref="AD18:AF18"/>
    <mergeCell ref="AG18:AI18"/>
    <mergeCell ref="AD19:AF19"/>
    <mergeCell ref="AG19:AI19"/>
    <mergeCell ref="A19:D26"/>
  </mergeCells>
  <phoneticPr fontId="2"/>
  <conditionalFormatting sqref="AD19:AF26">
    <cfRule type="expression" dxfId="3" priority="1" stopIfTrue="1">
      <formula>AND($AD$25="○",$AD$26="○",COUNTIF($AD$19:$AF$24,"○")&gt;2)</formula>
    </cfRule>
    <cfRule type="expression" dxfId="2" priority="2" stopIfTrue="1">
      <formula>AND($AD$25&lt;&gt;"○",$AD$26&lt;&gt;"○",COUNTIF($AD$19:$AF$24,"○")&gt;4)</formula>
    </cfRule>
    <cfRule type="expression" dxfId="1" priority="3" stopIfTrue="1">
      <formula>AND($AD$25&lt;&gt;"○",$AD$26="○",COUNTIF($AD$19:$AF$24,"○")&gt;3)</formula>
    </cfRule>
    <cfRule type="expression" dxfId="0" priority="4" stopIfTrue="1">
      <formula>AND($AD$25="○",$AD$26&lt;&gt;"○",COUNTIF($AD$19:$AF$24,"○")&gt;2)</formula>
    </cfRule>
  </conditionalFormatting>
  <dataValidations count="7">
    <dataValidation type="whole" allowBlank="1" showInputMessage="1" showErrorMessage="1" sqref="P7" xr:uid="{00000000-0002-0000-0500-000000000000}">
      <formula1>1</formula1>
      <formula2>31</formula2>
    </dataValidation>
    <dataValidation type="whole" allowBlank="1" showInputMessage="1" showErrorMessage="1" sqref="N7" xr:uid="{00000000-0002-0000-0500-000001000000}">
      <formula1>1</formula1>
      <formula2>12</formula2>
    </dataValidation>
    <dataValidation type="whole" operator="greaterThanOrEqual" allowBlank="1" showInputMessage="1" showErrorMessage="1" sqref="L7" xr:uid="{00000000-0002-0000-0500-000002000000}">
      <formula1>1</formula1>
    </dataValidation>
    <dataValidation type="whole" allowBlank="1" showInputMessage="1" showErrorMessage="1" sqref="T33:AC34" xr:uid="{00000000-0002-0000-0500-000004000000}">
      <formula1>1</formula1>
      <formula2>100</formula2>
    </dataValidation>
    <dataValidation type="list" allowBlank="1" showInputMessage="1" showErrorMessage="1" sqref="AD19:AF26" xr:uid="{00000000-0002-0000-0500-000005000000}">
      <formula1>"○,－"</formula1>
    </dataValidation>
    <dataValidation type="list" allowBlank="1" showInputMessage="1" showErrorMessage="1" sqref="AG14:AG16 AG19:AG20 AG22:AG26" xr:uid="{00000000-0002-0000-0500-000006000000}">
      <formula1>"無,有"</formula1>
    </dataValidation>
    <dataValidation type="list" allowBlank="1" showInputMessage="1" showErrorMessage="1" sqref="AG21" xr:uid="{00000000-0002-0000-0500-000007000000}">
      <formula1>"無,研修受講実績有,推進員設置有"</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3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C150"/>
  <sheetViews>
    <sheetView showGridLines="0" view="pageBreakPreview" zoomScale="85" zoomScaleNormal="85" zoomScaleSheetLayoutView="85" workbookViewId="0"/>
  </sheetViews>
  <sheetFormatPr defaultColWidth="3.125" defaultRowHeight="18" customHeight="1" x14ac:dyDescent="0.15"/>
  <cols>
    <col min="1" max="50" width="3.875" style="159" customWidth="1"/>
    <col min="51" max="16384" width="3.125" style="159"/>
  </cols>
  <sheetData>
    <row r="1" spans="1:55" ht="23.25" customHeight="1" x14ac:dyDescent="0.15">
      <c r="A1" s="176" t="s">
        <v>210</v>
      </c>
      <c r="N1" s="160"/>
      <c r="O1" s="160"/>
      <c r="P1" s="160"/>
      <c r="Q1" s="161"/>
      <c r="R1" s="161"/>
      <c r="S1" s="161"/>
      <c r="T1" s="161"/>
      <c r="U1" s="161"/>
      <c r="V1" s="161"/>
      <c r="W1" s="161"/>
      <c r="X1" s="161"/>
      <c r="Y1" s="161"/>
      <c r="Z1" s="161"/>
      <c r="AA1" s="161"/>
      <c r="AB1" s="161"/>
      <c r="AC1" s="161"/>
      <c r="AD1" s="161"/>
      <c r="AE1" s="161"/>
      <c r="AF1" s="161"/>
      <c r="AG1" s="161"/>
      <c r="AH1" s="161"/>
    </row>
    <row r="2" spans="1:55" ht="26.25" customHeight="1" thickBot="1" x14ac:dyDescent="0.2">
      <c r="N2" s="544" t="s">
        <v>155</v>
      </c>
      <c r="O2" s="545"/>
      <c r="P2" s="546"/>
      <c r="Q2" s="547"/>
      <c r="R2" s="548"/>
      <c r="S2" s="548"/>
      <c r="T2" s="548"/>
      <c r="U2" s="548"/>
      <c r="V2" s="548"/>
      <c r="W2" s="548"/>
      <c r="X2" s="548"/>
      <c r="Y2" s="548"/>
      <c r="Z2" s="548"/>
      <c r="AA2" s="548"/>
      <c r="AB2" s="548"/>
      <c r="AC2" s="548"/>
      <c r="AD2" s="548"/>
      <c r="AE2" s="548"/>
      <c r="AF2" s="548"/>
      <c r="AG2" s="548"/>
      <c r="AH2" s="549"/>
    </row>
    <row r="3" spans="1:55" ht="15" customHeight="1" x14ac:dyDescent="0.15">
      <c r="A3" s="550" t="s">
        <v>211</v>
      </c>
      <c r="B3" s="551"/>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2"/>
    </row>
    <row r="4" spans="1:55" ht="15" customHeight="1" thickBot="1" x14ac:dyDescent="0.2">
      <c r="A4" s="631"/>
      <c r="B4" s="632"/>
      <c r="C4" s="632"/>
      <c r="D4" s="632"/>
      <c r="E4" s="632"/>
      <c r="F4" s="632"/>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3"/>
    </row>
    <row r="5" spans="1:55" ht="26.25" customHeight="1" x14ac:dyDescent="0.15">
      <c r="A5" s="634" t="s">
        <v>212</v>
      </c>
      <c r="B5" s="635"/>
      <c r="C5" s="640" t="s">
        <v>213</v>
      </c>
      <c r="D5" s="641"/>
      <c r="E5" s="642"/>
      <c r="F5" s="643"/>
      <c r="G5" s="644"/>
      <c r="H5" s="644"/>
      <c r="I5" s="644"/>
      <c r="J5" s="644"/>
      <c r="K5" s="644"/>
      <c r="L5" s="644"/>
      <c r="M5" s="644"/>
      <c r="N5" s="644"/>
      <c r="O5" s="644"/>
      <c r="P5" s="644"/>
      <c r="Q5" s="644"/>
      <c r="R5" s="644"/>
      <c r="S5" s="644"/>
      <c r="T5" s="644"/>
      <c r="U5" s="644"/>
      <c r="V5" s="645"/>
      <c r="W5" s="640" t="s">
        <v>214</v>
      </c>
      <c r="X5" s="641"/>
      <c r="Y5" s="641"/>
      <c r="Z5" s="641"/>
      <c r="AA5" s="642"/>
      <c r="AB5" s="640" t="s">
        <v>215</v>
      </c>
      <c r="AC5" s="641"/>
      <c r="AD5" s="641"/>
      <c r="AE5" s="641"/>
      <c r="AF5" s="641"/>
      <c r="AG5" s="641"/>
      <c r="AH5" s="646"/>
    </row>
    <row r="6" spans="1:55" ht="26.25" customHeight="1" x14ac:dyDescent="0.15">
      <c r="A6" s="636"/>
      <c r="B6" s="637"/>
      <c r="C6" s="647" t="s">
        <v>216</v>
      </c>
      <c r="D6" s="648"/>
      <c r="E6" s="649"/>
      <c r="F6" s="647" t="s">
        <v>217</v>
      </c>
      <c r="G6" s="648"/>
      <c r="H6" s="648"/>
      <c r="I6" s="648"/>
      <c r="J6" s="648"/>
      <c r="K6" s="648"/>
      <c r="L6" s="650"/>
      <c r="M6" s="651" t="s">
        <v>218</v>
      </c>
      <c r="N6" s="649"/>
      <c r="O6" s="647" t="s">
        <v>219</v>
      </c>
      <c r="P6" s="648"/>
      <c r="Q6" s="648"/>
      <c r="R6" s="648"/>
      <c r="S6" s="648"/>
      <c r="T6" s="648"/>
      <c r="U6" s="650"/>
      <c r="V6" s="651" t="s">
        <v>218</v>
      </c>
      <c r="W6" s="649"/>
      <c r="X6" s="652"/>
      <c r="Y6" s="653"/>
      <c r="Z6" s="653"/>
      <c r="AA6" s="653"/>
      <c r="AB6" s="653"/>
      <c r="AC6" s="653"/>
      <c r="AD6" s="653"/>
      <c r="AE6" s="653"/>
      <c r="AF6" s="653"/>
      <c r="AG6" s="653"/>
      <c r="AH6" s="654"/>
    </row>
    <row r="7" spans="1:55" ht="26.25" customHeight="1" x14ac:dyDescent="0.15">
      <c r="A7" s="636"/>
      <c r="B7" s="637"/>
      <c r="C7" s="581" t="s">
        <v>44</v>
      </c>
      <c r="D7" s="581"/>
      <c r="E7" s="581"/>
      <c r="F7" s="655" t="s">
        <v>169</v>
      </c>
      <c r="G7" s="655"/>
      <c r="H7" s="655"/>
      <c r="I7" s="655"/>
      <c r="J7" s="655"/>
      <c r="K7" s="656"/>
      <c r="L7" s="657"/>
      <c r="M7" s="657"/>
      <c r="N7" s="657"/>
      <c r="O7" s="657"/>
      <c r="P7" s="657"/>
      <c r="Q7" s="657"/>
      <c r="R7" s="657"/>
      <c r="S7" s="657"/>
      <c r="T7" s="657"/>
      <c r="U7" s="657"/>
      <c r="V7" s="657"/>
      <c r="W7" s="657"/>
      <c r="X7" s="657"/>
      <c r="Y7" s="657"/>
      <c r="Z7" s="657"/>
      <c r="AA7" s="657"/>
      <c r="AB7" s="657"/>
      <c r="AC7" s="657"/>
      <c r="AD7" s="657"/>
      <c r="AE7" s="657"/>
      <c r="AF7" s="657"/>
      <c r="AG7" s="657"/>
      <c r="AH7" s="658"/>
      <c r="AL7" s="160"/>
      <c r="AM7" s="160"/>
      <c r="AN7" s="191"/>
      <c r="AO7" s="191"/>
      <c r="AP7" s="191"/>
      <c r="AQ7" s="191"/>
      <c r="AR7" s="191"/>
      <c r="AS7" s="191"/>
      <c r="AT7" s="191"/>
      <c r="AU7" s="160"/>
      <c r="AV7" s="160"/>
      <c r="AW7" s="191"/>
      <c r="AX7" s="191"/>
      <c r="AY7" s="191"/>
      <c r="AZ7" s="191"/>
      <c r="BA7" s="191"/>
      <c r="BB7" s="191"/>
      <c r="BC7" s="191"/>
    </row>
    <row r="8" spans="1:55" ht="26.25" customHeight="1" x14ac:dyDescent="0.15">
      <c r="A8" s="636"/>
      <c r="B8" s="637"/>
      <c r="C8" s="581"/>
      <c r="D8" s="581"/>
      <c r="E8" s="581"/>
      <c r="F8" s="655" t="s">
        <v>170</v>
      </c>
      <c r="G8" s="655"/>
      <c r="H8" s="655"/>
      <c r="I8" s="655"/>
      <c r="J8" s="655"/>
      <c r="K8" s="659"/>
      <c r="L8" s="660"/>
      <c r="M8" s="660"/>
      <c r="N8" s="660"/>
      <c r="O8" s="660"/>
      <c r="P8" s="660"/>
      <c r="Q8" s="660"/>
      <c r="R8" s="660"/>
      <c r="S8" s="660"/>
      <c r="T8" s="660"/>
      <c r="U8" s="660"/>
      <c r="V8" s="660"/>
      <c r="W8" s="660"/>
      <c r="X8" s="660"/>
      <c r="Y8" s="660"/>
      <c r="Z8" s="660"/>
      <c r="AA8" s="660"/>
      <c r="AB8" s="660"/>
      <c r="AC8" s="660"/>
      <c r="AD8" s="660"/>
      <c r="AE8" s="660"/>
      <c r="AF8" s="660"/>
      <c r="AG8" s="660"/>
      <c r="AH8" s="661"/>
      <c r="AK8" s="192"/>
    </row>
    <row r="9" spans="1:55" ht="26.25" customHeight="1" x14ac:dyDescent="0.15">
      <c r="A9" s="636"/>
      <c r="B9" s="637"/>
      <c r="C9" s="581"/>
      <c r="D9" s="581"/>
      <c r="E9" s="581"/>
      <c r="F9" s="655"/>
      <c r="G9" s="655"/>
      <c r="H9" s="655"/>
      <c r="I9" s="655"/>
      <c r="J9" s="655"/>
      <c r="K9" s="662"/>
      <c r="L9" s="663"/>
      <c r="M9" s="663"/>
      <c r="N9" s="663"/>
      <c r="O9" s="663"/>
      <c r="P9" s="663"/>
      <c r="Q9" s="663"/>
      <c r="R9" s="663"/>
      <c r="S9" s="663"/>
      <c r="T9" s="663"/>
      <c r="U9" s="663"/>
      <c r="V9" s="663"/>
      <c r="W9" s="663"/>
      <c r="X9" s="663"/>
      <c r="Y9" s="663"/>
      <c r="Z9" s="663"/>
      <c r="AA9" s="663"/>
      <c r="AB9" s="663"/>
      <c r="AC9" s="663"/>
      <c r="AD9" s="663"/>
      <c r="AE9" s="663"/>
      <c r="AF9" s="663"/>
      <c r="AG9" s="663"/>
      <c r="AH9" s="664"/>
      <c r="AL9" s="160"/>
      <c r="AM9" s="160"/>
    </row>
    <row r="10" spans="1:55" ht="26.25" customHeight="1" x14ac:dyDescent="0.15">
      <c r="A10" s="636"/>
      <c r="B10" s="637"/>
      <c r="C10" s="655" t="s">
        <v>220</v>
      </c>
      <c r="D10" s="655"/>
      <c r="E10" s="655"/>
      <c r="F10" s="655"/>
      <c r="G10" s="655"/>
      <c r="H10" s="655"/>
      <c r="I10" s="655"/>
      <c r="J10" s="655"/>
      <c r="K10" s="532" t="s">
        <v>221</v>
      </c>
      <c r="L10" s="533"/>
      <c r="M10" s="533"/>
      <c r="N10" s="533"/>
      <c r="O10" s="533"/>
      <c r="P10" s="534"/>
      <c r="Q10" s="665" t="s">
        <v>222</v>
      </c>
      <c r="R10" s="666"/>
      <c r="S10" s="666"/>
      <c r="T10" s="666"/>
      <c r="U10" s="666"/>
      <c r="V10" s="177" t="s">
        <v>218</v>
      </c>
      <c r="W10" s="665" t="s">
        <v>223</v>
      </c>
      <c r="X10" s="666"/>
      <c r="Y10" s="666"/>
      <c r="Z10" s="666"/>
      <c r="AA10" s="666"/>
      <c r="AB10" s="177" t="s">
        <v>218</v>
      </c>
      <c r="AC10" s="665" t="s">
        <v>224</v>
      </c>
      <c r="AD10" s="666"/>
      <c r="AE10" s="666"/>
      <c r="AF10" s="666"/>
      <c r="AG10" s="666"/>
      <c r="AH10" s="183" t="s">
        <v>218</v>
      </c>
    </row>
    <row r="11" spans="1:55" ht="26.25" customHeight="1" x14ac:dyDescent="0.15">
      <c r="A11" s="636"/>
      <c r="B11" s="637"/>
      <c r="C11" s="655"/>
      <c r="D11" s="655"/>
      <c r="E11" s="655"/>
      <c r="F11" s="655"/>
      <c r="G11" s="655"/>
      <c r="H11" s="655"/>
      <c r="I11" s="655"/>
      <c r="J11" s="655"/>
      <c r="K11" s="563" t="s">
        <v>225</v>
      </c>
      <c r="L11" s="564"/>
      <c r="M11" s="564"/>
      <c r="N11" s="564"/>
      <c r="O11" s="564"/>
      <c r="P11" s="565"/>
      <c r="Q11" s="563"/>
      <c r="R11" s="564"/>
      <c r="S11" s="564"/>
      <c r="T11" s="564"/>
      <c r="U11" s="564"/>
      <c r="V11" s="564"/>
      <c r="W11" s="564"/>
      <c r="X11" s="564"/>
      <c r="Y11" s="564"/>
      <c r="Z11" s="564"/>
      <c r="AA11" s="564"/>
      <c r="AB11" s="564"/>
      <c r="AC11" s="564"/>
      <c r="AD11" s="564"/>
      <c r="AE11" s="564"/>
      <c r="AF11" s="564"/>
      <c r="AG11" s="564"/>
      <c r="AH11" s="602"/>
    </row>
    <row r="12" spans="1:55" ht="26.25" customHeight="1" x14ac:dyDescent="0.15">
      <c r="A12" s="636"/>
      <c r="B12" s="637"/>
      <c r="C12" s="673" t="s">
        <v>226</v>
      </c>
      <c r="D12" s="637"/>
      <c r="E12" s="675" t="s">
        <v>227</v>
      </c>
      <c r="F12" s="511"/>
      <c r="G12" s="511"/>
      <c r="H12" s="511"/>
      <c r="I12" s="511"/>
      <c r="J12" s="511"/>
      <c r="K12" s="511"/>
      <c r="L12" s="511"/>
      <c r="M12" s="511"/>
      <c r="N12" s="574" t="s">
        <v>228</v>
      </c>
      <c r="O12" s="517"/>
      <c r="P12" s="517"/>
      <c r="Q12" s="517"/>
      <c r="R12" s="517"/>
      <c r="S12" s="517"/>
      <c r="T12" s="517"/>
      <c r="U12" s="517"/>
      <c r="V12" s="517"/>
      <c r="W12" s="517"/>
      <c r="X12" s="518"/>
      <c r="Y12" s="574" t="s">
        <v>229</v>
      </c>
      <c r="Z12" s="517"/>
      <c r="AA12" s="517"/>
      <c r="AB12" s="517"/>
      <c r="AC12" s="518"/>
      <c r="AD12" s="574"/>
      <c r="AE12" s="517"/>
      <c r="AF12" s="517"/>
      <c r="AG12" s="667" t="s">
        <v>230</v>
      </c>
      <c r="AH12" s="668"/>
    </row>
    <row r="13" spans="1:55" ht="26.25" customHeight="1" x14ac:dyDescent="0.15">
      <c r="A13" s="636"/>
      <c r="B13" s="637"/>
      <c r="C13" s="673"/>
      <c r="D13" s="637"/>
      <c r="E13" s="669"/>
      <c r="F13" s="670"/>
      <c r="G13" s="670"/>
      <c r="H13" s="670"/>
      <c r="I13" s="670"/>
      <c r="J13" s="670"/>
      <c r="K13" s="670"/>
      <c r="L13" s="670"/>
      <c r="M13" s="670"/>
      <c r="N13" s="655" t="s">
        <v>231</v>
      </c>
      <c r="O13" s="655"/>
      <c r="P13" s="655"/>
      <c r="Q13" s="655"/>
      <c r="R13" s="655"/>
      <c r="S13" s="671" t="s">
        <v>232</v>
      </c>
      <c r="T13" s="672"/>
      <c r="U13" s="533" t="s">
        <v>233</v>
      </c>
      <c r="V13" s="533"/>
      <c r="W13" s="533"/>
      <c r="X13" s="533"/>
      <c r="Y13" s="532" t="s">
        <v>234</v>
      </c>
      <c r="Z13" s="533"/>
      <c r="AA13" s="533"/>
      <c r="AB13" s="533"/>
      <c r="AC13" s="533"/>
      <c r="AD13" s="533"/>
      <c r="AE13" s="533"/>
      <c r="AF13" s="533"/>
      <c r="AG13" s="533"/>
      <c r="AH13" s="676"/>
    </row>
    <row r="14" spans="1:55" ht="26.25" customHeight="1" x14ac:dyDescent="0.15">
      <c r="A14" s="636"/>
      <c r="B14" s="637"/>
      <c r="C14" s="673"/>
      <c r="D14" s="637"/>
      <c r="E14" s="677" t="s">
        <v>235</v>
      </c>
      <c r="F14" s="678"/>
      <c r="G14" s="678"/>
      <c r="H14" s="678"/>
      <c r="I14" s="678"/>
      <c r="J14" s="678"/>
      <c r="K14" s="678"/>
      <c r="L14" s="678"/>
      <c r="M14" s="679"/>
      <c r="N14" s="680"/>
      <c r="O14" s="680"/>
      <c r="P14" s="681"/>
      <c r="Q14" s="534" t="s">
        <v>236</v>
      </c>
      <c r="R14" s="655"/>
      <c r="S14" s="682">
        <v>1</v>
      </c>
      <c r="T14" s="683"/>
      <c r="U14" s="684" t="str">
        <f>IF(N14="","",ROUNDDOWN(N14*S14,3))</f>
        <v/>
      </c>
      <c r="V14" s="684"/>
      <c r="W14" s="533" t="s">
        <v>236</v>
      </c>
      <c r="X14" s="533"/>
      <c r="Y14" s="685" t="str">
        <f>IF(SUM(U14:V17)=0,"",SUM(U14:V17))</f>
        <v/>
      </c>
      <c r="Z14" s="686"/>
      <c r="AA14" s="686"/>
      <c r="AB14" s="686"/>
      <c r="AC14" s="686"/>
      <c r="AD14" s="514" t="s">
        <v>237</v>
      </c>
      <c r="AE14" s="514"/>
      <c r="AF14" s="514"/>
      <c r="AG14" s="514"/>
      <c r="AH14" s="691"/>
    </row>
    <row r="15" spans="1:55" ht="26.25" customHeight="1" x14ac:dyDescent="0.15">
      <c r="A15" s="636"/>
      <c r="B15" s="637"/>
      <c r="C15" s="673"/>
      <c r="D15" s="637"/>
      <c r="E15" s="677" t="s">
        <v>238</v>
      </c>
      <c r="F15" s="678"/>
      <c r="G15" s="678"/>
      <c r="H15" s="678"/>
      <c r="I15" s="678"/>
      <c r="J15" s="678"/>
      <c r="K15" s="678"/>
      <c r="L15" s="678"/>
      <c r="M15" s="679"/>
      <c r="N15" s="680"/>
      <c r="O15" s="680"/>
      <c r="P15" s="681"/>
      <c r="Q15" s="534" t="s">
        <v>236</v>
      </c>
      <c r="R15" s="655"/>
      <c r="S15" s="682">
        <v>1</v>
      </c>
      <c r="T15" s="683"/>
      <c r="U15" s="684" t="str">
        <f>IF(N15="","",ROUNDDOWN(N15*S15,3))</f>
        <v/>
      </c>
      <c r="V15" s="684"/>
      <c r="W15" s="533" t="s">
        <v>236</v>
      </c>
      <c r="X15" s="533"/>
      <c r="Y15" s="687"/>
      <c r="Z15" s="688"/>
      <c r="AA15" s="688"/>
      <c r="AB15" s="688"/>
      <c r="AC15" s="688"/>
      <c r="AD15" s="692"/>
      <c r="AE15" s="692"/>
      <c r="AF15" s="692"/>
      <c r="AG15" s="692"/>
      <c r="AH15" s="693"/>
    </row>
    <row r="16" spans="1:55" ht="26.25" customHeight="1" x14ac:dyDescent="0.15">
      <c r="A16" s="636"/>
      <c r="B16" s="637"/>
      <c r="C16" s="673"/>
      <c r="D16" s="637"/>
      <c r="E16" s="677" t="s">
        <v>239</v>
      </c>
      <c r="F16" s="678"/>
      <c r="G16" s="678"/>
      <c r="H16" s="678"/>
      <c r="I16" s="678"/>
      <c r="J16" s="678"/>
      <c r="K16" s="678"/>
      <c r="L16" s="678"/>
      <c r="M16" s="679"/>
      <c r="N16" s="680"/>
      <c r="O16" s="680"/>
      <c r="P16" s="681"/>
      <c r="Q16" s="534" t="s">
        <v>236</v>
      </c>
      <c r="R16" s="655"/>
      <c r="S16" s="697">
        <v>0.5</v>
      </c>
      <c r="T16" s="697"/>
      <c r="U16" s="684" t="str">
        <f>IF(N16="","",ROUNDDOWN(N16*(1/2),3))</f>
        <v/>
      </c>
      <c r="V16" s="684"/>
      <c r="W16" s="533" t="s">
        <v>236</v>
      </c>
      <c r="X16" s="533"/>
      <c r="Y16" s="687"/>
      <c r="Z16" s="688"/>
      <c r="AA16" s="688"/>
      <c r="AB16" s="688"/>
      <c r="AC16" s="688"/>
      <c r="AD16" s="692"/>
      <c r="AE16" s="692"/>
      <c r="AF16" s="692"/>
      <c r="AG16" s="692"/>
      <c r="AH16" s="693"/>
    </row>
    <row r="17" spans="1:34" ht="26.25" customHeight="1" thickBot="1" x14ac:dyDescent="0.2">
      <c r="A17" s="638"/>
      <c r="B17" s="639"/>
      <c r="C17" s="674"/>
      <c r="D17" s="639"/>
      <c r="E17" s="698" t="s">
        <v>240</v>
      </c>
      <c r="F17" s="699"/>
      <c r="G17" s="699"/>
      <c r="H17" s="699"/>
      <c r="I17" s="699"/>
      <c r="J17" s="699"/>
      <c r="K17" s="699"/>
      <c r="L17" s="699"/>
      <c r="M17" s="700"/>
      <c r="N17" s="701"/>
      <c r="O17" s="701"/>
      <c r="P17" s="702"/>
      <c r="Q17" s="703" t="s">
        <v>236</v>
      </c>
      <c r="R17" s="704"/>
      <c r="S17" s="705">
        <v>0.25</v>
      </c>
      <c r="T17" s="705"/>
      <c r="U17" s="706" t="str">
        <f>IF(N17="","",ROUNDDOWN(N17*(1/4),3))</f>
        <v/>
      </c>
      <c r="V17" s="706"/>
      <c r="W17" s="696" t="s">
        <v>236</v>
      </c>
      <c r="X17" s="696"/>
      <c r="Y17" s="689"/>
      <c r="Z17" s="690"/>
      <c r="AA17" s="690"/>
      <c r="AB17" s="690"/>
      <c r="AC17" s="690"/>
      <c r="AD17" s="694"/>
      <c r="AE17" s="694"/>
      <c r="AF17" s="694"/>
      <c r="AG17" s="694"/>
      <c r="AH17" s="695"/>
    </row>
    <row r="18" spans="1:34" ht="26.25" customHeight="1" x14ac:dyDescent="0.15">
      <c r="A18" s="193"/>
      <c r="B18" s="193"/>
      <c r="C18" s="193"/>
      <c r="D18" s="193"/>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row>
    <row r="19" spans="1:34" ht="11.25" customHeight="1" x14ac:dyDescent="0.15">
      <c r="A19" s="194"/>
      <c r="B19" s="194"/>
      <c r="C19" s="194"/>
      <c r="D19" s="194"/>
      <c r="E19" s="195"/>
      <c r="F19" s="195"/>
      <c r="G19" s="195"/>
      <c r="H19" s="195"/>
      <c r="I19" s="195"/>
      <c r="J19" s="195"/>
      <c r="K19" s="195"/>
      <c r="L19" s="195"/>
      <c r="M19" s="195"/>
      <c r="N19" s="196"/>
      <c r="O19" s="196"/>
      <c r="P19" s="196"/>
      <c r="Q19" s="195"/>
      <c r="R19" s="195"/>
      <c r="S19" s="197"/>
      <c r="T19" s="197"/>
      <c r="U19" s="198"/>
      <c r="V19" s="198"/>
      <c r="W19" s="195"/>
      <c r="X19" s="195"/>
      <c r="Y19" s="199"/>
      <c r="Z19" s="199"/>
      <c r="AA19" s="199"/>
      <c r="AB19" s="199"/>
      <c r="AC19" s="199"/>
      <c r="AD19" s="195"/>
      <c r="AE19" s="195"/>
      <c r="AF19" s="195"/>
      <c r="AG19" s="195"/>
      <c r="AH19" s="195"/>
    </row>
    <row r="20" spans="1:34" ht="11.25" customHeight="1" x14ac:dyDescent="0.15">
      <c r="A20" s="194"/>
      <c r="B20" s="194"/>
      <c r="C20" s="194"/>
      <c r="D20" s="194"/>
      <c r="E20" s="195"/>
      <c r="F20" s="195"/>
      <c r="G20" s="195"/>
      <c r="H20" s="195"/>
      <c r="I20" s="195"/>
      <c r="J20" s="195"/>
      <c r="K20" s="195"/>
      <c r="L20" s="195"/>
      <c r="M20" s="195"/>
      <c r="N20" s="196"/>
      <c r="O20" s="196"/>
      <c r="P20" s="196"/>
      <c r="Q20" s="195"/>
      <c r="R20" s="195"/>
      <c r="S20" s="197"/>
      <c r="T20" s="197"/>
      <c r="U20" s="198"/>
      <c r="V20" s="198"/>
      <c r="W20" s="195"/>
      <c r="X20" s="195"/>
      <c r="Y20" s="199"/>
      <c r="Z20" s="199"/>
      <c r="AA20" s="199"/>
      <c r="AB20" s="199"/>
      <c r="AC20" s="199"/>
      <c r="AD20" s="195"/>
      <c r="AE20" s="195"/>
      <c r="AF20" s="195"/>
      <c r="AG20" s="195"/>
      <c r="AH20" s="195"/>
    </row>
    <row r="21" spans="1:34" ht="11.25" customHeight="1" thickBot="1" x14ac:dyDescent="0.2">
      <c r="C21" s="194"/>
      <c r="D21" s="194"/>
      <c r="E21" s="195"/>
      <c r="F21" s="195"/>
      <c r="G21" s="195"/>
      <c r="H21" s="195"/>
      <c r="I21" s="195"/>
      <c r="J21" s="195"/>
      <c r="K21" s="195"/>
      <c r="L21" s="195"/>
      <c r="M21" s="195"/>
      <c r="N21" s="196"/>
      <c r="O21" s="196"/>
      <c r="P21" s="196"/>
      <c r="Q21" s="195"/>
      <c r="R21" s="195"/>
      <c r="S21" s="197"/>
      <c r="T21" s="197"/>
      <c r="U21" s="200"/>
      <c r="V21" s="200"/>
      <c r="W21" s="195"/>
      <c r="X21" s="195"/>
      <c r="Y21" s="201"/>
      <c r="Z21" s="201"/>
      <c r="AA21" s="201"/>
      <c r="AB21" s="201"/>
      <c r="AC21" s="201"/>
      <c r="AD21" s="195"/>
      <c r="AE21" s="195"/>
      <c r="AF21" s="195"/>
      <c r="AG21" s="195"/>
      <c r="AH21" s="195"/>
    </row>
    <row r="22" spans="1:34" ht="18.75" customHeight="1" x14ac:dyDescent="0.15">
      <c r="A22" s="710" t="s">
        <v>241</v>
      </c>
      <c r="B22" s="711"/>
      <c r="C22" s="711"/>
      <c r="D22" s="711"/>
      <c r="E22" s="711"/>
      <c r="F22" s="711"/>
      <c r="G22" s="711"/>
      <c r="H22" s="711"/>
      <c r="I22" s="711"/>
      <c r="J22" s="711"/>
      <c r="K22" s="711"/>
      <c r="L22" s="711"/>
      <c r="M22" s="711"/>
      <c r="N22" s="711"/>
      <c r="O22" s="711"/>
      <c r="P22" s="711"/>
      <c r="Q22" s="711"/>
      <c r="R22" s="711"/>
      <c r="S22" s="711"/>
      <c r="T22" s="711"/>
      <c r="U22" s="711"/>
      <c r="V22" s="711"/>
      <c r="W22" s="711"/>
      <c r="X22" s="711"/>
      <c r="Y22" s="711"/>
      <c r="Z22" s="711"/>
      <c r="AA22" s="711"/>
      <c r="AB22" s="711"/>
      <c r="AC22" s="711"/>
      <c r="AD22" s="711"/>
      <c r="AE22" s="711"/>
      <c r="AF22" s="711"/>
      <c r="AG22" s="711"/>
      <c r="AH22" s="712"/>
    </row>
    <row r="23" spans="1:34" ht="18.75" customHeight="1" x14ac:dyDescent="0.15">
      <c r="A23" s="713"/>
      <c r="B23" s="714"/>
      <c r="C23" s="714"/>
      <c r="D23" s="714"/>
      <c r="E23" s="714"/>
      <c r="F23" s="714"/>
      <c r="G23" s="714"/>
      <c r="H23" s="714"/>
      <c r="I23" s="714"/>
      <c r="J23" s="714"/>
      <c r="K23" s="714"/>
      <c r="L23" s="714"/>
      <c r="M23" s="714"/>
      <c r="N23" s="714"/>
      <c r="O23" s="714"/>
      <c r="P23" s="714"/>
      <c r="Q23" s="714"/>
      <c r="R23" s="714"/>
      <c r="S23" s="714"/>
      <c r="T23" s="714"/>
      <c r="U23" s="714"/>
      <c r="V23" s="714"/>
      <c r="W23" s="714"/>
      <c r="X23" s="714"/>
      <c r="Y23" s="714"/>
      <c r="Z23" s="714"/>
      <c r="AA23" s="714"/>
      <c r="AB23" s="714"/>
      <c r="AC23" s="714"/>
      <c r="AD23" s="714"/>
      <c r="AE23" s="714"/>
      <c r="AF23" s="714"/>
      <c r="AG23" s="714"/>
      <c r="AH23" s="715"/>
    </row>
    <row r="24" spans="1:34" ht="18.75" customHeight="1" x14ac:dyDescent="0.15">
      <c r="A24" s="716" t="s">
        <v>242</v>
      </c>
      <c r="B24" s="717"/>
      <c r="C24" s="612" t="s">
        <v>243</v>
      </c>
      <c r="D24" s="612"/>
      <c r="E24" s="612"/>
      <c r="F24" s="612"/>
      <c r="G24" s="612"/>
      <c r="H24" s="612"/>
      <c r="I24" s="612"/>
      <c r="J24" s="612"/>
      <c r="K24" s="612"/>
      <c r="L24" s="612"/>
      <c r="M24" s="612"/>
      <c r="N24" s="612"/>
      <c r="O24" s="612"/>
      <c r="P24" s="612"/>
      <c r="Q24" s="612"/>
      <c r="R24" s="612"/>
      <c r="S24" s="612"/>
      <c r="T24" s="612"/>
      <c r="U24" s="612"/>
      <c r="V24" s="612"/>
      <c r="W24" s="612"/>
      <c r="X24" s="612"/>
      <c r="Y24" s="612"/>
      <c r="Z24" s="612"/>
      <c r="AA24" s="612"/>
      <c r="AB24" s="612"/>
      <c r="AC24" s="612"/>
      <c r="AD24" s="612"/>
      <c r="AE24" s="612"/>
      <c r="AF24" s="612"/>
      <c r="AG24" s="612"/>
      <c r="AH24" s="719"/>
    </row>
    <row r="25" spans="1:34" ht="18.75" customHeight="1" x14ac:dyDescent="0.15">
      <c r="A25" s="613"/>
      <c r="B25" s="718"/>
      <c r="C25" s="720"/>
      <c r="D25" s="720"/>
      <c r="E25" s="720"/>
      <c r="F25" s="720"/>
      <c r="G25" s="720"/>
      <c r="H25" s="720"/>
      <c r="I25" s="720"/>
      <c r="J25" s="720"/>
      <c r="K25" s="720"/>
      <c r="L25" s="720"/>
      <c r="M25" s="720"/>
      <c r="N25" s="720"/>
      <c r="O25" s="720"/>
      <c r="P25" s="720"/>
      <c r="Q25" s="720"/>
      <c r="R25" s="720"/>
      <c r="S25" s="720"/>
      <c r="T25" s="720"/>
      <c r="U25" s="720"/>
      <c r="V25" s="720"/>
      <c r="W25" s="720"/>
      <c r="X25" s="720"/>
      <c r="Y25" s="720"/>
      <c r="Z25" s="720"/>
      <c r="AA25" s="720"/>
      <c r="AB25" s="720"/>
      <c r="AC25" s="720"/>
      <c r="AD25" s="720"/>
      <c r="AE25" s="720"/>
      <c r="AF25" s="720"/>
      <c r="AG25" s="720"/>
      <c r="AH25" s="615"/>
    </row>
    <row r="26" spans="1:34" ht="18.75" customHeight="1" x14ac:dyDescent="0.15">
      <c r="A26" s="597" t="s">
        <v>244</v>
      </c>
      <c r="B26" s="707"/>
      <c r="C26" s="721" t="s">
        <v>245</v>
      </c>
      <c r="D26" s="721"/>
      <c r="E26" s="721"/>
      <c r="F26" s="721"/>
      <c r="G26" s="721"/>
      <c r="H26" s="721"/>
      <c r="I26" s="721"/>
      <c r="J26" s="721"/>
      <c r="K26" s="721"/>
      <c r="L26" s="721"/>
      <c r="M26" s="721"/>
      <c r="N26" s="721"/>
      <c r="O26" s="721"/>
      <c r="P26" s="721"/>
      <c r="Q26" s="721"/>
      <c r="R26" s="721"/>
      <c r="S26" s="721"/>
      <c r="T26" s="721"/>
      <c r="U26" s="721"/>
      <c r="V26" s="721"/>
      <c r="W26" s="721"/>
      <c r="X26" s="721"/>
      <c r="Y26" s="721"/>
      <c r="Z26" s="721"/>
      <c r="AA26" s="721"/>
      <c r="AB26" s="721"/>
      <c r="AC26" s="721"/>
      <c r="AD26" s="721"/>
      <c r="AE26" s="721"/>
      <c r="AF26" s="721"/>
      <c r="AG26" s="721"/>
      <c r="AH26" s="722"/>
    </row>
    <row r="27" spans="1:34" ht="18.75" customHeight="1" x14ac:dyDescent="0.15">
      <c r="A27" s="597"/>
      <c r="B27" s="707"/>
      <c r="C27" s="721"/>
      <c r="D27" s="721"/>
      <c r="E27" s="721"/>
      <c r="F27" s="721"/>
      <c r="G27" s="721"/>
      <c r="H27" s="721"/>
      <c r="I27" s="721"/>
      <c r="J27" s="721"/>
      <c r="K27" s="721"/>
      <c r="L27" s="721"/>
      <c r="M27" s="721"/>
      <c r="N27" s="721"/>
      <c r="O27" s="721"/>
      <c r="P27" s="721"/>
      <c r="Q27" s="721"/>
      <c r="R27" s="721"/>
      <c r="S27" s="721"/>
      <c r="T27" s="721"/>
      <c r="U27" s="721"/>
      <c r="V27" s="721"/>
      <c r="W27" s="721"/>
      <c r="X27" s="721"/>
      <c r="Y27" s="721"/>
      <c r="Z27" s="721"/>
      <c r="AA27" s="721"/>
      <c r="AB27" s="721"/>
      <c r="AC27" s="721"/>
      <c r="AD27" s="721"/>
      <c r="AE27" s="721"/>
      <c r="AF27" s="721"/>
      <c r="AG27" s="721"/>
      <c r="AH27" s="722"/>
    </row>
    <row r="28" spans="1:34" ht="18.75" customHeight="1" x14ac:dyDescent="0.15">
      <c r="A28" s="613" t="s">
        <v>246</v>
      </c>
      <c r="B28" s="707"/>
      <c r="C28" s="723" t="s">
        <v>247</v>
      </c>
      <c r="D28" s="723"/>
      <c r="E28" s="723"/>
      <c r="F28" s="723"/>
      <c r="G28" s="723"/>
      <c r="H28" s="723"/>
      <c r="I28" s="723"/>
      <c r="J28" s="723"/>
      <c r="K28" s="723"/>
      <c r="L28" s="723"/>
      <c r="M28" s="723"/>
      <c r="N28" s="723"/>
      <c r="O28" s="723"/>
      <c r="P28" s="723"/>
      <c r="Q28" s="723"/>
      <c r="R28" s="723"/>
      <c r="S28" s="723"/>
      <c r="T28" s="723"/>
      <c r="U28" s="723"/>
      <c r="V28" s="723"/>
      <c r="W28" s="723"/>
      <c r="X28" s="723"/>
      <c r="Y28" s="723"/>
      <c r="Z28" s="723"/>
      <c r="AA28" s="723"/>
      <c r="AB28" s="723"/>
      <c r="AC28" s="723"/>
      <c r="AD28" s="723"/>
      <c r="AE28" s="723"/>
      <c r="AF28" s="723"/>
      <c r="AG28" s="723"/>
      <c r="AH28" s="621"/>
    </row>
    <row r="29" spans="1:34" ht="18.75" customHeight="1" x14ac:dyDescent="0.15">
      <c r="A29" s="597"/>
      <c r="B29" s="707"/>
      <c r="C29" s="723"/>
      <c r="D29" s="723"/>
      <c r="E29" s="723"/>
      <c r="F29" s="723"/>
      <c r="G29" s="723"/>
      <c r="H29" s="723"/>
      <c r="I29" s="723"/>
      <c r="J29" s="723"/>
      <c r="K29" s="723"/>
      <c r="L29" s="723"/>
      <c r="M29" s="723"/>
      <c r="N29" s="723"/>
      <c r="O29" s="723"/>
      <c r="P29" s="723"/>
      <c r="Q29" s="723"/>
      <c r="R29" s="723"/>
      <c r="S29" s="723"/>
      <c r="T29" s="723"/>
      <c r="U29" s="723"/>
      <c r="V29" s="723"/>
      <c r="W29" s="723"/>
      <c r="X29" s="723"/>
      <c r="Y29" s="723"/>
      <c r="Z29" s="723"/>
      <c r="AA29" s="723"/>
      <c r="AB29" s="723"/>
      <c r="AC29" s="723"/>
      <c r="AD29" s="723"/>
      <c r="AE29" s="723"/>
      <c r="AF29" s="723"/>
      <c r="AG29" s="723"/>
      <c r="AH29" s="621"/>
    </row>
    <row r="30" spans="1:34" ht="18.75" customHeight="1" x14ac:dyDescent="0.15">
      <c r="A30" s="613"/>
      <c r="B30" s="707"/>
      <c r="C30" s="708"/>
      <c r="D30" s="708"/>
      <c r="E30" s="708"/>
      <c r="F30" s="708"/>
      <c r="G30" s="708"/>
      <c r="H30" s="708"/>
      <c r="I30" s="708"/>
      <c r="J30" s="708"/>
      <c r="K30" s="708"/>
      <c r="L30" s="708"/>
      <c r="M30" s="708"/>
      <c r="N30" s="708"/>
      <c r="O30" s="708"/>
      <c r="P30" s="708"/>
      <c r="Q30" s="708"/>
      <c r="R30" s="708"/>
      <c r="S30" s="708"/>
      <c r="T30" s="708"/>
      <c r="U30" s="708"/>
      <c r="V30" s="708"/>
      <c r="W30" s="708"/>
      <c r="X30" s="708"/>
      <c r="Y30" s="708"/>
      <c r="Z30" s="708"/>
      <c r="AA30" s="708"/>
      <c r="AB30" s="708"/>
      <c r="AC30" s="708"/>
      <c r="AD30" s="708"/>
      <c r="AE30" s="708"/>
      <c r="AF30" s="708"/>
      <c r="AG30" s="708"/>
      <c r="AH30" s="709"/>
    </row>
    <row r="31" spans="1:34" ht="18.75" customHeight="1" x14ac:dyDescent="0.15">
      <c r="A31" s="597"/>
      <c r="B31" s="707"/>
      <c r="C31" s="708"/>
      <c r="D31" s="708"/>
      <c r="E31" s="708"/>
      <c r="F31" s="708"/>
      <c r="G31" s="708"/>
      <c r="H31" s="708"/>
      <c r="I31" s="708"/>
      <c r="J31" s="708"/>
      <c r="K31" s="708"/>
      <c r="L31" s="708"/>
      <c r="M31" s="708"/>
      <c r="N31" s="708"/>
      <c r="O31" s="708"/>
      <c r="P31" s="708"/>
      <c r="Q31" s="708"/>
      <c r="R31" s="708"/>
      <c r="S31" s="708"/>
      <c r="T31" s="708"/>
      <c r="U31" s="708"/>
      <c r="V31" s="708"/>
      <c r="W31" s="708"/>
      <c r="X31" s="708"/>
      <c r="Y31" s="708"/>
      <c r="Z31" s="708"/>
      <c r="AA31" s="708"/>
      <c r="AB31" s="708"/>
      <c r="AC31" s="708"/>
      <c r="AD31" s="708"/>
      <c r="AE31" s="708"/>
      <c r="AF31" s="708"/>
      <c r="AG31" s="708"/>
      <c r="AH31" s="709"/>
    </row>
    <row r="32" spans="1:34" ht="18.75" customHeight="1" x14ac:dyDescent="0.15">
      <c r="A32" s="202"/>
      <c r="B32" s="203"/>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204"/>
    </row>
    <row r="33" spans="1:34" ht="18.75" customHeight="1" x14ac:dyDescent="0.15">
      <c r="A33" s="202"/>
      <c r="B33" s="203"/>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204"/>
    </row>
    <row r="34" spans="1:34" ht="18.75" customHeight="1" x14ac:dyDescent="0.15">
      <c r="A34" s="202"/>
      <c r="B34" s="203"/>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204"/>
    </row>
    <row r="35" spans="1:34" ht="18.75" customHeight="1" x14ac:dyDescent="0.15">
      <c r="A35" s="202"/>
      <c r="B35" s="203"/>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205"/>
    </row>
    <row r="36" spans="1:34" ht="18.75" customHeight="1" thickBot="1" x14ac:dyDescent="0.2">
      <c r="A36" s="206"/>
      <c r="B36" s="207"/>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9"/>
    </row>
    <row r="37" spans="1:34" ht="7.5" customHeight="1" x14ac:dyDescent="0.15">
      <c r="C37" s="194"/>
      <c r="D37" s="194"/>
      <c r="E37" s="160"/>
      <c r="F37" s="160"/>
      <c r="G37" s="160"/>
      <c r="H37" s="160"/>
      <c r="I37" s="160"/>
      <c r="J37" s="160"/>
      <c r="K37" s="160"/>
      <c r="L37" s="160"/>
      <c r="M37" s="160"/>
      <c r="N37" s="160"/>
      <c r="O37" s="160"/>
      <c r="P37" s="160"/>
      <c r="Q37" s="160"/>
      <c r="R37" s="210"/>
      <c r="S37" s="210"/>
      <c r="T37" s="210"/>
      <c r="U37" s="210"/>
      <c r="V37" s="210"/>
      <c r="W37" s="160"/>
      <c r="X37" s="210"/>
      <c r="Y37" s="210"/>
      <c r="Z37" s="210"/>
      <c r="AA37" s="210"/>
      <c r="AB37" s="210"/>
      <c r="AC37" s="160"/>
      <c r="AD37" s="210"/>
      <c r="AE37" s="210"/>
      <c r="AF37" s="210"/>
      <c r="AG37" s="210"/>
      <c r="AH37" s="210"/>
    </row>
    <row r="38" spans="1:34" ht="29.25" customHeight="1" x14ac:dyDescent="0.15">
      <c r="C38" s="194"/>
      <c r="D38" s="194"/>
      <c r="E38" s="160"/>
      <c r="F38" s="160"/>
      <c r="G38" s="160"/>
      <c r="H38" s="160"/>
      <c r="I38" s="160"/>
      <c r="J38" s="160"/>
      <c r="K38" s="160"/>
      <c r="L38" s="160"/>
      <c r="M38" s="160"/>
      <c r="N38" s="160"/>
      <c r="O38" s="160"/>
      <c r="P38" s="160"/>
      <c r="Q38" s="160"/>
      <c r="R38" s="210"/>
      <c r="S38" s="210"/>
      <c r="T38" s="210"/>
      <c r="U38" s="210"/>
      <c r="V38" s="210"/>
      <c r="W38" s="160"/>
      <c r="X38" s="210"/>
      <c r="Y38" s="210"/>
      <c r="Z38" s="210"/>
      <c r="AA38" s="210"/>
      <c r="AB38" s="210"/>
      <c r="AC38" s="160"/>
      <c r="AD38" s="210"/>
      <c r="AE38" s="210"/>
      <c r="AF38" s="210"/>
      <c r="AG38" s="210"/>
      <c r="AH38" s="210"/>
    </row>
    <row r="39" spans="1:34" ht="29.25" customHeight="1" x14ac:dyDescent="0.15">
      <c r="C39" s="194"/>
      <c r="D39" s="194"/>
      <c r="E39" s="160"/>
      <c r="F39" s="160"/>
      <c r="G39" s="160"/>
      <c r="H39" s="160"/>
      <c r="I39" s="160"/>
      <c r="J39" s="160"/>
      <c r="K39" s="160"/>
      <c r="L39" s="160"/>
      <c r="M39" s="160"/>
      <c r="N39" s="160"/>
      <c r="O39" s="160"/>
      <c r="P39" s="160"/>
      <c r="Q39" s="160"/>
      <c r="R39" s="210"/>
      <c r="S39" s="210"/>
      <c r="T39" s="210"/>
      <c r="U39" s="210"/>
      <c r="V39" s="210"/>
      <c r="W39" s="160"/>
      <c r="X39" s="210"/>
      <c r="Y39" s="210"/>
      <c r="Z39" s="210"/>
      <c r="AA39" s="210"/>
      <c r="AB39" s="210"/>
      <c r="AC39" s="160"/>
      <c r="AD39" s="210"/>
      <c r="AE39" s="210"/>
      <c r="AF39" s="210"/>
      <c r="AG39" s="210"/>
      <c r="AH39" s="210"/>
    </row>
    <row r="40" spans="1:34" ht="29.25" customHeight="1" x14ac:dyDescent="0.15">
      <c r="C40" s="194"/>
      <c r="D40" s="194"/>
      <c r="E40" s="160"/>
      <c r="F40" s="160"/>
      <c r="G40" s="160"/>
      <c r="H40" s="160"/>
      <c r="I40" s="160"/>
      <c r="J40" s="160"/>
      <c r="K40" s="160"/>
      <c r="L40" s="160"/>
      <c r="M40" s="160"/>
      <c r="N40" s="160"/>
      <c r="O40" s="160"/>
      <c r="P40" s="160"/>
      <c r="Q40" s="160"/>
      <c r="R40" s="210"/>
      <c r="S40" s="210"/>
      <c r="T40" s="210"/>
      <c r="U40" s="210"/>
      <c r="V40" s="210"/>
      <c r="W40" s="160"/>
      <c r="X40" s="210"/>
      <c r="Y40" s="210"/>
      <c r="Z40" s="210"/>
      <c r="AA40" s="210"/>
      <c r="AB40" s="210"/>
      <c r="AC40" s="160"/>
      <c r="AD40" s="210"/>
      <c r="AE40" s="210"/>
      <c r="AF40" s="210"/>
      <c r="AG40" s="210"/>
      <c r="AH40" s="210"/>
    </row>
    <row r="41" spans="1:34" ht="29.25" customHeight="1" x14ac:dyDescent="0.15">
      <c r="C41" s="194"/>
      <c r="D41" s="194"/>
      <c r="E41" s="160"/>
      <c r="F41" s="160"/>
      <c r="G41" s="160"/>
      <c r="H41" s="160"/>
      <c r="I41" s="160"/>
      <c r="J41" s="160"/>
      <c r="K41" s="160"/>
      <c r="L41" s="160"/>
      <c r="M41" s="160"/>
      <c r="N41" s="160"/>
      <c r="O41" s="160"/>
      <c r="P41" s="160"/>
      <c r="Q41" s="160"/>
      <c r="R41" s="210"/>
      <c r="S41" s="210"/>
      <c r="T41" s="210"/>
      <c r="U41" s="210"/>
      <c r="V41" s="210"/>
      <c r="W41" s="160"/>
      <c r="X41" s="210"/>
      <c r="Y41" s="210"/>
      <c r="Z41" s="210"/>
      <c r="AA41" s="210"/>
      <c r="AB41" s="210"/>
      <c r="AC41" s="160"/>
      <c r="AD41" s="210"/>
      <c r="AE41" s="210"/>
      <c r="AF41" s="210"/>
      <c r="AG41" s="210"/>
      <c r="AH41" s="210"/>
    </row>
    <row r="42" spans="1:34" ht="29.25" customHeight="1" x14ac:dyDescent="0.15">
      <c r="C42" s="194"/>
      <c r="D42" s="194"/>
      <c r="E42" s="160"/>
      <c r="F42" s="160"/>
      <c r="G42" s="160"/>
      <c r="H42" s="160"/>
      <c r="I42" s="160"/>
      <c r="J42" s="160"/>
      <c r="K42" s="160"/>
      <c r="L42" s="160"/>
      <c r="M42" s="160"/>
      <c r="N42" s="160"/>
      <c r="O42" s="160"/>
      <c r="P42" s="160"/>
      <c r="Q42" s="160"/>
      <c r="R42" s="210"/>
      <c r="S42" s="210"/>
      <c r="T42" s="210"/>
      <c r="U42" s="210"/>
      <c r="V42" s="210"/>
      <c r="W42" s="160"/>
      <c r="X42" s="210"/>
      <c r="Y42" s="210"/>
      <c r="Z42" s="210"/>
      <c r="AA42" s="210"/>
      <c r="AB42" s="210"/>
      <c r="AC42" s="160"/>
      <c r="AD42" s="210"/>
      <c r="AE42" s="210"/>
      <c r="AF42" s="210"/>
      <c r="AG42" s="210"/>
      <c r="AH42" s="210"/>
    </row>
    <row r="43" spans="1:34" ht="29.25" customHeight="1" x14ac:dyDescent="0.15">
      <c r="C43" s="194"/>
      <c r="D43" s="194"/>
      <c r="E43" s="160"/>
      <c r="F43" s="160"/>
      <c r="G43" s="160"/>
      <c r="H43" s="160"/>
      <c r="I43" s="160"/>
      <c r="J43" s="160"/>
      <c r="K43" s="160"/>
      <c r="L43" s="160"/>
      <c r="M43" s="160"/>
      <c r="N43" s="160"/>
      <c r="O43" s="160"/>
      <c r="P43" s="160"/>
      <c r="Q43" s="160"/>
      <c r="R43" s="210"/>
      <c r="S43" s="210"/>
      <c r="T43" s="210"/>
      <c r="U43" s="210"/>
      <c r="V43" s="210"/>
      <c r="W43" s="160"/>
      <c r="X43" s="210"/>
      <c r="Y43" s="210"/>
      <c r="Z43" s="210"/>
      <c r="AA43" s="210"/>
      <c r="AB43" s="210"/>
      <c r="AC43" s="160"/>
      <c r="AD43" s="210"/>
      <c r="AE43" s="210"/>
      <c r="AF43" s="210"/>
      <c r="AG43" s="210"/>
      <c r="AH43" s="210"/>
    </row>
    <row r="44" spans="1:34" ht="29.25" customHeight="1" x14ac:dyDescent="0.15">
      <c r="C44" s="194"/>
      <c r="D44" s="194"/>
      <c r="E44" s="160"/>
      <c r="F44" s="160"/>
      <c r="G44" s="160"/>
      <c r="H44" s="160"/>
      <c r="I44" s="160"/>
      <c r="J44" s="160"/>
      <c r="K44" s="160"/>
      <c r="L44" s="160"/>
      <c r="M44" s="160"/>
      <c r="N44" s="160"/>
      <c r="O44" s="160"/>
      <c r="P44" s="160"/>
      <c r="Q44" s="160"/>
      <c r="R44" s="210"/>
      <c r="S44" s="210"/>
      <c r="T44" s="210"/>
      <c r="U44" s="210"/>
      <c r="V44" s="210"/>
      <c r="W44" s="160"/>
      <c r="X44" s="210"/>
      <c r="Y44" s="210"/>
      <c r="Z44" s="210"/>
      <c r="AA44" s="210"/>
      <c r="AB44" s="210"/>
      <c r="AC44" s="160"/>
      <c r="AD44" s="210"/>
      <c r="AE44" s="210"/>
      <c r="AF44" s="210"/>
      <c r="AG44" s="210"/>
      <c r="AH44" s="210"/>
    </row>
    <row r="45" spans="1:34" ht="29.25" customHeight="1" x14ac:dyDescent="0.15">
      <c r="C45" s="194"/>
      <c r="D45" s="194"/>
      <c r="E45" s="160"/>
      <c r="F45" s="160"/>
      <c r="G45" s="160"/>
      <c r="H45" s="160"/>
      <c r="I45" s="160"/>
      <c r="J45" s="160"/>
      <c r="K45" s="160"/>
      <c r="L45" s="160"/>
      <c r="M45" s="160"/>
      <c r="N45" s="160"/>
      <c r="O45" s="160"/>
      <c r="P45" s="160"/>
      <c r="Q45" s="160"/>
      <c r="R45" s="210"/>
      <c r="S45" s="210"/>
      <c r="T45" s="210"/>
      <c r="U45" s="210"/>
      <c r="V45" s="210"/>
      <c r="W45" s="160"/>
      <c r="X45" s="210"/>
      <c r="Y45" s="210"/>
      <c r="Z45" s="210"/>
      <c r="AA45" s="210"/>
      <c r="AB45" s="210"/>
      <c r="AC45" s="160"/>
      <c r="AD45" s="210"/>
      <c r="AE45" s="210"/>
      <c r="AF45" s="210"/>
      <c r="AG45" s="210"/>
      <c r="AH45" s="210"/>
    </row>
    <row r="46" spans="1:34" ht="29.25" customHeight="1" x14ac:dyDescent="0.15">
      <c r="C46" s="194"/>
      <c r="D46" s="194"/>
      <c r="E46" s="160"/>
      <c r="F46" s="160"/>
      <c r="G46" s="160"/>
      <c r="H46" s="160"/>
      <c r="I46" s="160"/>
      <c r="J46" s="160"/>
      <c r="K46" s="160"/>
      <c r="L46" s="160"/>
      <c r="M46" s="160"/>
      <c r="N46" s="160"/>
      <c r="O46" s="160"/>
      <c r="P46" s="160"/>
      <c r="Q46" s="160"/>
      <c r="R46" s="210"/>
      <c r="S46" s="210"/>
      <c r="T46" s="210"/>
      <c r="U46" s="210"/>
      <c r="V46" s="210"/>
      <c r="W46" s="160"/>
      <c r="X46" s="210"/>
      <c r="Y46" s="210"/>
      <c r="Z46" s="210"/>
      <c r="AA46" s="210"/>
      <c r="AB46" s="210"/>
      <c r="AC46" s="160"/>
      <c r="AD46" s="210"/>
      <c r="AE46" s="210"/>
      <c r="AF46" s="210"/>
      <c r="AG46" s="210"/>
      <c r="AH46" s="210"/>
    </row>
    <row r="47" spans="1:34" ht="29.25" customHeight="1" x14ac:dyDescent="0.15">
      <c r="C47" s="194"/>
      <c r="D47" s="194"/>
      <c r="E47" s="160"/>
      <c r="F47" s="160"/>
      <c r="G47" s="160"/>
      <c r="H47" s="160"/>
      <c r="I47" s="160"/>
      <c r="J47" s="160"/>
      <c r="K47" s="160"/>
      <c r="L47" s="160"/>
      <c r="M47" s="160"/>
      <c r="N47" s="160"/>
      <c r="O47" s="160"/>
      <c r="P47" s="160"/>
      <c r="Q47" s="160"/>
      <c r="R47" s="210"/>
      <c r="S47" s="210"/>
      <c r="T47" s="210"/>
      <c r="U47" s="210"/>
      <c r="V47" s="210"/>
      <c r="W47" s="160"/>
      <c r="X47" s="210"/>
      <c r="Y47" s="210"/>
      <c r="Z47" s="210"/>
      <c r="AA47" s="210"/>
      <c r="AB47" s="210"/>
      <c r="AC47" s="160"/>
      <c r="AD47" s="210"/>
      <c r="AE47" s="210"/>
      <c r="AF47" s="210"/>
      <c r="AG47" s="210"/>
      <c r="AH47" s="210"/>
    </row>
    <row r="48" spans="1:34" ht="29.25" customHeight="1" x14ac:dyDescent="0.15">
      <c r="C48" s="194"/>
      <c r="D48" s="194"/>
      <c r="E48" s="160"/>
      <c r="F48" s="160"/>
      <c r="G48" s="160"/>
      <c r="H48" s="160"/>
      <c r="I48" s="160"/>
      <c r="J48" s="160"/>
      <c r="K48" s="160"/>
      <c r="L48" s="160"/>
      <c r="M48" s="160"/>
      <c r="N48" s="160"/>
      <c r="O48" s="160"/>
      <c r="P48" s="160"/>
      <c r="Q48" s="160"/>
      <c r="R48" s="210"/>
      <c r="S48" s="210"/>
      <c r="T48" s="210"/>
      <c r="U48" s="210"/>
      <c r="V48" s="210"/>
      <c r="W48" s="160"/>
      <c r="X48" s="210"/>
      <c r="Y48" s="210"/>
      <c r="Z48" s="210"/>
      <c r="AA48" s="210"/>
      <c r="AB48" s="210"/>
      <c r="AC48" s="160"/>
      <c r="AD48" s="210"/>
      <c r="AE48" s="210"/>
      <c r="AF48" s="210"/>
      <c r="AG48" s="210"/>
      <c r="AH48" s="210"/>
    </row>
    <row r="49" spans="1:34" ht="29.25" customHeight="1" x14ac:dyDescent="0.15">
      <c r="C49" s="194"/>
      <c r="D49" s="194"/>
      <c r="E49" s="160"/>
      <c r="F49" s="160"/>
      <c r="G49" s="160"/>
      <c r="H49" s="160"/>
      <c r="I49" s="160"/>
      <c r="J49" s="160"/>
      <c r="K49" s="160"/>
      <c r="L49" s="160"/>
      <c r="M49" s="160"/>
      <c r="N49" s="160"/>
      <c r="O49" s="160"/>
      <c r="P49" s="160"/>
      <c r="Q49" s="160"/>
      <c r="R49" s="210"/>
      <c r="S49" s="210"/>
      <c r="T49" s="210"/>
      <c r="U49" s="210"/>
      <c r="V49" s="210"/>
      <c r="W49" s="160"/>
      <c r="X49" s="210"/>
      <c r="Y49" s="210"/>
      <c r="Z49" s="210"/>
      <c r="AA49" s="210"/>
      <c r="AB49" s="210"/>
      <c r="AC49" s="160"/>
      <c r="AD49" s="210"/>
      <c r="AE49" s="210"/>
      <c r="AF49" s="210"/>
      <c r="AG49" s="210"/>
      <c r="AH49" s="210"/>
    </row>
    <row r="50" spans="1:34" ht="29.25" customHeight="1" x14ac:dyDescent="0.15">
      <c r="C50" s="194"/>
      <c r="D50" s="194"/>
      <c r="E50" s="160"/>
      <c r="F50" s="160"/>
      <c r="G50" s="160"/>
      <c r="H50" s="160"/>
      <c r="I50" s="160"/>
      <c r="J50" s="160"/>
      <c r="K50" s="160"/>
      <c r="L50" s="160"/>
      <c r="M50" s="160"/>
      <c r="N50" s="160"/>
      <c r="O50" s="160"/>
      <c r="P50" s="160"/>
      <c r="Q50" s="160"/>
      <c r="R50" s="210"/>
      <c r="S50" s="210"/>
      <c r="T50" s="210"/>
      <c r="U50" s="210"/>
      <c r="V50" s="210"/>
      <c r="W50" s="160"/>
      <c r="X50" s="210"/>
      <c r="Y50" s="210"/>
      <c r="Z50" s="210"/>
      <c r="AA50" s="210"/>
      <c r="AB50" s="210"/>
      <c r="AC50" s="160"/>
      <c r="AD50" s="210"/>
      <c r="AE50" s="210"/>
      <c r="AF50" s="210"/>
      <c r="AG50" s="210"/>
      <c r="AH50" s="210"/>
    </row>
    <row r="51" spans="1:34" ht="29.25" customHeight="1" x14ac:dyDescent="0.15">
      <c r="C51" s="194"/>
      <c r="D51" s="194"/>
      <c r="E51" s="160"/>
      <c r="F51" s="160"/>
      <c r="G51" s="160"/>
      <c r="H51" s="160"/>
      <c r="I51" s="160"/>
      <c r="J51" s="160"/>
      <c r="K51" s="160"/>
      <c r="L51" s="160"/>
      <c r="M51" s="160"/>
      <c r="N51" s="160"/>
      <c r="O51" s="160"/>
      <c r="P51" s="160"/>
      <c r="Q51" s="160"/>
      <c r="R51" s="210"/>
      <c r="S51" s="210"/>
      <c r="T51" s="210"/>
      <c r="U51" s="210"/>
      <c r="V51" s="210"/>
      <c r="W51" s="160"/>
      <c r="X51" s="210"/>
      <c r="Y51" s="210"/>
      <c r="Z51" s="210"/>
      <c r="AA51" s="210"/>
      <c r="AB51" s="210"/>
      <c r="AC51" s="160"/>
      <c r="AD51" s="210"/>
      <c r="AE51" s="210"/>
      <c r="AF51" s="210"/>
      <c r="AG51" s="210"/>
      <c r="AH51" s="210"/>
    </row>
    <row r="52" spans="1:34" ht="15" customHeight="1" x14ac:dyDescent="0.15">
      <c r="A52" s="160"/>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row>
    <row r="139" spans="7:34" ht="15" customHeight="1" x14ac:dyDescent="0.15">
      <c r="G139" s="211"/>
      <c r="H139" s="211"/>
      <c r="I139" s="211"/>
      <c r="J139" s="211"/>
      <c r="K139" s="211"/>
      <c r="L139" s="211"/>
      <c r="M139" s="211"/>
      <c r="N139" s="211"/>
      <c r="O139" s="212"/>
      <c r="P139" s="212"/>
      <c r="Q139" s="212"/>
      <c r="R139" s="212"/>
      <c r="S139" s="213"/>
      <c r="T139" s="213"/>
      <c r="U139" s="213"/>
      <c r="V139" s="213"/>
      <c r="W139" s="213"/>
      <c r="X139" s="213"/>
      <c r="Y139" s="214"/>
      <c r="Z139" s="214"/>
      <c r="AA139" s="214"/>
      <c r="AB139" s="214"/>
      <c r="AC139" s="214"/>
      <c r="AD139" s="214"/>
      <c r="AE139" s="214"/>
      <c r="AF139" s="214"/>
      <c r="AG139" s="215"/>
      <c r="AH139" s="215"/>
    </row>
    <row r="140" spans="7:34" ht="15" customHeight="1" x14ac:dyDescent="0.15">
      <c r="G140" s="211"/>
      <c r="H140" s="211"/>
      <c r="I140" s="211"/>
      <c r="J140" s="211"/>
      <c r="K140" s="211"/>
      <c r="L140" s="211"/>
      <c r="M140" s="211"/>
      <c r="N140" s="211"/>
      <c r="O140" s="212"/>
      <c r="P140" s="212"/>
      <c r="Q140" s="212"/>
      <c r="R140" s="212"/>
      <c r="S140" s="216"/>
      <c r="T140" s="216"/>
      <c r="U140" s="216"/>
      <c r="V140" s="216"/>
      <c r="W140" s="216"/>
      <c r="X140" s="216"/>
      <c r="Y140" s="214"/>
      <c r="Z140" s="214"/>
      <c r="AA140" s="214"/>
      <c r="AB140" s="214"/>
      <c r="AC140" s="214"/>
      <c r="AD140" s="214"/>
      <c r="AE140" s="214"/>
      <c r="AF140" s="214"/>
      <c r="AG140" s="215"/>
      <c r="AH140" s="215"/>
    </row>
    <row r="141" spans="7:34" ht="15" customHeight="1" x14ac:dyDescent="0.15">
      <c r="G141" s="211"/>
      <c r="H141" s="211"/>
      <c r="I141" s="211"/>
      <c r="J141" s="211"/>
      <c r="K141" s="211"/>
      <c r="L141" s="211"/>
      <c r="M141" s="211"/>
      <c r="N141" s="217"/>
      <c r="O141" s="212"/>
      <c r="P141" s="212"/>
      <c r="Q141" s="212"/>
      <c r="R141" s="217"/>
      <c r="S141" s="218"/>
      <c r="T141" s="218"/>
      <c r="U141" s="218"/>
      <c r="V141" s="218"/>
      <c r="W141" s="218"/>
      <c r="X141" s="218"/>
      <c r="Y141" s="214"/>
      <c r="Z141" s="214"/>
      <c r="AA141" s="214"/>
      <c r="AB141" s="214"/>
      <c r="AC141" s="214"/>
      <c r="AD141" s="214"/>
      <c r="AE141" s="214"/>
      <c r="AF141" s="214"/>
      <c r="AG141" s="215"/>
      <c r="AH141" s="215"/>
    </row>
    <row r="142" spans="7:34" ht="15" customHeight="1" x14ac:dyDescent="0.15">
      <c r="G142" s="211"/>
      <c r="H142" s="211"/>
      <c r="I142" s="211"/>
      <c r="J142" s="211"/>
      <c r="K142" s="211"/>
      <c r="L142" s="211"/>
      <c r="M142" s="211"/>
      <c r="N142" s="211"/>
      <c r="O142" s="212"/>
      <c r="P142" s="212"/>
      <c r="Q142" s="212"/>
      <c r="R142" s="212"/>
      <c r="S142" s="213"/>
      <c r="T142" s="213"/>
      <c r="U142" s="213"/>
      <c r="V142" s="213"/>
      <c r="W142" s="213"/>
      <c r="X142" s="213"/>
      <c r="Y142" s="214"/>
      <c r="Z142" s="214"/>
      <c r="AA142" s="214"/>
      <c r="AB142" s="214"/>
      <c r="AC142" s="214"/>
      <c r="AD142" s="214"/>
      <c r="AE142" s="214"/>
      <c r="AF142" s="214"/>
      <c r="AG142" s="215"/>
      <c r="AH142" s="215"/>
    </row>
    <row r="143" spans="7:34" ht="15" customHeight="1" x14ac:dyDescent="0.15">
      <c r="G143" s="211"/>
      <c r="H143" s="211"/>
      <c r="I143" s="211"/>
      <c r="J143" s="211"/>
      <c r="K143" s="211"/>
      <c r="L143" s="211"/>
      <c r="M143" s="211"/>
      <c r="N143" s="211"/>
      <c r="O143" s="212"/>
      <c r="P143" s="212"/>
      <c r="Q143" s="212"/>
      <c r="R143" s="212"/>
      <c r="S143" s="216"/>
      <c r="T143" s="216"/>
      <c r="U143" s="216"/>
      <c r="V143" s="216"/>
      <c r="W143" s="216"/>
      <c r="X143" s="216"/>
      <c r="Y143" s="214"/>
      <c r="Z143" s="214"/>
      <c r="AA143" s="214"/>
      <c r="AB143" s="214"/>
      <c r="AC143" s="214"/>
      <c r="AD143" s="214"/>
      <c r="AE143" s="214"/>
      <c r="AF143" s="214"/>
      <c r="AG143" s="215"/>
      <c r="AH143" s="215"/>
    </row>
    <row r="144" spans="7:34" ht="15" customHeight="1" x14ac:dyDescent="0.15">
      <c r="G144" s="211"/>
      <c r="H144" s="211"/>
      <c r="I144" s="211"/>
      <c r="J144" s="211"/>
      <c r="K144" s="211"/>
      <c r="L144" s="211"/>
      <c r="M144" s="211"/>
      <c r="N144" s="217"/>
      <c r="O144" s="212"/>
      <c r="P144" s="212"/>
      <c r="Q144" s="212"/>
      <c r="R144" s="217"/>
      <c r="S144" s="218"/>
      <c r="T144" s="218"/>
      <c r="U144" s="218"/>
      <c r="V144" s="218"/>
      <c r="W144" s="218"/>
      <c r="X144" s="218"/>
      <c r="Y144" s="214"/>
      <c r="Z144" s="214"/>
      <c r="AA144" s="214"/>
      <c r="AB144" s="214"/>
      <c r="AC144" s="214"/>
      <c r="AD144" s="214"/>
      <c r="AE144" s="214"/>
      <c r="AF144" s="214"/>
      <c r="AG144" s="215"/>
      <c r="AH144" s="215"/>
    </row>
    <row r="145" spans="7:34" ht="15" customHeight="1" x14ac:dyDescent="0.15">
      <c r="G145" s="211"/>
      <c r="H145" s="211"/>
      <c r="I145" s="211"/>
      <c r="J145" s="211"/>
      <c r="K145" s="211"/>
      <c r="L145" s="211"/>
      <c r="M145" s="211"/>
      <c r="N145" s="211"/>
      <c r="O145" s="212"/>
      <c r="P145" s="212"/>
      <c r="Q145" s="212"/>
      <c r="R145" s="212"/>
      <c r="S145" s="213"/>
      <c r="T145" s="213"/>
      <c r="U145" s="213"/>
      <c r="V145" s="213"/>
      <c r="W145" s="213"/>
      <c r="X145" s="213"/>
      <c r="Y145" s="214"/>
      <c r="Z145" s="214"/>
      <c r="AA145" s="214"/>
      <c r="AB145" s="214"/>
      <c r="AC145" s="214"/>
      <c r="AD145" s="214"/>
      <c r="AE145" s="214"/>
      <c r="AF145" s="214"/>
      <c r="AG145" s="215"/>
      <c r="AH145" s="215"/>
    </row>
    <row r="146" spans="7:34" ht="15" customHeight="1" x14ac:dyDescent="0.15">
      <c r="G146" s="211"/>
      <c r="H146" s="211"/>
      <c r="I146" s="211"/>
      <c r="J146" s="211"/>
      <c r="K146" s="211"/>
      <c r="L146" s="211"/>
      <c r="M146" s="211"/>
      <c r="N146" s="211"/>
      <c r="O146" s="212"/>
      <c r="P146" s="212"/>
      <c r="Q146" s="212"/>
      <c r="R146" s="212"/>
      <c r="S146" s="216"/>
      <c r="T146" s="216"/>
      <c r="U146" s="216"/>
      <c r="V146" s="216"/>
      <c r="W146" s="216"/>
      <c r="X146" s="216"/>
      <c r="Y146" s="214"/>
      <c r="Z146" s="214"/>
      <c r="AA146" s="214"/>
      <c r="AB146" s="214"/>
      <c r="AC146" s="214"/>
      <c r="AD146" s="214"/>
      <c r="AE146" s="214"/>
      <c r="AF146" s="214"/>
      <c r="AG146" s="215"/>
      <c r="AH146" s="215"/>
    </row>
    <row r="147" spans="7:34" ht="15" customHeight="1" x14ac:dyDescent="0.15">
      <c r="G147" s="211"/>
      <c r="H147" s="211"/>
      <c r="I147" s="211"/>
      <c r="J147" s="211"/>
      <c r="K147" s="211"/>
      <c r="L147" s="211"/>
      <c r="M147" s="211"/>
      <c r="N147" s="217"/>
      <c r="O147" s="212"/>
      <c r="P147" s="212"/>
      <c r="Q147" s="212"/>
      <c r="R147" s="217"/>
      <c r="S147" s="218"/>
      <c r="T147" s="218"/>
      <c r="U147" s="218"/>
      <c r="V147" s="218"/>
      <c r="W147" s="218"/>
      <c r="X147" s="218"/>
      <c r="Y147" s="214"/>
      <c r="Z147" s="214"/>
      <c r="AA147" s="214"/>
      <c r="AB147" s="214"/>
      <c r="AC147" s="214"/>
      <c r="AD147" s="214"/>
      <c r="AE147" s="214"/>
      <c r="AF147" s="214"/>
      <c r="AG147" s="215"/>
      <c r="AH147" s="215"/>
    </row>
    <row r="148" spans="7:34" ht="15" customHeight="1" x14ac:dyDescent="0.15">
      <c r="G148" s="211"/>
      <c r="H148" s="211"/>
      <c r="I148" s="211"/>
      <c r="J148" s="211"/>
      <c r="K148" s="211"/>
      <c r="L148" s="211"/>
      <c r="M148" s="211"/>
      <c r="N148" s="211"/>
      <c r="O148" s="212"/>
      <c r="P148" s="212"/>
      <c r="Q148" s="212"/>
      <c r="R148" s="212"/>
      <c r="S148" s="213"/>
      <c r="T148" s="213"/>
      <c r="U148" s="213"/>
      <c r="V148" s="213"/>
      <c r="W148" s="213"/>
      <c r="X148" s="213"/>
      <c r="Y148" s="214"/>
      <c r="Z148" s="214"/>
      <c r="AA148" s="214"/>
      <c r="AB148" s="214"/>
      <c r="AC148" s="214"/>
      <c r="AD148" s="214"/>
      <c r="AE148" s="214"/>
      <c r="AF148" s="214"/>
      <c r="AG148" s="215"/>
      <c r="AH148" s="215"/>
    </row>
    <row r="149" spans="7:34" ht="15" customHeight="1" x14ac:dyDescent="0.15">
      <c r="G149" s="211"/>
      <c r="H149" s="211"/>
      <c r="I149" s="211"/>
      <c r="J149" s="211"/>
      <c r="K149" s="211"/>
      <c r="L149" s="211"/>
      <c r="M149" s="211"/>
      <c r="N149" s="211"/>
      <c r="O149" s="212"/>
      <c r="P149" s="212"/>
      <c r="Q149" s="212"/>
      <c r="R149" s="212"/>
      <c r="S149" s="216"/>
      <c r="T149" s="216"/>
      <c r="U149" s="216"/>
      <c r="V149" s="216"/>
      <c r="W149" s="216"/>
      <c r="X149" s="216"/>
      <c r="Y149" s="214"/>
      <c r="Z149" s="214"/>
      <c r="AA149" s="214"/>
      <c r="AB149" s="214"/>
      <c r="AC149" s="214"/>
      <c r="AD149" s="214"/>
      <c r="AE149" s="214"/>
      <c r="AF149" s="214"/>
      <c r="AG149" s="215"/>
      <c r="AH149" s="215"/>
    </row>
    <row r="150" spans="7:34" ht="15" customHeight="1" x14ac:dyDescent="0.15">
      <c r="G150" s="211"/>
      <c r="H150" s="211"/>
      <c r="I150" s="211"/>
      <c r="J150" s="211"/>
      <c r="K150" s="211"/>
      <c r="L150" s="211"/>
      <c r="M150" s="211"/>
      <c r="N150" s="217"/>
      <c r="O150" s="212"/>
      <c r="P150" s="212"/>
      <c r="Q150" s="212"/>
      <c r="R150" s="217"/>
      <c r="S150" s="218"/>
      <c r="T150" s="218"/>
      <c r="U150" s="218"/>
      <c r="V150" s="218"/>
      <c r="W150" s="218"/>
      <c r="X150" s="218"/>
      <c r="Y150" s="214"/>
      <c r="Z150" s="214"/>
      <c r="AA150" s="214"/>
      <c r="AB150" s="214"/>
      <c r="AC150" s="214"/>
      <c r="AD150" s="214"/>
      <c r="AE150" s="214"/>
      <c r="AF150" s="214"/>
      <c r="AG150" s="215"/>
      <c r="AH150" s="215"/>
    </row>
  </sheetData>
  <sheetProtection selectLockedCells="1"/>
  <mergeCells count="72">
    <mergeCell ref="A30:B31"/>
    <mergeCell ref="C30:AH31"/>
    <mergeCell ref="A22:AH23"/>
    <mergeCell ref="A24:B25"/>
    <mergeCell ref="C24:AH25"/>
    <mergeCell ref="A26:B27"/>
    <mergeCell ref="C26:AH27"/>
    <mergeCell ref="A28:B29"/>
    <mergeCell ref="C28:AH29"/>
    <mergeCell ref="W17:X17"/>
    <mergeCell ref="E16:M16"/>
    <mergeCell ref="N16:P16"/>
    <mergeCell ref="Q16:R16"/>
    <mergeCell ref="S16:T16"/>
    <mergeCell ref="U16:V16"/>
    <mergeCell ref="E17:M17"/>
    <mergeCell ref="N17:P17"/>
    <mergeCell ref="Q17:R17"/>
    <mergeCell ref="S17:T17"/>
    <mergeCell ref="U17:V17"/>
    <mergeCell ref="Q15:R15"/>
    <mergeCell ref="S15:T15"/>
    <mergeCell ref="U15:V15"/>
    <mergeCell ref="W15:X15"/>
    <mergeCell ref="W16:X16"/>
    <mergeCell ref="C12:D17"/>
    <mergeCell ref="E12:M12"/>
    <mergeCell ref="N12:X12"/>
    <mergeCell ref="Y12:AC12"/>
    <mergeCell ref="AD12:AF12"/>
    <mergeCell ref="Y13:AH13"/>
    <mergeCell ref="E14:M14"/>
    <mergeCell ref="N14:P14"/>
    <mergeCell ref="Q14:R14"/>
    <mergeCell ref="S14:T14"/>
    <mergeCell ref="U14:V14"/>
    <mergeCell ref="W14:X14"/>
    <mergeCell ref="Y14:AC17"/>
    <mergeCell ref="AD14:AH17"/>
    <mergeCell ref="E15:M15"/>
    <mergeCell ref="N15:P15"/>
    <mergeCell ref="AG12:AH12"/>
    <mergeCell ref="E13:M13"/>
    <mergeCell ref="N13:R13"/>
    <mergeCell ref="S13:T13"/>
    <mergeCell ref="U13:X13"/>
    <mergeCell ref="K7:AH7"/>
    <mergeCell ref="F8:J9"/>
    <mergeCell ref="K8:AH9"/>
    <mergeCell ref="C10:J11"/>
    <mergeCell ref="K10:P10"/>
    <mergeCell ref="Q10:U10"/>
    <mergeCell ref="W10:AA10"/>
    <mergeCell ref="AC10:AG10"/>
    <mergeCell ref="K11:P11"/>
    <mergeCell ref="Q11:AH11"/>
    <mergeCell ref="N2:P2"/>
    <mergeCell ref="Q2:AH2"/>
    <mergeCell ref="A3:AH4"/>
    <mergeCell ref="A5:B17"/>
    <mergeCell ref="C5:E5"/>
    <mergeCell ref="F5:V5"/>
    <mergeCell ref="W5:AA5"/>
    <mergeCell ref="AB5:AH5"/>
    <mergeCell ref="C6:E6"/>
    <mergeCell ref="F6:L6"/>
    <mergeCell ref="M6:N6"/>
    <mergeCell ref="O6:U6"/>
    <mergeCell ref="V6:W6"/>
    <mergeCell ref="X6:AH6"/>
    <mergeCell ref="C7:E9"/>
    <mergeCell ref="F7:J7"/>
  </mergeCells>
  <phoneticPr fontId="2"/>
  <dataValidations count="2">
    <dataValidation type="list" allowBlank="1" showInputMessage="1" showErrorMessage="1" prompt="この項目が該当する場合「○」を選択してください" sqref="Q37:Q51 AC37:AC51 W37:W51" xr:uid="{00000000-0002-0000-0600-000000000000}">
      <formula1>"○"</formula1>
    </dataValidation>
    <dataValidation type="list" allowBlank="1" showInputMessage="1" showErrorMessage="1" sqref="V10 AB10 AH10 V6:W6 M6:N6" xr:uid="{00000000-0002-0000-0600-000001000000}">
      <formula1>"□,■"</formula1>
    </dataValidation>
  </dataValidations>
  <printOptions horizontalCentered="1"/>
  <pageMargins left="0.59055118110236227"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view="pageBreakPreview" zoomScaleNormal="100" zoomScaleSheetLayoutView="100" workbookViewId="0"/>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257</v>
      </c>
      <c r="B1" s="2"/>
      <c r="Z1" s="4"/>
      <c r="AA1" s="4"/>
      <c r="AB1" s="4"/>
      <c r="AC1" s="4"/>
      <c r="AD1" s="4"/>
      <c r="AE1" s="4"/>
      <c r="AF1" s="4"/>
      <c r="AG1" s="4"/>
      <c r="AH1" s="4"/>
      <c r="AI1" s="4"/>
      <c r="AJ1" s="4"/>
      <c r="AK1" s="4"/>
      <c r="AL1" s="4"/>
      <c r="AM1" s="4"/>
      <c r="AN1" s="4"/>
      <c r="AO1" s="4"/>
      <c r="AP1" s="5"/>
    </row>
    <row r="2" spans="1:84" ht="18.75" customHeight="1" x14ac:dyDescent="0.15">
      <c r="A2" s="733" t="s">
        <v>248</v>
      </c>
      <c r="B2" s="733"/>
      <c r="C2" s="733"/>
      <c r="D2" s="733"/>
      <c r="E2" s="733"/>
      <c r="F2" s="733"/>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15">
      <c r="A3" s="735" t="s">
        <v>249</v>
      </c>
      <c r="B3" s="736"/>
      <c r="C3" s="736"/>
      <c r="D3" s="736"/>
      <c r="E3" s="736"/>
      <c r="F3" s="737"/>
      <c r="G3" s="738"/>
      <c r="H3" s="739"/>
      <c r="I3" s="739"/>
      <c r="J3" s="739"/>
      <c r="K3" s="739"/>
      <c r="L3" s="739"/>
      <c r="M3" s="739"/>
      <c r="N3" s="739"/>
      <c r="O3" s="739"/>
      <c r="P3" s="739"/>
      <c r="Q3" s="739"/>
      <c r="R3" s="739"/>
      <c r="S3" s="739"/>
      <c r="T3" s="739"/>
      <c r="U3" s="739"/>
      <c r="V3" s="739"/>
      <c r="W3" s="739"/>
      <c r="X3" s="739"/>
      <c r="Y3" s="739"/>
      <c r="Z3" s="739"/>
      <c r="AA3" s="739"/>
      <c r="AB3" s="739"/>
      <c r="AC3" s="739"/>
      <c r="AD3" s="739"/>
      <c r="AE3" s="739"/>
      <c r="AF3" s="739"/>
      <c r="AG3" s="739"/>
      <c r="AH3" s="739"/>
      <c r="AI3" s="739"/>
      <c r="AJ3" s="739"/>
      <c r="AK3" s="739"/>
      <c r="AL3" s="739"/>
      <c r="AM3" s="739"/>
      <c r="AN3" s="739"/>
      <c r="AO3" s="739"/>
      <c r="AP3" s="740"/>
      <c r="AQ3" s="741" t="s">
        <v>250</v>
      </c>
      <c r="AR3" s="741"/>
      <c r="AS3" s="741"/>
      <c r="AT3" s="741"/>
      <c r="AU3" s="741"/>
      <c r="AV3" s="741"/>
      <c r="AW3" s="741"/>
      <c r="AX3" s="741"/>
      <c r="AY3" s="741"/>
      <c r="AZ3" s="741"/>
      <c r="BA3" s="741"/>
      <c r="BB3" s="741"/>
      <c r="BC3" s="741"/>
      <c r="BD3" s="741"/>
      <c r="BE3" s="741"/>
      <c r="BF3" s="741"/>
      <c r="BG3" s="741"/>
      <c r="BH3" s="741"/>
      <c r="BI3" s="741"/>
      <c r="BJ3" s="741"/>
      <c r="BK3" s="741"/>
      <c r="BL3" s="741"/>
      <c r="BM3" s="741"/>
      <c r="BN3" s="741"/>
      <c r="BO3" s="741"/>
      <c r="BP3" s="741"/>
      <c r="BQ3" s="741"/>
      <c r="BR3" s="741"/>
      <c r="BS3" s="741"/>
      <c r="BT3" s="741"/>
      <c r="BU3" s="741"/>
      <c r="BV3" s="741"/>
      <c r="BW3" s="741"/>
      <c r="BX3" s="741"/>
      <c r="BY3" s="741"/>
      <c r="BZ3" s="741"/>
      <c r="CA3" s="741"/>
      <c r="CB3" s="741"/>
      <c r="CC3" s="741"/>
      <c r="CD3" s="741"/>
      <c r="CE3" s="741"/>
      <c r="CF3" s="741"/>
    </row>
    <row r="4" spans="1:84" ht="22.5" customHeight="1" thickBot="1" x14ac:dyDescent="0.2">
      <c r="A4" s="742" t="s">
        <v>251</v>
      </c>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743"/>
      <c r="AM4" s="743"/>
      <c r="AN4" s="743"/>
      <c r="AO4" s="743"/>
      <c r="AP4" s="744"/>
      <c r="AQ4" s="742" t="s">
        <v>252</v>
      </c>
      <c r="AR4" s="743"/>
      <c r="AS4" s="743"/>
      <c r="AT4" s="743"/>
      <c r="AU4" s="743"/>
      <c r="AV4" s="743"/>
      <c r="AW4" s="743"/>
      <c r="AX4" s="743"/>
      <c r="AY4" s="743"/>
      <c r="AZ4" s="743"/>
      <c r="BA4" s="743"/>
      <c r="BB4" s="743"/>
      <c r="BC4" s="743"/>
      <c r="BD4" s="743"/>
      <c r="BE4" s="743"/>
      <c r="BF4" s="743"/>
      <c r="BG4" s="743"/>
      <c r="BH4" s="743"/>
      <c r="BI4" s="743"/>
      <c r="BJ4" s="743"/>
      <c r="BK4" s="743"/>
      <c r="BL4" s="743"/>
      <c r="BM4" s="743"/>
      <c r="BN4" s="743"/>
      <c r="BO4" s="743"/>
      <c r="BP4" s="743"/>
      <c r="BQ4" s="743"/>
      <c r="BR4" s="743"/>
      <c r="BS4" s="743"/>
      <c r="BT4" s="743"/>
      <c r="BU4" s="743"/>
      <c r="BV4" s="743"/>
      <c r="BW4" s="743"/>
      <c r="BX4" s="743"/>
      <c r="BY4" s="743"/>
      <c r="BZ4" s="743"/>
      <c r="CA4" s="743"/>
      <c r="CB4" s="743"/>
      <c r="CC4" s="743"/>
      <c r="CD4" s="743"/>
      <c r="CE4" s="743"/>
      <c r="CF4" s="744"/>
    </row>
    <row r="5" spans="1:84" ht="13.5" customHeight="1" thickTop="1" x14ac:dyDescent="0.15">
      <c r="A5" s="745" t="s">
        <v>253</v>
      </c>
      <c r="B5" s="746"/>
      <c r="C5" s="747"/>
      <c r="D5" s="12" t="s">
        <v>258</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259</v>
      </c>
      <c r="AQ5" s="26"/>
      <c r="AR5" s="10" t="s">
        <v>260</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727"/>
      <c r="B6" s="728"/>
      <c r="C6" s="729"/>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261</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727"/>
      <c r="B7" s="728"/>
      <c r="C7" s="729"/>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262</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727"/>
      <c r="B8" s="728"/>
      <c r="C8" s="729"/>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263</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727"/>
      <c r="B9" s="728"/>
      <c r="C9" s="729"/>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264</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727"/>
      <c r="B10" s="728"/>
      <c r="C10" s="729"/>
      <c r="D10" s="7" t="s">
        <v>265</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266</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727"/>
      <c r="B11" s="728"/>
      <c r="C11" s="729"/>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267</v>
      </c>
      <c r="AS11" s="39"/>
      <c r="AT11" s="39"/>
      <c r="AU11" s="39"/>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14"/>
      <c r="CE11" s="14"/>
      <c r="CF11" s="31"/>
    </row>
    <row r="12" spans="1:84" ht="13.5" customHeight="1" x14ac:dyDescent="0.15">
      <c r="A12" s="727"/>
      <c r="B12" s="728"/>
      <c r="C12" s="729"/>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137</v>
      </c>
      <c r="AS12" s="8" t="s">
        <v>268</v>
      </c>
      <c r="AT12" s="39"/>
      <c r="AU12" s="39"/>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14"/>
      <c r="CE12" s="14"/>
      <c r="CF12" s="31"/>
    </row>
    <row r="13" spans="1:84" ht="13.5" customHeight="1" x14ac:dyDescent="0.15">
      <c r="A13" s="727"/>
      <c r="B13" s="728"/>
      <c r="C13" s="729"/>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137</v>
      </c>
      <c r="AS13" s="8" t="s">
        <v>269</v>
      </c>
      <c r="AT13" s="39"/>
      <c r="AU13" s="39"/>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14"/>
      <c r="CE13" s="14"/>
      <c r="CF13" s="31"/>
    </row>
    <row r="14" spans="1:84" ht="13.5" customHeight="1" x14ac:dyDescent="0.15">
      <c r="A14" s="727"/>
      <c r="B14" s="728"/>
      <c r="C14" s="729"/>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8" t="s">
        <v>270</v>
      </c>
      <c r="AT14" s="39"/>
      <c r="AU14" s="39"/>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14"/>
      <c r="CE14" s="14"/>
      <c r="CF14" s="31"/>
    </row>
    <row r="15" spans="1:84" ht="13.5" customHeight="1" x14ac:dyDescent="0.15">
      <c r="A15" s="727"/>
      <c r="B15" s="728"/>
      <c r="C15" s="729"/>
      <c r="D15" s="7" t="s">
        <v>271</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2"/>
      <c r="AR15" s="3" t="s">
        <v>137</v>
      </c>
      <c r="AS15" s="8" t="s">
        <v>254</v>
      </c>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4"/>
    </row>
    <row r="16" spans="1:84" ht="13.5" customHeight="1" x14ac:dyDescent="0.15">
      <c r="A16" s="727"/>
      <c r="B16" s="728"/>
      <c r="C16" s="729"/>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15">
      <c r="A17" s="727"/>
      <c r="B17" s="728"/>
      <c r="C17" s="729"/>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15">
      <c r="A18" s="727"/>
      <c r="B18" s="728"/>
      <c r="C18" s="729"/>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15">
      <c r="A19" s="730"/>
      <c r="B19" s="731"/>
      <c r="C19" s="732"/>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15">
      <c r="A20" s="724" t="s">
        <v>255</v>
      </c>
      <c r="B20" s="725"/>
      <c r="C20" s="726"/>
      <c r="D20" s="12" t="s">
        <v>258</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259</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15">
      <c r="A21" s="727"/>
      <c r="B21" s="728"/>
      <c r="C21" s="729"/>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15">
      <c r="A22" s="727"/>
      <c r="B22" s="728"/>
      <c r="C22" s="729"/>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15">
      <c r="A23" s="727"/>
      <c r="B23" s="728"/>
      <c r="C23" s="729"/>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15">
      <c r="A24" s="727"/>
      <c r="B24" s="728"/>
      <c r="C24" s="729"/>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15">
      <c r="A25" s="727"/>
      <c r="B25" s="728"/>
      <c r="C25" s="729"/>
      <c r="D25" s="7" t="s">
        <v>265</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15">
      <c r="A26" s="727"/>
      <c r="B26" s="728"/>
      <c r="C26" s="729"/>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15">
      <c r="A27" s="727"/>
      <c r="B27" s="728"/>
      <c r="C27" s="729"/>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15">
      <c r="A28" s="727"/>
      <c r="B28" s="728"/>
      <c r="C28" s="729"/>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15">
      <c r="A29" s="727"/>
      <c r="B29" s="728"/>
      <c r="C29" s="729"/>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15">
      <c r="A30" s="727"/>
      <c r="B30" s="728"/>
      <c r="C30" s="729"/>
      <c r="D30" s="7" t="s">
        <v>271</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15">
      <c r="A31" s="727"/>
      <c r="B31" s="728"/>
      <c r="C31" s="729"/>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15">
      <c r="A32" s="727"/>
      <c r="B32" s="728"/>
      <c r="C32" s="729"/>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15">
      <c r="A33" s="727"/>
      <c r="B33" s="728"/>
      <c r="C33" s="729"/>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15">
      <c r="A34" s="730"/>
      <c r="B34" s="731"/>
      <c r="C34" s="732"/>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15">
      <c r="A35" s="724" t="s">
        <v>256</v>
      </c>
      <c r="B35" s="725"/>
      <c r="C35" s="726"/>
      <c r="D35" s="12" t="s">
        <v>258</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15">
      <c r="A36" s="727"/>
      <c r="B36" s="728"/>
      <c r="C36" s="729"/>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15">
      <c r="A37" s="727"/>
      <c r="B37" s="728"/>
      <c r="C37" s="729"/>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15">
      <c r="A38" s="727"/>
      <c r="B38" s="728"/>
      <c r="C38" s="729"/>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15">
      <c r="A39" s="727"/>
      <c r="B39" s="728"/>
      <c r="C39" s="729"/>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15">
      <c r="A40" s="727"/>
      <c r="B40" s="728"/>
      <c r="C40" s="729"/>
      <c r="D40" s="7" t="s">
        <v>265</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15">
      <c r="A41" s="727"/>
      <c r="B41" s="728"/>
      <c r="C41" s="729"/>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15">
      <c r="A42" s="727"/>
      <c r="B42" s="728"/>
      <c r="C42" s="729"/>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15">
      <c r="A43" s="727"/>
      <c r="B43" s="728"/>
      <c r="C43" s="729"/>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15">
      <c r="A44" s="727"/>
      <c r="B44" s="728"/>
      <c r="C44" s="729"/>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15">
      <c r="A45" s="727"/>
      <c r="B45" s="728"/>
      <c r="C45" s="729"/>
      <c r="D45" s="7" t="s">
        <v>271</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15">
      <c r="A46" s="727"/>
      <c r="B46" s="728"/>
      <c r="C46" s="729"/>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15">
      <c r="A47" s="727"/>
      <c r="B47" s="728"/>
      <c r="C47" s="729"/>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15">
      <c r="A48" s="727"/>
      <c r="B48" s="728"/>
      <c r="C48" s="729"/>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15">
      <c r="A49" s="730"/>
      <c r="B49" s="731"/>
      <c r="C49" s="732"/>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15">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Q3:CF3"/>
    <mergeCell ref="A4:AP4"/>
    <mergeCell ref="AQ4:CF4"/>
    <mergeCell ref="A5:C19"/>
    <mergeCell ref="A20:C34"/>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604AE6-3681-4196-B627-9226DB8619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CEFCE1E-B3D3-4CD0-9F8B-EE0C6641B7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2026-09-16T07:40:10Z</dcterms:modified>
  <cp:category/>
  <cp:contentStatus/>
</cp:coreProperties>
</file>