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15" documentId="13_ncr:1_{BB61F7C0-36DA-443C-840C-EF36AB189F48}" xr6:coauthVersionLast="47" xr6:coauthVersionMax="47" xr10:uidLastSave="{8E2BE28D-8FA0-43F2-A532-2629D1D04B8C}"/>
  <bookViews>
    <workbookView xWindow="-120" yWindow="-120" windowWidth="29040" windowHeight="15720" tabRatio="716" xr2:uid="{00000000-000D-0000-FFFF-FFFF00000000}"/>
  </bookViews>
  <sheets>
    <sheet name="評価項目(標準)" sheetId="57" r:id="rId1"/>
    <sheet name="届出書" sheetId="117" r:id="rId2"/>
    <sheet name="様式１" sheetId="66" r:id="rId3"/>
    <sheet name="様式１（経常JV用）" sheetId="107" r:id="rId4"/>
    <sheet name="様式２" sheetId="91" r:id="rId5"/>
    <sheet name="様式３" sheetId="92" r:id="rId6"/>
  </sheets>
  <definedNames>
    <definedName name="_xlnm.Print_Area" localSheetId="1">届出書!$A$1:$AA$41</definedName>
    <definedName name="_xlnm.Print_Area" localSheetId="0">'評価項目(標準)'!$B$1:$M$35</definedName>
    <definedName name="_xlnm.Print_Area" localSheetId="2">様式１!$B$1:$L$39</definedName>
    <definedName name="_xlnm.Print_Area" localSheetId="3">'様式１（経常JV用）'!$B$1:$N$41</definedName>
    <definedName name="_xlnm.Print_Area" localSheetId="4">様式２!$A$1:$BR$28</definedName>
    <definedName name="_xlnm.Print_Area" localSheetId="5">様式３!$A$1:$AH$35</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107" l="1"/>
  <c r="J9" i="107"/>
  <c r="G10" i="107"/>
  <c r="H10" i="107"/>
  <c r="G11" i="107"/>
  <c r="H11" i="107"/>
  <c r="G12" i="107"/>
  <c r="H12" i="107"/>
  <c r="J8" i="66"/>
  <c r="G9" i="66"/>
  <c r="H9" i="66"/>
  <c r="G10" i="66"/>
  <c r="H10" i="66"/>
  <c r="G11" i="66"/>
  <c r="H11" i="66"/>
  <c r="J31" i="66"/>
  <c r="E13" i="107"/>
  <c r="E12" i="66"/>
  <c r="J5" i="66" l="1"/>
  <c r="M32" i="107" l="1"/>
  <c r="H18" i="107" l="1"/>
  <c r="H17" i="107"/>
  <c r="H16" i="107"/>
  <c r="H15" i="107"/>
  <c r="H14" i="107"/>
  <c r="L13" i="107"/>
  <c r="J13" i="107"/>
  <c r="J12" i="66"/>
  <c r="H17" i="66"/>
  <c r="H16" i="66"/>
  <c r="H15" i="66"/>
  <c r="H14" i="66"/>
  <c r="H13" i="66"/>
  <c r="H32" i="107" l="1"/>
  <c r="E32" i="107"/>
  <c r="B32" i="107"/>
  <c r="H31" i="66"/>
  <c r="E31" i="66"/>
  <c r="B31" i="66"/>
  <c r="U16" i="92" l="1"/>
  <c r="U15" i="92"/>
  <c r="U14" i="92"/>
  <c r="U13" i="92"/>
  <c r="Y13" i="92" l="1"/>
  <c r="G14" i="107"/>
  <c r="G15" i="107"/>
  <c r="G16" i="107"/>
  <c r="G17" i="107"/>
  <c r="F13" i="107"/>
  <c r="F12" i="66"/>
  <c r="F8" i="66"/>
  <c r="G13" i="66"/>
  <c r="G14" i="66"/>
  <c r="G15" i="66"/>
  <c r="G16" i="66"/>
  <c r="K5" i="57"/>
  <c r="E8" i="66"/>
  <c r="J31" i="107"/>
  <c r="L31" i="107"/>
  <c r="L28" i="107"/>
  <c r="J28" i="107"/>
  <c r="L26" i="107"/>
  <c r="J26" i="107"/>
  <c r="L24" i="107"/>
  <c r="J24" i="107"/>
  <c r="L22" i="107"/>
  <c r="J22" i="107"/>
  <c r="L19" i="107"/>
  <c r="J19" i="107"/>
  <c r="J6" i="107"/>
  <c r="M6" i="107" s="1"/>
  <c r="H31" i="107"/>
  <c r="E31" i="107"/>
  <c r="B31" i="107"/>
  <c r="H30" i="107"/>
  <c r="G30" i="107"/>
  <c r="H29" i="107"/>
  <c r="G29" i="107"/>
  <c r="H28" i="107"/>
  <c r="G28" i="107"/>
  <c r="F28" i="107"/>
  <c r="E28" i="107"/>
  <c r="D28" i="107"/>
  <c r="H27" i="107"/>
  <c r="G27" i="107"/>
  <c r="H26" i="107"/>
  <c r="G26" i="107"/>
  <c r="F26" i="107"/>
  <c r="E26" i="107"/>
  <c r="D26" i="107"/>
  <c r="C26" i="107"/>
  <c r="B26" i="107"/>
  <c r="H25" i="107"/>
  <c r="H24" i="107"/>
  <c r="F24" i="107"/>
  <c r="E24" i="107"/>
  <c r="D24" i="107"/>
  <c r="H23" i="107"/>
  <c r="G23" i="107"/>
  <c r="H22" i="107"/>
  <c r="G22" i="107"/>
  <c r="F22" i="107"/>
  <c r="E22" i="107"/>
  <c r="D22" i="107"/>
  <c r="H21" i="107"/>
  <c r="G21" i="107"/>
  <c r="H20" i="107"/>
  <c r="G20" i="107"/>
  <c r="H19" i="107"/>
  <c r="G19" i="107"/>
  <c r="F19" i="107"/>
  <c r="E19" i="107"/>
  <c r="D19" i="107"/>
  <c r="C19" i="107"/>
  <c r="G18" i="107"/>
  <c r="D13" i="107"/>
  <c r="C13" i="107"/>
  <c r="H9" i="107"/>
  <c r="G9" i="107"/>
  <c r="F9" i="107"/>
  <c r="E9" i="107"/>
  <c r="D9" i="107"/>
  <c r="H8" i="107"/>
  <c r="G8" i="107"/>
  <c r="H7" i="107"/>
  <c r="G7" i="107"/>
  <c r="H6" i="107"/>
  <c r="G6" i="107"/>
  <c r="F6" i="107"/>
  <c r="E6" i="107"/>
  <c r="D6" i="107"/>
  <c r="C6" i="107"/>
  <c r="B6" i="107"/>
  <c r="D8" i="66"/>
  <c r="D5" i="66"/>
  <c r="E30" i="66"/>
  <c r="B5" i="66"/>
  <c r="C5" i="66"/>
  <c r="E5" i="66"/>
  <c r="F5" i="66"/>
  <c r="G5" i="66"/>
  <c r="H5" i="66"/>
  <c r="G6" i="66"/>
  <c r="H6" i="66"/>
  <c r="G7" i="66"/>
  <c r="H7" i="66"/>
  <c r="G8" i="66"/>
  <c r="H8" i="66"/>
  <c r="C12" i="66"/>
  <c r="D12" i="66"/>
  <c r="G17" i="66"/>
  <c r="C18" i="66"/>
  <c r="D18" i="66"/>
  <c r="E18" i="66"/>
  <c r="F18" i="66"/>
  <c r="G18" i="66"/>
  <c r="H18" i="66"/>
  <c r="J18" i="66"/>
  <c r="G19" i="66"/>
  <c r="H19" i="66"/>
  <c r="G20" i="66"/>
  <c r="H20" i="66"/>
  <c r="D21" i="66"/>
  <c r="E21" i="66"/>
  <c r="F21" i="66"/>
  <c r="G21" i="66"/>
  <c r="H21" i="66"/>
  <c r="J21" i="66"/>
  <c r="G22" i="66"/>
  <c r="H22" i="66"/>
  <c r="D23" i="66"/>
  <c r="E23" i="66"/>
  <c r="F23" i="66"/>
  <c r="H23" i="66"/>
  <c r="J23" i="66"/>
  <c r="H24" i="66"/>
  <c r="B25" i="66"/>
  <c r="C25" i="66"/>
  <c r="D25" i="66"/>
  <c r="E25" i="66"/>
  <c r="F25" i="66"/>
  <c r="G25" i="66"/>
  <c r="H25" i="66"/>
  <c r="J25" i="66"/>
  <c r="G26" i="66"/>
  <c r="H26" i="66"/>
  <c r="D27" i="66"/>
  <c r="E27" i="66"/>
  <c r="F27" i="66"/>
  <c r="G27" i="66"/>
  <c r="H27" i="66"/>
  <c r="J27" i="66"/>
  <c r="G28" i="66"/>
  <c r="H28" i="66"/>
  <c r="G29" i="66"/>
  <c r="H29" i="66"/>
  <c r="B30" i="66"/>
  <c r="H30" i="66"/>
  <c r="J30" i="66"/>
  <c r="K25" i="57"/>
  <c r="J33" i="57"/>
  <c r="M13" i="107"/>
  <c r="M28" i="107" l="1"/>
  <c r="M26" i="107"/>
  <c r="M24" i="107"/>
  <c r="M22" i="107"/>
  <c r="M19" i="107"/>
  <c r="M9" i="107"/>
  <c r="M31" i="107"/>
  <c r="J32" i="57"/>
  <c r="J32" i="66"/>
  <c r="M33" i="107" l="1"/>
</calcChain>
</file>

<file path=xl/sharedStrings.xml><?xml version="1.0" encoding="utf-8"?>
<sst xmlns="http://schemas.openxmlformats.org/spreadsheetml/2006/main" count="264" uniqueCount="204">
  <si>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</si>
  <si>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</si>
  <si>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</si>
  <si>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</si>
  <si>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</si>
  <si>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</si>
  <si>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</si>
  <si>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</si>
  <si>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</si>
  <si>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</si>
  <si>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</si>
  <si>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</si>
  <si>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</si>
  <si>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</si>
  <si>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</si>
  <si>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</si>
  <si>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上記以外</t>
    <rPh sb="0" eb="2">
      <t>ジョウキ</t>
    </rPh>
    <rPh sb="2" eb="4">
      <t>イガイ</t>
    </rPh>
    <phoneticPr fontId="2"/>
  </si>
  <si>
    <t>地域貢献度</t>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</si>
  <si>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</si>
  <si>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</si>
  <si>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</si>
  <si>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</si>
  <si>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</si>
  <si>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</si>
  <si>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</si>
  <si>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</si>
  <si>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</si>
  <si>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</si>
  <si>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</si>
  <si>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</si>
  <si>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</si>
  <si>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</si>
  <si>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</si>
  <si>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</si>
  <si>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</si>
  <si>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</si>
  <si>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</si>
  <si>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</si>
  <si>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品質
マネジメント</t>
    <rPh sb="0" eb="2">
      <t>ヒンシツ</t>
    </rPh>
    <phoneticPr fontId="2"/>
  </si>
  <si>
    <t>品質マネジメントシステムの認証</t>
    <rPh sb="0" eb="2">
      <t>ヒンシツ</t>
    </rPh>
    <rPh sb="13" eb="15">
      <t>ニンショウ</t>
    </rPh>
    <phoneticPr fontId="2"/>
  </si>
  <si>
    <t>有</t>
    <rPh sb="0" eb="1">
      <t>ア</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</si>
  <si>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</si>
  <si>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</si>
  <si>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</si>
  <si>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</si>
  <si>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</si>
  <si>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</si>
  <si>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無</t>
    <rPh sb="0" eb="1">
      <t>ム</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</si>
  <si>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</si>
  <si>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</si>
  <si>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</si>
  <si>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評価対象工事③の実績あり</t>
  </si>
  <si>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</si>
  <si>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</si>
  <si>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</si>
  <si>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</si>
  <si>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</si>
  <si>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</si>
  <si>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</si>
  <si>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t>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</si>
  <si>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</si>
  <si>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</si>
  <si>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</si>
  <si>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</si>
  <si>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</si>
  <si>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</si>
  <si>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</si>
  <si>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</si>
  <si>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</si>
  <si>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</si>
  <si>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</si>
  <si>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</si>
  <si>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</si>
  <si>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</si>
  <si>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</si>
  <si>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</si>
  <si>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</si>
  <si>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</si>
  <si>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</si>
  <si>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</si>
  <si>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</si>
  <si>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</si>
  <si>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</si>
  <si>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</si>
  <si>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</si>
  <si>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</si>
  <si>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</si>
  <si>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</si>
  <si>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</si>
  <si>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</si>
  <si>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</si>
  <si>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</si>
  <si>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</si>
  <si>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</si>
  <si>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</si>
  <si>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</si>
  <si>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</si>
  <si>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</si>
  <si>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</si>
  <si>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</si>
  <si>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</si>
  <si>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</si>
  <si>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</si>
  <si>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</si>
  <si>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</si>
  <si>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</si>
  <si>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</si>
  <si>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</si>
  <si>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</si>
  <si>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</si>
  <si>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</si>
  <si>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構成員Ａの評価</t>
    <phoneticPr fontId="2"/>
  </si>
  <si>
    <t>構成員Ｂの評価</t>
    <phoneticPr fontId="2"/>
  </si>
  <si>
    <t>経常ＪＶの
評価</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</si>
  <si>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</si>
  <si>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</si>
  <si>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</si>
  <si>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</si>
  <si>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</si>
  <si>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</si>
  <si>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</si>
  <si>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</si>
  <si>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</si>
  <si>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</si>
  <si>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</si>
  <si>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</si>
  <si>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</si>
  <si>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</si>
  <si>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</si>
  <si>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三重県内に建設業法上の営業所を有する県外業者は、所在地を入力してください。</t>
    <rPh sb="0" eb="2">
      <t>ミエ</t>
    </rPh>
    <rPh sb="5" eb="10">
      <t>ケンセツギョウホウジョウ</t>
    </rPh>
    <rPh sb="24" eb="27">
      <t>ショザイチ</t>
    </rPh>
    <rPh sb="28" eb="30">
      <t>ニュウリョク</t>
    </rPh>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</si>
  <si>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</si>
  <si>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</si>
  <si>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</si>
  <si>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</si>
  <si>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</si>
  <si>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</si>
  <si>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</si>
  <si>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</si>
  <si>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</si>
  <si>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</si>
  <si>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</si>
  <si>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</si>
  <si>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各項目で実績（認証取得）の有無をプルダウンで選択してください。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</si>
  <si>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</si>
  <si>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</si>
  <si>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</si>
  <si>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</si>
  <si>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</si>
  <si>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</si>
  <si>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</si>
  <si>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</si>
  <si>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</si>
  <si>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</si>
  <si>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コリンズ登録番号</t>
    <phoneticPr fontId="2"/>
  </si>
  <si>
    <t>工事名称</t>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</si>
  <si>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</si>
  <si>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</si>
  <si>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</si>
  <si>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</si>
  <si>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</si>
  <si>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</si>
  <si>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</si>
  <si>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</si>
  <si>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</si>
  <si>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t>
  </si>
  <si>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</si>
  <si>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</si>
  <si>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</si>
  <si>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</si>
  <si>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</si>
  <si>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</si>
  <si>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</si>
  <si>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</si>
  <si>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</si>
  <si>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</si>
  <si>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</si>
  <si>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</si>
  <si>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</si>
  <si>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</si>
  <si>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</si>
  <si>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</si>
  <si>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</si>
  <si>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</si>
  <si>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</si>
  <si>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</si>
  <si>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</si>
  <si>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</si>
  <si>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</si>
  <si>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</si>
  <si>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</si>
  <si>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簡易型Ａ</t>
  </si>
  <si>
    <t>桑名建設事務所管内</t>
    <rPh sb="0" eb="2">
      <t>クワナ</t>
    </rPh>
    <phoneticPr fontId="2"/>
  </si>
  <si>
    <t>北勢地域ブロック内
（四日市、鈴鹿建設事務所管内）</t>
    <rPh sb="0" eb="2">
      <t>ホクセイ</t>
    </rPh>
    <rPh sb="2" eb="4">
      <t>チイキ</t>
    </rPh>
    <rPh sb="8" eb="9">
      <t>ナイ</t>
    </rPh>
    <rPh sb="11" eb="14">
      <t>ヨッカイチ</t>
    </rPh>
    <rPh sb="15" eb="17">
      <t>スズカ</t>
    </rPh>
    <rPh sb="17" eb="22">
      <t>ケンセツジムショ</t>
    </rPh>
    <rPh sb="22" eb="24">
      <t>カンナイ</t>
    </rPh>
    <phoneticPr fontId="2"/>
  </si>
  <si>
    <t>建築一式工事【令和８年６月版】</t>
    <phoneticPr fontId="2"/>
  </si>
  <si>
    <t>総合評価方式評価項目一覧　　【建築一式工事】　除算方式</t>
    <rPh sb="0" eb="2">
      <t>ソウゴウ</t>
    </rPh>
    <rPh sb="2" eb="4">
      <t>ヒョウカ</t>
    </rPh>
    <rPh sb="4" eb="6">
      <t>ホウシキ</t>
    </rPh>
    <rPh sb="6" eb="8">
      <t>ヒョウカ</t>
    </rPh>
    <rPh sb="8" eb="10">
      <t>コウモク</t>
    </rPh>
    <rPh sb="10" eb="12">
      <t>イチラン</t>
    </rPh>
    <rPh sb="15" eb="17">
      <t>ケンチク</t>
    </rPh>
    <rPh sb="17" eb="19">
      <t>イッシキ</t>
    </rPh>
    <rPh sb="19" eb="21">
      <t>コウジ</t>
    </rPh>
    <rPh sb="23" eb="25">
      <t>ジョサン</t>
    </rPh>
    <rPh sb="25" eb="27">
      <t>ホウシキ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</si>
  <si>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</si>
  <si>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下深谷地区　農村地域排水対策事業　管理棟新築工事</t>
    <rPh sb="0" eb="5">
      <t>シモフカヤチク</t>
    </rPh>
    <rPh sb="6" eb="14">
      <t>ノウソンチイキハイスイタイサク</t>
    </rPh>
    <rPh sb="14" eb="16">
      <t>ジギョウ</t>
    </rPh>
    <rPh sb="17" eb="20">
      <t>カンリトウ</t>
    </rPh>
    <rPh sb="20" eb="22">
      <t>シンチク</t>
    </rPh>
    <rPh sb="22" eb="24">
      <t>コウジ</t>
    </rPh>
    <phoneticPr fontId="2"/>
  </si>
  <si>
    <t>「災害協定に基づく訓練１への参加実績」又は「災害協定に基づく訓練２への参加実績」又は「防災協定の締結実績」の有無により評価します。
【災害協定に基づく訓練１】
・「災害協定」とは、三重県のいずれかの建設事務所と締結した「地震・津波・風水害等の緊急時における運用協定」をいいます。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評価対象年度の実動訓練において、協定締結団体構成員のうち、三重県のいずれかの建設事務所管内の構成員の半数以上が参加していること。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・「災害協定」とは、三重県のいずれかの建設事務所と締結した「地震・津波・風水害等の緊急時における運用協定」をいいます。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・「防災協定」とは、「三重県内市町との防災協定」又は「三重県との防災協定」をいいます。
・「三重県内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・「防災協定の締結」の評価は、三重県のいずれかの建設事務所管内に「本店及び建設業法上の主たる営業所」又は「建設業法上の営業所」を有する企業に限ります。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143" eb="147">
      <t>サイガイキョウテイ</t>
    </rPh>
    <rPh sb="148" eb="149">
      <t>モト</t>
    </rPh>
    <rPh sb="155" eb="157">
      <t>サンカ</t>
    </rPh>
    <rPh sb="173" eb="177">
      <t>サイガイタイオウ</t>
    </rPh>
    <rPh sb="177" eb="181">
      <t>ジツドウクンレン</t>
    </rPh>
    <rPh sb="181" eb="182">
      <t>オヨ</t>
    </rPh>
    <rPh sb="183" eb="185">
      <t>ジョウホウ</t>
    </rPh>
    <rPh sb="191" eb="193">
      <t>レイワ</t>
    </rPh>
    <rPh sb="194" eb="196">
      <t>ネンド</t>
    </rPh>
    <rPh sb="196" eb="197">
      <t>マタ</t>
    </rPh>
    <rPh sb="198" eb="200">
      <t>レイワ</t>
    </rPh>
    <rPh sb="201" eb="203">
      <t>ネンド</t>
    </rPh>
    <rPh sb="217" eb="225">
      <t>サイガイタイオウジツドウクンレン</t>
    </rPh>
    <rPh sb="228" eb="230">
      <t>イカ</t>
    </rPh>
    <rPh sb="237" eb="238">
      <t>ミ</t>
    </rPh>
    <rPh sb="240" eb="242">
      <t>バアイ</t>
    </rPh>
    <rPh sb="243" eb="245">
      <t>ヒョウカ</t>
    </rPh>
    <rPh sb="253" eb="255">
      <t>ダンタイ</t>
    </rPh>
    <rPh sb="259" eb="262">
      <t>ネンイジョウ</t>
    </rPh>
    <rPh sb="262" eb="264">
      <t>ケイゾク</t>
    </rPh>
    <rPh sb="266" eb="268">
      <t>ジツドウ</t>
    </rPh>
    <rPh sb="268" eb="272">
      <t>クンレンジッセキ</t>
    </rPh>
    <rPh sb="282" eb="288">
      <t>ヒョウカタイショウネンド</t>
    </rPh>
    <rPh sb="289" eb="291">
      <t>ジツドウ</t>
    </rPh>
    <rPh sb="291" eb="293">
      <t>クンレン</t>
    </rPh>
    <rPh sb="298" eb="302">
      <t>キョウテイテイケツ</t>
    </rPh>
    <rPh sb="302" eb="307">
      <t>ダンタイコウセイイン</t>
    </rPh>
    <rPh sb="325" eb="327">
      <t>カンナイ</t>
    </rPh>
    <rPh sb="328" eb="331">
      <t>コウセイイン</t>
    </rPh>
    <rPh sb="332" eb="334">
      <t>ハンスウ</t>
    </rPh>
    <rPh sb="334" eb="336">
      <t>イジョウ</t>
    </rPh>
    <rPh sb="337" eb="339">
      <t>サンカ</t>
    </rPh>
    <rPh sb="352" eb="354">
      <t>ヒョウカ</t>
    </rPh>
    <rPh sb="356" eb="360">
      <t>サンカキギョウ</t>
    </rPh>
    <rPh sb="370" eb="372">
      <t>キギョウ</t>
    </rPh>
    <rPh sb="374" eb="377">
      <t>ダイヒョウシャ</t>
    </rPh>
    <rPh sb="379" eb="382">
      <t>メイイジョウ</t>
    </rPh>
    <rPh sb="383" eb="386">
      <t>ギジュツシャ</t>
    </rPh>
    <rPh sb="391" eb="394">
      <t>キギョウトウ</t>
    </rPh>
    <rPh sb="398" eb="401">
      <t>メイイジョウ</t>
    </rPh>
    <rPh sb="402" eb="405">
      <t>ギジュツシャ</t>
    </rPh>
    <rPh sb="406" eb="408">
      <t>サンカ</t>
    </rPh>
    <rPh sb="418" eb="420">
      <t>ジョウホウ</t>
    </rPh>
    <rPh sb="427" eb="429">
      <t>ダンタイ</t>
    </rPh>
    <rPh sb="433" eb="436">
      <t>ネンイジョウ</t>
    </rPh>
    <rPh sb="437" eb="439">
      <t>ケイゾク</t>
    </rPh>
    <rPh sb="449" eb="451">
      <t>バアイ</t>
    </rPh>
    <rPh sb="452" eb="454">
      <t>ヒョウカ</t>
    </rPh>
    <rPh sb="461" eb="463">
      <t>サイガイ</t>
    </rPh>
    <rPh sb="463" eb="465">
      <t>キョウテイ</t>
    </rPh>
    <rPh sb="466" eb="467">
      <t>モト</t>
    </rPh>
    <rPh sb="476" eb="478">
      <t>ボウサイ</t>
    </rPh>
    <rPh sb="548" eb="550">
      <t>サンカ</t>
    </rPh>
    <rPh sb="566" eb="568">
      <t>ジョウホウ</t>
    </rPh>
    <rPh sb="600" eb="602">
      <t>ジョウホウ</t>
    </rPh>
    <rPh sb="631" eb="633">
      <t>バアイ</t>
    </rPh>
    <rPh sb="634" eb="636">
      <t>ヒョウカ</t>
    </rPh>
    <rPh sb="643" eb="647">
      <t>ボウサイキョウテイ</t>
    </rPh>
    <rPh sb="654" eb="656">
      <t>ボウサイ</t>
    </rPh>
    <rPh sb="663" eb="667">
      <t>ミエケンナイ</t>
    </rPh>
    <rPh sb="698" eb="702">
      <t>ミエケンナイ</t>
    </rPh>
    <rPh sb="798" eb="801">
      <t>ミエケン</t>
    </rPh>
    <rPh sb="803" eb="805">
      <t>ボウサイ</t>
    </rPh>
    <rPh sb="805" eb="807">
      <t>キョウテイ</t>
    </rPh>
    <rPh sb="829" eb="831">
      <t>キサイ</t>
    </rPh>
    <rPh sb="833" eb="835">
      <t>ボウサイ</t>
    </rPh>
    <rPh sb="835" eb="837">
      <t>キョウテイ</t>
    </rPh>
    <rPh sb="845" eb="849">
      <t>ボウサイキョウテイ</t>
    </rPh>
    <rPh sb="850" eb="852">
      <t>テイケツ</t>
    </rPh>
    <rPh sb="855" eb="857">
      <t>レイワ</t>
    </rPh>
    <rPh sb="858" eb="860">
      <t>ネンド</t>
    </rPh>
    <rPh sb="862" eb="864">
      <t>レイワ</t>
    </rPh>
    <rPh sb="865" eb="867">
      <t>ネンド</t>
    </rPh>
    <rPh sb="875" eb="877">
      <t>ヒョウカ</t>
    </rPh>
    <rPh sb="917" eb="921">
      <t>ボウサイキョウテイ</t>
    </rPh>
    <rPh sb="922" eb="924">
      <t>テイケツ</t>
    </rPh>
    <rPh sb="965" eb="966">
      <t>マタ</t>
    </rPh>
    <rPh sb="971" eb="972">
      <t>ホウ</t>
    </rPh>
    <rPh sb="972" eb="973">
      <t>ジョウ</t>
    </rPh>
    <rPh sb="999" eb="1000">
      <t>モト</t>
    </rPh>
    <rPh sb="1007" eb="1009">
      <t>サンカ</t>
    </rPh>
    <rPh sb="1019" eb="1020">
      <t>モト</t>
    </rPh>
    <rPh sb="1027" eb="1029">
      <t>サンカ</t>
    </rPh>
    <rPh sb="1034" eb="1038">
      <t>ボウサイキョウテイ</t>
    </rPh>
    <rPh sb="1039" eb="1043">
      <t>テイケツジッセキ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</si>
  <si>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</si>
  <si>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三重県内において、単独又は共同企業体構成員（出資比率20％以上に限る）の元請として受注し、平成２３年度以降に完成し、かつ、引渡しが済んでいる評価対象工事の実績の有無により評価します。
・「評価対象工事①」とは、ＲＣ造、ＳＲＣ造で、延べ面積２００㎡（１棟あたり）以上の建築一式工事を指します（用途は問いません）。
・「評価対象工事②」とは、Ｓ造で、延べ面積２００㎡（１棟あたり）以上の建築一式工事を指します（用途は問いません）。
・新築、増築又は改築工事を対象とします。
・増築又は改築工事の場合は、当該増築又は改築部分の面積を対象とします。
・評価対象の工事実績は１件とし、官民の別は問いません。</t>
    <rPh sb="0" eb="2">
      <t>ミエ</t>
    </rPh>
    <rPh sb="2" eb="4">
      <t>ケンナイ</t>
    </rPh>
    <rPh sb="11" eb="12">
      <t>マタ</t>
    </rPh>
    <rPh sb="13" eb="15">
      <t>キョウドウ</t>
    </rPh>
    <rPh sb="15" eb="18">
      <t>キギョウタイ</t>
    </rPh>
    <rPh sb="221" eb="222">
      <t>マタ</t>
    </rPh>
    <rPh sb="239" eb="240">
      <t>マタ</t>
    </rPh>
    <rPh sb="241" eb="243">
      <t>カイチク</t>
    </rPh>
    <phoneticPr fontId="2"/>
  </si>
  <si>
    <t>配置予定技術者が主任(監理）技術者又は現場代理人として従事した工事のうち、単独又は共同企業体構成員（出資比率20％以上に限る）の元請として受注した評価対象工事の実績の有無により評価します。
・「評価対象工事③」とは、ＲＣ造、ＳＲＣ造又はＳ造で、延べ面積１００㎡（１棟あたり）以上の建築一式工事を指します（用途は問いません）。
・新築、増築又は改築工事を対象とします。
・増築又は改築工事の場合は、当該増築又は改築部分の面積を対象とします。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ただし、コリンズに登録されていた者
　に限ります。
・完成とは、棟単位の部分完成を含みます。
・評価対象の工事実績は１件とし、官民の別は問いません。
・余裕期間制度の対象工事は、完成日を含む実工期の２分の１以上の連続した期間に従事した実績を評価の対象とします。</t>
    <rPh sb="39" eb="40">
      <t>マタ</t>
    </rPh>
    <rPh sb="41" eb="43">
      <t>キョウドウ</t>
    </rPh>
    <rPh sb="43" eb="46">
      <t>キギョウタイ</t>
    </rPh>
    <rPh sb="170" eb="171">
      <t>マタ</t>
    </rPh>
    <rPh sb="312" eb="314">
      <t>コウジ</t>
    </rPh>
    <rPh sb="410" eb="412">
      <t>コウジ</t>
    </rPh>
    <rPh sb="532" eb="534">
      <t>キカン</t>
    </rPh>
    <rPh sb="545" eb="547">
      <t>タイショウ</t>
    </rPh>
    <phoneticPr fontId="2"/>
  </si>
  <si>
    <t>令和８年度　農村地域排水対策　第9223－分0002号</t>
    <rPh sb="0" eb="2">
      <t>レイワ</t>
    </rPh>
    <rPh sb="3" eb="5">
      <t>ネンド</t>
    </rPh>
    <rPh sb="6" eb="14">
      <t>ノウソンチイキハイスイタイサク</t>
    </rPh>
    <rPh sb="15" eb="16">
      <t>ダイ</t>
    </rPh>
    <rPh sb="21" eb="22">
      <t>ブン</t>
    </rPh>
    <rPh sb="26" eb="27">
      <t>ゴウ</t>
    </rPh>
    <phoneticPr fontId="2"/>
  </si>
  <si>
    <t>下深谷地区　農村地域排水対策事業</t>
    <rPh sb="0" eb="5">
      <t>シモフカヤチク</t>
    </rPh>
    <rPh sb="6" eb="14">
      <t>ノウソンチイキハイスイタイサク</t>
    </rPh>
    <rPh sb="14" eb="16">
      <t>ジギョウ</t>
    </rPh>
    <phoneticPr fontId="2"/>
  </si>
  <si>
    <t>管理棟新築工事</t>
    <rPh sb="0" eb="3">
      <t>カンリトウ</t>
    </rPh>
    <rPh sb="3" eb="5">
      <t>シンチク</t>
    </rPh>
    <rPh sb="5" eb="7">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</si>
</sst>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s>
  <fonts count="27"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b/>
      <sz val="12"/>
      <name val="BIZ UDゴシック"/>
      <family val="3"/>
      <charset val="128"/>
    </font>
    <font>
      <sz val="11"/>
      <name val="BIZ UD明朝 Medium"/>
      <family val="1"/>
      <charset val="128"/>
    </font>
    <font>
      <sz val="9"/>
      <name val="BIZ UD明朝 Medium"/>
      <family val="1"/>
      <charset val="128"/>
    </font>
    <font>
      <sz val="10"/>
      <color rgb="FFFF0000"/>
      <name val="BIZ UD明朝 Medium"/>
      <family val="1"/>
      <charset val="128"/>
    </font>
    <font>
      <b/>
      <sz val="20"/>
      <name val="BIZ UDゴシック"/>
      <family val="3"/>
      <charset val="128"/>
    </font>
    <font>
      <sz val="20"/>
      <name val="BIZ UDゴシック"/>
      <family val="3"/>
      <charset val="128"/>
    </font>
    <font>
      <sz val="12"/>
      <name val="BIZ UDゴシック"/>
      <family val="3"/>
      <charset val="128"/>
    </font>
    <font>
      <sz val="11"/>
      <name val="BIZ UDゴシック"/>
      <family val="3"/>
      <charset val="128"/>
    </font>
    <font>
      <sz val="14"/>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sz val="16"/>
      <name val="BIZ UDゴシック"/>
      <family val="3"/>
      <charset val="128"/>
    </font>
    <font>
      <sz val="16"/>
      <color theme="1"/>
      <name val="BIZ UDゴシック"/>
      <family val="3"/>
      <charset val="128"/>
    </font>
    <font>
      <b/>
      <sz val="16"/>
      <color rgb="FFFF0000"/>
      <name val="BIZ UDゴシック"/>
      <family val="3"/>
      <charset val="128"/>
    </font>
    <font>
      <sz val="11"/>
      <color rgb="FFFF0000"/>
      <name val="BIZ UD明朝 Medium"/>
      <family val="1"/>
      <charset val="128"/>
    </font>
    <font>
      <sz val="11"/>
      <color theme="1"/>
      <name val="BIZ UD明朝 Medium"/>
      <family val="1"/>
      <charset val="128"/>
    </font>
    <font>
      <b/>
      <sz val="11"/>
      <color rgb="FFFF0000"/>
      <name val="BIZ UD明朝 Medium"/>
      <family val="1"/>
      <charset val="128"/>
    </font>
    <font>
      <b/>
      <sz val="18"/>
      <name val="BIZ UD明朝 Medium"/>
      <family val="1"/>
      <charset val="128"/>
    </font>
    <font>
      <sz val="11"/>
      <color theme="3"/>
      <name val="BIZ UD明朝 Medium"/>
      <family val="1"/>
      <charset val="128"/>
    </font>
    <font>
      <sz val="11"/>
      <name val="BIZ UDPゴシック"/>
      <family val="3"/>
      <charset val="128"/>
    </font>
    <font>
      <u/>
      <sz val="11"/>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diagonal/>
    </border>
    <border>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thin">
        <color indexed="64"/>
      </top>
      <bottom/>
      <diagonal/>
    </border>
    <border>
      <left style="thin">
        <color indexed="64"/>
      </left>
      <right/>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rgb="FFFF0000"/>
      </bottom>
      <diagonal/>
    </border>
    <border>
      <left style="thin">
        <color rgb="FFFF0000"/>
      </left>
      <right style="thin">
        <color rgb="FFFF0000"/>
      </right>
      <top style="thin">
        <color auto="1"/>
      </top>
      <bottom style="thin">
        <color rgb="FFFF0000"/>
      </bottom>
      <diagonal/>
    </border>
    <border>
      <left style="thin">
        <color auto="1"/>
      </left>
      <right style="thin">
        <color rgb="FFFF0000"/>
      </right>
      <top style="thin">
        <color rgb="FFFF0000"/>
      </top>
      <bottom style="thin">
        <color auto="1"/>
      </bottom>
      <diagonal/>
    </border>
    <border>
      <left style="thin">
        <color rgb="FFFF0000"/>
      </left>
      <right style="thin">
        <color rgb="FFFF0000"/>
      </right>
      <top style="thin">
        <color rgb="FFFF0000"/>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medium">
        <color indexed="64"/>
      </right>
      <top style="thin">
        <color auto="1"/>
      </top>
      <bottom style="thin">
        <color auto="1"/>
      </bottom>
      <diagonal/>
    </border>
    <border>
      <left style="thin">
        <color rgb="FFFF0000"/>
      </left>
      <right style="medium">
        <color indexed="64"/>
      </right>
      <top style="thin">
        <color auto="1"/>
      </top>
      <bottom style="thin">
        <color rgb="FFFF0000"/>
      </bottom>
      <diagonal/>
    </border>
    <border>
      <left style="thin">
        <color rgb="FFFF0000"/>
      </left>
      <right style="medium">
        <color indexed="64"/>
      </right>
      <top style="thin">
        <color rgb="FFFF0000"/>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514">
    <xf numFmtId="0" fontId="0" fillId="0" borderId="0" xfId="0">
      <alignment vertical="center"/>
    </xf>
    <xf numFmtId="0" fontId="9" fillId="0" borderId="0" xfId="0" applyFont="1">
      <alignment vertical="center"/>
    </xf>
    <xf numFmtId="0" fontId="10" fillId="0" borderId="0" xfId="0" applyFont="1">
      <alignment vertical="center"/>
    </xf>
    <xf numFmtId="0" fontId="12" fillId="0" borderId="12" xfId="0" applyFont="1" applyBorder="1" applyAlignment="1">
      <alignment horizontal="center" vertical="center" wrapText="1"/>
    </xf>
    <xf numFmtId="0" fontId="12" fillId="0" borderId="12" xfId="1" quotePrefix="1" applyNumberFormat="1" applyFont="1" applyFill="1" applyBorder="1" applyAlignment="1" applyProtection="1">
      <alignment horizontal="center" vertical="center" wrapText="1"/>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2" fillId="0" borderId="4" xfId="0" applyFont="1" applyBorder="1" applyAlignment="1">
      <alignment horizontal="center" vertical="center"/>
    </xf>
    <xf numFmtId="0" fontId="11" fillId="0" borderId="36" xfId="1" applyNumberFormat="1" applyFont="1" applyFill="1" applyBorder="1" applyAlignment="1" applyProtection="1">
      <alignment horizontal="center" vertical="center"/>
    </xf>
    <xf numFmtId="0" fontId="11" fillId="0" borderId="94" xfId="1" applyNumberFormat="1" applyFont="1" applyFill="1" applyBorder="1" applyAlignment="1" applyProtection="1">
      <alignment horizontal="center" vertical="center"/>
    </xf>
    <xf numFmtId="176" fontId="13" fillId="0" borderId="2" xfId="1" applyNumberFormat="1" applyFont="1" applyFill="1" applyBorder="1" applyAlignment="1" applyProtection="1">
      <alignment horizontal="center" vertical="center"/>
    </xf>
    <xf numFmtId="178" fontId="16" fillId="0" borderId="2" xfId="1" applyNumberFormat="1" applyFont="1" applyFill="1" applyBorder="1" applyAlignment="1" applyProtection="1">
      <alignment horizontal="center" vertical="center"/>
    </xf>
    <xf numFmtId="0" fontId="17" fillId="0" borderId="0" xfId="0" applyFont="1">
      <alignment vertical="center"/>
    </xf>
    <xf numFmtId="0" fontId="12" fillId="0" borderId="0" xfId="0" applyFont="1">
      <alignment vertical="center"/>
    </xf>
    <xf numFmtId="0" fontId="13" fillId="0" borderId="0" xfId="0" applyFont="1">
      <alignment vertical="center"/>
    </xf>
    <xf numFmtId="0" fontId="11" fillId="0" borderId="11" xfId="0" applyFont="1" applyBorder="1">
      <alignment vertical="center"/>
    </xf>
    <xf numFmtId="0" fontId="12" fillId="0" borderId="12"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5"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2" fillId="0" borderId="13" xfId="0" applyFont="1" applyBorder="1" applyAlignment="1">
      <alignment horizontal="center" vertical="center" shrinkToFit="1"/>
    </xf>
    <xf numFmtId="0" fontId="13" fillId="0" borderId="12" xfId="0" applyFont="1" applyBorder="1" applyAlignment="1">
      <alignment horizontal="center" vertical="center" wrapText="1"/>
    </xf>
    <xf numFmtId="0" fontId="12" fillId="0" borderId="12" xfId="0" applyFont="1" applyBorder="1" applyAlignment="1">
      <alignment horizontal="center" vertical="center" shrinkToFit="1"/>
    </xf>
    <xf numFmtId="0" fontId="12" fillId="0" borderId="11" xfId="0" applyFont="1" applyBorder="1" applyAlignment="1">
      <alignment horizontal="center" vertical="center" wrapText="1"/>
    </xf>
    <xf numFmtId="176" fontId="13" fillId="2" borderId="2" xfId="0" quotePrefix="1" applyNumberFormat="1" applyFont="1" applyFill="1" applyBorder="1" applyAlignment="1" applyProtection="1">
      <alignment horizontal="center" vertical="center" wrapText="1"/>
      <protection locked="0"/>
    </xf>
    <xf numFmtId="0" fontId="18" fillId="0" borderId="2" xfId="1" applyNumberFormat="1" applyFont="1" applyBorder="1" applyAlignment="1">
      <alignment horizontal="center" vertical="center"/>
    </xf>
    <xf numFmtId="0" fontId="13" fillId="0" borderId="0" xfId="0" applyFont="1" applyAlignment="1">
      <alignment horizontal="center" vertical="center"/>
    </xf>
    <xf numFmtId="0" fontId="17" fillId="0" borderId="0" xfId="0" applyFont="1" applyAlignment="1">
      <alignment horizontal="center" vertical="center"/>
    </xf>
    <xf numFmtId="0" fontId="12" fillId="0" borderId="0" xfId="0" applyFont="1" applyAlignment="1">
      <alignment horizontal="center" vertical="center" wrapText="1"/>
    </xf>
    <xf numFmtId="176" fontId="13" fillId="0" borderId="2" xfId="1" applyNumberFormat="1" applyFont="1" applyBorder="1" applyAlignment="1">
      <alignment horizontal="center" vertical="center"/>
    </xf>
    <xf numFmtId="0" fontId="19" fillId="0" borderId="1" xfId="0" applyFont="1" applyBorder="1" applyAlignment="1">
      <alignment horizontal="center" vertical="center"/>
    </xf>
    <xf numFmtId="0" fontId="12" fillId="0" borderId="0" xfId="0" applyFont="1" applyAlignment="1">
      <alignment horizontal="center" vertical="center"/>
    </xf>
    <xf numFmtId="0" fontId="18" fillId="0" borderId="6" xfId="0" applyFont="1" applyBorder="1">
      <alignment vertical="center"/>
    </xf>
    <xf numFmtId="0" fontId="18" fillId="0" borderId="7" xfId="0" applyFont="1" applyBorder="1">
      <alignment vertical="center"/>
    </xf>
    <xf numFmtId="0" fontId="11" fillId="0" borderId="7" xfId="0" applyFont="1" applyBorder="1">
      <alignment vertical="center"/>
    </xf>
    <xf numFmtId="0" fontId="11" fillId="0" borderId="8" xfId="0" applyFont="1" applyBorder="1">
      <alignment vertical="center"/>
    </xf>
    <xf numFmtId="0" fontId="14" fillId="0" borderId="14" xfId="0" applyFont="1" applyBorder="1" applyAlignment="1">
      <alignment horizontal="right" vertical="center"/>
    </xf>
    <xf numFmtId="0" fontId="14" fillId="0" borderId="16" xfId="0" applyFont="1" applyBorder="1" applyAlignment="1">
      <alignment horizontal="right" vertical="center"/>
    </xf>
    <xf numFmtId="0" fontId="13" fillId="0" borderId="18" xfId="0" applyFont="1" applyBorder="1" applyAlignment="1">
      <alignment horizontal="right" vertical="center"/>
    </xf>
    <xf numFmtId="0" fontId="14" fillId="0" borderId="7" xfId="0" applyFont="1" applyBorder="1">
      <alignment vertical="center"/>
    </xf>
    <xf numFmtId="0" fontId="13" fillId="0" borderId="7" xfId="0" applyFont="1" applyBorder="1">
      <alignment vertical="center"/>
    </xf>
    <xf numFmtId="0" fontId="14" fillId="2" borderId="1" xfId="0" applyFont="1" applyFill="1" applyBorder="1">
      <alignment vertical="center"/>
    </xf>
    <xf numFmtId="0" fontId="14" fillId="3" borderId="1" xfId="0" applyFont="1" applyFill="1" applyBorder="1">
      <alignment vertical="center"/>
    </xf>
    <xf numFmtId="0" fontId="14" fillId="0" borderId="0" xfId="0" applyFont="1">
      <alignment vertical="center"/>
    </xf>
    <xf numFmtId="0" fontId="14" fillId="0" borderId="0" xfId="0" applyFont="1" applyAlignment="1">
      <alignment vertical="center" wrapText="1"/>
    </xf>
    <xf numFmtId="0" fontId="14" fillId="0" borderId="17" xfId="0" applyFont="1" applyBorder="1" applyAlignment="1">
      <alignment vertical="center" wrapText="1"/>
    </xf>
    <xf numFmtId="0" fontId="13" fillId="0" borderId="9" xfId="0" applyFont="1" applyBorder="1">
      <alignment vertical="center"/>
    </xf>
    <xf numFmtId="0" fontId="14" fillId="0" borderId="9" xfId="0" applyFont="1" applyBorder="1" applyAlignment="1">
      <alignment vertical="center" wrapText="1"/>
    </xf>
    <xf numFmtId="0" fontId="14" fillId="0" borderId="10" xfId="0" applyFont="1" applyBorder="1" applyAlignment="1">
      <alignment vertical="center" wrapText="1"/>
    </xf>
    <xf numFmtId="0" fontId="12" fillId="0" borderId="0" xfId="0" applyFont="1" applyAlignment="1">
      <alignment horizontal="left" vertical="center"/>
    </xf>
    <xf numFmtId="0" fontId="12" fillId="0" borderId="12" xfId="1" quotePrefix="1" applyNumberFormat="1" applyFont="1" applyBorder="1" applyAlignment="1">
      <alignment horizontal="center" vertical="center" wrapText="1"/>
    </xf>
    <xf numFmtId="0" fontId="18" fillId="0" borderId="4" xfId="1" applyNumberFormat="1" applyFont="1" applyBorder="1" applyAlignment="1">
      <alignment horizontal="center" vertical="center"/>
    </xf>
    <xf numFmtId="0" fontId="18" fillId="0" borderId="24" xfId="1" applyNumberFormat="1" applyFont="1" applyBorder="1" applyAlignment="1">
      <alignment horizontal="center" vertical="center"/>
    </xf>
    <xf numFmtId="176" fontId="13" fillId="0" borderId="21" xfId="1" applyNumberFormat="1" applyFont="1" applyBorder="1" applyAlignment="1">
      <alignment horizontal="center" vertical="center"/>
    </xf>
    <xf numFmtId="0" fontId="19" fillId="0" borderId="21" xfId="0" applyFont="1" applyBorder="1" applyAlignment="1">
      <alignment horizontal="center" vertical="center"/>
    </xf>
    <xf numFmtId="176" fontId="13" fillId="0" borderId="22" xfId="1" applyNumberFormat="1" applyFont="1" applyBorder="1" applyAlignment="1">
      <alignment horizontal="center" vertical="center"/>
    </xf>
    <xf numFmtId="0" fontId="19" fillId="0" borderId="15" xfId="0" applyFont="1" applyBorder="1" applyAlignment="1">
      <alignment horizontal="center" vertical="center"/>
    </xf>
    <xf numFmtId="0" fontId="14" fillId="0" borderId="0" xfId="0" applyFont="1" applyAlignment="1">
      <alignment horizontal="left" vertical="center" wrapText="1"/>
    </xf>
    <xf numFmtId="0" fontId="14" fillId="0" borderId="17" xfId="0" applyFont="1" applyBorder="1" applyAlignment="1">
      <alignment horizontal="left" vertical="center" wrapText="1"/>
    </xf>
    <xf numFmtId="0" fontId="13"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6" fillId="4" borderId="32" xfId="0" quotePrefix="1" applyFont="1" applyFill="1" applyBorder="1" applyProtection="1">
      <alignment vertical="center"/>
      <protection locked="0"/>
    </xf>
    <xf numFmtId="0" fontId="6" fillId="4" borderId="37" xfId="0" quotePrefix="1" applyFont="1" applyFill="1" applyBorder="1" applyProtection="1">
      <alignment vertical="center"/>
      <protection locked="0"/>
    </xf>
    <xf numFmtId="0" fontId="6" fillId="0" borderId="19" xfId="0" applyFont="1" applyBorder="1" applyProtection="1">
      <alignment vertical="center"/>
      <protection locked="0"/>
    </xf>
    <xf numFmtId="0" fontId="6" fillId="0" borderId="19" xfId="0" applyFont="1" applyBorder="1" applyAlignment="1" applyProtection="1">
      <alignment horizontal="left" vertical="center" wrapText="1"/>
      <protection locked="0"/>
    </xf>
    <xf numFmtId="0" fontId="6" fillId="0" borderId="16" xfId="0" applyFont="1" applyBorder="1" applyProtection="1">
      <alignment vertical="center"/>
      <protection locked="0"/>
    </xf>
    <xf numFmtId="0" fontId="6" fillId="0" borderId="17" xfId="0" applyFont="1" applyBorder="1" applyProtection="1">
      <alignment vertical="center"/>
      <protection locked="0"/>
    </xf>
    <xf numFmtId="0" fontId="6" fillId="0" borderId="26" xfId="0" applyFont="1" applyBorder="1" applyAlignment="1" applyProtection="1">
      <alignment horizontal="left" vertical="center" wrapText="1"/>
      <protection locked="0"/>
    </xf>
    <xf numFmtId="0" fontId="6" fillId="0" borderId="18" xfId="0" applyFont="1" applyBorder="1" applyProtection="1">
      <alignment vertical="center"/>
      <protection locked="0"/>
    </xf>
    <xf numFmtId="0" fontId="6" fillId="0" borderId="9" xfId="0" applyFont="1" applyBorder="1" applyProtection="1">
      <alignment vertical="center"/>
      <protection locked="0"/>
    </xf>
    <xf numFmtId="0" fontId="6" fillId="0" borderId="10" xfId="0" applyFont="1" applyBorder="1" applyProtection="1">
      <alignment vertical="center"/>
      <protection locked="0"/>
    </xf>
    <xf numFmtId="0" fontId="6" fillId="4" borderId="0" xfId="0" quotePrefix="1"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0" borderId="0" xfId="0" applyFont="1" applyAlignment="1" applyProtection="1">
      <alignment horizontal="right" vertical="center" wrapText="1"/>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vertical="center" wrapText="1"/>
      <protection locked="0"/>
    </xf>
    <xf numFmtId="0" fontId="6" fillId="0" borderId="31"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6" fillId="0" borderId="7" xfId="0" applyFont="1" applyBorder="1" applyAlignment="1" applyProtection="1">
      <alignment vertical="center" textRotation="255"/>
      <protection locked="0"/>
    </xf>
    <xf numFmtId="0" fontId="6" fillId="0" borderId="0" xfId="0" applyFont="1" applyAlignment="1" applyProtection="1">
      <alignment horizontal="center" vertical="center" textRotation="255"/>
      <protection locked="0"/>
    </xf>
    <xf numFmtId="0" fontId="6" fillId="0" borderId="0" xfId="0" applyFont="1" applyAlignment="1" applyProtection="1">
      <alignment horizontal="center" vertical="center" wrapText="1"/>
      <protection locked="0"/>
    </xf>
    <xf numFmtId="2" fontId="6" fillId="0" borderId="0" xfId="0" applyNumberFormat="1" applyFont="1" applyAlignment="1" applyProtection="1">
      <alignment horizontal="center" vertical="center" wrapText="1"/>
      <protection locked="0"/>
    </xf>
    <xf numFmtId="12" fontId="6" fillId="0" borderId="0" xfId="0" applyNumberFormat="1" applyFont="1" applyAlignment="1" applyProtection="1">
      <alignment horizontal="center" vertical="center" wrapText="1"/>
      <protection locked="0"/>
    </xf>
    <xf numFmtId="177" fontId="6" fillId="0" borderId="0" xfId="0" applyNumberFormat="1" applyFont="1" applyAlignment="1">
      <alignment horizontal="center" vertical="center" wrapText="1"/>
    </xf>
    <xf numFmtId="183" fontId="6" fillId="0" borderId="0" xfId="0" applyNumberFormat="1" applyFont="1" applyAlignment="1">
      <alignment horizontal="center" vertical="center" wrapText="1"/>
    </xf>
    <xf numFmtId="177" fontId="6" fillId="0" borderId="0" xfId="0" applyNumberFormat="1" applyFont="1" applyAlignment="1" applyProtection="1">
      <alignment horizontal="center" vertical="center" wrapText="1"/>
      <protection locked="0"/>
    </xf>
    <xf numFmtId="183" fontId="6" fillId="0" borderId="0" xfId="0" applyNumberFormat="1" applyFont="1" applyAlignment="1" applyProtection="1">
      <alignment horizontal="center" vertical="center" wrapText="1"/>
      <protection locked="0"/>
    </xf>
    <xf numFmtId="0" fontId="6" fillId="0" borderId="16" xfId="0" quotePrefix="1" applyFont="1" applyBorder="1" applyAlignment="1" applyProtection="1">
      <alignment horizontal="right" vertical="center" wrapText="1"/>
      <protection locked="0"/>
    </xf>
    <xf numFmtId="0" fontId="6" fillId="0" borderId="0" xfId="0" quotePrefix="1" applyFont="1" applyAlignment="1" applyProtection="1">
      <alignment horizontal="right" vertical="center" wrapText="1"/>
      <protection locked="0"/>
    </xf>
    <xf numFmtId="0" fontId="6" fillId="0" borderId="17" xfId="0" applyFont="1" applyBorder="1" applyAlignment="1" applyProtection="1">
      <alignment vertical="center" wrapText="1"/>
      <protection locked="0"/>
    </xf>
    <xf numFmtId="0" fontId="6" fillId="0" borderId="17" xfId="0" applyFont="1" applyBorder="1" applyAlignment="1" applyProtection="1">
      <alignment horizontal="center" vertical="center" wrapText="1"/>
      <protection locked="0"/>
    </xf>
    <xf numFmtId="0" fontId="6" fillId="0" borderId="18" xfId="0" quotePrefix="1" applyFont="1" applyBorder="1" applyAlignment="1" applyProtection="1">
      <alignment horizontal="right" vertical="center" wrapText="1"/>
      <protection locked="0"/>
    </xf>
    <xf numFmtId="0" fontId="6" fillId="0" borderId="9" xfId="0" quotePrefix="1" applyFont="1" applyBorder="1" applyAlignment="1" applyProtection="1">
      <alignment horizontal="right" vertical="center" wrapText="1"/>
      <protection locked="0"/>
    </xf>
    <xf numFmtId="0" fontId="6" fillId="0" borderId="9" xfId="0" applyFont="1" applyBorder="1" applyAlignment="1" applyProtection="1">
      <alignment vertical="center" wrapText="1"/>
      <protection locked="0"/>
    </xf>
    <xf numFmtId="0" fontId="6" fillId="0" borderId="10" xfId="0" applyFont="1" applyBorder="1" applyAlignment="1" applyProtection="1">
      <alignment horizontal="center" vertical="center" wrapText="1"/>
      <protection locked="0"/>
    </xf>
    <xf numFmtId="0" fontId="6" fillId="0" borderId="0" xfId="0" applyFont="1" applyAlignment="1" applyProtection="1">
      <alignment horizontal="center" vertical="center" shrinkToFit="1"/>
      <protection locked="0"/>
    </xf>
    <xf numFmtId="0" fontId="20" fillId="0" borderId="0" xfId="0" applyFont="1" applyProtection="1">
      <alignment vertical="center"/>
      <protection locked="0"/>
    </xf>
    <xf numFmtId="0" fontId="8" fillId="0" borderId="0" xfId="0" applyFont="1" applyAlignment="1" applyProtection="1">
      <alignment vertical="center" wrapText="1"/>
      <protection locked="0"/>
    </xf>
    <xf numFmtId="179" fontId="8" fillId="0" borderId="0" xfId="3" applyNumberFormat="1" applyFont="1" applyBorder="1" applyAlignment="1" applyProtection="1">
      <alignment horizontal="center" vertical="center" shrinkToFit="1"/>
      <protection locked="0"/>
    </xf>
    <xf numFmtId="38" fontId="8" fillId="0" borderId="0" xfId="3" applyFont="1" applyBorder="1" applyAlignment="1" applyProtection="1">
      <alignment horizontal="right" vertical="center"/>
      <protection locked="0"/>
    </xf>
    <xf numFmtId="182" fontId="8" fillId="0" borderId="0" xfId="3" applyNumberFormat="1" applyFont="1" applyBorder="1" applyAlignment="1" applyProtection="1">
      <alignment horizontal="center" vertical="center"/>
      <protection locked="0"/>
    </xf>
    <xf numFmtId="180" fontId="8" fillId="0" borderId="0" xfId="3" applyNumberFormat="1" applyFont="1" applyBorder="1" applyAlignment="1" applyProtection="1">
      <alignment horizontal="center" vertical="center" shrinkToFit="1"/>
      <protection locked="0"/>
    </xf>
    <xf numFmtId="0" fontId="20" fillId="0" borderId="0" xfId="0" applyFont="1" applyAlignment="1" applyProtection="1">
      <alignment horizontal="right" vertical="center"/>
      <protection locked="0"/>
    </xf>
    <xf numFmtId="181" fontId="8" fillId="0" borderId="0" xfId="3" applyNumberFormat="1"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19" xfId="0" applyFont="1" applyBorder="1" applyAlignment="1" applyProtection="1">
      <alignment horizontal="left" vertical="center"/>
      <protection locked="0"/>
    </xf>
    <xf numFmtId="0" fontId="6" fillId="0" borderId="0" xfId="0" applyFont="1">
      <alignment vertical="center"/>
    </xf>
    <xf numFmtId="0" fontId="6" fillId="0" borderId="0" xfId="0" applyFont="1" applyAlignment="1">
      <alignment horizontal="right" vertical="center"/>
    </xf>
    <xf numFmtId="0" fontId="24" fillId="0" borderId="0" xfId="0" applyFont="1">
      <alignment vertical="center"/>
    </xf>
    <xf numFmtId="0" fontId="6" fillId="0" borderId="0" xfId="0" quotePrefix="1" applyFont="1">
      <alignment vertical="center"/>
    </xf>
    <xf numFmtId="0" fontId="6" fillId="0" borderId="0" xfId="0" applyFont="1" applyAlignment="1">
      <alignment horizontal="center" vertical="center"/>
    </xf>
    <xf numFmtId="0" fontId="12" fillId="4" borderId="32" xfId="0" quotePrefix="1" applyFont="1" applyFill="1" applyBorder="1" applyProtection="1">
      <alignment vertical="center"/>
      <protection locked="0"/>
    </xf>
    <xf numFmtId="0" fontId="6" fillId="0" borderId="46" xfId="0" applyFont="1" applyBorder="1" applyProtection="1">
      <alignment vertical="center"/>
      <protection locked="0"/>
    </xf>
    <xf numFmtId="0" fontId="26" fillId="0" borderId="0" xfId="2" applyFont="1" applyFill="1" applyAlignment="1" applyProtection="1">
      <alignment horizontal="right" vertical="center"/>
    </xf>
    <xf numFmtId="0" fontId="12" fillId="0" borderId="0" xfId="1" applyNumberFormat="1" applyFont="1" applyFill="1" applyBorder="1" applyAlignment="1" applyProtection="1">
      <alignment vertical="center"/>
    </xf>
    <xf numFmtId="0" fontId="12" fillId="0" borderId="0" xfId="0" applyFont="1" applyAlignment="1">
      <alignment vertical="center" wrapText="1"/>
    </xf>
    <xf numFmtId="0" fontId="5" fillId="0" borderId="0" xfId="0" applyFont="1" applyAlignment="1">
      <alignment horizontal="right" vertical="center"/>
    </xf>
    <xf numFmtId="0" fontId="9" fillId="0" borderId="0" xfId="0" applyFont="1" applyAlignment="1">
      <alignment horizontal="left" vertical="center"/>
    </xf>
    <xf numFmtId="0" fontId="9" fillId="0" borderId="0" xfId="0" applyFont="1" applyAlignment="1">
      <alignment horizontal="center" vertical="center"/>
    </xf>
    <xf numFmtId="0" fontId="11" fillId="0" borderId="0" xfId="0" applyFont="1">
      <alignment vertical="center"/>
    </xf>
    <xf numFmtId="0" fontId="13" fillId="0" borderId="28" xfId="0" applyFont="1" applyBorder="1" applyAlignment="1">
      <alignment horizontal="center" vertical="center"/>
    </xf>
    <xf numFmtId="0" fontId="13" fillId="0" borderId="24" xfId="0" applyFont="1" applyBorder="1" applyAlignment="1">
      <alignment horizontal="center" vertical="center"/>
    </xf>
    <xf numFmtId="0" fontId="11" fillId="0" borderId="2" xfId="0" applyFont="1" applyBorder="1" applyAlignment="1">
      <alignment horizontal="center" vertical="center" wrapText="1"/>
    </xf>
    <xf numFmtId="0" fontId="13" fillId="0" borderId="2" xfId="0" applyFont="1" applyBorder="1" applyAlignment="1">
      <alignment horizontal="center" vertical="center"/>
    </xf>
    <xf numFmtId="0" fontId="13" fillId="0" borderId="12" xfId="0" applyFont="1" applyBorder="1" applyAlignment="1">
      <alignment horizontal="center" vertical="center"/>
    </xf>
    <xf numFmtId="176" fontId="12" fillId="0" borderId="4" xfId="0" quotePrefix="1" applyNumberFormat="1" applyFont="1" applyBorder="1" applyAlignment="1">
      <alignment horizontal="center" vertical="center" wrapText="1"/>
    </xf>
    <xf numFmtId="176" fontId="13" fillId="0" borderId="4" xfId="0" quotePrefix="1" applyNumberFormat="1" applyFont="1" applyBorder="1" applyAlignment="1">
      <alignment horizontal="center" vertical="center" wrapText="1"/>
    </xf>
    <xf numFmtId="0" fontId="11" fillId="0" borderId="4" xfId="0" applyFont="1" applyBorder="1" applyAlignment="1">
      <alignment horizontal="center" vertical="center"/>
    </xf>
    <xf numFmtId="0" fontId="11" fillId="0" borderId="4" xfId="0" applyFont="1" applyBorder="1" applyAlignment="1">
      <alignment vertical="center" wrapText="1"/>
    </xf>
    <xf numFmtId="0" fontId="11" fillId="0" borderId="1" xfId="0" applyFont="1" applyBorder="1" applyAlignment="1">
      <alignment vertical="center" wrapText="1"/>
    </xf>
    <xf numFmtId="176" fontId="12" fillId="0" borderId="2" xfId="0" quotePrefix="1" applyNumberFormat="1" applyFont="1" applyBorder="1" applyAlignment="1">
      <alignment horizontal="center" vertical="center" wrapText="1"/>
    </xf>
    <xf numFmtId="176" fontId="13" fillId="0" borderId="2" xfId="0" quotePrefix="1" applyNumberFormat="1" applyFont="1" applyBorder="1" applyAlignment="1">
      <alignment horizontal="center" vertical="center" wrapText="1"/>
    </xf>
    <xf numFmtId="0" fontId="11" fillId="0" borderId="1" xfId="0"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center" vertical="center"/>
    </xf>
    <xf numFmtId="0" fontId="15" fillId="0" borderId="0" xfId="0" applyFont="1" applyAlignment="1">
      <alignment horizontal="left" vertical="center"/>
    </xf>
    <xf numFmtId="0" fontId="11" fillId="0" borderId="0" xfId="0" applyFont="1" applyAlignment="1">
      <alignment horizontal="right"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1" fillId="0" borderId="3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 xfId="0" applyFont="1" applyBorder="1" applyAlignment="1">
      <alignment horizontal="center" vertical="center"/>
    </xf>
    <xf numFmtId="0" fontId="11" fillId="0" borderId="33"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5"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3" xfId="0" applyFont="1" applyBorder="1" applyAlignment="1">
      <alignment horizontal="center" vertical="center"/>
    </xf>
    <xf numFmtId="0" fontId="11" fillId="0" borderId="45" xfId="0" applyFont="1" applyBorder="1" applyAlignment="1">
      <alignment horizontal="center" vertical="center"/>
    </xf>
    <xf numFmtId="0" fontId="11" fillId="0" borderId="28"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4"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46" xfId="0" applyFont="1" applyBorder="1" applyAlignment="1">
      <alignment horizontal="center" vertical="center"/>
    </xf>
    <xf numFmtId="0" fontId="11" fillId="0" borderId="28"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 xfId="0" quotePrefix="1"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left" vertical="center" wrapText="1" indent="1"/>
    </xf>
    <xf numFmtId="0" fontId="11" fillId="0" borderId="24" xfId="0" applyFont="1" applyBorder="1" applyAlignment="1">
      <alignment horizontal="left" vertical="center" wrapText="1" indent="1"/>
    </xf>
    <xf numFmtId="0" fontId="11" fillId="0" borderId="2" xfId="0" applyFont="1" applyBorder="1" applyAlignment="1">
      <alignment horizontal="left" vertical="center" wrapText="1" indent="1"/>
    </xf>
    <xf numFmtId="0" fontId="13" fillId="0" borderId="23" xfId="0" applyFont="1" applyBorder="1" applyAlignment="1">
      <alignment horizontal="center" vertical="center"/>
    </xf>
    <xf numFmtId="0" fontId="13" fillId="0" borderId="2" xfId="0" applyFont="1" applyBorder="1" applyAlignment="1">
      <alignment horizontal="center" vertical="center"/>
    </xf>
    <xf numFmtId="0" fontId="11" fillId="0" borderId="5" xfId="0" applyFont="1" applyBorder="1" applyAlignment="1">
      <alignment horizontal="center" vertical="center"/>
    </xf>
    <xf numFmtId="0" fontId="11" fillId="0" borderId="19" xfId="0" applyFont="1" applyBorder="1" applyAlignment="1">
      <alignment horizontal="center" vertical="center"/>
    </xf>
    <xf numFmtId="0" fontId="11" fillId="0" borderId="41" xfId="0" applyFont="1" applyBorder="1" applyAlignment="1">
      <alignment horizontal="center" vertical="center"/>
    </xf>
    <xf numFmtId="0" fontId="13" fillId="0" borderId="23" xfId="0" applyFont="1" applyBorder="1" applyAlignment="1">
      <alignment horizontal="center" vertical="center" wrapText="1"/>
    </xf>
    <xf numFmtId="0" fontId="13" fillId="0" borderId="24" xfId="0" applyFont="1" applyBorder="1" applyAlignment="1">
      <alignment horizontal="center" vertical="center"/>
    </xf>
    <xf numFmtId="0" fontId="11" fillId="0" borderId="5" xfId="0" quotePrefix="1" applyFont="1" applyBorder="1" applyAlignment="1">
      <alignment horizontal="center"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1" fillId="0" borderId="2" xfId="0" applyFont="1" applyBorder="1" applyAlignment="1">
      <alignment horizontal="left" vertical="center" wrapText="1"/>
    </xf>
    <xf numFmtId="0" fontId="11" fillId="0" borderId="35" xfId="0" applyFont="1" applyBorder="1" applyAlignment="1">
      <alignment horizontal="left" vertical="center" wrapText="1"/>
    </xf>
    <xf numFmtId="0" fontId="11" fillId="0" borderId="33" xfId="0" applyFont="1" applyBorder="1" applyAlignment="1">
      <alignment horizontal="left" vertical="center" wrapText="1"/>
    </xf>
    <xf numFmtId="0" fontId="11" fillId="0" borderId="31" xfId="0" applyFont="1" applyBorder="1" applyAlignment="1">
      <alignment horizontal="left" vertical="center" wrapText="1"/>
    </xf>
    <xf numFmtId="0" fontId="13" fillId="0" borderId="28" xfId="0" applyFont="1" applyBorder="1" applyAlignment="1">
      <alignment horizontal="center" vertical="center"/>
    </xf>
    <xf numFmtId="0" fontId="11" fillId="0" borderId="45" xfId="0" applyFont="1" applyBorder="1" applyAlignment="1">
      <alignment horizontal="center" vertical="center" wrapText="1"/>
    </xf>
    <xf numFmtId="0" fontId="13" fillId="0" borderId="34" xfId="1" quotePrefix="1" applyNumberFormat="1" applyFont="1" applyFill="1" applyBorder="1" applyAlignment="1" applyProtection="1">
      <alignment horizontal="center" vertical="center"/>
    </xf>
    <xf numFmtId="0" fontId="13" fillId="0" borderId="3" xfId="1" quotePrefix="1" applyNumberFormat="1" applyFont="1" applyFill="1" applyBorder="1" applyAlignment="1" applyProtection="1">
      <alignment horizontal="center" vertical="center"/>
    </xf>
    <xf numFmtId="0" fontId="13" fillId="0" borderId="42" xfId="1" quotePrefix="1" applyNumberFormat="1" applyFont="1" applyFill="1" applyBorder="1" applyAlignment="1" applyProtection="1">
      <alignment horizontal="center" vertical="center"/>
    </xf>
    <xf numFmtId="0" fontId="13" fillId="0" borderId="1" xfId="0" applyFont="1" applyBorder="1" applyAlignment="1">
      <alignment horizontal="center" vertical="center"/>
    </xf>
    <xf numFmtId="0" fontId="13" fillId="0" borderId="12" xfId="0" applyFont="1" applyBorder="1" applyAlignment="1">
      <alignment horizontal="center" vertical="center"/>
    </xf>
    <xf numFmtId="0" fontId="11" fillId="0" borderId="22" xfId="0" applyFont="1" applyBorder="1" applyAlignment="1">
      <alignment horizontal="left" vertical="center" wrapText="1"/>
    </xf>
    <xf numFmtId="0" fontId="11" fillId="0" borderId="43" xfId="0" applyFont="1" applyBorder="1" applyAlignment="1">
      <alignment horizontal="left" vertical="center" wrapText="1"/>
    </xf>
    <xf numFmtId="0" fontId="11" fillId="0" borderId="31" xfId="0" quotePrefix="1" applyFont="1" applyBorder="1" applyAlignment="1">
      <alignment horizontal="left" vertical="center" wrapText="1"/>
    </xf>
    <xf numFmtId="0" fontId="11" fillId="0" borderId="4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lignment vertical="center"/>
    </xf>
    <xf numFmtId="0" fontId="11" fillId="0" borderId="28" xfId="0" applyFont="1" applyBorder="1" applyAlignment="1">
      <alignment horizontal="center" vertical="center" textRotation="255" wrapText="1"/>
    </xf>
    <xf numFmtId="0" fontId="11" fillId="0" borderId="24" xfId="0" applyFont="1" applyBorder="1" applyAlignment="1">
      <alignment horizontal="center" vertical="center" textRotation="255" wrapText="1"/>
    </xf>
    <xf numFmtId="0" fontId="11" fillId="0" borderId="45" xfId="0" applyFont="1" applyBorder="1" applyAlignment="1">
      <alignment horizontal="center" vertical="center" textRotation="255" wrapText="1"/>
    </xf>
    <xf numFmtId="0" fontId="11" fillId="0" borderId="28" xfId="0" applyFont="1" applyBorder="1" applyAlignment="1">
      <alignment horizontal="left" vertical="center" wrapText="1"/>
    </xf>
    <xf numFmtId="0" fontId="11" fillId="0" borderId="13" xfId="0" applyFont="1" applyBorder="1" applyAlignment="1">
      <alignment vertical="center" wrapText="1"/>
    </xf>
    <xf numFmtId="0" fontId="11" fillId="0" borderId="44" xfId="0" applyFont="1" applyBorder="1" applyAlignment="1">
      <alignment vertical="center" wrapText="1"/>
    </xf>
    <xf numFmtId="0" fontId="11" fillId="0" borderId="29" xfId="0" applyFont="1" applyBorder="1" applyAlignment="1">
      <alignment vertical="center" wrapText="1"/>
    </xf>
    <xf numFmtId="0" fontId="12" fillId="0" borderId="0" xfId="0" applyFont="1">
      <alignment vertical="center"/>
    </xf>
    <xf numFmtId="0" fontId="13" fillId="0" borderId="45" xfId="0" applyFont="1" applyBorder="1" applyAlignment="1">
      <alignment horizontal="center" vertical="center"/>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textRotation="255"/>
    </xf>
    <xf numFmtId="0" fontId="11" fillId="0" borderId="24" xfId="0" applyFont="1" applyBorder="1" applyAlignment="1">
      <alignment horizontal="center" vertical="center" textRotation="255"/>
    </xf>
    <xf numFmtId="0" fontId="11" fillId="0" borderId="45" xfId="0" applyFont="1" applyBorder="1" applyAlignment="1">
      <alignment horizontal="center" vertical="center" textRotation="255"/>
    </xf>
    <xf numFmtId="0" fontId="11" fillId="0" borderId="45" xfId="0" quotePrefix="1" applyFont="1" applyBorder="1" applyAlignment="1">
      <alignment horizontal="center" vertical="center"/>
    </xf>
    <xf numFmtId="0" fontId="11" fillId="0" borderId="23" xfId="0" quotePrefix="1" applyFont="1" applyBorder="1" applyAlignment="1">
      <alignment horizontal="center" vertical="center" textRotation="255" wrapText="1"/>
    </xf>
    <xf numFmtId="0" fontId="11" fillId="0" borderId="24" xfId="0" quotePrefix="1" applyFont="1" applyBorder="1" applyAlignment="1">
      <alignment horizontal="center" vertical="center" textRotation="255" wrapText="1"/>
    </xf>
    <xf numFmtId="0" fontId="11" fillId="0" borderId="45" xfId="0" quotePrefix="1" applyFont="1" applyBorder="1" applyAlignment="1">
      <alignment horizontal="center" vertical="center" textRotation="255" wrapText="1"/>
    </xf>
    <xf numFmtId="0" fontId="11" fillId="0" borderId="12"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quotePrefix="1" applyFont="1" applyBorder="1" applyAlignment="1">
      <alignment horizontal="center" vertical="center" textRotation="255" wrapText="1"/>
    </xf>
    <xf numFmtId="0" fontId="23" fillId="0" borderId="0" xfId="0" applyFont="1" applyAlignment="1">
      <alignment horizontal="center" vertical="center"/>
    </xf>
    <xf numFmtId="0" fontId="6" fillId="0" borderId="0" xfId="0" applyFont="1" applyAlignment="1">
      <alignment horizontal="distributed" vertical="center"/>
    </xf>
    <xf numFmtId="0" fontId="13" fillId="0" borderId="0" xfId="0" applyFont="1" applyAlignment="1">
      <alignment horizontal="center" vertical="center"/>
    </xf>
    <xf numFmtId="0" fontId="17" fillId="0" borderId="23" xfId="0" applyFont="1" applyBorder="1" applyAlignment="1">
      <alignment horizontal="center" vertical="center" wrapText="1"/>
    </xf>
    <xf numFmtId="0" fontId="17" fillId="0" borderId="2" xfId="0" applyFont="1" applyBorder="1" applyAlignment="1">
      <alignment horizontal="center" vertical="center" wrapText="1"/>
    </xf>
    <xf numFmtId="0" fontId="14" fillId="0" borderId="0" xfId="0" applyFont="1" applyAlignment="1">
      <alignment horizontal="left" vertical="center" wrapText="1"/>
    </xf>
    <xf numFmtId="0" fontId="14" fillId="0" borderId="17" xfId="0" applyFont="1" applyBorder="1" applyAlignment="1">
      <alignment horizontal="left" vertical="center" wrapText="1"/>
    </xf>
    <xf numFmtId="0" fontId="12" fillId="0" borderId="28"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45"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45" xfId="0" applyFont="1" applyBorder="1" applyAlignment="1">
      <alignment horizontal="center" vertical="center" wrapText="1"/>
    </xf>
    <xf numFmtId="0" fontId="11" fillId="3" borderId="47"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7" fillId="0" borderId="23" xfId="1" quotePrefix="1" applyNumberFormat="1" applyFont="1" applyBorder="1" applyAlignment="1">
      <alignment horizontal="center" vertical="center"/>
    </xf>
    <xf numFmtId="0" fontId="17" fillId="0" borderId="24" xfId="1" quotePrefix="1" applyNumberFormat="1" applyFont="1" applyBorder="1" applyAlignment="1">
      <alignment horizontal="center" vertical="center"/>
    </xf>
    <xf numFmtId="0" fontId="17" fillId="0" borderId="45" xfId="1" quotePrefix="1" applyNumberFormat="1" applyFont="1" applyBorder="1" applyAlignment="1">
      <alignment horizontal="center" vertical="center"/>
    </xf>
    <xf numFmtId="0" fontId="12" fillId="0" borderId="28" xfId="0" applyFont="1" applyBorder="1" applyAlignment="1">
      <alignment horizontal="center" vertical="center" textRotation="255" wrapText="1"/>
    </xf>
    <xf numFmtId="0" fontId="12" fillId="0" borderId="24" xfId="0" applyFont="1" applyBorder="1" applyAlignment="1">
      <alignment horizontal="center" vertical="center" textRotation="255" wrapText="1"/>
    </xf>
    <xf numFmtId="0" fontId="12" fillId="0" borderId="45" xfId="0" applyFont="1" applyBorder="1" applyAlignment="1">
      <alignment horizontal="center" vertical="center" textRotation="255" wrapText="1"/>
    </xf>
    <xf numFmtId="0" fontId="11" fillId="3" borderId="1" xfId="0"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wrapText="1"/>
      <protection locked="0"/>
    </xf>
    <xf numFmtId="0" fontId="12" fillId="0" borderId="13"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0" xfId="0" applyFont="1" applyAlignment="1">
      <alignment horizontal="left" vertical="center"/>
    </xf>
    <xf numFmtId="0" fontId="11" fillId="0" borderId="5" xfId="0" applyFont="1" applyBorder="1" applyAlignment="1" applyProtection="1">
      <alignment horizontal="left" vertical="center"/>
      <protection locked="0"/>
    </xf>
    <xf numFmtId="0" fontId="11" fillId="0" borderId="19" xfId="0" applyFont="1" applyBorder="1" applyAlignment="1" applyProtection="1">
      <alignment horizontal="left" vertical="center"/>
      <protection locked="0"/>
    </xf>
    <xf numFmtId="0" fontId="11" fillId="0" borderId="41" xfId="0" applyFont="1" applyBorder="1" applyAlignment="1" applyProtection="1">
      <alignment horizontal="left" vertical="center"/>
      <protection locked="0"/>
    </xf>
    <xf numFmtId="0" fontId="12" fillId="0" borderId="22" xfId="1" quotePrefix="1" applyNumberFormat="1" applyFont="1" applyBorder="1" applyAlignment="1">
      <alignment horizontal="center" vertical="center" wrapText="1"/>
    </xf>
    <xf numFmtId="0" fontId="12" fillId="0" borderId="43" xfId="1" quotePrefix="1" applyNumberFormat="1" applyFont="1" applyBorder="1" applyAlignment="1">
      <alignment horizontal="center" vertical="center" wrapText="1"/>
    </xf>
    <xf numFmtId="0" fontId="17" fillId="0" borderId="28" xfId="0" applyFont="1" applyBorder="1" applyAlignment="1">
      <alignment horizontal="center" vertical="center"/>
    </xf>
    <xf numFmtId="0" fontId="17" fillId="0" borderId="24" xfId="0" applyFont="1" applyBorder="1" applyAlignment="1">
      <alignment horizontal="center" vertical="center"/>
    </xf>
    <xf numFmtId="0" fontId="17" fillId="0" borderId="2" xfId="0" applyFont="1" applyBorder="1" applyAlignment="1">
      <alignment horizontal="center" vertical="center"/>
    </xf>
    <xf numFmtId="0" fontId="17" fillId="0" borderId="28" xfId="1" quotePrefix="1" applyNumberFormat="1" applyFont="1" applyBorder="1" applyAlignment="1">
      <alignment horizontal="center" vertical="center"/>
    </xf>
    <xf numFmtId="0" fontId="17" fillId="0" borderId="2" xfId="1" quotePrefix="1" applyNumberFormat="1" applyFont="1" applyBorder="1" applyAlignment="1">
      <alignment horizontal="center" vertical="center"/>
    </xf>
    <xf numFmtId="0" fontId="13" fillId="0" borderId="5" xfId="0" applyFont="1" applyBorder="1" applyAlignment="1">
      <alignment horizontal="center" vertical="center"/>
    </xf>
    <xf numFmtId="0" fontId="13" fillId="0" borderId="41" xfId="0" applyFont="1" applyBorder="1" applyAlignment="1">
      <alignment horizontal="center" vertical="center"/>
    </xf>
    <xf numFmtId="0" fontId="17" fillId="0" borderId="23" xfId="0" applyFont="1" applyBorder="1" applyAlignment="1">
      <alignment horizontal="center" vertical="center"/>
    </xf>
    <xf numFmtId="0" fontId="11" fillId="3" borderId="23" xfId="0" applyFont="1" applyFill="1" applyBorder="1" applyAlignment="1" applyProtection="1">
      <alignment horizontal="center" vertical="center" wrapText="1"/>
      <protection locked="0"/>
    </xf>
    <xf numFmtId="0" fontId="11" fillId="3" borderId="24" xfId="0" applyFont="1" applyFill="1" applyBorder="1" applyAlignment="1" applyProtection="1">
      <alignment horizontal="center" vertical="center" wrapText="1"/>
      <protection locked="0"/>
    </xf>
    <xf numFmtId="0" fontId="11" fillId="3" borderId="2" xfId="0" applyFont="1" applyFill="1" applyBorder="1" applyAlignment="1" applyProtection="1">
      <alignment horizontal="center" vertical="center" wrapText="1"/>
      <protection locked="0"/>
    </xf>
    <xf numFmtId="0" fontId="12" fillId="0" borderId="23" xfId="0" applyFont="1" applyBorder="1" applyAlignment="1">
      <alignment horizontal="center" vertical="center"/>
    </xf>
    <xf numFmtId="0" fontId="12" fillId="0" borderId="45" xfId="0" applyFont="1" applyBorder="1" applyAlignment="1">
      <alignment horizontal="center" vertical="center"/>
    </xf>
    <xf numFmtId="0" fontId="12" fillId="0" borderId="1" xfId="0" quotePrefix="1" applyFont="1" applyBorder="1" applyAlignment="1">
      <alignment horizontal="center" vertical="center" wrapText="1"/>
    </xf>
    <xf numFmtId="0" fontId="11" fillId="3" borderId="28" xfId="0" applyFont="1" applyFill="1" applyBorder="1" applyAlignment="1" applyProtection="1">
      <alignment horizontal="center" vertical="center" wrapText="1"/>
      <protection locked="0"/>
    </xf>
    <xf numFmtId="0" fontId="12" fillId="0" borderId="28" xfId="0" applyFont="1" applyBorder="1" applyAlignment="1">
      <alignment horizontal="center" vertical="center"/>
    </xf>
    <xf numFmtId="0" fontId="12" fillId="0" borderId="24" xfId="0" applyFont="1" applyBorder="1" applyAlignment="1">
      <alignment horizontal="center" vertical="center"/>
    </xf>
    <xf numFmtId="0" fontId="12" fillId="0" borderId="2"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12" fillId="0" borderId="23" xfId="0" applyFont="1" applyBorder="1" applyAlignment="1">
      <alignment horizontal="center" vertical="center" textRotation="255" wrapText="1"/>
    </xf>
    <xf numFmtId="0" fontId="12" fillId="0" borderId="2" xfId="0" quotePrefix="1" applyFont="1" applyBorder="1" applyAlignment="1">
      <alignment horizontal="center" vertical="center"/>
    </xf>
    <xf numFmtId="0" fontId="12" fillId="0" borderId="28" xfId="0" quotePrefix="1" applyFont="1" applyBorder="1" applyAlignment="1">
      <alignment horizontal="center" vertical="center" textRotation="255" wrapText="1"/>
    </xf>
    <xf numFmtId="0" fontId="12" fillId="0" borderId="24" xfId="0" quotePrefix="1" applyFont="1" applyBorder="1" applyAlignment="1">
      <alignment horizontal="center" vertical="center" textRotation="255" wrapText="1"/>
    </xf>
    <xf numFmtId="0" fontId="12" fillId="0" borderId="28" xfId="0" quotePrefix="1" applyFont="1" applyBorder="1" applyAlignment="1">
      <alignment horizontal="center" vertical="center" wrapText="1"/>
    </xf>
    <xf numFmtId="0" fontId="12" fillId="0" borderId="24" xfId="0" quotePrefix="1" applyFont="1" applyBorder="1" applyAlignment="1">
      <alignment horizontal="center" vertical="center" wrapText="1"/>
    </xf>
    <xf numFmtId="0" fontId="12" fillId="0" borderId="2" xfId="0" quotePrefix="1" applyFont="1" applyBorder="1" applyAlignment="1">
      <alignment horizontal="center" vertical="center" wrapText="1"/>
    </xf>
    <xf numFmtId="0" fontId="17" fillId="0" borderId="2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left" vertical="center" wrapText="1" indent="1"/>
    </xf>
    <xf numFmtId="0" fontId="12" fillId="0" borderId="24" xfId="0" applyFont="1" applyBorder="1" applyAlignment="1">
      <alignment horizontal="left" vertical="center" wrapText="1" indent="1"/>
    </xf>
    <xf numFmtId="0" fontId="12" fillId="0" borderId="2" xfId="0" applyFont="1" applyBorder="1" applyAlignment="1">
      <alignment horizontal="left" vertical="center" wrapText="1" indent="1"/>
    </xf>
    <xf numFmtId="0" fontId="12" fillId="0" borderId="13" xfId="0" applyFont="1" applyBorder="1" applyAlignment="1">
      <alignment vertical="center" wrapText="1"/>
    </xf>
    <xf numFmtId="0" fontId="12" fillId="0" borderId="44"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0" xfId="0" applyFont="1" applyBorder="1" applyAlignment="1">
      <alignment vertical="center" wrapText="1"/>
    </xf>
    <xf numFmtId="0" fontId="12" fillId="0" borderId="11" xfId="0" applyFont="1" applyBorder="1" applyAlignment="1">
      <alignment vertical="center" wrapText="1"/>
    </xf>
    <xf numFmtId="0" fontId="12" fillId="0" borderId="31" xfId="0" applyFont="1" applyBorder="1" applyAlignment="1">
      <alignment vertical="center" wrapText="1"/>
    </xf>
    <xf numFmtId="0" fontId="12" fillId="0" borderId="28" xfId="0" applyFont="1" applyBorder="1" applyAlignment="1">
      <alignment horizontal="center" vertical="center" textRotation="255"/>
    </xf>
    <xf numFmtId="0" fontId="12" fillId="0" borderId="24" xfId="0" applyFont="1" applyBorder="1" applyAlignment="1">
      <alignment horizontal="center" vertical="center" textRotation="255"/>
    </xf>
    <xf numFmtId="0" fontId="12" fillId="0" borderId="45" xfId="0" applyFont="1" applyBorder="1" applyAlignment="1">
      <alignment horizontal="center" vertical="center" textRotation="255"/>
    </xf>
    <xf numFmtId="0" fontId="11" fillId="3" borderId="1" xfId="0" applyFont="1" applyFill="1" applyBorder="1" applyAlignment="1" applyProtection="1">
      <alignment horizontal="center" vertical="center" wrapText="1" shrinkToFit="1"/>
      <protection locked="0"/>
    </xf>
    <xf numFmtId="0" fontId="11" fillId="0" borderId="5" xfId="0" applyFont="1" applyBorder="1" applyProtection="1">
      <alignment vertical="center"/>
      <protection locked="0"/>
    </xf>
    <xf numFmtId="0" fontId="11" fillId="0" borderId="19" xfId="0" applyFont="1" applyBorder="1" applyProtection="1">
      <alignment vertical="center"/>
      <protection locked="0"/>
    </xf>
    <xf numFmtId="0" fontId="11" fillId="0" borderId="41" xfId="0" applyFont="1" applyBorder="1" applyProtection="1">
      <alignment vertical="center"/>
      <protection locked="0"/>
    </xf>
    <xf numFmtId="0" fontId="12" fillId="0" borderId="1" xfId="0" applyFont="1" applyBorder="1" applyAlignment="1">
      <alignment horizontal="center" vertical="center" wrapText="1"/>
    </xf>
    <xf numFmtId="0" fontId="11" fillId="0" borderId="23" xfId="1" quotePrefix="1" applyNumberFormat="1" applyFont="1" applyBorder="1" applyAlignment="1">
      <alignment horizontal="center" vertical="center" wrapText="1"/>
    </xf>
    <xf numFmtId="0" fontId="11" fillId="0" borderId="24" xfId="1" quotePrefix="1" applyNumberFormat="1" applyFont="1" applyBorder="1" applyAlignment="1">
      <alignment horizontal="center" vertical="center" wrapText="1"/>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0" borderId="12" xfId="0" applyFont="1" applyBorder="1" applyAlignment="1">
      <alignment horizontal="center" vertical="center"/>
    </xf>
    <xf numFmtId="0" fontId="17" fillId="0" borderId="4" xfId="1" quotePrefix="1" applyNumberFormat="1" applyFont="1" applyBorder="1" applyAlignment="1">
      <alignment horizontal="center" vertical="center"/>
    </xf>
    <xf numFmtId="0" fontId="17" fillId="0" borderId="1" xfId="1" quotePrefix="1" applyNumberFormat="1" applyFont="1" applyBorder="1" applyAlignment="1">
      <alignment horizontal="center" vertical="center"/>
    </xf>
    <xf numFmtId="0" fontId="17" fillId="0" borderId="12" xfId="1" quotePrefix="1" applyNumberFormat="1" applyFont="1" applyBorder="1" applyAlignment="1">
      <alignment horizontal="center" vertical="center"/>
    </xf>
    <xf numFmtId="0" fontId="17" fillId="0" borderId="47" xfId="1" quotePrefix="1" applyNumberFormat="1" applyFont="1" applyBorder="1" applyAlignment="1">
      <alignment horizontal="center" vertical="center"/>
    </xf>
    <xf numFmtId="0" fontId="17" fillId="0" borderId="47" xfId="0" applyFont="1" applyBorder="1" applyAlignment="1">
      <alignment horizontal="center" vertical="center"/>
    </xf>
    <xf numFmtId="0" fontId="12" fillId="4" borderId="62" xfId="0" quotePrefix="1" applyFont="1" applyFill="1" applyBorder="1" applyAlignment="1" applyProtection="1">
      <alignment horizontal="center" vertical="center"/>
      <protection locked="0"/>
    </xf>
    <xf numFmtId="0" fontId="12" fillId="4" borderId="63" xfId="0" applyFont="1" applyFill="1" applyBorder="1" applyAlignment="1" applyProtection="1">
      <alignment horizontal="center" vertical="center"/>
      <protection locked="0"/>
    </xf>
    <xf numFmtId="0" fontId="12" fillId="4" borderId="64" xfId="0" applyFont="1" applyFill="1" applyBorder="1" applyAlignment="1" applyProtection="1">
      <alignment horizontal="center" vertical="center"/>
      <protection locked="0"/>
    </xf>
    <xf numFmtId="0" fontId="12" fillId="4" borderId="65" xfId="0" applyFont="1" applyFill="1" applyBorder="1" applyAlignment="1" applyProtection="1">
      <alignment horizontal="center" vertical="center"/>
      <protection locked="0"/>
    </xf>
    <xf numFmtId="0" fontId="12" fillId="4" borderId="44" xfId="0" applyFont="1" applyFill="1" applyBorder="1" applyAlignment="1" applyProtection="1">
      <alignment horizontal="center" vertical="center"/>
      <protection locked="0"/>
    </xf>
    <xf numFmtId="0" fontId="12" fillId="4" borderId="66" xfId="0" applyFont="1" applyFill="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67" xfId="0" applyFont="1" applyBorder="1" applyAlignment="1" applyProtection="1">
      <alignment horizontal="center" vertical="center"/>
      <protection locked="0"/>
    </xf>
    <xf numFmtId="0" fontId="6" fillId="0" borderId="5"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49" fontId="6" fillId="0" borderId="5" xfId="0" applyNumberFormat="1" applyFont="1" applyBorder="1" applyAlignment="1" applyProtection="1">
      <alignment horizontal="left" vertical="center" indent="2"/>
      <protection locked="0"/>
    </xf>
    <xf numFmtId="49" fontId="6" fillId="0" borderId="19" xfId="0" applyNumberFormat="1" applyFont="1" applyBorder="1" applyAlignment="1" applyProtection="1">
      <alignment horizontal="left" vertical="center" indent="2"/>
      <protection locked="0"/>
    </xf>
    <xf numFmtId="49" fontId="6" fillId="0" borderId="58" xfId="0" applyNumberFormat="1" applyFont="1" applyBorder="1" applyAlignment="1" applyProtection="1">
      <alignment horizontal="left" vertical="center" indent="2"/>
      <protection locked="0"/>
    </xf>
    <xf numFmtId="0" fontId="25" fillId="0" borderId="5" xfId="0" applyFont="1" applyBorder="1" applyAlignment="1" applyProtection="1">
      <alignment horizontal="center" vertical="center"/>
      <protection locked="0"/>
    </xf>
    <xf numFmtId="0" fontId="25" fillId="0" borderId="19" xfId="0" applyFont="1" applyBorder="1" applyAlignment="1" applyProtection="1">
      <alignment horizontal="center" vertical="center"/>
      <protection locked="0"/>
    </xf>
    <xf numFmtId="0" fontId="25" fillId="0" borderId="41"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5"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6" fillId="0" borderId="58"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left" vertical="center"/>
      <protection locked="0"/>
    </xf>
    <xf numFmtId="0" fontId="6" fillId="0" borderId="17" xfId="0" applyFont="1" applyBorder="1" applyAlignment="1" applyProtection="1">
      <alignment horizontal="left" vertical="center"/>
      <protection locked="0"/>
    </xf>
    <xf numFmtId="0" fontId="6" fillId="0" borderId="16" xfId="0" applyFont="1" applyBorder="1" applyAlignment="1" applyProtection="1">
      <alignment horizontal="right" vertical="center" wrapText="1"/>
      <protection locked="0"/>
    </xf>
    <xf numFmtId="0" fontId="6" fillId="0" borderId="0" xfId="0" applyFont="1" applyAlignment="1" applyProtection="1">
      <alignment horizontal="right" vertical="center"/>
      <protection locked="0"/>
    </xf>
    <xf numFmtId="0" fontId="6" fillId="0" borderId="16" xfId="0" applyFont="1" applyBorder="1" applyAlignment="1" applyProtection="1">
      <alignment horizontal="right" vertical="center"/>
      <protection locked="0"/>
    </xf>
    <xf numFmtId="0" fontId="6" fillId="0" borderId="17" xfId="0" applyFont="1" applyBorder="1" applyAlignment="1" applyProtection="1">
      <alignment horizontal="left" vertical="center" wrapText="1"/>
      <protection locked="0"/>
    </xf>
    <xf numFmtId="0" fontId="6" fillId="0" borderId="51" xfId="0" applyFont="1" applyBorder="1" applyAlignment="1" applyProtection="1">
      <alignment horizontal="right" vertical="center"/>
      <protection locked="0"/>
    </xf>
    <xf numFmtId="0" fontId="6" fillId="0" borderId="21" xfId="0" applyFont="1" applyBorder="1" applyAlignment="1" applyProtection="1">
      <alignment horizontal="right" vertical="center"/>
      <protection locked="0"/>
    </xf>
    <xf numFmtId="0" fontId="6" fillId="0" borderId="68" xfId="0" applyFont="1" applyBorder="1" applyAlignment="1" applyProtection="1">
      <alignment horizontal="center" vertical="center"/>
      <protection locked="0"/>
    </xf>
    <xf numFmtId="0" fontId="6" fillId="0" borderId="69" xfId="0" applyFont="1" applyBorder="1" applyAlignment="1" applyProtection="1">
      <alignment horizontal="center" vertical="center"/>
      <protection locked="0"/>
    </xf>
    <xf numFmtId="0" fontId="6" fillId="0" borderId="70" xfId="0" applyFont="1" applyBorder="1" applyAlignment="1" applyProtection="1">
      <alignment horizontal="center" vertical="center"/>
      <protection locked="0"/>
    </xf>
    <xf numFmtId="0" fontId="6" fillId="0" borderId="68" xfId="0" applyFont="1" applyBorder="1" applyAlignment="1" applyProtection="1">
      <alignment horizontal="left" vertical="center"/>
      <protection locked="0"/>
    </xf>
    <xf numFmtId="0" fontId="6" fillId="0" borderId="69" xfId="0" applyFont="1" applyBorder="1" applyAlignment="1" applyProtection="1">
      <alignment horizontal="left" vertical="center"/>
      <protection locked="0"/>
    </xf>
    <xf numFmtId="0" fontId="6" fillId="0" borderId="70" xfId="0" applyFont="1" applyBorder="1" applyAlignment="1" applyProtection="1">
      <alignment horizontal="left" vertical="center"/>
      <protection locked="0"/>
    </xf>
    <xf numFmtId="0" fontId="12" fillId="4" borderId="6" xfId="0" applyFont="1" applyFill="1" applyBorder="1" applyAlignment="1" applyProtection="1">
      <alignment horizontal="center" vertical="center"/>
      <protection locked="0"/>
    </xf>
    <xf numFmtId="0" fontId="12" fillId="4" borderId="7" xfId="0" applyFont="1" applyFill="1" applyBorder="1" applyAlignment="1" applyProtection="1">
      <alignment horizontal="center" vertical="center"/>
      <protection locked="0"/>
    </xf>
    <xf numFmtId="0" fontId="12" fillId="4" borderId="8" xfId="0" applyFont="1" applyFill="1" applyBorder="1" applyAlignment="1" applyProtection="1">
      <alignment horizontal="center" vertical="center"/>
      <protection locked="0"/>
    </xf>
    <xf numFmtId="0" fontId="12" fillId="4" borderId="50" xfId="0" applyFont="1" applyFill="1" applyBorder="1" applyAlignment="1" applyProtection="1">
      <alignment horizontal="center" vertical="center"/>
      <protection locked="0"/>
    </xf>
    <xf numFmtId="0" fontId="12" fillId="4" borderId="11" xfId="0" applyFont="1" applyFill="1" applyBorder="1" applyAlignment="1" applyProtection="1">
      <alignment horizontal="center" vertical="center"/>
      <protection locked="0"/>
    </xf>
    <xf numFmtId="0" fontId="12" fillId="4" borderId="38" xfId="0" applyFont="1" applyFill="1" applyBorder="1" applyAlignment="1" applyProtection="1">
      <alignment horizontal="center" vertical="center"/>
      <protection locked="0"/>
    </xf>
    <xf numFmtId="0" fontId="6" fillId="0" borderId="51"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6" fillId="0" borderId="5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74"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protection locked="0"/>
    </xf>
    <xf numFmtId="0" fontId="6" fillId="0" borderId="74"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71"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6" fillId="0" borderId="30" xfId="0" applyFont="1" applyBorder="1" applyAlignment="1" applyProtection="1">
      <alignment horizontal="center" vertical="center" wrapText="1"/>
      <protection locked="0"/>
    </xf>
    <xf numFmtId="0" fontId="6" fillId="0" borderId="30"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38" xfId="0" applyFont="1" applyBorder="1" applyAlignment="1" applyProtection="1">
      <alignment horizontal="left" vertical="center"/>
      <protection locked="0"/>
    </xf>
    <xf numFmtId="0" fontId="6" fillId="0" borderId="52" xfId="0" applyFont="1" applyBorder="1" applyAlignment="1" applyProtection="1">
      <alignment horizontal="left" vertical="center"/>
      <protection locked="0"/>
    </xf>
    <xf numFmtId="0" fontId="6" fillId="0" borderId="53" xfId="0" applyFont="1" applyBorder="1" applyAlignment="1" applyProtection="1">
      <alignment horizontal="left" vertical="center"/>
      <protection locked="0"/>
    </xf>
    <xf numFmtId="0" fontId="6" fillId="0" borderId="54" xfId="0" applyFont="1" applyBorder="1" applyAlignment="1" applyProtection="1">
      <alignment horizontal="left" vertical="center"/>
      <protection locked="0"/>
    </xf>
    <xf numFmtId="0" fontId="6" fillId="0" borderId="55" xfId="0" applyFont="1" applyBorder="1" applyAlignment="1" applyProtection="1">
      <alignment horizontal="left" vertical="center"/>
      <protection locked="0"/>
    </xf>
    <xf numFmtId="0" fontId="6" fillId="0" borderId="56" xfId="0" applyFont="1" applyBorder="1" applyAlignment="1" applyProtection="1">
      <alignment horizontal="left" vertical="center"/>
      <protection locked="0"/>
    </xf>
    <xf numFmtId="0" fontId="6" fillId="0" borderId="57" xfId="0" applyFont="1" applyBorder="1" applyAlignment="1" applyProtection="1">
      <alignment horizontal="left" vertical="center"/>
      <protection locked="0"/>
    </xf>
    <xf numFmtId="0" fontId="6" fillId="0" borderId="5" xfId="0" applyFont="1" applyBorder="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6" fillId="0" borderId="58" xfId="0" applyFont="1" applyBorder="1" applyAlignment="1" applyProtection="1">
      <alignment horizontal="left" vertical="center"/>
      <protection locked="0"/>
    </xf>
    <xf numFmtId="0" fontId="6" fillId="0" borderId="59"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6" fillId="0" borderId="59" xfId="0" applyFont="1" applyBorder="1" applyAlignment="1" applyProtection="1">
      <alignment horizontal="left" vertical="center"/>
      <protection locked="0"/>
    </xf>
    <xf numFmtId="0" fontId="6" fillId="0" borderId="60" xfId="0" applyFont="1" applyBorder="1" applyAlignment="1" applyProtection="1">
      <alignment horizontal="left" vertical="center"/>
      <protection locked="0"/>
    </xf>
    <xf numFmtId="0" fontId="6" fillId="0" borderId="61" xfId="0" applyFont="1" applyBorder="1" applyAlignment="1" applyProtection="1">
      <alignment horizontal="left" vertical="center"/>
      <protection locked="0"/>
    </xf>
    <xf numFmtId="0" fontId="6" fillId="4" borderId="49" xfId="0" quotePrefix="1" applyFont="1" applyFill="1" applyBorder="1" applyAlignment="1" applyProtection="1">
      <alignment horizontal="center" vertical="center"/>
      <protection locked="0"/>
    </xf>
    <xf numFmtId="0" fontId="6" fillId="4" borderId="32" xfId="0" quotePrefix="1" applyFont="1" applyFill="1" applyBorder="1" applyAlignment="1" applyProtection="1">
      <alignment horizontal="center" vertical="center"/>
      <protection locked="0"/>
    </xf>
    <xf numFmtId="0" fontId="6" fillId="4" borderId="50" xfId="0" quotePrefix="1" applyFont="1" applyFill="1" applyBorder="1" applyAlignment="1" applyProtection="1">
      <alignment horizontal="center" vertical="center"/>
      <protection locked="0"/>
    </xf>
    <xf numFmtId="0" fontId="6" fillId="4" borderId="11" xfId="0" quotePrefix="1" applyFont="1" applyFill="1" applyBorder="1" applyAlignment="1" applyProtection="1">
      <alignment horizontal="center" vertical="center"/>
      <protection locked="0"/>
    </xf>
    <xf numFmtId="0" fontId="12" fillId="4" borderId="32" xfId="0" quotePrefix="1" applyFont="1" applyFill="1" applyBorder="1" applyAlignment="1" applyProtection="1">
      <alignment horizontal="center" vertical="center"/>
      <protection locked="0"/>
    </xf>
    <xf numFmtId="0" fontId="12" fillId="4" borderId="11" xfId="0" quotePrefix="1" applyFont="1" applyFill="1" applyBorder="1" applyAlignment="1" applyProtection="1">
      <alignment horizontal="center" vertical="center"/>
      <protection locked="0"/>
    </xf>
    <xf numFmtId="0" fontId="25" fillId="0" borderId="25" xfId="0" applyFont="1" applyBorder="1" applyAlignment="1" applyProtection="1">
      <alignment horizontal="center" vertical="center"/>
      <protection locked="0"/>
    </xf>
    <xf numFmtId="0" fontId="25" fillId="0" borderId="26" xfId="0" applyFont="1" applyBorder="1" applyAlignment="1" applyProtection="1">
      <alignment horizontal="center" vertical="center"/>
      <protection locked="0"/>
    </xf>
    <xf numFmtId="0" fontId="25" fillId="0" borderId="27"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6" fillId="0" borderId="0" xfId="0" applyFont="1" applyProtection="1">
      <alignment vertical="center"/>
      <protection locked="0"/>
    </xf>
    <xf numFmtId="0" fontId="6" fillId="0" borderId="17" xfId="0" applyFont="1" applyBorder="1" applyProtection="1">
      <alignment vertical="center"/>
      <protection locked="0"/>
    </xf>
    <xf numFmtId="0" fontId="12" fillId="4" borderId="49" xfId="0" quotePrefix="1" applyFont="1" applyFill="1" applyBorder="1" applyAlignment="1" applyProtection="1">
      <alignment horizontal="center" vertical="center"/>
      <protection locked="0"/>
    </xf>
    <xf numFmtId="0" fontId="12" fillId="4" borderId="32" xfId="0" applyFont="1" applyFill="1" applyBorder="1" applyAlignment="1" applyProtection="1">
      <alignment horizontal="center" vertical="center"/>
      <protection locked="0"/>
    </xf>
    <xf numFmtId="0" fontId="12" fillId="4" borderId="37" xfId="0" applyFont="1" applyFill="1" applyBorder="1" applyAlignment="1" applyProtection="1">
      <alignment horizontal="center" vertical="center"/>
      <protection locked="0"/>
    </xf>
    <xf numFmtId="0" fontId="6" fillId="0" borderId="21" xfId="0" applyFont="1" applyBorder="1" applyAlignment="1" applyProtection="1">
      <alignment horizontal="left" vertical="center"/>
      <protection locked="0"/>
    </xf>
    <xf numFmtId="0" fontId="6" fillId="0" borderId="73" xfId="0" applyFont="1" applyBorder="1" applyAlignment="1" applyProtection="1">
      <alignment horizontal="left" vertical="center"/>
      <protection locked="0"/>
    </xf>
    <xf numFmtId="0" fontId="6" fillId="0" borderId="1"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21" xfId="0" applyFont="1" applyBorder="1" applyAlignment="1" applyProtection="1">
      <alignment horizontal="left" vertical="center" wrapText="1"/>
      <protection locked="0"/>
    </xf>
    <xf numFmtId="0" fontId="6" fillId="0" borderId="3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4" borderId="6" xfId="0" applyFont="1" applyFill="1" applyBorder="1" applyAlignment="1" applyProtection="1">
      <alignment horizontal="center" vertical="center"/>
      <protection locked="0"/>
    </xf>
    <xf numFmtId="0" fontId="6" fillId="4" borderId="7"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xf numFmtId="0" fontId="6" fillId="4" borderId="16" xfId="0" applyFont="1" applyFill="1" applyBorder="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4" borderId="17" xfId="0" applyFont="1" applyFill="1" applyBorder="1" applyAlignment="1" applyProtection="1">
      <alignment horizontal="center" vertical="center"/>
      <protection locked="0"/>
    </xf>
    <xf numFmtId="49" fontId="6" fillId="0" borderId="89" xfId="0" applyNumberFormat="1" applyFont="1" applyBorder="1" applyAlignment="1" applyProtection="1">
      <alignment horizontal="left" vertical="center" indent="2"/>
      <protection locked="0"/>
    </xf>
    <xf numFmtId="49" fontId="6" fillId="0" borderId="90" xfId="0" applyNumberFormat="1" applyFont="1" applyBorder="1" applyAlignment="1" applyProtection="1">
      <alignment horizontal="left" vertical="center" indent="2"/>
      <protection locked="0"/>
    </xf>
    <xf numFmtId="49" fontId="6" fillId="0" borderId="91" xfId="0" applyNumberFormat="1" applyFont="1" applyBorder="1" applyAlignment="1" applyProtection="1">
      <alignment horizontal="left" vertical="center" indent="2"/>
      <protection locked="0"/>
    </xf>
    <xf numFmtId="0" fontId="6" fillId="0" borderId="85" xfId="0" applyFont="1" applyBorder="1" applyAlignment="1" applyProtection="1">
      <alignment horizontal="left" vertical="center"/>
      <protection locked="0"/>
    </xf>
    <xf numFmtId="0" fontId="6" fillId="0" borderId="86" xfId="0" applyFont="1" applyBorder="1" applyAlignment="1" applyProtection="1">
      <alignment horizontal="left" vertical="center"/>
      <protection locked="0"/>
    </xf>
    <xf numFmtId="0" fontId="6" fillId="0" borderId="92" xfId="0" applyFont="1" applyBorder="1" applyAlignment="1" applyProtection="1">
      <alignment horizontal="left" vertical="center"/>
      <protection locked="0"/>
    </xf>
    <xf numFmtId="0" fontId="6" fillId="0" borderId="87" xfId="0" applyFont="1" applyBorder="1" applyAlignment="1" applyProtection="1">
      <alignment horizontal="left" vertical="center"/>
      <protection locked="0"/>
    </xf>
    <xf numFmtId="0" fontId="6" fillId="0" borderId="88" xfId="0" applyFont="1" applyBorder="1" applyAlignment="1" applyProtection="1">
      <alignment horizontal="left" vertical="center"/>
      <protection locked="0"/>
    </xf>
    <xf numFmtId="0" fontId="6" fillId="0" borderId="93" xfId="0" applyFont="1" applyBorder="1" applyAlignment="1" applyProtection="1">
      <alignment horizontal="left" vertical="center"/>
      <protection locked="0"/>
    </xf>
    <xf numFmtId="0" fontId="6" fillId="0" borderId="78" xfId="0" applyFont="1" applyBorder="1" applyAlignment="1" applyProtection="1">
      <alignment horizontal="center" vertical="center"/>
      <protection locked="0"/>
    </xf>
    <xf numFmtId="0" fontId="6" fillId="0" borderId="79" xfId="0" applyFont="1" applyBorder="1" applyAlignment="1" applyProtection="1">
      <alignment horizontal="center" vertical="center"/>
      <protection locked="0"/>
    </xf>
    <xf numFmtId="0" fontId="6" fillId="0" borderId="80" xfId="0" applyFont="1" applyBorder="1" applyAlignment="1" applyProtection="1">
      <alignment horizontal="center" vertical="center"/>
      <protection locked="0"/>
    </xf>
    <xf numFmtId="0" fontId="6" fillId="0" borderId="84" xfId="0" applyFont="1" applyBorder="1" applyAlignment="1" applyProtection="1">
      <alignment horizontal="center" vertical="center"/>
      <protection locked="0"/>
    </xf>
    <xf numFmtId="0" fontId="6" fillId="0" borderId="6" xfId="0" applyFont="1" applyBorder="1" applyAlignment="1" applyProtection="1">
      <alignment horizontal="center" vertical="center" textRotation="255"/>
      <protection locked="0"/>
    </xf>
    <xf numFmtId="0" fontId="6" fillId="0" borderId="95" xfId="0" applyFont="1" applyBorder="1" applyAlignment="1" applyProtection="1">
      <alignment horizontal="center" vertical="center" textRotation="255"/>
      <protection locked="0"/>
    </xf>
    <xf numFmtId="0" fontId="6" fillId="0" borderId="16" xfId="0" applyFont="1" applyBorder="1" applyAlignment="1" applyProtection="1">
      <alignment horizontal="center" vertical="center" textRotation="255"/>
      <protection locked="0"/>
    </xf>
    <xf numFmtId="0" fontId="6" fillId="0" borderId="33" xfId="0" applyFont="1" applyBorder="1" applyAlignment="1" applyProtection="1">
      <alignment horizontal="center" vertical="center" textRotation="255"/>
      <protection locked="0"/>
    </xf>
    <xf numFmtId="0" fontId="6" fillId="0" borderId="18" xfId="0" applyFont="1" applyBorder="1" applyAlignment="1" applyProtection="1">
      <alignment horizontal="center" vertical="center" textRotation="255"/>
      <protection locked="0"/>
    </xf>
    <xf numFmtId="0" fontId="6" fillId="0" borderId="67" xfId="0" applyFont="1" applyBorder="1" applyAlignment="1" applyProtection="1">
      <alignment horizontal="center" vertical="center" textRotation="255"/>
      <protection locked="0"/>
    </xf>
    <xf numFmtId="0" fontId="6" fillId="0" borderId="3" xfId="0" applyFont="1" applyBorder="1" applyAlignment="1" applyProtection="1">
      <alignment horizontal="center" vertical="center" textRotation="255"/>
      <protection locked="0"/>
    </xf>
    <xf numFmtId="0" fontId="6" fillId="0" borderId="74" xfId="0" applyFont="1" applyBorder="1" applyAlignment="1" applyProtection="1">
      <alignment horizontal="center" vertical="center" textRotation="255"/>
      <protection locked="0"/>
    </xf>
    <xf numFmtId="183" fontId="6" fillId="0" borderId="20" xfId="0" quotePrefix="1" applyNumberFormat="1" applyFont="1" applyBorder="1" applyAlignment="1">
      <alignment horizontal="center" vertical="center" wrapText="1"/>
    </xf>
    <xf numFmtId="183" fontId="6" fillId="0" borderId="21" xfId="0" quotePrefix="1" applyNumberFormat="1" applyFont="1" applyBorder="1" applyAlignment="1">
      <alignment horizontal="center" vertical="center" wrapText="1"/>
    </xf>
    <xf numFmtId="183" fontId="6" fillId="0" borderId="3" xfId="0" quotePrefix="1" applyNumberFormat="1" applyFont="1" applyBorder="1" applyAlignment="1">
      <alignment horizontal="center" vertical="center" wrapText="1"/>
    </xf>
    <xf numFmtId="183" fontId="6" fillId="0" borderId="0" xfId="0" quotePrefix="1" applyNumberFormat="1" applyFont="1" applyAlignment="1">
      <alignment horizontal="center" vertical="center" wrapText="1"/>
    </xf>
    <xf numFmtId="183" fontId="6" fillId="0" borderId="74" xfId="0" quotePrefix="1" applyNumberFormat="1" applyFont="1" applyBorder="1" applyAlignment="1">
      <alignment horizontal="center" vertical="center" wrapText="1"/>
    </xf>
    <xf numFmtId="183" fontId="6" fillId="0" borderId="9" xfId="0" quotePrefix="1" applyNumberFormat="1" applyFont="1" applyBorder="1" applyAlignment="1">
      <alignment horizontal="center" vertical="center" wrapText="1"/>
    </xf>
    <xf numFmtId="0" fontId="6" fillId="0" borderId="73"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69"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12" fontId="6" fillId="0" borderId="77" xfId="0" applyNumberFormat="1" applyFont="1" applyBorder="1" applyAlignment="1" applyProtection="1">
      <alignment horizontal="center" vertical="center" wrapText="1"/>
      <protection locked="0"/>
    </xf>
    <xf numFmtId="2" fontId="6" fillId="0" borderId="77" xfId="0" applyNumberFormat="1" applyFont="1" applyBorder="1" applyAlignment="1" applyProtection="1">
      <alignment horizontal="center" vertical="center" wrapText="1"/>
      <protection locked="0"/>
    </xf>
    <xf numFmtId="2" fontId="6" fillId="0" borderId="68" xfId="0" applyNumberFormat="1" applyFont="1" applyBorder="1" applyAlignment="1" applyProtection="1">
      <alignment horizontal="center" vertical="center" wrapText="1"/>
      <protection locked="0"/>
    </xf>
    <xf numFmtId="0" fontId="6" fillId="0" borderId="70" xfId="0" applyFont="1" applyBorder="1" applyAlignment="1" applyProtection="1">
      <alignment horizontal="center" vertical="center" wrapText="1"/>
      <protection locked="0"/>
    </xf>
    <xf numFmtId="0" fontId="6" fillId="0" borderId="77" xfId="0" applyFont="1" applyBorder="1" applyAlignment="1" applyProtection="1">
      <alignment horizontal="center" vertical="center" wrapText="1"/>
      <protection locked="0"/>
    </xf>
    <xf numFmtId="177" fontId="6" fillId="0" borderId="69" xfId="0" applyNumberFormat="1" applyFont="1" applyBorder="1" applyAlignment="1">
      <alignment horizontal="center" vertical="center" wrapText="1"/>
    </xf>
    <xf numFmtId="1" fontId="6" fillId="0" borderId="5" xfId="0" applyNumberFormat="1" applyFont="1" applyBorder="1" applyAlignment="1" applyProtection="1">
      <alignment horizontal="center" vertical="center" wrapText="1"/>
      <protection locked="0"/>
    </xf>
    <xf numFmtId="1" fontId="6" fillId="0" borderId="41" xfId="0" applyNumberFormat="1" applyFont="1" applyBorder="1" applyAlignment="1" applyProtection="1">
      <alignment horizontal="center" vertical="center" wrapText="1"/>
      <protection locked="0"/>
    </xf>
    <xf numFmtId="2" fontId="6" fillId="0" borderId="1" xfId="0" applyNumberFormat="1" applyFont="1" applyBorder="1" applyAlignment="1" applyProtection="1">
      <alignment horizontal="center" vertical="center" wrapText="1"/>
      <protection locked="0"/>
    </xf>
    <xf numFmtId="2" fontId="6" fillId="0" borderId="5" xfId="0" applyNumberFormat="1" applyFont="1" applyBorder="1" applyAlignment="1" applyProtection="1">
      <alignment horizontal="center" vertical="center" wrapText="1"/>
      <protection locked="0"/>
    </xf>
    <xf numFmtId="177" fontId="6" fillId="0" borderId="19" xfId="0" applyNumberFormat="1" applyFont="1" applyBorder="1" applyAlignment="1">
      <alignment horizontal="center" vertical="center" wrapText="1"/>
    </xf>
    <xf numFmtId="0" fontId="6" fillId="0" borderId="68" xfId="0" applyFont="1" applyBorder="1" applyAlignment="1" applyProtection="1">
      <alignment horizontal="center" vertical="center" wrapText="1"/>
      <protection locked="0"/>
    </xf>
    <xf numFmtId="0" fontId="6" fillId="0" borderId="81" xfId="0" applyFont="1" applyBorder="1" applyAlignment="1" applyProtection="1">
      <alignment horizontal="center" vertical="center" wrapText="1"/>
      <protection locked="0"/>
    </xf>
    <xf numFmtId="0" fontId="6" fillId="0" borderId="82" xfId="0" applyFont="1" applyBorder="1" applyAlignment="1" applyProtection="1">
      <alignment horizontal="center" vertical="center" wrapText="1"/>
      <protection locked="0"/>
    </xf>
    <xf numFmtId="0" fontId="6" fillId="0" borderId="83" xfId="0" applyFont="1" applyBorder="1" applyAlignment="1" applyProtection="1">
      <alignment horizontal="center" vertical="center" wrapText="1"/>
      <protection locked="0"/>
    </xf>
    <xf numFmtId="0" fontId="6" fillId="0" borderId="75" xfId="0" applyFont="1" applyBorder="1" applyAlignment="1" applyProtection="1">
      <alignment horizontal="center" vertical="center" wrapText="1"/>
      <protection locked="0"/>
    </xf>
    <xf numFmtId="0" fontId="6" fillId="0" borderId="76"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0" fontId="6" fillId="0" borderId="38"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0" fontId="6" fillId="0" borderId="0" xfId="0" applyFont="1" applyAlignment="1" applyProtection="1">
      <alignment vertical="center" wrapText="1"/>
      <protection locked="0"/>
    </xf>
    <xf numFmtId="0" fontId="6" fillId="0" borderId="17" xfId="0" applyFont="1" applyBorder="1" applyAlignment="1" applyProtection="1">
      <alignment vertical="center" wrapText="1"/>
      <protection locked="0"/>
    </xf>
    <xf numFmtId="0" fontId="6" fillId="0" borderId="51" xfId="0" applyFont="1" applyBorder="1" applyAlignment="1" applyProtection="1">
      <alignment horizontal="right" vertical="center" wrapText="1"/>
      <protection locked="0"/>
    </xf>
    <xf numFmtId="0" fontId="6" fillId="0" borderId="21" xfId="0" applyFont="1" applyBorder="1" applyAlignment="1" applyProtection="1">
      <alignment horizontal="right" vertical="center" wrapText="1"/>
      <protection locked="0"/>
    </xf>
    <xf numFmtId="0" fontId="6" fillId="0" borderId="0" xfId="0" applyFont="1" applyAlignment="1" applyProtection="1">
      <alignment horizontal="right" vertical="center" wrapText="1"/>
      <protection locked="0"/>
    </xf>
    <xf numFmtId="0" fontId="6" fillId="0" borderId="73" xfId="0" applyFont="1" applyBorder="1" applyAlignment="1" applyProtection="1">
      <alignment horizontal="left" vertical="center" wrapText="1"/>
      <protection locked="0"/>
    </xf>
    <xf numFmtId="0" fontId="6" fillId="0" borderId="58" xfId="0" applyFont="1" applyBorder="1" applyAlignment="1" applyProtection="1">
      <alignment horizontal="center" vertical="center" wrapText="1"/>
      <protection locked="0"/>
    </xf>
    <xf numFmtId="0" fontId="6" fillId="4" borderId="50" xfId="0" applyFont="1" applyFill="1" applyBorder="1" applyAlignment="1" applyProtection="1">
      <alignment horizontal="center" vertical="center"/>
      <protection locked="0"/>
    </xf>
    <xf numFmtId="0" fontId="6" fillId="4" borderId="11" xfId="0" applyFont="1" applyFill="1" applyBorder="1" applyAlignment="1" applyProtection="1">
      <alignment horizontal="center" vertical="center"/>
      <protection locked="0"/>
    </xf>
    <xf numFmtId="0" fontId="6" fillId="4" borderId="38" xfId="0" applyFont="1" applyFill="1" applyBorder="1" applyAlignment="1" applyProtection="1">
      <alignment horizontal="center" vertical="center"/>
      <protection locked="0"/>
    </xf>
    <xf numFmtId="0" fontId="7" fillId="0" borderId="11" xfId="0" applyFont="1" applyBorder="1" applyAlignment="1" applyProtection="1">
      <alignment horizontal="center" vertical="center" wrapText="1"/>
      <protection locked="0"/>
    </xf>
    <xf numFmtId="0" fontId="7" fillId="0" borderId="38" xfId="0" applyFont="1" applyBorder="1" applyAlignment="1" applyProtection="1">
      <alignment horizontal="center" vertical="center" wrapText="1"/>
      <protection locked="0"/>
    </xf>
    <xf numFmtId="12" fontId="6" fillId="0" borderId="1" xfId="0" applyNumberFormat="1" applyFont="1" applyBorder="1" applyAlignment="1" applyProtection="1">
      <alignment horizontal="center"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26">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76179</xdr:colOff>
      <xdr:row>20</xdr:row>
      <xdr:rowOff>31753</xdr:rowOff>
    </xdr:from>
    <xdr:ext cx="1382144" cy="2512786"/>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5329786" y="8427360"/>
          <a:ext cx="1382144" cy="2512786"/>
        </a:xfrm>
        <a:prstGeom prst="wedgeRectCallout">
          <a:avLst>
            <a:gd name="adj1" fmla="val -157858"/>
            <a:gd name="adj2" fmla="val 11931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94526</xdr:colOff>
      <xdr:row>3</xdr:row>
      <xdr:rowOff>231323</xdr:rowOff>
    </xdr:from>
    <xdr:to>
      <xdr:col>11</xdr:col>
      <xdr:colOff>662215</xdr:colOff>
      <xdr:row>13</xdr:row>
      <xdr:rowOff>220435</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4073597" y="1165680"/>
          <a:ext cx="1347832"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298543</xdr:colOff>
      <xdr:row>0</xdr:row>
      <xdr:rowOff>172358</xdr:rowOff>
    </xdr:from>
    <xdr:to>
      <xdr:col>11</xdr:col>
      <xdr:colOff>662215</xdr:colOff>
      <xdr:row>1</xdr:row>
      <xdr:rowOff>185412</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3189043" y="172358"/>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61324</xdr:colOff>
      <xdr:row>26</xdr:row>
      <xdr:rowOff>58967</xdr:rowOff>
    </xdr:from>
    <xdr:ext cx="1369785" cy="3075215"/>
    <xdr:sp macro="" textlink="">
      <xdr:nvSpPr>
        <xdr:cNvPr id="12" name="四角形吹き出し 11">
          <a:extLst>
            <a:ext uri="{FF2B5EF4-FFF2-40B4-BE49-F238E27FC236}">
              <a16:creationId xmlns:a16="http://schemas.microsoft.com/office/drawing/2014/main" id="{00000000-0008-0000-0200-00000C000000}"/>
            </a:ext>
          </a:extLst>
        </xdr:cNvPr>
        <xdr:cNvSpPr/>
      </xdr:nvSpPr>
      <xdr:spPr>
        <a:xfrm>
          <a:off x="15314931" y="11067146"/>
          <a:ext cx="1369785" cy="3075215"/>
        </a:xfrm>
        <a:prstGeom prst="wedgeRectCallout">
          <a:avLst>
            <a:gd name="adj1" fmla="val -160880"/>
            <a:gd name="adj2" fmla="val 2440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1161143</xdr:colOff>
      <xdr:row>0</xdr:row>
      <xdr:rowOff>136072</xdr:rowOff>
    </xdr:from>
    <xdr:to>
      <xdr:col>11</xdr:col>
      <xdr:colOff>752347</xdr:colOff>
      <xdr:row>1</xdr:row>
      <xdr:rowOff>239012</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456214" y="136072"/>
          <a:ext cx="12427276"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61686</xdr:colOff>
      <xdr:row>2</xdr:row>
      <xdr:rowOff>196487</xdr:rowOff>
    </xdr:from>
    <xdr:to>
      <xdr:col>13</xdr:col>
      <xdr:colOff>1433285</xdr:colOff>
      <xdr:row>7</xdr:row>
      <xdr:rowOff>326573</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7369972" y="1021987"/>
          <a:ext cx="1371599"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145143</xdr:colOff>
      <xdr:row>1</xdr:row>
      <xdr:rowOff>100238</xdr:rowOff>
    </xdr:from>
    <xdr:to>
      <xdr:col>13</xdr:col>
      <xdr:colOff>1431380</xdr:colOff>
      <xdr:row>2</xdr:row>
      <xdr:rowOff>90845</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6364857" y="535667"/>
          <a:ext cx="3073309"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45356</xdr:colOff>
      <xdr:row>21</xdr:row>
      <xdr:rowOff>146960</xdr:rowOff>
    </xdr:from>
    <xdr:ext cx="1382144" cy="2512786"/>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7353642" y="10796817"/>
          <a:ext cx="1382144" cy="2512786"/>
        </a:xfrm>
        <a:prstGeom prst="wedgeRectCallout">
          <a:avLst>
            <a:gd name="adj1" fmla="val -270419"/>
            <a:gd name="adj2" fmla="val 1055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48643</xdr:colOff>
      <xdr:row>27</xdr:row>
      <xdr:rowOff>146958</xdr:rowOff>
    </xdr:from>
    <xdr:ext cx="1369785" cy="3075215"/>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7356929" y="13400315"/>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72572</xdr:colOff>
      <xdr:row>8</xdr:row>
      <xdr:rowOff>217714</xdr:rowOff>
    </xdr:from>
    <xdr:to>
      <xdr:col>13</xdr:col>
      <xdr:colOff>1427296</xdr:colOff>
      <xdr:row>17</xdr:row>
      <xdr:rowOff>351970</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7380858" y="3256643"/>
          <a:ext cx="1354724"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190501</xdr:colOff>
      <xdr:row>5</xdr:row>
      <xdr:rowOff>134938</xdr:rowOff>
    </xdr:from>
    <xdr:to>
      <xdr:col>34</xdr:col>
      <xdr:colOff>158751</xdr:colOff>
      <xdr:row>7</xdr:row>
      <xdr:rowOff>84074</xdr:rowOff>
    </xdr:to>
    <xdr:sp macro="" textlink="">
      <xdr:nvSpPr>
        <xdr:cNvPr id="6" name="AutoShape 3">
          <a:extLst>
            <a:ext uri="{FF2B5EF4-FFF2-40B4-BE49-F238E27FC236}">
              <a16:creationId xmlns:a16="http://schemas.microsoft.com/office/drawing/2014/main" id="{00000000-0008-0000-0400-000006000000}"/>
            </a:ext>
          </a:extLst>
        </xdr:cNvPr>
        <xdr:cNvSpPr>
          <a:spLocks noChangeArrowheads="1"/>
        </xdr:cNvSpPr>
      </xdr:nvSpPr>
      <xdr:spPr bwMode="auto">
        <a:xfrm>
          <a:off x="6937376" y="1341438"/>
          <a:ext cx="2397125" cy="457136"/>
        </a:xfrm>
        <a:prstGeom prst="wedgeRectCallout">
          <a:avLst>
            <a:gd name="adj1" fmla="val 34632"/>
            <a:gd name="adj2" fmla="val 29887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14</xdr:col>
      <xdr:colOff>79375</xdr:colOff>
      <xdr:row>7</xdr:row>
      <xdr:rowOff>238124</xdr:rowOff>
    </xdr:from>
    <xdr:to>
      <xdr:col>30</xdr:col>
      <xdr:colOff>17622</xdr:colOff>
      <xdr:row>10</xdr:row>
      <xdr:rowOff>158749</xdr:rowOff>
    </xdr:to>
    <xdr:sp macro="" textlink="">
      <xdr:nvSpPr>
        <xdr:cNvPr id="7" name="AutoShape 3">
          <a:extLst>
            <a:ext uri="{FF2B5EF4-FFF2-40B4-BE49-F238E27FC236}">
              <a16:creationId xmlns:a16="http://schemas.microsoft.com/office/drawing/2014/main" id="{00000000-0008-0000-0400-000007000000}"/>
            </a:ext>
          </a:extLst>
        </xdr:cNvPr>
        <xdr:cNvSpPr>
          <a:spLocks noChangeArrowheads="1"/>
        </xdr:cNvSpPr>
      </xdr:nvSpPr>
      <xdr:spPr bwMode="auto">
        <a:xfrm>
          <a:off x="3857625" y="1952624"/>
          <a:ext cx="4256247" cy="682625"/>
        </a:xfrm>
        <a:prstGeom prst="wedgeRectCallout">
          <a:avLst>
            <a:gd name="adj1" fmla="val 50110"/>
            <a:gd name="adj2" fmla="val 1258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225425</xdr:colOff>
      <xdr:row>0</xdr:row>
      <xdr:rowOff>63500</xdr:rowOff>
    </xdr:from>
    <xdr:to>
      <xdr:col>33</xdr:col>
      <xdr:colOff>111125</xdr:colOff>
      <xdr:row>2</xdr:row>
      <xdr:rowOff>133350</xdr:rowOff>
    </xdr:to>
    <xdr:sp macro="" textlink="">
      <xdr:nvSpPr>
        <xdr:cNvPr id="8" name="AutoShape 3">
          <a:extLst>
            <a:ext uri="{FF2B5EF4-FFF2-40B4-BE49-F238E27FC236}">
              <a16:creationId xmlns:a16="http://schemas.microsoft.com/office/drawing/2014/main" id="{00000000-0008-0000-0500-000008000000}"/>
            </a:ext>
          </a:extLst>
        </xdr:cNvPr>
        <xdr:cNvSpPr>
          <a:spLocks noChangeArrowheads="1"/>
        </xdr:cNvSpPr>
      </xdr:nvSpPr>
      <xdr:spPr bwMode="auto">
        <a:xfrm>
          <a:off x="5353050" y="635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254000</xdr:colOff>
      <xdr:row>5</xdr:row>
      <xdr:rowOff>111125</xdr:rowOff>
    </xdr:from>
    <xdr:to>
      <xdr:col>30</xdr:col>
      <xdr:colOff>103188</xdr:colOff>
      <xdr:row>7</xdr:row>
      <xdr:rowOff>296862</xdr:rowOff>
    </xdr:to>
    <xdr:sp macro="" textlink="">
      <xdr:nvSpPr>
        <xdr:cNvPr id="9" name="AutoShape 3">
          <a:extLst>
            <a:ext uri="{FF2B5EF4-FFF2-40B4-BE49-F238E27FC236}">
              <a16:creationId xmlns:a16="http://schemas.microsoft.com/office/drawing/2014/main" id="{00000000-0008-0000-0500-000009000000}"/>
            </a:ext>
          </a:extLst>
        </xdr:cNvPr>
        <xdr:cNvSpPr>
          <a:spLocks noChangeArrowheads="1"/>
        </xdr:cNvSpPr>
      </xdr:nvSpPr>
      <xdr:spPr bwMode="auto">
        <a:xfrm>
          <a:off x="5111750" y="1452563"/>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158751</xdr:colOff>
      <xdr:row>15</xdr:row>
      <xdr:rowOff>163511</xdr:rowOff>
    </xdr:from>
    <xdr:to>
      <xdr:col>29</xdr:col>
      <xdr:colOff>246063</xdr:colOff>
      <xdr:row>19</xdr:row>
      <xdr:rowOff>3173</xdr:rowOff>
    </xdr:to>
    <xdr:grpSp>
      <xdr:nvGrpSpPr>
        <xdr:cNvPr id="10" name="グループ化 9">
          <a:extLst>
            <a:ext uri="{FF2B5EF4-FFF2-40B4-BE49-F238E27FC236}">
              <a16:creationId xmlns:a16="http://schemas.microsoft.com/office/drawing/2014/main" id="{00000000-0008-0000-0500-00000A000000}"/>
            </a:ext>
          </a:extLst>
        </xdr:cNvPr>
        <xdr:cNvGrpSpPr/>
      </xdr:nvGrpSpPr>
      <xdr:grpSpPr>
        <a:xfrm>
          <a:off x="5516564" y="4842667"/>
          <a:ext cx="3361530" cy="792162"/>
          <a:chOff x="5002809" y="5157664"/>
          <a:chExt cx="3091637" cy="779833"/>
        </a:xfrm>
      </xdr:grpSpPr>
      <xdr:sp macro="" textlink="">
        <xdr:nvSpPr>
          <xdr:cNvPr id="11" name="AutoShape 3">
            <a:extLst>
              <a:ext uri="{FF2B5EF4-FFF2-40B4-BE49-F238E27FC236}">
                <a16:creationId xmlns:a16="http://schemas.microsoft.com/office/drawing/2014/main" id="{00000000-0008-0000-0500-00000B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2" name="フリーフォーム 11">
            <a:extLst>
              <a:ext uri="{FF2B5EF4-FFF2-40B4-BE49-F238E27FC236}">
                <a16:creationId xmlns:a16="http://schemas.microsoft.com/office/drawing/2014/main" id="{00000000-0008-0000-0500-00000C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0"/>
  <sheetViews>
    <sheetView tabSelected="1" topLeftCell="A16" zoomScale="80" zoomScaleNormal="80" zoomScaleSheetLayoutView="70" workbookViewId="0">
      <selection activeCell="F21" sqref="F21:H21"/>
    </sheetView>
  </sheetViews>
  <sheetFormatPr defaultColWidth="9" defaultRowHeight="13.5" x14ac:dyDescent="0.15"/>
  <cols>
    <col min="1" max="1" width="2.375" style="14" customWidth="1"/>
    <col min="2" max="3" width="8.625" style="14" customWidth="1"/>
    <col min="4" max="4" width="18.75" style="14" customWidth="1"/>
    <col min="5" max="5" width="64.75" style="14" customWidth="1"/>
    <col min="6" max="6" width="36.75" style="14" customWidth="1"/>
    <col min="7" max="9" width="10.25" style="14" customWidth="1"/>
    <col min="10" max="10" width="10.25" style="35" customWidth="1"/>
    <col min="11" max="11" width="10.25" style="14" customWidth="1"/>
    <col min="12" max="12" width="12.375" style="35" customWidth="1"/>
    <col min="13" max="13" width="250.75" style="14" customWidth="1"/>
    <col min="14" max="16384" width="9" style="14"/>
  </cols>
  <sheetData>
    <row r="1" spans="2:14" ht="15" thickBot="1" x14ac:dyDescent="0.2">
      <c r="E1" s="123"/>
      <c r="M1" s="124" t="s">
        <v>193</v>
      </c>
    </row>
    <row r="2" spans="2:14" ht="41.25" customHeight="1" thickBot="1" x14ac:dyDescent="0.2">
      <c r="B2" s="145" t="s">
        <v>190</v>
      </c>
      <c r="C2" s="146"/>
      <c r="D2" s="1" t="s">
        <v>194</v>
      </c>
      <c r="F2" s="2"/>
      <c r="G2" s="1" t="s">
        <v>0</v>
      </c>
      <c r="H2" s="2"/>
      <c r="I2" s="125" t="s">
        <v>196</v>
      </c>
      <c r="J2" s="126"/>
      <c r="K2" s="126"/>
      <c r="M2" s="1"/>
      <c r="N2" s="1"/>
    </row>
    <row r="3" spans="2:14" s="127" customFormat="1" ht="20.100000000000001" customHeight="1" x14ac:dyDescent="0.15">
      <c r="B3" s="150" t="s">
        <v>1</v>
      </c>
      <c r="C3" s="151"/>
      <c r="D3" s="160" t="s">
        <v>2</v>
      </c>
      <c r="E3" s="160" t="s">
        <v>3</v>
      </c>
      <c r="F3" s="166" t="s">
        <v>4</v>
      </c>
      <c r="G3" s="167"/>
      <c r="H3" s="168"/>
      <c r="I3" s="188" t="s">
        <v>5</v>
      </c>
      <c r="J3" s="155"/>
      <c r="K3" s="156"/>
      <c r="L3" s="173" t="s">
        <v>6</v>
      </c>
      <c r="M3" s="160" t="s">
        <v>7</v>
      </c>
    </row>
    <row r="4" spans="2:14" s="127" customFormat="1" ht="30" customHeight="1" thickBot="1" x14ac:dyDescent="0.2">
      <c r="B4" s="152"/>
      <c r="C4" s="153"/>
      <c r="D4" s="161"/>
      <c r="E4" s="161"/>
      <c r="F4" s="152"/>
      <c r="G4" s="169"/>
      <c r="H4" s="153"/>
      <c r="I4" s="3" t="s">
        <v>8</v>
      </c>
      <c r="J4" s="3" t="s">
        <v>9</v>
      </c>
      <c r="K4" s="4" t="s">
        <v>10</v>
      </c>
      <c r="L4" s="196"/>
      <c r="M4" s="161"/>
    </row>
    <row r="5" spans="2:14" s="127" customFormat="1" ht="40.15" customHeight="1" thickTop="1" x14ac:dyDescent="0.15">
      <c r="B5" s="208" t="s">
        <v>11</v>
      </c>
      <c r="C5" s="231" t="s">
        <v>12</v>
      </c>
      <c r="D5" s="162" t="s">
        <v>13</v>
      </c>
      <c r="E5" s="170" t="s">
        <v>14</v>
      </c>
      <c r="F5" s="157" t="s">
        <v>191</v>
      </c>
      <c r="G5" s="158"/>
      <c r="H5" s="159"/>
      <c r="I5" s="5">
        <v>10</v>
      </c>
      <c r="J5" s="195">
        <v>10</v>
      </c>
      <c r="K5" s="197">
        <f>SUM(J5:J24)</f>
        <v>61</v>
      </c>
      <c r="L5" s="162" t="s">
        <v>15</v>
      </c>
      <c r="M5" s="192" t="s">
        <v>198</v>
      </c>
    </row>
    <row r="6" spans="2:14" s="127" customFormat="1" ht="40.15" customHeight="1" x14ac:dyDescent="0.15">
      <c r="B6" s="209"/>
      <c r="C6" s="225"/>
      <c r="D6" s="163"/>
      <c r="E6" s="165"/>
      <c r="F6" s="154" t="s">
        <v>192</v>
      </c>
      <c r="G6" s="155"/>
      <c r="H6" s="156"/>
      <c r="I6" s="6">
        <v>5</v>
      </c>
      <c r="J6" s="187"/>
      <c r="K6" s="198"/>
      <c r="L6" s="163"/>
      <c r="M6" s="193"/>
    </row>
    <row r="7" spans="2:14" s="127" customFormat="1" ht="40.15" customHeight="1" x14ac:dyDescent="0.15">
      <c r="B7" s="209"/>
      <c r="C7" s="225"/>
      <c r="D7" s="164"/>
      <c r="E7" s="171"/>
      <c r="F7" s="154" t="s">
        <v>16</v>
      </c>
      <c r="G7" s="155"/>
      <c r="H7" s="156"/>
      <c r="I7" s="6">
        <v>0</v>
      </c>
      <c r="J7" s="182"/>
      <c r="K7" s="198"/>
      <c r="L7" s="163"/>
      <c r="M7" s="194"/>
    </row>
    <row r="8" spans="2:14" s="127" customFormat="1" ht="95.1" customHeight="1" x14ac:dyDescent="0.15">
      <c r="B8" s="209"/>
      <c r="C8" s="225"/>
      <c r="D8" s="163" t="s">
        <v>17</v>
      </c>
      <c r="E8" s="173" t="s">
        <v>18</v>
      </c>
      <c r="F8" s="154" t="s">
        <v>19</v>
      </c>
      <c r="G8" s="155"/>
      <c r="H8" s="156"/>
      <c r="I8" s="131">
        <v>9</v>
      </c>
      <c r="J8" s="181">
        <v>9</v>
      </c>
      <c r="K8" s="198"/>
      <c r="L8" s="163"/>
      <c r="M8" s="189" t="s">
        <v>197</v>
      </c>
    </row>
    <row r="9" spans="2:14" s="127" customFormat="1" ht="95.1" customHeight="1" x14ac:dyDescent="0.15">
      <c r="B9" s="209"/>
      <c r="C9" s="225"/>
      <c r="D9" s="163"/>
      <c r="E9" s="163"/>
      <c r="F9" s="154" t="s">
        <v>20</v>
      </c>
      <c r="G9" s="155"/>
      <c r="H9" s="156"/>
      <c r="I9" s="131">
        <v>7</v>
      </c>
      <c r="J9" s="187"/>
      <c r="K9" s="198"/>
      <c r="L9" s="163"/>
      <c r="M9" s="190"/>
    </row>
    <row r="10" spans="2:14" s="127" customFormat="1" ht="95.1" customHeight="1" x14ac:dyDescent="0.15">
      <c r="B10" s="209"/>
      <c r="C10" s="225"/>
      <c r="D10" s="163"/>
      <c r="E10" s="163"/>
      <c r="F10" s="154" t="s">
        <v>21</v>
      </c>
      <c r="G10" s="155"/>
      <c r="H10" s="156"/>
      <c r="I10" s="6">
        <v>3</v>
      </c>
      <c r="J10" s="187"/>
      <c r="K10" s="198"/>
      <c r="L10" s="163"/>
      <c r="M10" s="190"/>
    </row>
    <row r="11" spans="2:14" s="127" customFormat="1" ht="95.1" customHeight="1" x14ac:dyDescent="0.15">
      <c r="B11" s="209"/>
      <c r="C11" s="225"/>
      <c r="D11" s="163"/>
      <c r="E11" s="163"/>
      <c r="F11" s="183" t="s">
        <v>22</v>
      </c>
      <c r="G11" s="184"/>
      <c r="H11" s="185"/>
      <c r="I11" s="131">
        <v>0</v>
      </c>
      <c r="J11" s="187"/>
      <c r="K11" s="198"/>
      <c r="L11" s="163"/>
      <c r="M11" s="191"/>
    </row>
    <row r="12" spans="2:14" s="127" customFormat="1" ht="95.1" customHeight="1" x14ac:dyDescent="0.15">
      <c r="B12" s="209"/>
      <c r="C12" s="224" t="s">
        <v>23</v>
      </c>
      <c r="D12" s="160" t="s">
        <v>24</v>
      </c>
      <c r="E12" s="178" t="s">
        <v>25</v>
      </c>
      <c r="F12" s="175" t="s">
        <v>26</v>
      </c>
      <c r="G12" s="176"/>
      <c r="H12" s="176"/>
      <c r="I12" s="177"/>
      <c r="J12" s="186">
        <v>4</v>
      </c>
      <c r="K12" s="198"/>
      <c r="L12" s="163"/>
      <c r="M12" s="189" t="s">
        <v>195</v>
      </c>
    </row>
    <row r="13" spans="2:14" s="127" customFormat="1" ht="95.1" customHeight="1" x14ac:dyDescent="0.15">
      <c r="B13" s="209"/>
      <c r="C13" s="225"/>
      <c r="D13" s="165"/>
      <c r="E13" s="179"/>
      <c r="F13" s="172" t="s">
        <v>27</v>
      </c>
      <c r="G13" s="172"/>
      <c r="H13" s="172"/>
      <c r="I13" s="7">
        <v>4</v>
      </c>
      <c r="J13" s="187"/>
      <c r="K13" s="198"/>
      <c r="L13" s="163"/>
      <c r="M13" s="190"/>
    </row>
    <row r="14" spans="2:14" s="127" customFormat="1" ht="95.1" customHeight="1" x14ac:dyDescent="0.15">
      <c r="B14" s="209"/>
      <c r="C14" s="225"/>
      <c r="D14" s="165"/>
      <c r="E14" s="179"/>
      <c r="F14" s="172" t="s">
        <v>28</v>
      </c>
      <c r="G14" s="172"/>
      <c r="H14" s="172"/>
      <c r="I14" s="7">
        <v>3</v>
      </c>
      <c r="J14" s="187"/>
      <c r="K14" s="198"/>
      <c r="L14" s="163"/>
      <c r="M14" s="190"/>
    </row>
    <row r="15" spans="2:14" s="127" customFormat="1" ht="95.1" customHeight="1" x14ac:dyDescent="0.15">
      <c r="B15" s="209"/>
      <c r="C15" s="225"/>
      <c r="D15" s="165"/>
      <c r="E15" s="179"/>
      <c r="F15" s="172" t="s">
        <v>29</v>
      </c>
      <c r="G15" s="172"/>
      <c r="H15" s="172"/>
      <c r="I15" s="7">
        <v>2</v>
      </c>
      <c r="J15" s="187"/>
      <c r="K15" s="198"/>
      <c r="L15" s="163"/>
      <c r="M15" s="190"/>
    </row>
    <row r="16" spans="2:14" s="127" customFormat="1" ht="95.1" customHeight="1" x14ac:dyDescent="0.15">
      <c r="B16" s="209"/>
      <c r="C16" s="225"/>
      <c r="D16" s="165"/>
      <c r="E16" s="179"/>
      <c r="F16" s="172" t="s">
        <v>30</v>
      </c>
      <c r="G16" s="172"/>
      <c r="H16" s="172"/>
      <c r="I16" s="7">
        <v>1</v>
      </c>
      <c r="J16" s="187"/>
      <c r="K16" s="198"/>
      <c r="L16" s="163"/>
      <c r="M16" s="190"/>
    </row>
    <row r="17" spans="2:13" s="127" customFormat="1" ht="95.1" customHeight="1" x14ac:dyDescent="0.15">
      <c r="B17" s="209"/>
      <c r="C17" s="225"/>
      <c r="D17" s="165"/>
      <c r="E17" s="180"/>
      <c r="F17" s="172" t="s">
        <v>31</v>
      </c>
      <c r="G17" s="172"/>
      <c r="H17" s="172"/>
      <c r="I17" s="7">
        <v>0</v>
      </c>
      <c r="J17" s="187"/>
      <c r="K17" s="198"/>
      <c r="L17" s="163"/>
      <c r="M17" s="191"/>
    </row>
    <row r="18" spans="2:13" s="127" customFormat="1" ht="50.1" customHeight="1" x14ac:dyDescent="0.15">
      <c r="B18" s="209"/>
      <c r="C18" s="224" t="s">
        <v>32</v>
      </c>
      <c r="D18" s="160" t="s">
        <v>33</v>
      </c>
      <c r="E18" s="173" t="s">
        <v>34</v>
      </c>
      <c r="F18" s="183" t="s">
        <v>35</v>
      </c>
      <c r="G18" s="184"/>
      <c r="H18" s="185"/>
      <c r="I18" s="131">
        <v>30</v>
      </c>
      <c r="J18" s="181">
        <v>30</v>
      </c>
      <c r="K18" s="198"/>
      <c r="L18" s="163"/>
      <c r="M18" s="202" t="s">
        <v>199</v>
      </c>
    </row>
    <row r="19" spans="2:13" s="127" customFormat="1" ht="50.1" customHeight="1" x14ac:dyDescent="0.15">
      <c r="B19" s="209"/>
      <c r="C19" s="225"/>
      <c r="D19" s="165"/>
      <c r="E19" s="163"/>
      <c r="F19" s="183" t="s">
        <v>36</v>
      </c>
      <c r="G19" s="184"/>
      <c r="H19" s="185"/>
      <c r="I19" s="129">
        <v>15</v>
      </c>
      <c r="J19" s="187"/>
      <c r="K19" s="198"/>
      <c r="L19" s="163"/>
      <c r="M19" s="193"/>
    </row>
    <row r="20" spans="2:13" s="127" customFormat="1" ht="50.1" customHeight="1" x14ac:dyDescent="0.15">
      <c r="B20" s="209"/>
      <c r="C20" s="225"/>
      <c r="D20" s="171"/>
      <c r="E20" s="174"/>
      <c r="F20" s="183" t="s">
        <v>37</v>
      </c>
      <c r="G20" s="184"/>
      <c r="H20" s="185"/>
      <c r="I20" s="6">
        <v>0</v>
      </c>
      <c r="J20" s="182"/>
      <c r="K20" s="198"/>
      <c r="L20" s="163"/>
      <c r="M20" s="204"/>
    </row>
    <row r="21" spans="2:13" s="127" customFormat="1" ht="35.1" customHeight="1" x14ac:dyDescent="0.15">
      <c r="B21" s="209"/>
      <c r="C21" s="225"/>
      <c r="D21" s="173" t="s">
        <v>38</v>
      </c>
      <c r="E21" s="173" t="s">
        <v>39</v>
      </c>
      <c r="F21" s="154" t="s">
        <v>40</v>
      </c>
      <c r="G21" s="155"/>
      <c r="H21" s="156"/>
      <c r="I21" s="6">
        <v>3</v>
      </c>
      <c r="J21" s="181">
        <v>3</v>
      </c>
      <c r="K21" s="198"/>
      <c r="L21" s="163"/>
      <c r="M21" s="205" t="s">
        <v>41</v>
      </c>
    </row>
    <row r="22" spans="2:13" s="127" customFormat="1" ht="35.1" customHeight="1" x14ac:dyDescent="0.15">
      <c r="B22" s="209"/>
      <c r="C22" s="225"/>
      <c r="D22" s="165"/>
      <c r="E22" s="163"/>
      <c r="F22" s="166" t="s">
        <v>42</v>
      </c>
      <c r="G22" s="167"/>
      <c r="H22" s="168"/>
      <c r="I22" s="6">
        <v>0</v>
      </c>
      <c r="J22" s="182"/>
      <c r="K22" s="198"/>
      <c r="L22" s="163"/>
      <c r="M22" s="205"/>
    </row>
    <row r="23" spans="2:13" s="127" customFormat="1" ht="35.1" customHeight="1" x14ac:dyDescent="0.15">
      <c r="B23" s="209"/>
      <c r="C23" s="225"/>
      <c r="D23" s="173" t="s">
        <v>43</v>
      </c>
      <c r="E23" s="172" t="s">
        <v>44</v>
      </c>
      <c r="F23" s="183" t="s">
        <v>45</v>
      </c>
      <c r="G23" s="184"/>
      <c r="H23" s="185"/>
      <c r="I23" s="6">
        <v>5</v>
      </c>
      <c r="J23" s="200">
        <v>5</v>
      </c>
      <c r="K23" s="198"/>
      <c r="L23" s="163"/>
      <c r="M23" s="202" t="s">
        <v>46</v>
      </c>
    </row>
    <row r="24" spans="2:13" s="127" customFormat="1" ht="35.1" customHeight="1" thickBot="1" x14ac:dyDescent="0.2">
      <c r="B24" s="210"/>
      <c r="C24" s="226"/>
      <c r="D24" s="223"/>
      <c r="E24" s="227"/>
      <c r="F24" s="228" t="s">
        <v>47</v>
      </c>
      <c r="G24" s="229"/>
      <c r="H24" s="230"/>
      <c r="I24" s="132">
        <v>0</v>
      </c>
      <c r="J24" s="201"/>
      <c r="K24" s="199"/>
      <c r="L24" s="196"/>
      <c r="M24" s="203"/>
    </row>
    <row r="25" spans="2:13" s="127" customFormat="1" ht="120" customHeight="1" thickTop="1" x14ac:dyDescent="0.15">
      <c r="B25" s="220" t="s">
        <v>48</v>
      </c>
      <c r="C25" s="208" t="s">
        <v>48</v>
      </c>
      <c r="D25" s="162" t="s">
        <v>49</v>
      </c>
      <c r="E25" s="162" t="s">
        <v>50</v>
      </c>
      <c r="F25" s="157" t="s">
        <v>51</v>
      </c>
      <c r="G25" s="158"/>
      <c r="H25" s="159"/>
      <c r="I25" s="128">
        <v>30</v>
      </c>
      <c r="J25" s="195">
        <v>30</v>
      </c>
      <c r="K25" s="195">
        <f>SUM(J25:J29)</f>
        <v>35</v>
      </c>
      <c r="L25" s="162" t="s">
        <v>52</v>
      </c>
      <c r="M25" s="211" t="s">
        <v>200</v>
      </c>
    </row>
    <row r="26" spans="2:13" s="127" customFormat="1" ht="120" customHeight="1" x14ac:dyDescent="0.15">
      <c r="B26" s="221"/>
      <c r="C26" s="209"/>
      <c r="D26" s="164"/>
      <c r="E26" s="164"/>
      <c r="F26" s="154" t="s">
        <v>37</v>
      </c>
      <c r="G26" s="155"/>
      <c r="H26" s="156"/>
      <c r="I26" s="6">
        <v>0</v>
      </c>
      <c r="J26" s="182"/>
      <c r="K26" s="187"/>
      <c r="L26" s="163"/>
      <c r="M26" s="191"/>
    </row>
    <row r="27" spans="2:13" s="127" customFormat="1" ht="39.950000000000003" customHeight="1" x14ac:dyDescent="0.15">
      <c r="B27" s="221"/>
      <c r="C27" s="209"/>
      <c r="D27" s="173" t="s">
        <v>53</v>
      </c>
      <c r="E27" s="173" t="s">
        <v>54</v>
      </c>
      <c r="F27" s="147" t="s">
        <v>55</v>
      </c>
      <c r="G27" s="148"/>
      <c r="H27" s="149"/>
      <c r="I27" s="129">
        <v>5</v>
      </c>
      <c r="J27" s="181">
        <v>5</v>
      </c>
      <c r="K27" s="187"/>
      <c r="L27" s="163"/>
      <c r="M27" s="189" t="s">
        <v>56</v>
      </c>
    </row>
    <row r="28" spans="2:13" s="127" customFormat="1" ht="39.950000000000003" customHeight="1" x14ac:dyDescent="0.15">
      <c r="B28" s="221"/>
      <c r="C28" s="209"/>
      <c r="D28" s="163"/>
      <c r="E28" s="163"/>
      <c r="F28" s="154" t="s">
        <v>57</v>
      </c>
      <c r="G28" s="155"/>
      <c r="H28" s="156"/>
      <c r="I28" s="7">
        <v>3</v>
      </c>
      <c r="J28" s="187"/>
      <c r="K28" s="187"/>
      <c r="L28" s="163"/>
      <c r="M28" s="190"/>
    </row>
    <row r="29" spans="2:13" s="127" customFormat="1" ht="39.950000000000003" customHeight="1" thickBot="1" x14ac:dyDescent="0.2">
      <c r="B29" s="222"/>
      <c r="C29" s="210"/>
      <c r="D29" s="196"/>
      <c r="E29" s="196"/>
      <c r="F29" s="217" t="s">
        <v>58</v>
      </c>
      <c r="G29" s="218"/>
      <c r="H29" s="219"/>
      <c r="I29" s="132">
        <v>0</v>
      </c>
      <c r="J29" s="216"/>
      <c r="K29" s="216"/>
      <c r="L29" s="196"/>
      <c r="M29" s="190"/>
    </row>
    <row r="30" spans="2:13" s="127" customFormat="1" ht="110.1" customHeight="1" thickTop="1" x14ac:dyDescent="0.15">
      <c r="B30" s="157" t="s">
        <v>60</v>
      </c>
      <c r="C30" s="158"/>
      <c r="D30" s="159"/>
      <c r="E30" s="212" t="s">
        <v>61</v>
      </c>
      <c r="F30" s="213"/>
      <c r="G30" s="213"/>
      <c r="H30" s="214"/>
      <c r="I30" s="133" t="s">
        <v>62</v>
      </c>
      <c r="J30" s="134"/>
      <c r="K30" s="9"/>
      <c r="L30" s="135" t="s">
        <v>63</v>
      </c>
      <c r="M30" s="136" t="s">
        <v>64</v>
      </c>
    </row>
    <row r="31" spans="2:13" s="127" customFormat="1" ht="110.1" customHeight="1" x14ac:dyDescent="0.15">
      <c r="B31" s="172" t="s">
        <v>65</v>
      </c>
      <c r="C31" s="172"/>
      <c r="D31" s="172"/>
      <c r="E31" s="206" t="s">
        <v>66</v>
      </c>
      <c r="F31" s="206"/>
      <c r="G31" s="206"/>
      <c r="H31" s="206"/>
      <c r="I31" s="138" t="s">
        <v>67</v>
      </c>
      <c r="J31" s="139"/>
      <c r="K31" s="10"/>
      <c r="L31" s="140" t="s">
        <v>68</v>
      </c>
      <c r="M31" s="137" t="s">
        <v>69</v>
      </c>
    </row>
    <row r="32" spans="2:13" s="127" customFormat="1" ht="45" customHeight="1" x14ac:dyDescent="0.15">
      <c r="I32" s="130" t="s">
        <v>70</v>
      </c>
      <c r="J32" s="11">
        <f>SUM(K5:K29)</f>
        <v>96</v>
      </c>
      <c r="K32" s="141"/>
      <c r="L32" s="142"/>
      <c r="M32" s="143" t="s">
        <v>71</v>
      </c>
    </row>
    <row r="33" spans="1:14" s="127" customFormat="1" ht="45" customHeight="1" x14ac:dyDescent="0.15">
      <c r="I33" s="130" t="s">
        <v>72</v>
      </c>
      <c r="J33" s="12">
        <f>IF(B2="簡易型Ａ",10,IF(B2="簡易型Ｂ",20,IF(B2="簡易型Ｃ",25,IF(B2="標準型",35,"型選択"))))</f>
        <v>10</v>
      </c>
      <c r="K33" s="141"/>
      <c r="L33" s="142"/>
    </row>
    <row r="34" spans="1:14" s="127" customFormat="1" ht="14.25" x14ac:dyDescent="0.15">
      <c r="I34" s="144"/>
      <c r="J34" s="142"/>
      <c r="L34" s="142"/>
    </row>
    <row r="35" spans="1:14" s="127" customFormat="1" ht="80.099999999999994" customHeight="1" x14ac:dyDescent="0.15">
      <c r="B35" s="206" t="s">
        <v>73</v>
      </c>
      <c r="C35" s="206"/>
      <c r="D35" s="206"/>
      <c r="E35" s="206" t="s">
        <v>74</v>
      </c>
      <c r="F35" s="206"/>
      <c r="G35" s="206"/>
      <c r="H35" s="206"/>
      <c r="I35" s="206"/>
      <c r="J35" s="206"/>
      <c r="K35" s="206"/>
      <c r="L35" s="207"/>
      <c r="M35" s="207"/>
    </row>
    <row r="36" spans="1:14" ht="23.25" customHeight="1" x14ac:dyDescent="0.15">
      <c r="C36" s="127"/>
      <c r="D36" s="127"/>
      <c r="E36" s="127"/>
    </row>
    <row r="37" spans="1:14" x14ac:dyDescent="0.15">
      <c r="E37" s="121"/>
      <c r="K37" s="122"/>
    </row>
    <row r="38" spans="1:14" s="35" customFormat="1" x14ac:dyDescent="0.15">
      <c r="A38" s="14"/>
      <c r="B38" s="14"/>
      <c r="C38" s="14"/>
      <c r="D38" s="14"/>
      <c r="E38" s="215"/>
      <c r="F38" s="215"/>
      <c r="G38" s="14"/>
      <c r="H38" s="14"/>
      <c r="I38" s="14"/>
      <c r="J38" s="14"/>
      <c r="K38" s="14"/>
      <c r="M38" s="14"/>
      <c r="N38" s="14"/>
    </row>
    <row r="39" spans="1:14" s="35" customFormat="1" x14ac:dyDescent="0.15">
      <c r="A39" s="14"/>
      <c r="B39" s="14"/>
      <c r="C39" s="14"/>
      <c r="D39" s="14"/>
      <c r="E39" s="14"/>
      <c r="F39" s="14"/>
      <c r="G39" s="14"/>
      <c r="H39" s="14"/>
      <c r="I39" s="14"/>
      <c r="K39" s="14"/>
      <c r="M39" s="14"/>
      <c r="N39" s="14"/>
    </row>
    <row r="40" spans="1:14" s="35" customFormat="1" x14ac:dyDescent="0.15">
      <c r="A40" s="14"/>
      <c r="B40" s="14"/>
      <c r="C40" s="14"/>
      <c r="D40" s="14"/>
      <c r="E40" s="14"/>
      <c r="F40" s="14"/>
      <c r="G40" s="14"/>
      <c r="H40" s="14"/>
      <c r="I40" s="14"/>
      <c r="K40" s="14"/>
      <c r="M40" s="14"/>
      <c r="N40" s="14"/>
    </row>
  </sheetData>
  <sheetProtection sheet="1" selectLockedCells="1" selectUnlockedCells="1"/>
  <mergeCells count="82">
    <mergeCell ref="C12:C17"/>
    <mergeCell ref="C18:C24"/>
    <mergeCell ref="B5:B24"/>
    <mergeCell ref="F8:H8"/>
    <mergeCell ref="F17:H17"/>
    <mergeCell ref="F10:H10"/>
    <mergeCell ref="F9:H9"/>
    <mergeCell ref="E23:E24"/>
    <mergeCell ref="F24:H24"/>
    <mergeCell ref="C5:C11"/>
    <mergeCell ref="F23:H23"/>
    <mergeCell ref="F13:H13"/>
    <mergeCell ref="F16:H16"/>
    <mergeCell ref="F18:H18"/>
    <mergeCell ref="D18:D20"/>
    <mergeCell ref="D27:D29"/>
    <mergeCell ref="D21:D22"/>
    <mergeCell ref="D23:D24"/>
    <mergeCell ref="F5:H5"/>
    <mergeCell ref="F15:H15"/>
    <mergeCell ref="E38:F38"/>
    <mergeCell ref="E27:E29"/>
    <mergeCell ref="J27:J29"/>
    <mergeCell ref="K25:K29"/>
    <mergeCell ref="L25:L29"/>
    <mergeCell ref="J25:J26"/>
    <mergeCell ref="F26:H26"/>
    <mergeCell ref="F29:H29"/>
    <mergeCell ref="E31:H31"/>
    <mergeCell ref="B35:D35"/>
    <mergeCell ref="E35:M35"/>
    <mergeCell ref="C25:C29"/>
    <mergeCell ref="M25:M26"/>
    <mergeCell ref="B30:D30"/>
    <mergeCell ref="E30:H30"/>
    <mergeCell ref="E25:E26"/>
    <mergeCell ref="M27:M29"/>
    <mergeCell ref="B31:D31"/>
    <mergeCell ref="D25:D26"/>
    <mergeCell ref="B25:B29"/>
    <mergeCell ref="F11:H11"/>
    <mergeCell ref="I3:K3"/>
    <mergeCell ref="M3:M4"/>
    <mergeCell ref="M8:M11"/>
    <mergeCell ref="M5:M7"/>
    <mergeCell ref="J5:J7"/>
    <mergeCell ref="L5:L24"/>
    <mergeCell ref="K5:K24"/>
    <mergeCell ref="L3:L4"/>
    <mergeCell ref="J23:J24"/>
    <mergeCell ref="J8:J11"/>
    <mergeCell ref="J18:J20"/>
    <mergeCell ref="M23:M24"/>
    <mergeCell ref="M12:M17"/>
    <mergeCell ref="M18:M20"/>
    <mergeCell ref="M21:M22"/>
    <mergeCell ref="E18:E20"/>
    <mergeCell ref="F12:I12"/>
    <mergeCell ref="E12:E17"/>
    <mergeCell ref="J21:J22"/>
    <mergeCell ref="F19:H19"/>
    <mergeCell ref="E21:E22"/>
    <mergeCell ref="J12:J17"/>
    <mergeCell ref="F21:H21"/>
    <mergeCell ref="F22:H22"/>
    <mergeCell ref="F20:H20"/>
    <mergeCell ref="B2:C2"/>
    <mergeCell ref="F27:H27"/>
    <mergeCell ref="B3:C4"/>
    <mergeCell ref="F28:H28"/>
    <mergeCell ref="F25:H25"/>
    <mergeCell ref="D3:D4"/>
    <mergeCell ref="D5:D7"/>
    <mergeCell ref="D12:D17"/>
    <mergeCell ref="D8:D11"/>
    <mergeCell ref="F3:H4"/>
    <mergeCell ref="E5:E7"/>
    <mergeCell ref="F14:H14"/>
    <mergeCell ref="E8:E11"/>
    <mergeCell ref="E3:E4"/>
    <mergeCell ref="F6:H6"/>
    <mergeCell ref="F7:H7"/>
  </mergeCells>
  <phoneticPr fontId="2"/>
  <conditionalFormatting sqref="J33">
    <cfRule type="expression" dxfId="25" priority="1" stopIfTrue="1">
      <formula>$J$33="型選択"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59055118110236227" right="0.19685039370078741" top="0.59055118110236227" bottom="0.39370078740157483" header="0.39370078740157483" footer="0.27559055118110237"/>
  <pageSetup paperSize="8" scale="36" fitToHeight="2" orientation="landscape" useFirstPageNumber="1" r:id="rId1"/>
  <headerFooter alignWithMargins="0">
    <oddHeader>&amp;R&amp;18&amp;P／&amp;N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topLeftCell="A4" zoomScaleNormal="100" zoomScaleSheetLayoutView="100" workbookViewId="0">
      <selection activeCell="U20" sqref="U20"/>
    </sheetView>
  </sheetViews>
  <sheetFormatPr defaultColWidth="3.125" defaultRowHeight="18" customHeight="1" x14ac:dyDescent="0.15"/>
  <cols>
    <col min="1" max="16384" width="3.125" style="114"/>
  </cols>
  <sheetData>
    <row r="3" spans="1:27" ht="18" customHeight="1" x14ac:dyDescent="0.15">
      <c r="AA3" s="115" t="s">
        <v>75</v>
      </c>
    </row>
    <row r="5" spans="1:27" ht="18" customHeight="1" x14ac:dyDescent="0.15">
      <c r="A5" s="232" t="s">
        <v>76</v>
      </c>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row>
    <row r="6" spans="1:27" ht="18" customHeight="1" x14ac:dyDescent="0.15">
      <c r="A6" s="232"/>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row>
    <row r="9" spans="1:27" ht="18" customHeight="1" x14ac:dyDescent="0.15">
      <c r="B9" s="233" t="s">
        <v>77</v>
      </c>
      <c r="C9" s="233"/>
      <c r="D9" s="233"/>
      <c r="E9" s="233"/>
      <c r="F9" s="233"/>
      <c r="H9" s="114" t="s">
        <v>78</v>
      </c>
    </row>
    <row r="11" spans="1:27" ht="18" customHeight="1" x14ac:dyDescent="0.15">
      <c r="O11" s="114" t="s">
        <v>79</v>
      </c>
    </row>
    <row r="13" spans="1:27" ht="18" customHeight="1" x14ac:dyDescent="0.15">
      <c r="O13" s="114" t="s">
        <v>80</v>
      </c>
    </row>
    <row r="15" spans="1:27" ht="18" customHeight="1" x14ac:dyDescent="0.15">
      <c r="O15" s="114" t="s">
        <v>81</v>
      </c>
    </row>
    <row r="18" spans="2:20" ht="18" customHeight="1" x14ac:dyDescent="0.15">
      <c r="E18" s="115" t="s">
        <v>82</v>
      </c>
      <c r="F18" s="114" t="s">
        <v>83</v>
      </c>
      <c r="G18" s="114" t="s">
        <v>201</v>
      </c>
      <c r="H18" s="116"/>
      <c r="I18" s="116"/>
      <c r="J18" s="116"/>
      <c r="K18" s="116"/>
      <c r="L18" s="116"/>
      <c r="M18" s="116"/>
      <c r="N18" s="116"/>
      <c r="O18" s="116"/>
      <c r="P18" s="116"/>
      <c r="Q18" s="116"/>
      <c r="R18" s="116"/>
      <c r="S18" s="116"/>
      <c r="T18" s="116"/>
    </row>
    <row r="19" spans="2:20" ht="18" customHeight="1" x14ac:dyDescent="0.15">
      <c r="G19" s="114" t="s">
        <v>202</v>
      </c>
      <c r="H19" s="116"/>
      <c r="I19" s="116"/>
      <c r="J19" s="116"/>
      <c r="K19" s="116"/>
      <c r="L19" s="116"/>
      <c r="M19" s="116"/>
      <c r="N19" s="116"/>
      <c r="O19" s="116"/>
      <c r="P19" s="116"/>
      <c r="Q19" s="116"/>
      <c r="R19" s="116"/>
      <c r="S19" s="116"/>
      <c r="T19" s="116"/>
    </row>
    <row r="20" spans="2:20" ht="18" customHeight="1" x14ac:dyDescent="0.15">
      <c r="G20" s="114" t="s">
        <v>203</v>
      </c>
      <c r="H20" s="116"/>
      <c r="I20" s="116"/>
      <c r="J20" s="116"/>
      <c r="K20" s="116"/>
      <c r="L20" s="116"/>
      <c r="M20" s="116"/>
      <c r="N20" s="116"/>
      <c r="O20" s="116"/>
      <c r="P20" s="116"/>
      <c r="Q20" s="116"/>
      <c r="R20" s="116"/>
      <c r="S20" s="116"/>
      <c r="T20" s="116"/>
    </row>
    <row r="21" spans="2:20" ht="18" customHeight="1" x14ac:dyDescent="0.15">
      <c r="E21" s="115"/>
      <c r="G21" s="116"/>
      <c r="H21" s="116"/>
      <c r="I21" s="116"/>
      <c r="J21" s="116"/>
      <c r="K21" s="116"/>
      <c r="L21" s="116"/>
      <c r="M21" s="116"/>
      <c r="N21" s="116"/>
      <c r="O21" s="116"/>
      <c r="P21" s="116"/>
      <c r="Q21" s="116"/>
      <c r="R21" s="116"/>
      <c r="S21" s="116"/>
      <c r="T21" s="116"/>
    </row>
    <row r="22" spans="2:20" ht="18" customHeight="1" x14ac:dyDescent="0.15">
      <c r="G22" s="116"/>
      <c r="H22" s="116"/>
      <c r="I22" s="116"/>
      <c r="J22" s="116"/>
      <c r="K22" s="116"/>
      <c r="L22" s="116"/>
      <c r="M22" s="116"/>
      <c r="N22" s="116"/>
      <c r="O22" s="116"/>
      <c r="P22" s="116"/>
      <c r="Q22" s="116"/>
      <c r="R22" s="116"/>
      <c r="S22" s="116"/>
      <c r="T22" s="116"/>
    </row>
    <row r="25" spans="2:20" ht="18" customHeight="1" x14ac:dyDescent="0.15">
      <c r="B25" s="114" t="s">
        <v>84</v>
      </c>
    </row>
    <row r="26" spans="2:20" ht="18" customHeight="1" x14ac:dyDescent="0.15">
      <c r="B26" s="114" t="s">
        <v>85</v>
      </c>
    </row>
    <row r="27" spans="2:20" ht="18" customHeight="1" x14ac:dyDescent="0.15">
      <c r="B27" s="114" t="s">
        <v>86</v>
      </c>
    </row>
    <row r="30" spans="2:20" ht="18" customHeight="1" x14ac:dyDescent="0.15">
      <c r="C30" s="114" t="s">
        <v>87</v>
      </c>
    </row>
    <row r="31" spans="2:20" ht="18" customHeight="1" x14ac:dyDescent="0.15">
      <c r="D31" s="114" t="s">
        <v>88</v>
      </c>
      <c r="G31" s="114" t="s">
        <v>83</v>
      </c>
      <c r="H31" s="114" t="s">
        <v>89</v>
      </c>
    </row>
    <row r="32" spans="2:20" ht="18" customHeight="1" x14ac:dyDescent="0.15">
      <c r="D32" s="114" t="s">
        <v>90</v>
      </c>
      <c r="G32" s="114" t="s">
        <v>83</v>
      </c>
      <c r="H32" s="114" t="s">
        <v>91</v>
      </c>
    </row>
    <row r="33" spans="1:27" ht="18" customHeight="1" x14ac:dyDescent="0.15">
      <c r="D33" s="114" t="s">
        <v>79</v>
      </c>
      <c r="G33" s="114" t="s">
        <v>83</v>
      </c>
      <c r="H33" s="114" t="s">
        <v>92</v>
      </c>
    </row>
    <row r="34" spans="1:27" ht="18" customHeight="1" x14ac:dyDescent="0.15">
      <c r="D34" s="114" t="s">
        <v>93</v>
      </c>
      <c r="G34" s="114" t="s">
        <v>83</v>
      </c>
      <c r="H34" s="114" t="s">
        <v>94</v>
      </c>
    </row>
    <row r="35" spans="1:27" ht="18" customHeight="1" x14ac:dyDescent="0.15">
      <c r="D35" s="114" t="s">
        <v>95</v>
      </c>
      <c r="G35" s="114" t="s">
        <v>83</v>
      </c>
      <c r="H35" s="114" t="s">
        <v>94</v>
      </c>
    </row>
    <row r="36" spans="1:27" ht="18" customHeight="1" x14ac:dyDescent="0.15">
      <c r="D36" s="114" t="s">
        <v>96</v>
      </c>
      <c r="G36" s="114" t="s">
        <v>83</v>
      </c>
      <c r="H36" s="117"/>
    </row>
    <row r="44" spans="1:27" ht="18" customHeight="1" x14ac:dyDescent="0.15">
      <c r="A44" s="118"/>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row>
  </sheetData>
  <sheetProtection sheet="1" objects="1" scenarios="1"/>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0"/>
  <sheetViews>
    <sheetView view="pageBreakPreview" topLeftCell="B1" zoomScale="70" zoomScaleNormal="71" zoomScaleSheetLayoutView="70" workbookViewId="0">
      <selection activeCell="I25" sqref="I25:I26"/>
    </sheetView>
  </sheetViews>
  <sheetFormatPr defaultColWidth="8.75" defaultRowHeight="13.5" x14ac:dyDescent="0.15"/>
  <cols>
    <col min="1" max="1" width="2.375" style="14" customWidth="1"/>
    <col min="2" max="3" width="6.25" style="14" customWidth="1"/>
    <col min="4" max="4" width="17.75" style="14" customWidth="1"/>
    <col min="5" max="5" width="60.125" style="14" customWidth="1"/>
    <col min="6" max="7" width="10.75" style="14" customWidth="1"/>
    <col min="8" max="8" width="49.625" style="14" customWidth="1"/>
    <col min="9" max="9" width="20.75" style="35" customWidth="1"/>
    <col min="10" max="10" width="15.75" style="14" customWidth="1"/>
    <col min="11" max="11" width="11.25" style="14" customWidth="1"/>
    <col min="12" max="12" width="10.75" style="14" customWidth="1"/>
    <col min="13" max="15" width="8.75" style="14"/>
    <col min="16" max="16" width="10.375" style="14" bestFit="1" customWidth="1"/>
    <col min="17" max="16384" width="8.75" style="14"/>
  </cols>
  <sheetData>
    <row r="1" spans="2:12" ht="30.75" customHeight="1" x14ac:dyDescent="0.15">
      <c r="B1" s="2" t="s">
        <v>97</v>
      </c>
      <c r="C1" s="13"/>
      <c r="D1" s="13"/>
      <c r="G1" s="15"/>
      <c r="H1" s="259"/>
      <c r="I1" s="259"/>
      <c r="J1" s="259"/>
    </row>
    <row r="2" spans="2:12" ht="23.25" x14ac:dyDescent="0.15">
      <c r="B2" s="16"/>
      <c r="C2" s="16"/>
      <c r="D2" s="16"/>
      <c r="E2" s="16"/>
      <c r="F2" s="270" t="s">
        <v>80</v>
      </c>
      <c r="G2" s="271"/>
      <c r="H2" s="260"/>
      <c r="I2" s="261"/>
      <c r="J2" s="262"/>
      <c r="K2" s="1"/>
      <c r="L2" s="1"/>
    </row>
    <row r="3" spans="2:12" ht="20.100000000000001" customHeight="1" x14ac:dyDescent="0.15">
      <c r="B3" s="283" t="s">
        <v>1</v>
      </c>
      <c r="C3" s="284"/>
      <c r="D3" s="276" t="s">
        <v>2</v>
      </c>
      <c r="E3" s="276" t="s">
        <v>3</v>
      </c>
      <c r="F3" s="276" t="s">
        <v>5</v>
      </c>
      <c r="G3" s="278" t="s">
        <v>98</v>
      </c>
      <c r="H3" s="278"/>
      <c r="I3" s="241" t="s">
        <v>99</v>
      </c>
      <c r="J3" s="263" t="s">
        <v>100</v>
      </c>
    </row>
    <row r="4" spans="2:12" ht="43.5" customHeight="1" thickBot="1" x14ac:dyDescent="0.2">
      <c r="B4" s="285"/>
      <c r="C4" s="286"/>
      <c r="D4" s="277"/>
      <c r="E4" s="277"/>
      <c r="F4" s="277"/>
      <c r="G4" s="3" t="s">
        <v>8</v>
      </c>
      <c r="H4" s="17" t="s">
        <v>101</v>
      </c>
      <c r="I4" s="243"/>
      <c r="J4" s="264"/>
    </row>
    <row r="5" spans="2:12" ht="29.25" customHeight="1" thickTop="1" x14ac:dyDescent="0.15">
      <c r="B5" s="251" t="str">
        <f>IF('評価項目(標準)'!B5="","",+'評価項目(標準)'!B5)</f>
        <v>企　業　の　能　力　等</v>
      </c>
      <c r="C5" s="289" t="str">
        <f>IF(+'評価項目(標準)'!C5="","",+'評価項目(標準)'!C5)</f>
        <v>地域精通度・貢献度</v>
      </c>
      <c r="D5" s="291" t="str">
        <f>IF(+'評価項目(標準)'!D5="","",+'評価項目(標準)'!D5)</f>
        <v>地域精通度</v>
      </c>
      <c r="E5" s="280" t="str">
        <f>IF(+'評価項目(標準)'!E5="","",+'評価項目(標準)'!E5)</f>
        <v>本店等所在地</v>
      </c>
      <c r="F5" s="265">
        <f>+IF(+'評価項目(標準)'!J5="","",+'評価項目(標準)'!J5)</f>
        <v>10</v>
      </c>
      <c r="G5" s="5">
        <f>+IF(+'評価項目(標準)'!I5="","",+'評価項目(標準)'!I5)</f>
        <v>10</v>
      </c>
      <c r="H5" s="8" t="str">
        <f>+IF(+'評価項目(標準)'!F5="","",+'評価項目(標準)'!F5)</f>
        <v>桑名建設事務所管内</v>
      </c>
      <c r="I5" s="279"/>
      <c r="J5" s="268" t="str">
        <f>IF(I5="","",VLOOKUP(I5,'評価項目(標準)'!F5:I7,4,FALSE))</f>
        <v/>
      </c>
    </row>
    <row r="6" spans="2:12" ht="29.25" customHeight="1" x14ac:dyDescent="0.15">
      <c r="B6" s="252"/>
      <c r="C6" s="290"/>
      <c r="D6" s="292"/>
      <c r="E6" s="281"/>
      <c r="F6" s="266"/>
      <c r="G6" s="6">
        <f>+IF(+'評価項目(標準)'!I6="","",+'評価項目(標準)'!I6)</f>
        <v>5</v>
      </c>
      <c r="H6" s="18" t="str">
        <f>+IF(+'評価項目(標準)'!F6="","",+'評価項目(標準)'!F6)</f>
        <v>北勢地域ブロック内
（四日市、鈴鹿建設事務所管内）</v>
      </c>
      <c r="I6" s="274"/>
      <c r="J6" s="249"/>
    </row>
    <row r="7" spans="2:12" ht="29.25" customHeight="1" x14ac:dyDescent="0.15">
      <c r="B7" s="252"/>
      <c r="C7" s="290"/>
      <c r="D7" s="293"/>
      <c r="E7" s="282"/>
      <c r="F7" s="267"/>
      <c r="G7" s="6">
        <f>+IF(+'評価項目(標準)'!I7="","",+'評価項目(標準)'!I7)</f>
        <v>0</v>
      </c>
      <c r="H7" s="18" t="str">
        <f>+IF(+'評価項目(標準)'!F7="","",+'評価項目(標準)'!F7)</f>
        <v>上記以外</v>
      </c>
      <c r="I7" s="275"/>
      <c r="J7" s="269"/>
    </row>
    <row r="8" spans="2:12" ht="29.25" customHeight="1" x14ac:dyDescent="0.15">
      <c r="B8" s="252"/>
      <c r="C8" s="290"/>
      <c r="D8" s="292" t="str">
        <f>IF(+'評価項目(標準)'!D8="","",+'評価項目(標準)'!D8)</f>
        <v>地域貢献度</v>
      </c>
      <c r="E8" s="241" t="str">
        <f>IF(+'評価項目(標準)'!E8="","",+'評価項目(標準)'!E8)</f>
        <v>災害協定の評価</v>
      </c>
      <c r="F8" s="235">
        <f>+IF(+'評価項目(標準)'!J8="","",+'評価項目(標準)'!J8)</f>
        <v>9</v>
      </c>
      <c r="G8" s="6">
        <f>+IF(+'評価項目(標準)'!I8="","",+'評価項目(標準)'!I8)</f>
        <v>9</v>
      </c>
      <c r="H8" s="19" t="str">
        <f>+IF(+'評価項目(標準)'!F8="","",+'評価項目(標準)'!F8)</f>
        <v>災害協定に基づく訓練１への参加実績あり</v>
      </c>
      <c r="I8" s="273"/>
      <c r="J8" s="248" t="str">
        <f>IF(I8="","",VLOOKUP(I8,'評価項目(標準)'!F8:I12,4,FALSE))</f>
        <v/>
      </c>
    </row>
    <row r="9" spans="2:12" ht="29.25" customHeight="1" x14ac:dyDescent="0.15">
      <c r="B9" s="252"/>
      <c r="C9" s="290"/>
      <c r="D9" s="292"/>
      <c r="E9" s="242"/>
      <c r="F9" s="244"/>
      <c r="G9" s="6">
        <f>+IF(+'評価項目(標準)'!I9="","",+'評価項目(標準)'!I9)</f>
        <v>7</v>
      </c>
      <c r="H9" s="19" t="str">
        <f>+IF(+'評価項目(標準)'!F9="","",+'評価項目(標準)'!F9)</f>
        <v>災害協定に基づく訓練２への参加実績あり</v>
      </c>
      <c r="I9" s="274"/>
      <c r="J9" s="249"/>
    </row>
    <row r="10" spans="2:12" ht="28.9" customHeight="1" x14ac:dyDescent="0.15">
      <c r="B10" s="252"/>
      <c r="C10" s="290"/>
      <c r="D10" s="292"/>
      <c r="E10" s="242"/>
      <c r="F10" s="244"/>
      <c r="G10" s="6">
        <f>+IF(+'評価項目(標準)'!I10="","",+'評価項目(標準)'!I10)</f>
        <v>3</v>
      </c>
      <c r="H10" s="19" t="str">
        <f>+IF(+'評価項目(標準)'!F10="","",+'評価項目(標準)'!F10)</f>
        <v>防災協定の締結実績あり</v>
      </c>
      <c r="I10" s="274"/>
      <c r="J10" s="249"/>
    </row>
    <row r="11" spans="2:12" ht="29.25" customHeight="1" x14ac:dyDescent="0.15">
      <c r="B11" s="252"/>
      <c r="C11" s="290"/>
      <c r="D11" s="292"/>
      <c r="E11" s="242"/>
      <c r="F11" s="244"/>
      <c r="G11" s="6">
        <f>+IF(+'評価項目(標準)'!I11="","",+'評価項目(標準)'!I11)</f>
        <v>0</v>
      </c>
      <c r="H11" s="19" t="str">
        <f>+IF(+'評価項目(標準)'!F11="","",+'評価項目(標準)'!F11)</f>
        <v>実績なし</v>
      </c>
      <c r="I11" s="274"/>
      <c r="J11" s="249"/>
    </row>
    <row r="12" spans="2:12" ht="40.15" customHeight="1" x14ac:dyDescent="0.15">
      <c r="B12" s="252"/>
      <c r="C12" s="287" t="str">
        <f>IF(+'評価項目(標準)'!C12="","",+'評価項目(標準)'!C12)</f>
        <v>社会貢献度</v>
      </c>
      <c r="D12" s="276" t="str">
        <f>IF(+'評価項目(標準)'!D12="","",+'評価項目(標準)'!D12)</f>
        <v>社会貢献度</v>
      </c>
      <c r="E12" s="297" t="str">
        <f>IF(+'評価項目(標準)'!E12="","",+'評価項目(標準)'!E12)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2" s="235">
        <f>+IF(+'評価項目(標準)'!J12="","",+'評価項目(標準)'!J12)</f>
        <v>4</v>
      </c>
      <c r="G12" s="295" t="s">
        <v>102</v>
      </c>
      <c r="H12" s="296"/>
      <c r="I12" s="273"/>
      <c r="J12" s="272" t="str">
        <f>IF(I12="","",IF(I12=H13,G13,IF(I12=H14,G14,IF(I12=H15,G15,IF(I12=H16,G16,IF(I12=H17,G17))))))</f>
        <v/>
      </c>
    </row>
    <row r="13" spans="2:12" ht="40.15" customHeight="1" x14ac:dyDescent="0.15">
      <c r="B13" s="252"/>
      <c r="C13" s="252"/>
      <c r="D13" s="281"/>
      <c r="E13" s="298"/>
      <c r="F13" s="244"/>
      <c r="G13" s="7">
        <f>+IF(+'評価項目(標準)'!I13="","",+'評価項目(標準)'!I13)</f>
        <v>4</v>
      </c>
      <c r="H13" s="20" t="str">
        <f>+IF(+'評価項目(標準)'!F13="","",+'評価項目(標準)'!F13)</f>
        <v>４点</v>
      </c>
      <c r="I13" s="274"/>
      <c r="J13" s="266"/>
    </row>
    <row r="14" spans="2:12" ht="40.15" customHeight="1" x14ac:dyDescent="0.15">
      <c r="B14" s="252"/>
      <c r="C14" s="252"/>
      <c r="D14" s="281"/>
      <c r="E14" s="298"/>
      <c r="F14" s="244"/>
      <c r="G14" s="7">
        <f>+IF(+'評価項目(標準)'!I14="","",+'評価項目(標準)'!I14)</f>
        <v>3</v>
      </c>
      <c r="H14" s="20" t="str">
        <f>+IF(+'評価項目(標準)'!F14="","",+'評価項目(標準)'!F14)</f>
        <v>３点</v>
      </c>
      <c r="I14" s="274"/>
      <c r="J14" s="266"/>
    </row>
    <row r="15" spans="2:12" ht="40.15" customHeight="1" x14ac:dyDescent="0.15">
      <c r="B15" s="252"/>
      <c r="C15" s="252"/>
      <c r="D15" s="281"/>
      <c r="E15" s="298"/>
      <c r="F15" s="244"/>
      <c r="G15" s="7">
        <f>+IF(+'評価項目(標準)'!I15="","",+'評価項目(標準)'!I15)</f>
        <v>2</v>
      </c>
      <c r="H15" s="20" t="str">
        <f>+IF(+'評価項目(標準)'!F15="","",+'評価項目(標準)'!F15)</f>
        <v>２点</v>
      </c>
      <c r="I15" s="274"/>
      <c r="J15" s="266"/>
    </row>
    <row r="16" spans="2:12" ht="40.15" customHeight="1" x14ac:dyDescent="0.15">
      <c r="B16" s="252"/>
      <c r="C16" s="252"/>
      <c r="D16" s="281"/>
      <c r="E16" s="298"/>
      <c r="F16" s="244"/>
      <c r="G16" s="7">
        <f>+IF(+'評価項目(標準)'!I16="","",+'評価項目(標準)'!I16)</f>
        <v>1</v>
      </c>
      <c r="H16" s="20" t="str">
        <f>+IF(+'評価項目(標準)'!F16="","",+'評価項目(標準)'!F16)</f>
        <v>１点</v>
      </c>
      <c r="I16" s="274"/>
      <c r="J16" s="266"/>
    </row>
    <row r="17" spans="2:10" ht="40.15" customHeight="1" x14ac:dyDescent="0.15">
      <c r="B17" s="252"/>
      <c r="C17" s="252"/>
      <c r="D17" s="281"/>
      <c r="E17" s="299"/>
      <c r="F17" s="236"/>
      <c r="G17" s="7">
        <f>+IF(+'評価項目(標準)'!I17="","",+'評価項目(標準)'!I17)</f>
        <v>0</v>
      </c>
      <c r="H17" s="20" t="str">
        <f>+IF(+'評価項目(標準)'!F17="","",+'評価項目(標準)'!F17)</f>
        <v>実績（取得点）なし</v>
      </c>
      <c r="I17" s="275"/>
      <c r="J17" s="267"/>
    </row>
    <row r="18" spans="2:10" ht="34.15" customHeight="1" x14ac:dyDescent="0.15">
      <c r="B18" s="252"/>
      <c r="C18" s="287" t="str">
        <f>IF(+'評価項目(標準)'!C18="","",+'評価項目(標準)'!C18)</f>
        <v>企業の技術力等</v>
      </c>
      <c r="D18" s="276" t="str">
        <f>IF(+'評価項目(標準)'!D18="","",+'評価項目(標準)'!D18)</f>
        <v>工事実績</v>
      </c>
      <c r="E18" s="241" t="str">
        <f>IF(+'評価項目(標準)'!E18="","",+'評価項目(標準)'!E18)</f>
        <v>企業の工事実績</v>
      </c>
      <c r="F18" s="235">
        <f>+IF(+'評価項目(標準)'!J18="","",+'評価項目(標準)'!J18)</f>
        <v>30</v>
      </c>
      <c r="G18" s="7">
        <f>+IF(+'評価項目(標準)'!I18="","",+'評価項目(標準)'!I18)</f>
        <v>30</v>
      </c>
      <c r="H18" s="20" t="str">
        <f>+IF(+'評価項目(標準)'!F18="","",+'評価項目(標準)'!F18)</f>
        <v>評価対象工事①の実績あり</v>
      </c>
      <c r="I18" s="273"/>
      <c r="J18" s="248" t="str">
        <f>IF(I18="","",VLOOKUP(I18,'評価項目(標準)'!F18:I20,4,FALSE))</f>
        <v/>
      </c>
    </row>
    <row r="19" spans="2:10" ht="34.15" customHeight="1" x14ac:dyDescent="0.15">
      <c r="B19" s="252"/>
      <c r="C19" s="252"/>
      <c r="D19" s="281"/>
      <c r="E19" s="242"/>
      <c r="F19" s="244"/>
      <c r="G19" s="7">
        <f>+IF(+'評価項目(標準)'!I19="","",+'評価項目(標準)'!I19)</f>
        <v>15</v>
      </c>
      <c r="H19" s="20" t="str">
        <f>+IF(+'評価項目(標準)'!F19="","",+'評価項目(標準)'!F19)</f>
        <v>評価対象工事②の実績あり</v>
      </c>
      <c r="I19" s="274"/>
      <c r="J19" s="249"/>
    </row>
    <row r="20" spans="2:10" ht="34.15" customHeight="1" x14ac:dyDescent="0.15">
      <c r="B20" s="252"/>
      <c r="C20" s="252"/>
      <c r="D20" s="282"/>
      <c r="E20" s="240"/>
      <c r="F20" s="236"/>
      <c r="G20" s="7">
        <f>+IF(+'評価項目(標準)'!I20="","",+'評価項目(標準)'!I20)</f>
        <v>0</v>
      </c>
      <c r="H20" s="21" t="str">
        <f>+IF(+'評価項目(標準)'!F20="","",+'評価項目(標準)'!F20)</f>
        <v>評価対象工事の実績なし</v>
      </c>
      <c r="I20" s="275"/>
      <c r="J20" s="269"/>
    </row>
    <row r="21" spans="2:10" ht="34.15" customHeight="1" x14ac:dyDescent="0.15">
      <c r="B21" s="252"/>
      <c r="C21" s="252"/>
      <c r="D21" s="241" t="str">
        <f>IF(+'評価項目(標準)'!D21="","",+'評価項目(標準)'!D21)</f>
        <v>品質
マネジメント</v>
      </c>
      <c r="E21" s="241" t="str">
        <f>IF(+'評価項目(標準)'!E21="","",+'評価項目(標準)'!E21)</f>
        <v>品質マネジメントシステムの認証</v>
      </c>
      <c r="F21" s="235">
        <f>+IF(+'評価項目(標準)'!J21="","",+'評価項目(標準)'!J21)</f>
        <v>3</v>
      </c>
      <c r="G21" s="7">
        <f>+IF(+'評価項目(標準)'!I21="","",+'評価項目(標準)'!I21)</f>
        <v>3</v>
      </c>
      <c r="H21" s="20" t="str">
        <f>+IF(+'評価項目(標準)'!F21="","",+'評価項目(標準)'!F21)</f>
        <v>有</v>
      </c>
      <c r="I21" s="273"/>
      <c r="J21" s="272" t="str">
        <f>IF(I21="","",IF(I21=H21,G21,IF(I21=H22,G22)))</f>
        <v/>
      </c>
    </row>
    <row r="22" spans="2:10" ht="34.15" customHeight="1" x14ac:dyDescent="0.15">
      <c r="B22" s="252"/>
      <c r="C22" s="252"/>
      <c r="D22" s="281"/>
      <c r="E22" s="240"/>
      <c r="F22" s="236"/>
      <c r="G22" s="7">
        <f>+IF(+'評価項目(標準)'!I22="","",+'評価項目(標準)'!I22)</f>
        <v>0</v>
      </c>
      <c r="H22" s="20" t="str">
        <f>+IF(+'評価項目(標準)'!F22="","",+'評価項目(標準)'!F22)</f>
        <v>無</v>
      </c>
      <c r="I22" s="275"/>
      <c r="J22" s="267"/>
    </row>
    <row r="23" spans="2:10" ht="34.15" customHeight="1" x14ac:dyDescent="0.15">
      <c r="B23" s="252"/>
      <c r="C23" s="252"/>
      <c r="D23" s="276" t="str">
        <f>IF(+'評価項目(標準)'!D23="","",+'評価項目(標準)'!D23)</f>
        <v>労働安全
衛生管理</v>
      </c>
      <c r="E23" s="241" t="str">
        <f>IF(+'評価項目(標準)'!E23="","",+'評価項目(標準)'!E23)</f>
        <v>労働安全衛生マネジメントシステムの認証</v>
      </c>
      <c r="F23" s="235">
        <f>+IF(+'評価項目(標準)'!J23="","",+'評価項目(標準)'!J23)</f>
        <v>5</v>
      </c>
      <c r="G23" s="6">
        <v>5</v>
      </c>
      <c r="H23" s="19" t="str">
        <f>IF(+'評価項目(標準)'!F23="","",+'評価項目(標準)'!F23)</f>
        <v>有</v>
      </c>
      <c r="I23" s="312"/>
      <c r="J23" s="272" t="str">
        <f>IF(I23="","",IF(I23=H23,G23,IF(I23=H24,G24)))</f>
        <v/>
      </c>
    </row>
    <row r="24" spans="2:10" ht="34.15" customHeight="1" thickBot="1" x14ac:dyDescent="0.2">
      <c r="B24" s="252"/>
      <c r="C24" s="252"/>
      <c r="D24" s="288"/>
      <c r="E24" s="240"/>
      <c r="F24" s="236"/>
      <c r="G24" s="6">
        <v>0</v>
      </c>
      <c r="H24" s="22" t="str">
        <f>IF(+'評価項目(標準)'!F24="","",+'評価項目(標準)'!F24)</f>
        <v>無</v>
      </c>
      <c r="I24" s="312"/>
      <c r="J24" s="267"/>
    </row>
    <row r="25" spans="2:10" ht="34.15" customHeight="1" thickTop="1" thickBot="1" x14ac:dyDescent="0.2">
      <c r="B25" s="309" t="str">
        <f>IF('評価項目(標準)'!B25="","",+'評価項目(標準)'!B25)</f>
        <v>技術者の能力</v>
      </c>
      <c r="C25" s="251" t="str">
        <f>IF(+'評価項目(標準)'!C25="","",+'評価項目(標準)'!C25)</f>
        <v>技術者の能力</v>
      </c>
      <c r="D25" s="239" t="str">
        <f>IF(+'評価項目(標準)'!D25="","",+'評価項目(標準)'!D25)</f>
        <v>配置予定
技術者の
工事実績</v>
      </c>
      <c r="E25" s="239" t="str">
        <f>IF(+'評価項目(標準)'!E25="","",+'評価項目(標準)'!E25)</f>
        <v>主任（監理）技術者又は
現場代理人としての工事実績</v>
      </c>
      <c r="F25" s="294">
        <f>+IF(+'評価項目(標準)'!J25="","",+'評価項目(標準)'!J25)</f>
        <v>30</v>
      </c>
      <c r="G25" s="23">
        <f>+IF(+'評価項目(標準)'!I25="","",+'評価項目(標準)'!I25)</f>
        <v>30</v>
      </c>
      <c r="H25" s="24" t="str">
        <f>+IF(+'評価項目(標準)'!F25="","",+'評価項目(標準)'!F25)</f>
        <v>評価対象工事③の実績あり</v>
      </c>
      <c r="I25" s="246"/>
      <c r="J25" s="268" t="str">
        <f>IF(I25="","",VLOOKUP(I25,'評価項目(標準)'!F25:I26,4,FALSE))</f>
        <v/>
      </c>
    </row>
    <row r="26" spans="2:10" ht="34.15" customHeight="1" thickTop="1" x14ac:dyDescent="0.15">
      <c r="B26" s="310"/>
      <c r="C26" s="252"/>
      <c r="D26" s="240"/>
      <c r="E26" s="240"/>
      <c r="F26" s="236"/>
      <c r="G26" s="7">
        <f>+IF(+'評価項目(標準)'!I26="","",+'評価項目(標準)'!I26)</f>
        <v>0</v>
      </c>
      <c r="H26" s="21" t="str">
        <f>+IF(+'評価項目(標準)'!F26="","",+'評価項目(標準)'!F26)</f>
        <v>評価対象工事の実績なし</v>
      </c>
      <c r="I26" s="247"/>
      <c r="J26" s="269"/>
    </row>
    <row r="27" spans="2:10" ht="34.15" customHeight="1" x14ac:dyDescent="0.15">
      <c r="B27" s="310"/>
      <c r="C27" s="252"/>
      <c r="D27" s="241" t="str">
        <f>IF(+'評価項目(標準)'!D27="","",+'評価項目(標準)'!D27)</f>
        <v>配置予定技術者
のCPD
(継続学習制度)
取組実績</v>
      </c>
      <c r="E27" s="241" t="str">
        <f>IF(+'評価項目(標準)'!E27="","",+'評価項目(標準)'!E27)</f>
        <v>各団体が発行するCPDの取組実績</v>
      </c>
      <c r="F27" s="235">
        <f>+IF(+'評価項目(標準)'!J27="","",+'評価項目(標準)'!J27)</f>
        <v>5</v>
      </c>
      <c r="G27" s="7">
        <f>+IF(+'評価項目(標準)'!I27="","",+'評価項目(標準)'!I27)</f>
        <v>5</v>
      </c>
      <c r="H27" s="21" t="str">
        <f>+IF(+'評価項目(標準)'!F27="","",+'評価項目(標準)'!F27)</f>
        <v>換算後の単位数の合計が推奨単位以上</v>
      </c>
      <c r="I27" s="254"/>
      <c r="J27" s="248" t="str">
        <f>IF(I27="","",IF(I27=H27,G27,IF(I27=H28,G28,IF(I27=H29,G29))))</f>
        <v/>
      </c>
    </row>
    <row r="28" spans="2:10" ht="34.15" customHeight="1" x14ac:dyDescent="0.15">
      <c r="B28" s="310"/>
      <c r="C28" s="252"/>
      <c r="D28" s="242"/>
      <c r="E28" s="242"/>
      <c r="F28" s="244"/>
      <c r="G28" s="7">
        <f>+IF(+'評価項目(標準)'!I28="","",+'評価項目(標準)'!I28)</f>
        <v>3</v>
      </c>
      <c r="H28" s="21" t="str">
        <f>+IF(+'評価項目(標準)'!F28="","",+'評価項目(標準)'!F28)</f>
        <v>換算後の単位数の合計が推奨単位の1/2以上</v>
      </c>
      <c r="I28" s="254"/>
      <c r="J28" s="249"/>
    </row>
    <row r="29" spans="2:10" ht="34.15" customHeight="1" thickBot="1" x14ac:dyDescent="0.2">
      <c r="B29" s="311"/>
      <c r="C29" s="253"/>
      <c r="D29" s="243"/>
      <c r="E29" s="243"/>
      <c r="F29" s="245"/>
      <c r="G29" s="25">
        <f>+IF(+'評価項目(標準)'!I29="","",+'評価項目(標準)'!I29)</f>
        <v>0</v>
      </c>
      <c r="H29" s="26" t="str">
        <f>+IF(+'評価項目(標準)'!F29="","",+'評価項目(標準)'!F29)</f>
        <v>換算後の単位数の合計が推奨単位の1/2未満</v>
      </c>
      <c r="I29" s="255"/>
      <c r="J29" s="250"/>
    </row>
    <row r="30" spans="2:10" ht="59.25" customHeight="1" thickTop="1" x14ac:dyDescent="0.15">
      <c r="B30" s="256" t="str">
        <f>IF(+'評価項目(標準)'!B30="","",+'評価項目(標準)'!B30)</f>
        <v>総合評価方式の不履行による加算点の減点</v>
      </c>
      <c r="C30" s="257"/>
      <c r="D30" s="258"/>
      <c r="E30" s="300" t="str">
        <f>IF(+'評価項目(標準)'!E30="","",+'評価項目(標準)'!E30)</f>
        <v>当該工事の入札公告日が、三重県が総合評価方式で発注した工事で不履行による減点措置が課されている期間内である場合、「技術提案等不履行確定通知書等」に記載した減点を行います。</v>
      </c>
      <c r="F30" s="301"/>
      <c r="G30" s="302"/>
      <c r="H30" s="27" t="str">
        <f>IF('評価項目(標準)'!I30="","",+'評価項目(標準)'!I30)</f>
        <v>△換算前
加算点満点
×1割
×件数</v>
      </c>
      <c r="I30" s="28"/>
      <c r="J30" s="29" t="str">
        <f>IF(+I30="","",-(+'評価項目(標準)'!J32*0.1*I30))</f>
        <v/>
      </c>
    </row>
    <row r="31" spans="2:10" ht="59.25" customHeight="1" x14ac:dyDescent="0.15">
      <c r="B31" s="303" t="str">
        <f>IF(+'評価項目(標準)'!B31="","",+'評価項目(標準)'!B31)</f>
        <v>指名停止措置による
加算点の減点</v>
      </c>
      <c r="C31" s="304"/>
      <c r="D31" s="305"/>
      <c r="E31" s="306" t="str">
        <f>IF(+'評価項目(標準)'!E31="","",+'評価項目(標準)'!E31)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1" s="307"/>
      <c r="G31" s="308"/>
      <c r="H31" s="27" t="str">
        <f>IF('評価項目(標準)'!I31="","",+'評価項目(標準)'!I31)</f>
        <v>△換算前
加算点満点
×1割</v>
      </c>
      <c r="I31" s="28"/>
      <c r="J31" s="29" t="str">
        <f>IF(+I31="","",-(+'評価項目(標準)'!J32*0.1))</f>
        <v/>
      </c>
    </row>
    <row r="32" spans="2:10" ht="26.25" customHeight="1" x14ac:dyDescent="0.15">
      <c r="E32" s="30"/>
      <c r="F32" s="31"/>
      <c r="G32" s="32"/>
      <c r="I32" s="33" t="s">
        <v>103</v>
      </c>
      <c r="J32" s="34">
        <f>SUM(J5:J31)</f>
        <v>0</v>
      </c>
    </row>
    <row r="33" spans="1:13" ht="14.25" thickBot="1" x14ac:dyDescent="0.2"/>
    <row r="34" spans="1:13" s="35" customFormat="1" ht="21.75" customHeight="1" x14ac:dyDescent="0.15">
      <c r="A34" s="14"/>
      <c r="B34" s="36" t="s">
        <v>104</v>
      </c>
      <c r="C34" s="37"/>
      <c r="D34" s="37"/>
      <c r="E34" s="38"/>
      <c r="F34" s="38"/>
      <c r="G34" s="38"/>
      <c r="H34" s="38"/>
      <c r="I34" s="38"/>
      <c r="J34" s="39"/>
      <c r="K34" s="14"/>
      <c r="L34" s="14"/>
    </row>
    <row r="35" spans="1:13" s="35" customFormat="1" ht="21.75" customHeight="1" x14ac:dyDescent="0.15">
      <c r="A35" s="14"/>
      <c r="B35" s="40" t="s">
        <v>105</v>
      </c>
      <c r="C35" s="45"/>
      <c r="D35" s="237" t="s">
        <v>106</v>
      </c>
      <c r="E35" s="237"/>
      <c r="F35" s="237"/>
      <c r="G35" s="237"/>
      <c r="H35" s="237"/>
      <c r="I35" s="237"/>
      <c r="J35" s="238"/>
      <c r="K35" s="14"/>
      <c r="L35" s="14"/>
    </row>
    <row r="36" spans="1:13" ht="21.75" customHeight="1" x14ac:dyDescent="0.15">
      <c r="B36" s="40" t="s">
        <v>105</v>
      </c>
      <c r="C36" s="46"/>
      <c r="D36" s="237" t="s">
        <v>107</v>
      </c>
      <c r="E36" s="237"/>
      <c r="F36" s="237"/>
      <c r="G36" s="237"/>
      <c r="H36" s="237"/>
      <c r="I36" s="237"/>
      <c r="J36" s="238"/>
    </row>
    <row r="37" spans="1:13" ht="21.75" customHeight="1" x14ac:dyDescent="0.15">
      <c r="B37" s="41" t="s">
        <v>108</v>
      </c>
      <c r="C37" s="47" t="s">
        <v>109</v>
      </c>
      <c r="D37" s="48"/>
      <c r="E37" s="48"/>
      <c r="F37" s="48"/>
      <c r="G37" s="48"/>
      <c r="H37" s="48"/>
      <c r="I37" s="48"/>
      <c r="J37" s="49"/>
    </row>
    <row r="38" spans="1:13" ht="21.75" customHeight="1" thickBot="1" x14ac:dyDescent="0.2">
      <c r="B38" s="42" t="s">
        <v>108</v>
      </c>
      <c r="C38" s="50" t="s">
        <v>110</v>
      </c>
      <c r="D38" s="51"/>
      <c r="E38" s="51"/>
      <c r="F38" s="51"/>
      <c r="G38" s="51"/>
      <c r="H38" s="51"/>
      <c r="I38" s="51"/>
      <c r="J38" s="52"/>
    </row>
    <row r="39" spans="1:13" ht="7.5" customHeight="1" x14ac:dyDescent="0.15">
      <c r="B39" s="43"/>
      <c r="C39" s="43"/>
      <c r="D39" s="43"/>
      <c r="E39" s="44"/>
      <c r="F39" s="44"/>
      <c r="G39" s="44"/>
      <c r="H39" s="44"/>
      <c r="I39" s="44"/>
      <c r="J39" s="44"/>
    </row>
    <row r="40" spans="1:13" ht="24" customHeight="1" x14ac:dyDescent="0.15">
      <c r="A40" s="234"/>
      <c r="B40" s="234"/>
      <c r="C40" s="234"/>
      <c r="D40" s="234"/>
      <c r="E40" s="234"/>
      <c r="F40" s="234"/>
      <c r="G40" s="234"/>
      <c r="H40" s="234"/>
      <c r="I40" s="234"/>
      <c r="J40" s="234"/>
      <c r="K40" s="15"/>
      <c r="L40" s="15"/>
      <c r="M40" s="15"/>
    </row>
  </sheetData>
  <sheetProtection sheet="1" selectLockedCells="1"/>
  <mergeCells count="64">
    <mergeCell ref="E30:G30"/>
    <mergeCell ref="B31:D31"/>
    <mergeCell ref="E31:G31"/>
    <mergeCell ref="B25:B29"/>
    <mergeCell ref="I23:I24"/>
    <mergeCell ref="J25:J26"/>
    <mergeCell ref="J21:J22"/>
    <mergeCell ref="J18:J20"/>
    <mergeCell ref="I18:I20"/>
    <mergeCell ref="I21:I22"/>
    <mergeCell ref="J23:J24"/>
    <mergeCell ref="E18:E20"/>
    <mergeCell ref="E25:E26"/>
    <mergeCell ref="F25:F26"/>
    <mergeCell ref="I8:I11"/>
    <mergeCell ref="G12:H12"/>
    <mergeCell ref="E12:E17"/>
    <mergeCell ref="E8:E11"/>
    <mergeCell ref="F8:F11"/>
    <mergeCell ref="B3:C4"/>
    <mergeCell ref="D3:D4"/>
    <mergeCell ref="D12:D17"/>
    <mergeCell ref="B5:B24"/>
    <mergeCell ref="C12:C17"/>
    <mergeCell ref="D23:D24"/>
    <mergeCell ref="C18:C24"/>
    <mergeCell ref="D21:D22"/>
    <mergeCell ref="C5:C11"/>
    <mergeCell ref="D5:D7"/>
    <mergeCell ref="D18:D20"/>
    <mergeCell ref="D8:D11"/>
    <mergeCell ref="E3:E4"/>
    <mergeCell ref="F3:F4"/>
    <mergeCell ref="G3:H3"/>
    <mergeCell ref="I5:I7"/>
    <mergeCell ref="E5:E7"/>
    <mergeCell ref="J8:J11"/>
    <mergeCell ref="F12:F17"/>
    <mergeCell ref="F18:F20"/>
    <mergeCell ref="J12:J17"/>
    <mergeCell ref="I12:I17"/>
    <mergeCell ref="H1:J1"/>
    <mergeCell ref="H2:J2"/>
    <mergeCell ref="I3:I4"/>
    <mergeCell ref="J3:J4"/>
    <mergeCell ref="F5:F7"/>
    <mergeCell ref="J5:J7"/>
    <mergeCell ref="F2:G2"/>
    <mergeCell ref="A40:J40"/>
    <mergeCell ref="F21:F22"/>
    <mergeCell ref="D35:J35"/>
    <mergeCell ref="D25:D26"/>
    <mergeCell ref="D27:D29"/>
    <mergeCell ref="E27:E29"/>
    <mergeCell ref="F27:F29"/>
    <mergeCell ref="E23:E24"/>
    <mergeCell ref="I25:I26"/>
    <mergeCell ref="F23:F24"/>
    <mergeCell ref="E21:E22"/>
    <mergeCell ref="J27:J29"/>
    <mergeCell ref="C25:C29"/>
    <mergeCell ref="I27:I29"/>
    <mergeCell ref="D36:J36"/>
    <mergeCell ref="B30:D30"/>
  </mergeCells>
  <phoneticPr fontId="2"/>
  <conditionalFormatting sqref="I5:I7">
    <cfRule type="cellIs" dxfId="24" priority="2" stopIfTrue="1" operator="equal">
      <formula>$F$5</formula>
    </cfRule>
  </conditionalFormatting>
  <conditionalFormatting sqref="I8:I11">
    <cfRule type="cellIs" dxfId="23" priority="24" stopIfTrue="1" operator="equal">
      <formula>$F$8</formula>
    </cfRule>
  </conditionalFormatting>
  <conditionalFormatting sqref="I12:I17">
    <cfRule type="cellIs" dxfId="22" priority="19" stopIfTrue="1" operator="equal">
      <formula>$F$12</formula>
    </cfRule>
  </conditionalFormatting>
  <conditionalFormatting sqref="I18:I20">
    <cfRule type="cellIs" dxfId="21" priority="16" stopIfTrue="1" operator="equal">
      <formula>$F$18</formula>
    </cfRule>
  </conditionalFormatting>
  <conditionalFormatting sqref="I21:I22">
    <cfRule type="cellIs" dxfId="20" priority="17" stopIfTrue="1" operator="equal">
      <formula>$F$21</formula>
    </cfRule>
  </conditionalFormatting>
  <conditionalFormatting sqref="I23:I24">
    <cfRule type="cellIs" dxfId="19" priority="20" stopIfTrue="1" operator="equal">
      <formula>$F$23</formula>
    </cfRule>
  </conditionalFormatting>
  <conditionalFormatting sqref="I25:I26">
    <cfRule type="cellIs" dxfId="18" priority="7" stopIfTrue="1" operator="equal">
      <formula>$F$25</formula>
    </cfRule>
  </conditionalFormatting>
  <conditionalFormatting sqref="I27:I29">
    <cfRule type="cellIs" dxfId="17" priority="14" stopIfTrue="1" operator="equal">
      <formula>$F$27</formula>
    </cfRule>
  </conditionalFormatting>
  <dataValidations count="8">
    <dataValidation type="list" allowBlank="1" showInputMessage="1" showErrorMessage="1" sqref="I23:I24" xr:uid="{00000000-0002-0000-0300-000000000000}">
      <formula1>$H$23:$H$24</formula1>
    </dataValidation>
    <dataValidation type="list" allowBlank="1" showInputMessage="1" showErrorMessage="1" sqref="I21:I22" xr:uid="{00000000-0002-0000-0300-000002000000}">
      <formula1>$H$21:$H$22</formula1>
    </dataValidation>
    <dataValidation type="list" allowBlank="1" showInputMessage="1" showErrorMessage="1" sqref="I18:I20" xr:uid="{00000000-0002-0000-0300-000003000000}">
      <formula1>$H$18:$H$20</formula1>
    </dataValidation>
    <dataValidation type="list" allowBlank="1" showInputMessage="1" showErrorMessage="1" sqref="I5:I7" xr:uid="{00000000-0002-0000-0300-000005000000}">
      <formula1>$H$5:$H$7</formula1>
    </dataValidation>
    <dataValidation type="list" allowBlank="1" showInputMessage="1" showErrorMessage="1" sqref="I8:I11" xr:uid="{00000000-0002-0000-0300-000006000000}">
      <formula1>$H$8:$H$11</formula1>
    </dataValidation>
    <dataValidation type="list" allowBlank="1" showInputMessage="1" showErrorMessage="1" sqref="I27:I29" xr:uid="{00000000-0002-0000-0300-000007000000}">
      <formula1>$H$27:$H$29</formula1>
    </dataValidation>
    <dataValidation type="list" allowBlank="1" showInputMessage="1" showErrorMessage="1" sqref="I12:I17" xr:uid="{00000000-0002-0000-0300-000009000000}">
      <formula1>$H$13:$H$17</formula1>
    </dataValidation>
    <dataValidation type="list" allowBlank="1" showInputMessage="1" showErrorMessage="1" sqref="I25:I26" xr:uid="{00000000-0002-0000-0300-000004000000}">
      <formula1>$H$25:$H$26</formula1>
    </dataValidation>
  </dataValidations>
  <printOptions horizontalCentered="1"/>
  <pageMargins left="0.59055118110236227" right="0.19685039370078741" top="0.39370078740157483"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1"/>
  <sheetViews>
    <sheetView view="pageBreakPreview" topLeftCell="C2" zoomScale="70" zoomScaleNormal="71" zoomScaleSheetLayoutView="70" workbookViewId="0">
      <selection activeCell="I26" sqref="I26:I27"/>
    </sheetView>
  </sheetViews>
  <sheetFormatPr defaultColWidth="8.75" defaultRowHeight="13.5" x14ac:dyDescent="0.15"/>
  <cols>
    <col min="1" max="1" width="2.375" style="14" customWidth="1"/>
    <col min="2" max="3" width="6.25" style="14" customWidth="1"/>
    <col min="4" max="4" width="17.75" style="14" customWidth="1"/>
    <col min="5" max="5" width="56.625" style="14" customWidth="1"/>
    <col min="6" max="7" width="10.75" style="14" customWidth="1"/>
    <col min="8" max="8" width="49.125" style="14" customWidth="1"/>
    <col min="9" max="9" width="20.75" style="35" customWidth="1"/>
    <col min="10" max="10" width="15.75" style="14" customWidth="1"/>
    <col min="11" max="11" width="20.75" style="14" customWidth="1"/>
    <col min="12" max="12" width="15.75" style="14" customWidth="1"/>
    <col min="13" max="13" width="20.75" style="14" customWidth="1"/>
    <col min="14" max="14" width="21.25" style="14" customWidth="1"/>
    <col min="15" max="17" width="8.75" style="14"/>
    <col min="18" max="18" width="10.375" style="14" bestFit="1" customWidth="1"/>
    <col min="19" max="16384" width="8.75" style="14"/>
  </cols>
  <sheetData>
    <row r="1" spans="2:14" ht="34.15" customHeight="1" x14ac:dyDescent="0.15"/>
    <row r="2" spans="2:14" ht="30.75" customHeight="1" x14ac:dyDescent="0.15">
      <c r="B2" s="2" t="s">
        <v>97</v>
      </c>
      <c r="C2" s="13"/>
      <c r="D2" s="13"/>
      <c r="G2" s="15"/>
      <c r="H2" s="259"/>
      <c r="I2" s="259"/>
      <c r="J2" s="259"/>
      <c r="K2" s="53"/>
      <c r="L2" s="53"/>
    </row>
    <row r="3" spans="2:14" ht="23.25" x14ac:dyDescent="0.15">
      <c r="B3" s="16"/>
      <c r="C3" s="16"/>
      <c r="D3" s="16"/>
      <c r="E3" s="16"/>
      <c r="F3" s="270" t="s">
        <v>80</v>
      </c>
      <c r="G3" s="271"/>
      <c r="H3" s="313"/>
      <c r="I3" s="314"/>
      <c r="J3" s="314"/>
      <c r="K3" s="314"/>
      <c r="L3" s="314"/>
      <c r="M3" s="315"/>
      <c r="N3" s="1"/>
    </row>
    <row r="4" spans="2:14" ht="20.100000000000001" customHeight="1" x14ac:dyDescent="0.15">
      <c r="B4" s="283" t="s">
        <v>1</v>
      </c>
      <c r="C4" s="284"/>
      <c r="D4" s="276" t="s">
        <v>2</v>
      </c>
      <c r="E4" s="276" t="s">
        <v>3</v>
      </c>
      <c r="F4" s="276" t="s">
        <v>5</v>
      </c>
      <c r="G4" s="278" t="s">
        <v>98</v>
      </c>
      <c r="H4" s="278"/>
      <c r="I4" s="316" t="s">
        <v>111</v>
      </c>
      <c r="J4" s="316"/>
      <c r="K4" s="316" t="s">
        <v>112</v>
      </c>
      <c r="L4" s="316"/>
      <c r="M4" s="317" t="s">
        <v>113</v>
      </c>
    </row>
    <row r="5" spans="2:14" ht="43.5" customHeight="1" thickBot="1" x14ac:dyDescent="0.2">
      <c r="B5" s="285"/>
      <c r="C5" s="286"/>
      <c r="D5" s="277"/>
      <c r="E5" s="277"/>
      <c r="F5" s="277"/>
      <c r="G5" s="3" t="s">
        <v>8</v>
      </c>
      <c r="H5" s="17" t="s">
        <v>101</v>
      </c>
      <c r="I5" s="3" t="s">
        <v>99</v>
      </c>
      <c r="J5" s="54" t="s">
        <v>100</v>
      </c>
      <c r="K5" s="3" t="s">
        <v>99</v>
      </c>
      <c r="L5" s="54" t="s">
        <v>100</v>
      </c>
      <c r="M5" s="318"/>
    </row>
    <row r="6" spans="2:14" ht="29.25" customHeight="1" thickTop="1" x14ac:dyDescent="0.15">
      <c r="B6" s="251" t="str">
        <f>IF('評価項目(標準)'!B5="","",+'評価項目(標準)'!B5)</f>
        <v>企　業　の　能　力　等</v>
      </c>
      <c r="C6" s="289" t="str">
        <f>IF(+'評価項目(標準)'!C5="","",+'評価項目(標準)'!C5)</f>
        <v>地域精通度・貢献度</v>
      </c>
      <c r="D6" s="291" t="str">
        <f>IF(+'評価項目(標準)'!D5="","",+'評価項目(標準)'!D5)</f>
        <v>地域精通度</v>
      </c>
      <c r="E6" s="280" t="str">
        <f>IF(+'評価項目(標準)'!E5="","",+'評価項目(標準)'!E5)</f>
        <v>本店等所在地</v>
      </c>
      <c r="F6" s="265">
        <f>+IF(+'評価項目(標準)'!J5="","",+'評価項目(標準)'!J5)</f>
        <v>10</v>
      </c>
      <c r="G6" s="5">
        <f>+IF(+'評価項目(標準)'!I5="","",+'評価項目(標準)'!I5)</f>
        <v>10</v>
      </c>
      <c r="H6" s="8" t="str">
        <f>+IF(+'評価項目(標準)'!F5="","",+'評価項目(標準)'!F5)</f>
        <v>桑名建設事務所管内</v>
      </c>
      <c r="I6" s="279"/>
      <c r="J6" s="268" t="str">
        <f>IF(I6="","",VLOOKUP(I6,'評価項目(標準)'!F5:I7,4,FALSE))</f>
        <v/>
      </c>
      <c r="K6" s="268" t="s">
        <v>59</v>
      </c>
      <c r="L6" s="322" t="s">
        <v>59</v>
      </c>
      <c r="M6" s="319" t="str">
        <f>J6</f>
        <v/>
      </c>
    </row>
    <row r="7" spans="2:14" ht="29.25" customHeight="1" x14ac:dyDescent="0.15">
      <c r="B7" s="252"/>
      <c r="C7" s="290"/>
      <c r="D7" s="292"/>
      <c r="E7" s="281"/>
      <c r="F7" s="266"/>
      <c r="G7" s="6">
        <f>+IF(+'評価項目(標準)'!I6="","",+'評価項目(標準)'!I6)</f>
        <v>5</v>
      </c>
      <c r="H7" s="18" t="str">
        <f>+IF(+'評価項目(標準)'!F6="","",+'評価項目(標準)'!F6)</f>
        <v>北勢地域ブロック内
（四日市、鈴鹿建設事務所管内）</v>
      </c>
      <c r="I7" s="274"/>
      <c r="J7" s="249"/>
      <c r="K7" s="249"/>
      <c r="L7" s="323"/>
      <c r="M7" s="320"/>
    </row>
    <row r="8" spans="2:14" ht="29.25" customHeight="1" x14ac:dyDescent="0.15">
      <c r="B8" s="252"/>
      <c r="C8" s="290"/>
      <c r="D8" s="293"/>
      <c r="E8" s="282"/>
      <c r="F8" s="267"/>
      <c r="G8" s="6">
        <f>+IF(+'評価項目(標準)'!I7="","",+'評価項目(標準)'!I7)</f>
        <v>0</v>
      </c>
      <c r="H8" s="18" t="str">
        <f>+IF(+'評価項目(標準)'!F7="","",+'評価項目(標準)'!F7)</f>
        <v>上記以外</v>
      </c>
      <c r="I8" s="275"/>
      <c r="J8" s="269"/>
      <c r="K8" s="269"/>
      <c r="L8" s="323"/>
      <c r="M8" s="320"/>
    </row>
    <row r="9" spans="2:14" ht="29.25" customHeight="1" x14ac:dyDescent="0.15">
      <c r="B9" s="252"/>
      <c r="C9" s="290"/>
      <c r="D9" s="292" t="str">
        <f>IF(+'評価項目(標準)'!D8="","",+'評価項目(標準)'!D8)</f>
        <v>地域貢献度</v>
      </c>
      <c r="E9" s="241" t="str">
        <f>IF(+'評価項目(標準)'!E8="","",+'評価項目(標準)'!E8)</f>
        <v>災害協定の評価</v>
      </c>
      <c r="F9" s="235">
        <f>+IF(+'評価項目(標準)'!J8="","",+'評価項目(標準)'!J8)</f>
        <v>9</v>
      </c>
      <c r="G9" s="6">
        <f>+IF(+'評価項目(標準)'!I8="","",+'評価項目(標準)'!I8)</f>
        <v>9</v>
      </c>
      <c r="H9" s="19" t="str">
        <f>+IF(+'評価項目(標準)'!F8="","",+'評価項目(標準)'!F8)</f>
        <v>災害協定に基づく訓練１への参加実績あり</v>
      </c>
      <c r="I9" s="273"/>
      <c r="J9" s="248" t="str">
        <f>IF(I9="","",VLOOKUP(I9,'評価項目(標準)'!F8:I12,4,FALSE))</f>
        <v/>
      </c>
      <c r="K9" s="273"/>
      <c r="L9" s="323" t="str">
        <f>IF(K9="","",VLOOKUP(K9,'評価項目(標準)'!F8:I12,4,FALSE))</f>
        <v/>
      </c>
      <c r="M9" s="320" t="str">
        <f>IF(J9="","",IF(L9="","",ROUNDUP(AVERAGE(J9,L9),1)))</f>
        <v/>
      </c>
    </row>
    <row r="10" spans="2:14" ht="29.25" customHeight="1" x14ac:dyDescent="0.15">
      <c r="B10" s="252"/>
      <c r="C10" s="290"/>
      <c r="D10" s="292"/>
      <c r="E10" s="242"/>
      <c r="F10" s="244"/>
      <c r="G10" s="6">
        <f>+IF(+'評価項目(標準)'!I9="","",+'評価項目(標準)'!I9)</f>
        <v>7</v>
      </c>
      <c r="H10" s="19" t="str">
        <f>+IF(+'評価項目(標準)'!F9="","",+'評価項目(標準)'!F9)</f>
        <v>災害協定に基づく訓練２への参加実績あり</v>
      </c>
      <c r="I10" s="274"/>
      <c r="J10" s="249"/>
      <c r="K10" s="274"/>
      <c r="L10" s="323"/>
      <c r="M10" s="320"/>
    </row>
    <row r="11" spans="2:14" ht="29.25" customHeight="1" x14ac:dyDescent="0.15">
      <c r="B11" s="252"/>
      <c r="C11" s="290"/>
      <c r="D11" s="292"/>
      <c r="E11" s="242"/>
      <c r="F11" s="244"/>
      <c r="G11" s="6">
        <f>+IF(+'評価項目(標準)'!I10="","",+'評価項目(標準)'!I10)</f>
        <v>3</v>
      </c>
      <c r="H11" s="19" t="str">
        <f>+IF(+'評価項目(標準)'!F10="","",+'評価項目(標準)'!F10)</f>
        <v>防災協定の締結実績あり</v>
      </c>
      <c r="I11" s="274"/>
      <c r="J11" s="249"/>
      <c r="K11" s="274"/>
      <c r="L11" s="323"/>
      <c r="M11" s="320"/>
    </row>
    <row r="12" spans="2:14" ht="29.25" customHeight="1" x14ac:dyDescent="0.15">
      <c r="B12" s="252"/>
      <c r="C12" s="290"/>
      <c r="D12" s="292"/>
      <c r="E12" s="242"/>
      <c r="F12" s="244"/>
      <c r="G12" s="6">
        <f>+IF(+'評価項目(標準)'!I11="","",+'評価項目(標準)'!I11)</f>
        <v>0</v>
      </c>
      <c r="H12" s="19" t="str">
        <f>+IF(+'評価項目(標準)'!F11="","",+'評価項目(標準)'!F11)</f>
        <v>実績なし</v>
      </c>
      <c r="I12" s="274"/>
      <c r="J12" s="249"/>
      <c r="K12" s="274"/>
      <c r="L12" s="323"/>
      <c r="M12" s="320"/>
    </row>
    <row r="13" spans="2:14" ht="40.15" customHeight="1" x14ac:dyDescent="0.15">
      <c r="B13" s="252"/>
      <c r="C13" s="287" t="str">
        <f>IF(+'評価項目(標準)'!C12="","",+'評価項目(標準)'!C12)</f>
        <v>社会貢献度</v>
      </c>
      <c r="D13" s="276" t="str">
        <f>IF(+'評価項目(標準)'!D12="","",+'評価項目(標準)'!D12)</f>
        <v>社会貢献度</v>
      </c>
      <c r="E13" s="297" t="str">
        <f>IF(+'評価項目(標準)'!E12="","",+'評価項目(標準)'!E12)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3" s="235">
        <f>+IF(+'評価項目(標準)'!J12="","",+'評価項目(標準)'!J12)</f>
        <v>4</v>
      </c>
      <c r="G13" s="295" t="s">
        <v>102</v>
      </c>
      <c r="H13" s="296"/>
      <c r="I13" s="273"/>
      <c r="J13" s="272" t="str">
        <f>IF(I13="","",IF(I13=H14,G14,IF(I13=H15,G15,IF(I13=H16,G16,IF(I13=H17,G17,IF(I13=H18,G18))))))</f>
        <v/>
      </c>
      <c r="K13" s="273"/>
      <c r="L13" s="320" t="str">
        <f>IF(K13="","",IF(K13=H14,G14,IF(K13=H15,G15,IF(K13=H16,G16,IF(K13=H17,G17,IF(K13=H18,G18))))))</f>
        <v/>
      </c>
      <c r="M13" s="320" t="str">
        <f>IF(J13="","",IF(L13="","",ROUNDUP(AVERAGE(J13,L13),1)))</f>
        <v/>
      </c>
    </row>
    <row r="14" spans="2:14" ht="40.15" customHeight="1" x14ac:dyDescent="0.15">
      <c r="B14" s="252"/>
      <c r="C14" s="252"/>
      <c r="D14" s="281"/>
      <c r="E14" s="298"/>
      <c r="F14" s="244"/>
      <c r="G14" s="7">
        <f>+IF(+'評価項目(標準)'!I13="","",+'評価項目(標準)'!I13)</f>
        <v>4</v>
      </c>
      <c r="H14" s="20" t="str">
        <f>+IF(+'評価項目(標準)'!F13="","",+'評価項目(標準)'!F13)</f>
        <v>４点</v>
      </c>
      <c r="I14" s="274"/>
      <c r="J14" s="266"/>
      <c r="K14" s="274"/>
      <c r="L14" s="320"/>
      <c r="M14" s="320"/>
    </row>
    <row r="15" spans="2:14" ht="40.15" customHeight="1" x14ac:dyDescent="0.15">
      <c r="B15" s="252"/>
      <c r="C15" s="252"/>
      <c r="D15" s="281"/>
      <c r="E15" s="298"/>
      <c r="F15" s="244"/>
      <c r="G15" s="7">
        <f>+IF(+'評価項目(標準)'!I14="","",+'評価項目(標準)'!I14)</f>
        <v>3</v>
      </c>
      <c r="H15" s="20" t="str">
        <f>+IF(+'評価項目(標準)'!F14="","",+'評価項目(標準)'!F14)</f>
        <v>３点</v>
      </c>
      <c r="I15" s="274"/>
      <c r="J15" s="266"/>
      <c r="K15" s="274"/>
      <c r="L15" s="320"/>
      <c r="M15" s="320"/>
    </row>
    <row r="16" spans="2:14" ht="40.15" customHeight="1" x14ac:dyDescent="0.15">
      <c r="B16" s="252"/>
      <c r="C16" s="252"/>
      <c r="D16" s="281"/>
      <c r="E16" s="298"/>
      <c r="F16" s="244"/>
      <c r="G16" s="7">
        <f>+IF(+'評価項目(標準)'!I15="","",+'評価項目(標準)'!I15)</f>
        <v>2</v>
      </c>
      <c r="H16" s="20" t="str">
        <f>+IF(+'評価項目(標準)'!F15="","",+'評価項目(標準)'!F15)</f>
        <v>２点</v>
      </c>
      <c r="I16" s="274"/>
      <c r="J16" s="266"/>
      <c r="K16" s="274"/>
      <c r="L16" s="320"/>
      <c r="M16" s="320"/>
    </row>
    <row r="17" spans="2:13" ht="40.15" customHeight="1" x14ac:dyDescent="0.15">
      <c r="B17" s="252"/>
      <c r="C17" s="252"/>
      <c r="D17" s="281"/>
      <c r="E17" s="298"/>
      <c r="F17" s="244"/>
      <c r="G17" s="7">
        <f>+IF(+'評価項目(標準)'!I16="","",+'評価項目(標準)'!I16)</f>
        <v>1</v>
      </c>
      <c r="H17" s="20" t="str">
        <f>+IF(+'評価項目(標準)'!F16="","",+'評価項目(標準)'!F16)</f>
        <v>１点</v>
      </c>
      <c r="I17" s="274"/>
      <c r="J17" s="266"/>
      <c r="K17" s="274"/>
      <c r="L17" s="320"/>
      <c r="M17" s="320"/>
    </row>
    <row r="18" spans="2:13" ht="40.15" customHeight="1" x14ac:dyDescent="0.15">
      <c r="B18" s="252"/>
      <c r="C18" s="252"/>
      <c r="D18" s="281"/>
      <c r="E18" s="299"/>
      <c r="F18" s="236"/>
      <c r="G18" s="7">
        <f>+IF(+'評価項目(標準)'!I17="","",+'評価項目(標準)'!I17)</f>
        <v>0</v>
      </c>
      <c r="H18" s="20" t="str">
        <f>+IF(+'評価項目(標準)'!F17="","",+'評価項目(標準)'!F17)</f>
        <v>実績（取得点）なし</v>
      </c>
      <c r="I18" s="275"/>
      <c r="J18" s="267"/>
      <c r="K18" s="275"/>
      <c r="L18" s="320"/>
      <c r="M18" s="320"/>
    </row>
    <row r="19" spans="2:13" ht="33.4" customHeight="1" x14ac:dyDescent="0.15">
      <c r="B19" s="252"/>
      <c r="C19" s="287" t="str">
        <f>IF(+'評価項目(標準)'!C18="","",+'評価項目(標準)'!C18)</f>
        <v>企業の技術力等</v>
      </c>
      <c r="D19" s="276" t="str">
        <f>IF(+'評価項目(標準)'!D18="","",+'評価項目(標準)'!D18)</f>
        <v>工事実績</v>
      </c>
      <c r="E19" s="241" t="str">
        <f>IF(+'評価項目(標準)'!E18="","",+'評価項目(標準)'!E18)</f>
        <v>企業の工事実績</v>
      </c>
      <c r="F19" s="235">
        <f>+IF(+'評価項目(標準)'!J18="","",+'評価項目(標準)'!J18)</f>
        <v>30</v>
      </c>
      <c r="G19" s="7">
        <f>+IF(+'評価項目(標準)'!I18="","",+'評価項目(標準)'!I18)</f>
        <v>30</v>
      </c>
      <c r="H19" s="20" t="str">
        <f>+IF(+'評価項目(標準)'!F18="","",+'評価項目(標準)'!F18)</f>
        <v>評価対象工事①の実績あり</v>
      </c>
      <c r="I19" s="273"/>
      <c r="J19" s="248" t="str">
        <f>IF(I19="","",VLOOKUP(I19,'評価項目(標準)'!F18:I20,4,FALSE))</f>
        <v/>
      </c>
      <c r="K19" s="273"/>
      <c r="L19" s="323" t="str">
        <f>IF(K19="","",VLOOKUP(K19,'評価項目(標準)'!F18:I20,4,FALSE))</f>
        <v/>
      </c>
      <c r="M19" s="320" t="str">
        <f>IF(J19="","",IF(L19="","",ROUNDUP(AVERAGE(J19,L19),1)))</f>
        <v/>
      </c>
    </row>
    <row r="20" spans="2:13" ht="33.4" customHeight="1" x14ac:dyDescent="0.15">
      <c r="B20" s="252"/>
      <c r="C20" s="252"/>
      <c r="D20" s="281"/>
      <c r="E20" s="242"/>
      <c r="F20" s="244"/>
      <c r="G20" s="7">
        <f>+IF(+'評価項目(標準)'!I19="","",+'評価項目(標準)'!I19)</f>
        <v>15</v>
      </c>
      <c r="H20" s="20" t="str">
        <f>+IF(+'評価項目(標準)'!F19="","",+'評価項目(標準)'!F19)</f>
        <v>評価対象工事②の実績あり</v>
      </c>
      <c r="I20" s="274"/>
      <c r="J20" s="249"/>
      <c r="K20" s="274"/>
      <c r="L20" s="323"/>
      <c r="M20" s="320"/>
    </row>
    <row r="21" spans="2:13" ht="33.4" customHeight="1" x14ac:dyDescent="0.15">
      <c r="B21" s="252"/>
      <c r="C21" s="252"/>
      <c r="D21" s="282"/>
      <c r="E21" s="240"/>
      <c r="F21" s="236"/>
      <c r="G21" s="7">
        <f>+IF(+'評価項目(標準)'!I20="","",+'評価項目(標準)'!I20)</f>
        <v>0</v>
      </c>
      <c r="H21" s="21" t="str">
        <f>+IF(+'評価項目(標準)'!F20="","",+'評価項目(標準)'!F20)</f>
        <v>評価対象工事の実績なし</v>
      </c>
      <c r="I21" s="275"/>
      <c r="J21" s="269"/>
      <c r="K21" s="275"/>
      <c r="L21" s="323"/>
      <c r="M21" s="320"/>
    </row>
    <row r="22" spans="2:13" ht="33.4" customHeight="1" x14ac:dyDescent="0.15">
      <c r="B22" s="252"/>
      <c r="C22" s="252"/>
      <c r="D22" s="241" t="str">
        <f>IF(+'評価項目(標準)'!D21="","",+'評価項目(標準)'!D21)</f>
        <v>品質
マネジメント</v>
      </c>
      <c r="E22" s="241" t="str">
        <f>IF(+'評価項目(標準)'!E21="","",+'評価項目(標準)'!E21)</f>
        <v>品質マネジメントシステムの認証</v>
      </c>
      <c r="F22" s="235">
        <f>+IF(+'評価項目(標準)'!J21="","",+'評価項目(標準)'!J21)</f>
        <v>3</v>
      </c>
      <c r="G22" s="7">
        <f>+IF(+'評価項目(標準)'!I21="","",+'評価項目(標準)'!I21)</f>
        <v>3</v>
      </c>
      <c r="H22" s="20" t="str">
        <f>+IF(+'評価項目(標準)'!F21="","",+'評価項目(標準)'!F21)</f>
        <v>有</v>
      </c>
      <c r="I22" s="273"/>
      <c r="J22" s="272" t="str">
        <f>IF(I22="","",IF(I22=H22,G22,IF(I22=H23,G23)))</f>
        <v/>
      </c>
      <c r="K22" s="273"/>
      <c r="L22" s="320" t="str">
        <f>IF(K22="","",IF(K22=H22,G22,IF(K22=H23,G23)))</f>
        <v/>
      </c>
      <c r="M22" s="320" t="str">
        <f>IF(J22="","",IF(L22="","",ROUNDUP(AVERAGE(J22,L22),1)))</f>
        <v/>
      </c>
    </row>
    <row r="23" spans="2:13" ht="33.4" customHeight="1" x14ac:dyDescent="0.15">
      <c r="B23" s="252"/>
      <c r="C23" s="252"/>
      <c r="D23" s="281"/>
      <c r="E23" s="240"/>
      <c r="F23" s="236"/>
      <c r="G23" s="7">
        <f>+IF(+'評価項目(標準)'!I22="","",+'評価項目(標準)'!I22)</f>
        <v>0</v>
      </c>
      <c r="H23" s="20" t="str">
        <f>+IF(+'評価項目(標準)'!F22="","",+'評価項目(標準)'!F22)</f>
        <v>無</v>
      </c>
      <c r="I23" s="275"/>
      <c r="J23" s="267"/>
      <c r="K23" s="275"/>
      <c r="L23" s="320"/>
      <c r="M23" s="320"/>
    </row>
    <row r="24" spans="2:13" ht="33.4" customHeight="1" thickBot="1" x14ac:dyDescent="0.2">
      <c r="B24" s="252"/>
      <c r="C24" s="252"/>
      <c r="D24" s="276" t="str">
        <f>IF(+'評価項目(標準)'!D23="","",+'評価項目(標準)'!D23)</f>
        <v>労働安全
衛生管理</v>
      </c>
      <c r="E24" s="241" t="str">
        <f>IF(+'評価項目(標準)'!E23="","",+'評価項目(標準)'!E23)</f>
        <v>労働安全衛生マネジメントシステムの認証</v>
      </c>
      <c r="F24" s="235">
        <f>+IF(+'評価項目(標準)'!J23="","",+'評価項目(標準)'!J23)</f>
        <v>5</v>
      </c>
      <c r="G24" s="6">
        <v>5</v>
      </c>
      <c r="H24" s="19" t="str">
        <f>IF(+'評価項目(標準)'!F23="","",+'評価項目(標準)'!F23)</f>
        <v>有</v>
      </c>
      <c r="I24" s="312"/>
      <c r="J24" s="272" t="str">
        <f>IF(I24="","",IF(I24=H24,G24,IF(I24=H25,G25)))</f>
        <v/>
      </c>
      <c r="K24" s="312"/>
      <c r="L24" s="321" t="str">
        <f>IF(K24="","",IF(K24=H24,G24,IF(K24=H25,G25)))</f>
        <v/>
      </c>
      <c r="M24" s="320" t="str">
        <f>IF(J24="","",IF(L24="","",ROUNDUP(AVERAGE(J24,L24),1)))</f>
        <v/>
      </c>
    </row>
    <row r="25" spans="2:13" ht="33.4" customHeight="1" thickTop="1" thickBot="1" x14ac:dyDescent="0.2">
      <c r="B25" s="252"/>
      <c r="C25" s="252"/>
      <c r="D25" s="288"/>
      <c r="E25" s="240"/>
      <c r="F25" s="236"/>
      <c r="G25" s="6">
        <v>0</v>
      </c>
      <c r="H25" s="22" t="str">
        <f>IF(+'評価項目(標準)'!F24="","",+'評価項目(標準)'!F24)</f>
        <v>無</v>
      </c>
      <c r="I25" s="312"/>
      <c r="J25" s="267"/>
      <c r="K25" s="312"/>
      <c r="L25" s="326"/>
      <c r="M25" s="321"/>
    </row>
    <row r="26" spans="2:13" ht="33.4" customHeight="1" thickTop="1" thickBot="1" x14ac:dyDescent="0.2">
      <c r="B26" s="309" t="str">
        <f>IF('評価項目(標準)'!B25="","",+'評価項目(標準)'!B25)</f>
        <v>技術者の能力</v>
      </c>
      <c r="C26" s="251" t="str">
        <f>IF(+'評価項目(標準)'!C25="","",+'評価項目(標準)'!C25)</f>
        <v>技術者の能力</v>
      </c>
      <c r="D26" s="239" t="str">
        <f>IF(+'評価項目(標準)'!D25="","",+'評価項目(標準)'!D25)</f>
        <v>配置予定
技術者の
工事実績</v>
      </c>
      <c r="E26" s="239" t="str">
        <f>IF(+'評価項目(標準)'!E25="","",+'評価項目(標準)'!E25)</f>
        <v>主任（監理）技術者又は
現場代理人としての工事実績</v>
      </c>
      <c r="F26" s="294">
        <f>+IF(+'評価項目(標準)'!J25="","",+'評価項目(標準)'!J25)</f>
        <v>30</v>
      </c>
      <c r="G26" s="23">
        <f>+IF(+'評価項目(標準)'!I25="","",+'評価項目(標準)'!I25)</f>
        <v>30</v>
      </c>
      <c r="H26" s="24" t="str">
        <f>+IF(+'評価項目(標準)'!F25="","",+'評価項目(標準)'!F25)</f>
        <v>評価対象工事③の実績あり</v>
      </c>
      <c r="I26" s="246"/>
      <c r="J26" s="268" t="str">
        <f>IF(I26="","",VLOOKUP(I26,'評価項目(標準)'!F25:I26,4,FALSE))</f>
        <v/>
      </c>
      <c r="K26" s="246"/>
      <c r="L26" s="325" t="str">
        <f>IF(K26="","",VLOOKUP(K26,'評価項目(標準)'!F25:I26,4,FALSE))</f>
        <v/>
      </c>
      <c r="M26" s="319" t="str">
        <f>IF(J26="","",IF(L26="","",ROUNDUP(AVERAGE(J26,L26),1)))</f>
        <v/>
      </c>
    </row>
    <row r="27" spans="2:13" ht="33.4" customHeight="1" thickTop="1" x14ac:dyDescent="0.15">
      <c r="B27" s="310"/>
      <c r="C27" s="252"/>
      <c r="D27" s="240"/>
      <c r="E27" s="240"/>
      <c r="F27" s="236"/>
      <c r="G27" s="7">
        <f>+IF(+'評価項目(標準)'!I26="","",+'評価項目(標準)'!I26)</f>
        <v>0</v>
      </c>
      <c r="H27" s="21" t="str">
        <f>+IF(+'評価項目(標準)'!F26="","",+'評価項目(標準)'!F26)</f>
        <v>評価対象工事の実績なし</v>
      </c>
      <c r="I27" s="247"/>
      <c r="J27" s="269"/>
      <c r="K27" s="247"/>
      <c r="L27" s="322"/>
      <c r="M27" s="320"/>
    </row>
    <row r="28" spans="2:13" ht="33.4" customHeight="1" thickBot="1" x14ac:dyDescent="0.2">
      <c r="B28" s="310"/>
      <c r="C28" s="252"/>
      <c r="D28" s="241" t="str">
        <f>IF(+'評価項目(標準)'!D27="","",+'評価項目(標準)'!D27)</f>
        <v>配置予定技術者
のCPD
(継続学習制度)
取組実績</v>
      </c>
      <c r="E28" s="241" t="str">
        <f>IF(+'評価項目(標準)'!E27="","",+'評価項目(標準)'!E27)</f>
        <v>各団体が発行するCPDの取組実績</v>
      </c>
      <c r="F28" s="235">
        <f>+IF(+'評価項目(標準)'!J27="","",+'評価項目(標準)'!J27)</f>
        <v>5</v>
      </c>
      <c r="G28" s="7">
        <f>+IF(+'評価項目(標準)'!I27="","",+'評価項目(標準)'!I27)</f>
        <v>5</v>
      </c>
      <c r="H28" s="21" t="str">
        <f>+IF(+'評価項目(標準)'!F27="","",+'評価項目(標準)'!F27)</f>
        <v>換算後の単位数の合計が推奨単位以上</v>
      </c>
      <c r="I28" s="254"/>
      <c r="J28" s="248" t="str">
        <f>IF(I28="","",IF(I28=H28,G28,IF(I28=H29,G29,IF(I28=H30,G30))))</f>
        <v/>
      </c>
      <c r="K28" s="254"/>
      <c r="L28" s="324" t="str">
        <f>IF(K28="","",IF(K28=H28,G28,IF(K28=H29,G29,IF(K28=H30,G30))))</f>
        <v/>
      </c>
      <c r="M28" s="320" t="str">
        <f>IF(J28="","",IF(L28="","",ROUNDUP(AVERAGE(J28,L28),1)))</f>
        <v/>
      </c>
    </row>
    <row r="29" spans="2:13" ht="33.4" customHeight="1" thickTop="1" thickBot="1" x14ac:dyDescent="0.2">
      <c r="B29" s="310"/>
      <c r="C29" s="252"/>
      <c r="D29" s="242"/>
      <c r="E29" s="242"/>
      <c r="F29" s="244"/>
      <c r="G29" s="7">
        <f>+IF(+'評価項目(標準)'!I28="","",+'評価項目(標準)'!I28)</f>
        <v>3</v>
      </c>
      <c r="H29" s="21" t="str">
        <f>+IF(+'評価項目(標準)'!F28="","",+'評価項目(標準)'!F28)</f>
        <v>換算後の単位数の合計が推奨単位の1/2以上</v>
      </c>
      <c r="I29" s="254"/>
      <c r="J29" s="249"/>
      <c r="K29" s="254"/>
      <c r="L29" s="325"/>
      <c r="M29" s="320"/>
    </row>
    <row r="30" spans="2:13" ht="33.4" customHeight="1" thickTop="1" thickBot="1" x14ac:dyDescent="0.2">
      <c r="B30" s="311"/>
      <c r="C30" s="253"/>
      <c r="D30" s="243"/>
      <c r="E30" s="243"/>
      <c r="F30" s="245"/>
      <c r="G30" s="25">
        <f>+IF(+'評価項目(標準)'!I29="","",+'評価項目(標準)'!I29)</f>
        <v>0</v>
      </c>
      <c r="H30" s="26" t="str">
        <f>+IF(+'評価項目(標準)'!F29="","",+'評価項目(標準)'!F29)</f>
        <v>換算後の単位数の合計が推奨単位の1/2未満</v>
      </c>
      <c r="I30" s="255"/>
      <c r="J30" s="250"/>
      <c r="K30" s="255"/>
      <c r="L30" s="325"/>
      <c r="M30" s="321"/>
    </row>
    <row r="31" spans="2:13" ht="59.25" customHeight="1" thickTop="1" x14ac:dyDescent="0.15">
      <c r="B31" s="256" t="str">
        <f>IF(+'評価項目(標準)'!B30="","",+'評価項目(標準)'!B30)</f>
        <v>総合評価方式の不履行による加算点の減点</v>
      </c>
      <c r="C31" s="257"/>
      <c r="D31" s="258"/>
      <c r="E31" s="300" t="str">
        <f>IF(+'評価項目(標準)'!E30="","",+'評価項目(標準)'!E30)</f>
        <v>当該工事の入札公告日が、三重県が総合評価方式で発注した工事で不履行による減点措置が課されている期間内である場合、「技術提案等不履行確定通知書等」に記載した減点を行います。</v>
      </c>
      <c r="F31" s="301"/>
      <c r="G31" s="302"/>
      <c r="H31" s="27" t="str">
        <f>IF('評価項目(標準)'!I30="","",+'評価項目(標準)'!I30)</f>
        <v>△換算前
加算点満点
×1割
×件数</v>
      </c>
      <c r="I31" s="28"/>
      <c r="J31" s="29">
        <f>IF(+I31="",0,-(+'評価項目(標準)'!J32*0.1*I31))</f>
        <v>0</v>
      </c>
      <c r="K31" s="28"/>
      <c r="L31" s="55">
        <f>IF(+K31="",0,-(+'評価項目(標準)'!J32*0.1*K31))</f>
        <v>0</v>
      </c>
      <c r="M31" s="55" t="str">
        <f>IF(J31+L31=0,"",J31+L31)</f>
        <v/>
      </c>
    </row>
    <row r="32" spans="2:13" ht="59.25" customHeight="1" thickBot="1" x14ac:dyDescent="0.2">
      <c r="B32" s="303" t="str">
        <f>IF(+'評価項目(標準)'!B31="","",+'評価項目(標準)'!B31)</f>
        <v>指名停止措置による
加算点の減点</v>
      </c>
      <c r="C32" s="304"/>
      <c r="D32" s="305"/>
      <c r="E32" s="306" t="str">
        <f>IF(+'評価項目(標準)'!E31="","",+'評価項目(標準)'!E31)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2" s="307"/>
      <c r="G32" s="308"/>
      <c r="H32" s="27" t="str">
        <f>IF('評価項目(標準)'!I31="","",+'評価項目(標準)'!I31)</f>
        <v>△換算前
加算点満点
×1割</v>
      </c>
      <c r="I32" s="28"/>
      <c r="J32" s="29"/>
      <c r="K32" s="28"/>
      <c r="L32" s="29"/>
      <c r="M32" s="56" t="str">
        <f>IF(I32+K32&gt;0,-'評価項目(標準)'!J32*0.1,"")</f>
        <v/>
      </c>
    </row>
    <row r="33" spans="1:15" ht="26.25" customHeight="1" thickBot="1" x14ac:dyDescent="0.2">
      <c r="E33" s="30"/>
      <c r="F33" s="31"/>
      <c r="G33" s="32"/>
      <c r="I33" s="57"/>
      <c r="J33" s="58"/>
      <c r="K33" s="59"/>
      <c r="L33" s="33" t="s">
        <v>103</v>
      </c>
      <c r="M33" s="60">
        <f>SUM(M6:M32)</f>
        <v>0</v>
      </c>
    </row>
    <row r="34" spans="1:15" ht="14.25" thickBot="1" x14ac:dyDescent="0.2"/>
    <row r="35" spans="1:15" s="35" customFormat="1" ht="21.75" customHeight="1" x14ac:dyDescent="0.15">
      <c r="A35" s="14"/>
      <c r="B35" s="36" t="s">
        <v>104</v>
      </c>
      <c r="C35" s="37"/>
      <c r="D35" s="37"/>
      <c r="E35" s="38"/>
      <c r="F35" s="38"/>
      <c r="G35" s="38"/>
      <c r="H35" s="38"/>
      <c r="I35" s="38"/>
      <c r="J35" s="38"/>
      <c r="K35" s="38"/>
      <c r="L35" s="39"/>
      <c r="M35" s="14"/>
      <c r="N35" s="14"/>
    </row>
    <row r="36" spans="1:15" s="35" customFormat="1" ht="21.75" customHeight="1" x14ac:dyDescent="0.15">
      <c r="A36" s="14"/>
      <c r="B36" s="40" t="s">
        <v>105</v>
      </c>
      <c r="C36" s="45"/>
      <c r="D36" s="237" t="s">
        <v>106</v>
      </c>
      <c r="E36" s="237"/>
      <c r="F36" s="237"/>
      <c r="G36" s="237"/>
      <c r="H36" s="237"/>
      <c r="I36" s="237"/>
      <c r="J36" s="237"/>
      <c r="K36" s="61"/>
      <c r="L36" s="62"/>
      <c r="M36" s="14"/>
      <c r="N36" s="14"/>
    </row>
    <row r="37" spans="1:15" ht="21.75" customHeight="1" x14ac:dyDescent="0.15">
      <c r="B37" s="40" t="s">
        <v>105</v>
      </c>
      <c r="C37" s="46"/>
      <c r="D37" s="237" t="s">
        <v>107</v>
      </c>
      <c r="E37" s="237"/>
      <c r="F37" s="237"/>
      <c r="G37" s="237"/>
      <c r="H37" s="237"/>
      <c r="I37" s="237"/>
      <c r="J37" s="237"/>
      <c r="K37" s="61"/>
      <c r="L37" s="62"/>
    </row>
    <row r="38" spans="1:15" ht="21.75" customHeight="1" x14ac:dyDescent="0.15">
      <c r="B38" s="41" t="s">
        <v>108</v>
      </c>
      <c r="C38" s="47" t="s">
        <v>109</v>
      </c>
      <c r="D38" s="48"/>
      <c r="E38" s="48"/>
      <c r="F38" s="48"/>
      <c r="G38" s="48"/>
      <c r="H38" s="48"/>
      <c r="I38" s="48"/>
      <c r="J38" s="48"/>
      <c r="K38" s="48"/>
      <c r="L38" s="49"/>
    </row>
    <row r="39" spans="1:15" ht="21.75" customHeight="1" thickBot="1" x14ac:dyDescent="0.2">
      <c r="B39" s="42" t="s">
        <v>108</v>
      </c>
      <c r="C39" s="50" t="s">
        <v>110</v>
      </c>
      <c r="D39" s="51"/>
      <c r="E39" s="51"/>
      <c r="F39" s="51"/>
      <c r="G39" s="51"/>
      <c r="H39" s="51"/>
      <c r="I39" s="51"/>
      <c r="J39" s="51"/>
      <c r="K39" s="51"/>
      <c r="L39" s="52"/>
    </row>
    <row r="40" spans="1:15" ht="7.5" customHeight="1" x14ac:dyDescent="0.15">
      <c r="B40" s="43"/>
      <c r="C40" s="43"/>
      <c r="D40" s="43"/>
      <c r="E40" s="44"/>
      <c r="F40" s="44"/>
      <c r="G40" s="44"/>
      <c r="H40" s="44"/>
      <c r="I40" s="44"/>
      <c r="J40" s="44"/>
      <c r="K40" s="15"/>
      <c r="L40" s="15"/>
    </row>
    <row r="41" spans="1:15" ht="24" customHeight="1" x14ac:dyDescent="0.15">
      <c r="A41" s="234"/>
      <c r="B41" s="234"/>
      <c r="C41" s="234"/>
      <c r="D41" s="234"/>
      <c r="E41" s="234"/>
      <c r="F41" s="234"/>
      <c r="G41" s="234"/>
      <c r="H41" s="234"/>
      <c r="I41" s="234"/>
      <c r="J41" s="234"/>
      <c r="K41" s="30"/>
      <c r="L41" s="30"/>
      <c r="M41" s="15"/>
      <c r="N41" s="15"/>
      <c r="O41" s="15"/>
    </row>
  </sheetData>
  <sheetProtection sheet="1" selectLockedCells="1"/>
  <mergeCells count="89">
    <mergeCell ref="B32:D32"/>
    <mergeCell ref="E32:G32"/>
    <mergeCell ref="L28:L30"/>
    <mergeCell ref="L26:L27"/>
    <mergeCell ref="L24:L25"/>
    <mergeCell ref="D24:D25"/>
    <mergeCell ref="B6:B25"/>
    <mergeCell ref="C6:C12"/>
    <mergeCell ref="K6:K8"/>
    <mergeCell ref="K9:K12"/>
    <mergeCell ref="K13:K18"/>
    <mergeCell ref="K28:K30"/>
    <mergeCell ref="B31:D31"/>
    <mergeCell ref="C13:C18"/>
    <mergeCell ref="D13:D18"/>
    <mergeCell ref="C19:C25"/>
    <mergeCell ref="M28:M30"/>
    <mergeCell ref="M26:M27"/>
    <mergeCell ref="E31:G31"/>
    <mergeCell ref="J19:J21"/>
    <mergeCell ref="E24:E25"/>
    <mergeCell ref="F24:F25"/>
    <mergeCell ref="I24:I25"/>
    <mergeCell ref="J24:J25"/>
    <mergeCell ref="M22:M23"/>
    <mergeCell ref="M19:M21"/>
    <mergeCell ref="K19:K21"/>
    <mergeCell ref="K22:K23"/>
    <mergeCell ref="K24:K25"/>
    <mergeCell ref="K26:K27"/>
    <mergeCell ref="D22:D23"/>
    <mergeCell ref="E22:E23"/>
    <mergeCell ref="F22:F23"/>
    <mergeCell ref="I22:I23"/>
    <mergeCell ref="J22:J23"/>
    <mergeCell ref="M13:M18"/>
    <mergeCell ref="M9:M12"/>
    <mergeCell ref="M24:M25"/>
    <mergeCell ref="L6:L8"/>
    <mergeCell ref="L13:L18"/>
    <mergeCell ref="L9:L12"/>
    <mergeCell ref="L19:L21"/>
    <mergeCell ref="L22:L23"/>
    <mergeCell ref="D36:J36"/>
    <mergeCell ref="D37:J37"/>
    <mergeCell ref="A41:J41"/>
    <mergeCell ref="I4:J4"/>
    <mergeCell ref="J26:J27"/>
    <mergeCell ref="D28:D30"/>
    <mergeCell ref="E28:E30"/>
    <mergeCell ref="F28:F30"/>
    <mergeCell ref="I28:I30"/>
    <mergeCell ref="J28:J30"/>
    <mergeCell ref="B26:B30"/>
    <mergeCell ref="C26:C30"/>
    <mergeCell ref="D26:D27"/>
    <mergeCell ref="E26:E27"/>
    <mergeCell ref="F26:F27"/>
    <mergeCell ref="I26:I27"/>
    <mergeCell ref="D19:D21"/>
    <mergeCell ref="E19:E21"/>
    <mergeCell ref="F19:F21"/>
    <mergeCell ref="I19:I21"/>
    <mergeCell ref="J13:J18"/>
    <mergeCell ref="E13:E18"/>
    <mergeCell ref="F13:F18"/>
    <mergeCell ref="G13:H13"/>
    <mergeCell ref="I13:I18"/>
    <mergeCell ref="B4:C5"/>
    <mergeCell ref="D4:D5"/>
    <mergeCell ref="E4:E5"/>
    <mergeCell ref="F4:F5"/>
    <mergeCell ref="G4:H4"/>
    <mergeCell ref="D9:D12"/>
    <mergeCell ref="E9:E12"/>
    <mergeCell ref="F9:F12"/>
    <mergeCell ref="I9:I12"/>
    <mergeCell ref="J9:J12"/>
    <mergeCell ref="D6:D8"/>
    <mergeCell ref="E6:E8"/>
    <mergeCell ref="F6:F8"/>
    <mergeCell ref="H2:J2"/>
    <mergeCell ref="F3:G3"/>
    <mergeCell ref="H3:M3"/>
    <mergeCell ref="K4:L4"/>
    <mergeCell ref="M4:M5"/>
    <mergeCell ref="I6:I8"/>
    <mergeCell ref="J6:J8"/>
    <mergeCell ref="M6:M8"/>
  </mergeCells>
  <phoneticPr fontId="2"/>
  <conditionalFormatting sqref="I6:I8">
    <cfRule type="cellIs" dxfId="16" priority="15" stopIfTrue="1" operator="equal">
      <formula>$F$6</formula>
    </cfRule>
  </conditionalFormatting>
  <conditionalFormatting sqref="I9:I12">
    <cfRule type="cellIs" dxfId="15" priority="24" stopIfTrue="1" operator="equal">
      <formula>$F$9</formula>
    </cfRule>
  </conditionalFormatting>
  <conditionalFormatting sqref="I13:I18 K13:K18">
    <cfRule type="cellIs" dxfId="14" priority="22" stopIfTrue="1" operator="equal">
      <formula>$F$13</formula>
    </cfRule>
  </conditionalFormatting>
  <conditionalFormatting sqref="I19:I21">
    <cfRule type="cellIs" dxfId="13" priority="20" stopIfTrue="1" operator="equal">
      <formula>$F$19</formula>
    </cfRule>
  </conditionalFormatting>
  <conditionalFormatting sqref="I22:I23">
    <cfRule type="cellIs" dxfId="12" priority="21" stopIfTrue="1" operator="equal">
      <formula>$F$22</formula>
    </cfRule>
  </conditionalFormatting>
  <conditionalFormatting sqref="I24:I25">
    <cfRule type="cellIs" dxfId="11" priority="23" stopIfTrue="1" operator="equal">
      <formula>$F$24</formula>
    </cfRule>
  </conditionalFormatting>
  <conditionalFormatting sqref="I26:I27 K26:K27">
    <cfRule type="cellIs" dxfId="10" priority="16" stopIfTrue="1" operator="equal">
      <formula>$F$26</formula>
    </cfRule>
  </conditionalFormatting>
  <conditionalFormatting sqref="I28:I30">
    <cfRule type="cellIs" dxfId="9" priority="19" stopIfTrue="1" operator="equal">
      <formula>$F$28</formula>
    </cfRule>
  </conditionalFormatting>
  <conditionalFormatting sqref="K9:K12">
    <cfRule type="cellIs" dxfId="8" priority="13" stopIfTrue="1" operator="equal">
      <formula>$F$9</formula>
    </cfRule>
  </conditionalFormatting>
  <conditionalFormatting sqref="K19:K21">
    <cfRule type="cellIs" dxfId="7" priority="9" stopIfTrue="1" operator="equal">
      <formula>$F$19</formula>
    </cfRule>
  </conditionalFormatting>
  <conditionalFormatting sqref="K22:K23">
    <cfRule type="cellIs" dxfId="6" priority="10" stopIfTrue="1" operator="equal">
      <formula>$F$22</formula>
    </cfRule>
  </conditionalFormatting>
  <conditionalFormatting sqref="K24:K25">
    <cfRule type="cellIs" dxfId="5" priority="12" stopIfTrue="1" operator="equal">
      <formula>$F$24</formula>
    </cfRule>
  </conditionalFormatting>
  <conditionalFormatting sqref="K28:K30">
    <cfRule type="cellIs" dxfId="4" priority="8" stopIfTrue="1" operator="equal">
      <formula>$F$28</formula>
    </cfRule>
  </conditionalFormatting>
  <dataValidations count="8">
    <dataValidation type="list" allowBlank="1" showInputMessage="1" showErrorMessage="1" sqref="I28:I30 K28:K30" xr:uid="{00000000-0002-0000-0400-000000000000}">
      <formula1>$H$28:$H$30</formula1>
    </dataValidation>
    <dataValidation type="list" allowBlank="1" showInputMessage="1" showErrorMessage="1" sqref="I9:I12 K9:K12" xr:uid="{00000000-0002-0000-0400-000001000000}">
      <formula1>$H$9:$H$12</formula1>
    </dataValidation>
    <dataValidation type="list" allowBlank="1" showInputMessage="1" showErrorMessage="1" sqref="I6:I8" xr:uid="{00000000-0002-0000-0400-000002000000}">
      <formula1>$H$6:$H$8</formula1>
    </dataValidation>
    <dataValidation type="list" allowBlank="1" showInputMessage="1" showErrorMessage="1" sqref="I19:I21 K19:K21" xr:uid="{00000000-0002-0000-0400-000004000000}">
      <formula1>$H$19:$H$21</formula1>
    </dataValidation>
    <dataValidation type="list" allowBlank="1" showInputMessage="1" showErrorMessage="1" sqref="I22:I23 K22:K23" xr:uid="{00000000-0002-0000-0400-000005000000}">
      <formula1>$H$22:$H$23</formula1>
    </dataValidation>
    <dataValidation type="list" allowBlank="1" showInputMessage="1" showErrorMessage="1" sqref="I24:I25 K24:K25" xr:uid="{00000000-0002-0000-0400-000007000000}">
      <formula1>$H$24:$H$25</formula1>
    </dataValidation>
    <dataValidation type="list" allowBlank="1" showInputMessage="1" showErrorMessage="1" sqref="K13:K18 I13:I18" xr:uid="{00000000-0002-0000-0400-000009000000}">
      <formula1>$H$14:$H$18</formula1>
    </dataValidation>
    <dataValidation type="list" allowBlank="1" showInputMessage="1" showErrorMessage="1" sqref="K26:K27 I26:I27" xr:uid="{00000000-0002-0000-0400-000003000000}">
      <formula1>$H$26:$H$27</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50"/>
  <sheetViews>
    <sheetView view="pageBreakPreview" zoomScale="80" zoomScaleNormal="85" zoomScaleSheetLayoutView="80" workbookViewId="0">
      <selection activeCell="AS19" sqref="AS19"/>
    </sheetView>
  </sheetViews>
  <sheetFormatPr defaultColWidth="3.125" defaultRowHeight="18" customHeight="1" x14ac:dyDescent="0.15"/>
  <cols>
    <col min="1" max="70" width="3.875" style="64" customWidth="1"/>
    <col min="71" max="16384" width="3.125" style="64"/>
  </cols>
  <sheetData>
    <row r="1" spans="1:70" ht="22.5" customHeight="1" x14ac:dyDescent="0.15">
      <c r="A1" s="63" t="s">
        <v>114</v>
      </c>
      <c r="O1" s="65"/>
      <c r="P1" s="65"/>
      <c r="Q1" s="65"/>
      <c r="R1" s="66"/>
      <c r="S1" s="66"/>
      <c r="T1" s="66"/>
      <c r="U1" s="66"/>
      <c r="V1" s="66"/>
      <c r="W1" s="66"/>
      <c r="X1" s="66"/>
      <c r="Y1" s="66"/>
      <c r="Z1" s="66"/>
      <c r="AA1" s="66"/>
      <c r="AB1" s="66"/>
      <c r="AC1" s="66"/>
      <c r="AD1" s="66"/>
      <c r="AE1" s="66"/>
      <c r="AF1" s="66"/>
      <c r="AG1" s="66"/>
      <c r="AH1" s="66"/>
      <c r="AI1" s="66"/>
      <c r="AJ1" s="426" t="s">
        <v>115</v>
      </c>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7"/>
      <c r="BN1" s="427"/>
      <c r="BO1" s="427"/>
      <c r="BP1" s="427"/>
      <c r="BQ1" s="427"/>
      <c r="BR1" s="427"/>
    </row>
    <row r="2" spans="1:70" ht="22.5" customHeight="1" thickBot="1" x14ac:dyDescent="0.2">
      <c r="O2" s="367" t="s">
        <v>116</v>
      </c>
      <c r="P2" s="368"/>
      <c r="Q2" s="369"/>
      <c r="R2" s="370"/>
      <c r="S2" s="371"/>
      <c r="T2" s="371"/>
      <c r="U2" s="371"/>
      <c r="V2" s="371"/>
      <c r="W2" s="371"/>
      <c r="X2" s="371"/>
      <c r="Y2" s="371"/>
      <c r="Z2" s="371"/>
      <c r="AA2" s="371"/>
      <c r="AB2" s="371"/>
      <c r="AC2" s="371"/>
      <c r="AD2" s="371"/>
      <c r="AE2" s="371"/>
      <c r="AF2" s="371"/>
      <c r="AG2" s="371"/>
      <c r="AH2" s="371"/>
      <c r="AI2" s="372"/>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row>
    <row r="3" spans="1:70" ht="15" customHeight="1" x14ac:dyDescent="0.15">
      <c r="A3" s="373" t="s">
        <v>117</v>
      </c>
      <c r="B3" s="374"/>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5"/>
      <c r="AJ3" s="373" t="s">
        <v>118</v>
      </c>
      <c r="AK3" s="374"/>
      <c r="AL3" s="374"/>
      <c r="AM3" s="374"/>
      <c r="AN3" s="374"/>
      <c r="AO3" s="374"/>
      <c r="AP3" s="374"/>
      <c r="AQ3" s="374"/>
      <c r="AR3" s="374"/>
      <c r="AS3" s="374"/>
      <c r="AT3" s="374"/>
      <c r="AU3" s="374"/>
      <c r="AV3" s="374"/>
      <c r="AW3" s="374"/>
      <c r="AX3" s="374"/>
      <c r="AY3" s="374"/>
      <c r="AZ3" s="374"/>
      <c r="BA3" s="374"/>
      <c r="BB3" s="374"/>
      <c r="BC3" s="374"/>
      <c r="BD3" s="374"/>
      <c r="BE3" s="374"/>
      <c r="BF3" s="374"/>
      <c r="BG3" s="374"/>
      <c r="BH3" s="374"/>
      <c r="BI3" s="374"/>
      <c r="BJ3" s="374"/>
      <c r="BK3" s="374"/>
      <c r="BL3" s="374"/>
      <c r="BM3" s="374"/>
      <c r="BN3" s="374"/>
      <c r="BO3" s="374"/>
      <c r="BP3" s="374"/>
      <c r="BQ3" s="374"/>
      <c r="BR3" s="375"/>
    </row>
    <row r="4" spans="1:70" ht="15" customHeight="1" x14ac:dyDescent="0.15">
      <c r="A4" s="376"/>
      <c r="B4" s="377"/>
      <c r="C4" s="377"/>
      <c r="D4" s="377"/>
      <c r="E4" s="377"/>
      <c r="F4" s="377"/>
      <c r="G4" s="377"/>
      <c r="H4" s="377"/>
      <c r="I4" s="377"/>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8"/>
      <c r="AJ4" s="376"/>
      <c r="AK4" s="377"/>
      <c r="AL4" s="377"/>
      <c r="AM4" s="377"/>
      <c r="AN4" s="377"/>
      <c r="AO4" s="377"/>
      <c r="AP4" s="377"/>
      <c r="AQ4" s="377"/>
      <c r="AR4" s="377"/>
      <c r="AS4" s="377"/>
      <c r="AT4" s="377"/>
      <c r="AU4" s="377"/>
      <c r="AV4" s="377"/>
      <c r="AW4" s="377"/>
      <c r="AX4" s="377"/>
      <c r="AY4" s="377"/>
      <c r="AZ4" s="377"/>
      <c r="BA4" s="377"/>
      <c r="BB4" s="377"/>
      <c r="BC4" s="377"/>
      <c r="BD4" s="377"/>
      <c r="BE4" s="377"/>
      <c r="BF4" s="377"/>
      <c r="BG4" s="377"/>
      <c r="BH4" s="377"/>
      <c r="BI4" s="377"/>
      <c r="BJ4" s="377"/>
      <c r="BK4" s="377"/>
      <c r="BL4" s="377"/>
      <c r="BM4" s="377"/>
      <c r="BN4" s="377"/>
      <c r="BO4" s="377"/>
      <c r="BP4" s="377"/>
      <c r="BQ4" s="377"/>
      <c r="BR4" s="378"/>
    </row>
    <row r="5" spans="1:70" ht="19.899999999999999" customHeight="1" x14ac:dyDescent="0.15">
      <c r="A5" s="379" t="s">
        <v>14</v>
      </c>
      <c r="B5" s="380"/>
      <c r="C5" s="380"/>
      <c r="D5" s="381"/>
      <c r="E5" s="395" t="s">
        <v>119</v>
      </c>
      <c r="F5" s="396"/>
      <c r="G5" s="396"/>
      <c r="H5" s="396"/>
      <c r="I5" s="396"/>
      <c r="J5" s="403"/>
      <c r="K5" s="404"/>
      <c r="L5" s="404"/>
      <c r="M5" s="404"/>
      <c r="N5" s="404"/>
      <c r="O5" s="404"/>
      <c r="P5" s="404"/>
      <c r="Q5" s="404"/>
      <c r="R5" s="404"/>
      <c r="S5" s="404"/>
      <c r="T5" s="404"/>
      <c r="U5" s="404"/>
      <c r="V5" s="404"/>
      <c r="W5" s="404"/>
      <c r="X5" s="404"/>
      <c r="Y5" s="404"/>
      <c r="Z5" s="404"/>
      <c r="AA5" s="404"/>
      <c r="AB5" s="404"/>
      <c r="AC5" s="404"/>
      <c r="AD5" s="404"/>
      <c r="AE5" s="404"/>
      <c r="AF5" s="404"/>
      <c r="AG5" s="404"/>
      <c r="AH5" s="404"/>
      <c r="AI5" s="405"/>
      <c r="AJ5" s="365" t="s">
        <v>120</v>
      </c>
      <c r="AK5" s="366"/>
      <c r="AL5" s="438" t="s">
        <v>121</v>
      </c>
      <c r="AM5" s="434"/>
      <c r="AN5" s="434"/>
      <c r="AO5" s="434"/>
      <c r="AP5" s="434"/>
      <c r="AQ5" s="434"/>
      <c r="AR5" s="434"/>
      <c r="AS5" s="434"/>
      <c r="AT5" s="434"/>
      <c r="AU5" s="434"/>
      <c r="AV5" s="434"/>
      <c r="AW5" s="434"/>
      <c r="AX5" s="434"/>
      <c r="AY5" s="434"/>
      <c r="AZ5" s="434"/>
      <c r="BA5" s="434"/>
      <c r="BB5" s="434"/>
      <c r="BC5" s="434"/>
      <c r="BD5" s="434"/>
      <c r="BE5" s="434"/>
      <c r="BF5" s="434"/>
      <c r="BG5" s="434"/>
      <c r="BH5" s="434"/>
      <c r="BI5" s="434"/>
      <c r="BJ5" s="434"/>
      <c r="BK5" s="434"/>
      <c r="BL5" s="434"/>
      <c r="BM5" s="434"/>
      <c r="BN5" s="434"/>
      <c r="BO5" s="434"/>
      <c r="BP5" s="434"/>
      <c r="BQ5" s="434"/>
      <c r="BR5" s="435"/>
    </row>
    <row r="6" spans="1:70" ht="19.899999999999999" customHeight="1" x14ac:dyDescent="0.15">
      <c r="A6" s="382"/>
      <c r="B6" s="383"/>
      <c r="C6" s="383"/>
      <c r="D6" s="384"/>
      <c r="E6" s="397"/>
      <c r="F6" s="398"/>
      <c r="G6" s="398"/>
      <c r="H6" s="398"/>
      <c r="I6" s="398"/>
      <c r="J6" s="406"/>
      <c r="K6" s="407"/>
      <c r="L6" s="407"/>
      <c r="M6" s="407"/>
      <c r="N6" s="407"/>
      <c r="O6" s="407"/>
      <c r="P6" s="407"/>
      <c r="Q6" s="407"/>
      <c r="R6" s="407"/>
      <c r="S6" s="407"/>
      <c r="T6" s="407"/>
      <c r="U6" s="407"/>
      <c r="V6" s="407"/>
      <c r="W6" s="407"/>
      <c r="X6" s="407"/>
      <c r="Y6" s="407"/>
      <c r="Z6" s="407"/>
      <c r="AA6" s="407"/>
      <c r="AB6" s="407"/>
      <c r="AC6" s="407"/>
      <c r="AD6" s="407"/>
      <c r="AE6" s="407"/>
      <c r="AF6" s="407"/>
      <c r="AG6" s="407"/>
      <c r="AH6" s="407"/>
      <c r="AI6" s="408"/>
      <c r="AJ6" s="363"/>
      <c r="AK6" s="362"/>
      <c r="AL6" s="359"/>
      <c r="AM6" s="359"/>
      <c r="AN6" s="359"/>
      <c r="AO6" s="359"/>
      <c r="AP6" s="359"/>
      <c r="AQ6" s="359"/>
      <c r="AR6" s="359"/>
      <c r="AS6" s="359"/>
      <c r="AT6" s="359"/>
      <c r="AU6" s="359"/>
      <c r="AV6" s="359"/>
      <c r="AW6" s="359"/>
      <c r="AX6" s="359"/>
      <c r="AY6" s="359"/>
      <c r="AZ6" s="359"/>
      <c r="BA6" s="359"/>
      <c r="BB6" s="359"/>
      <c r="BC6" s="359"/>
      <c r="BD6" s="359"/>
      <c r="BE6" s="359"/>
      <c r="BF6" s="359"/>
      <c r="BG6" s="359"/>
      <c r="BH6" s="359"/>
      <c r="BI6" s="359"/>
      <c r="BJ6" s="359"/>
      <c r="BK6" s="359"/>
      <c r="BL6" s="359"/>
      <c r="BM6" s="359"/>
      <c r="BN6" s="359"/>
      <c r="BO6" s="359"/>
      <c r="BP6" s="359"/>
      <c r="BQ6" s="359"/>
      <c r="BR6" s="360"/>
    </row>
    <row r="7" spans="1:70" ht="19.899999999999999" customHeight="1" x14ac:dyDescent="0.15">
      <c r="A7" s="382"/>
      <c r="B7" s="383"/>
      <c r="C7" s="383"/>
      <c r="D7" s="384"/>
      <c r="E7" s="350" t="s">
        <v>122</v>
      </c>
      <c r="F7" s="351"/>
      <c r="G7" s="351"/>
      <c r="H7" s="351"/>
      <c r="I7" s="351"/>
      <c r="J7" s="409" t="s">
        <v>123</v>
      </c>
      <c r="K7" s="410"/>
      <c r="L7" s="410"/>
      <c r="M7" s="410"/>
      <c r="N7" s="410"/>
      <c r="O7" s="410"/>
      <c r="P7" s="410"/>
      <c r="Q7" s="410"/>
      <c r="R7" s="410"/>
      <c r="S7" s="410"/>
      <c r="T7" s="410"/>
      <c r="U7" s="410"/>
      <c r="V7" s="410"/>
      <c r="W7" s="410"/>
      <c r="X7" s="410"/>
      <c r="Y7" s="410"/>
      <c r="Z7" s="410"/>
      <c r="AA7" s="410"/>
      <c r="AB7" s="410"/>
      <c r="AC7" s="410"/>
      <c r="AD7" s="410"/>
      <c r="AE7" s="410"/>
      <c r="AF7" s="410"/>
      <c r="AG7" s="410"/>
      <c r="AH7" s="410"/>
      <c r="AI7" s="411"/>
      <c r="AJ7" s="361" t="s">
        <v>124</v>
      </c>
      <c r="AK7" s="362"/>
      <c r="AL7" s="358" t="s">
        <v>125</v>
      </c>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8"/>
      <c r="BN7" s="358"/>
      <c r="BO7" s="358"/>
      <c r="BP7" s="358"/>
      <c r="BQ7" s="358"/>
      <c r="BR7" s="364"/>
    </row>
    <row r="8" spans="1:70" ht="19.899999999999999" customHeight="1" x14ac:dyDescent="0.15">
      <c r="A8" s="382"/>
      <c r="B8" s="383"/>
      <c r="C8" s="383"/>
      <c r="D8" s="384"/>
      <c r="E8" s="412" t="s">
        <v>126</v>
      </c>
      <c r="F8" s="413"/>
      <c r="G8" s="413"/>
      <c r="H8" s="413"/>
      <c r="I8" s="413"/>
      <c r="J8" s="414"/>
      <c r="K8" s="415"/>
      <c r="L8" s="415"/>
      <c r="M8" s="415"/>
      <c r="N8" s="415"/>
      <c r="O8" s="415"/>
      <c r="P8" s="415"/>
      <c r="Q8" s="415"/>
      <c r="R8" s="415"/>
      <c r="S8" s="415"/>
      <c r="T8" s="415"/>
      <c r="U8" s="415"/>
      <c r="V8" s="415"/>
      <c r="W8" s="415"/>
      <c r="X8" s="415"/>
      <c r="Y8" s="415"/>
      <c r="Z8" s="415"/>
      <c r="AA8" s="415"/>
      <c r="AB8" s="415"/>
      <c r="AC8" s="415"/>
      <c r="AD8" s="415"/>
      <c r="AE8" s="415"/>
      <c r="AF8" s="415"/>
      <c r="AG8" s="415"/>
      <c r="AH8" s="415"/>
      <c r="AI8" s="416"/>
      <c r="AJ8" s="363"/>
      <c r="AK8" s="362"/>
      <c r="AL8" s="358"/>
      <c r="AM8" s="358"/>
      <c r="AN8" s="358"/>
      <c r="AO8" s="358"/>
      <c r="AP8" s="358"/>
      <c r="AQ8" s="358"/>
      <c r="AR8" s="358"/>
      <c r="AS8" s="358"/>
      <c r="AT8" s="358"/>
      <c r="AU8" s="358"/>
      <c r="AV8" s="358"/>
      <c r="AW8" s="358"/>
      <c r="AX8" s="358"/>
      <c r="AY8" s="358"/>
      <c r="AZ8" s="358"/>
      <c r="BA8" s="358"/>
      <c r="BB8" s="358"/>
      <c r="BC8" s="358"/>
      <c r="BD8" s="358"/>
      <c r="BE8" s="358"/>
      <c r="BF8" s="358"/>
      <c r="BG8" s="358"/>
      <c r="BH8" s="358"/>
      <c r="BI8" s="358"/>
      <c r="BJ8" s="358"/>
      <c r="BK8" s="358"/>
      <c r="BL8" s="358"/>
      <c r="BM8" s="358"/>
      <c r="BN8" s="358"/>
      <c r="BO8" s="358"/>
      <c r="BP8" s="358"/>
      <c r="BQ8" s="358"/>
      <c r="BR8" s="364"/>
    </row>
    <row r="9" spans="1:70" ht="19.899999999999999" customHeight="1" x14ac:dyDescent="0.15">
      <c r="A9" s="382"/>
      <c r="B9" s="383"/>
      <c r="C9" s="383"/>
      <c r="D9" s="384"/>
      <c r="E9" s="397"/>
      <c r="F9" s="398"/>
      <c r="G9" s="398"/>
      <c r="H9" s="398"/>
      <c r="I9" s="398"/>
      <c r="J9" s="406"/>
      <c r="K9" s="407"/>
      <c r="L9" s="407"/>
      <c r="M9" s="407"/>
      <c r="N9" s="407"/>
      <c r="O9" s="407"/>
      <c r="P9" s="407"/>
      <c r="Q9" s="407"/>
      <c r="R9" s="407"/>
      <c r="S9" s="407"/>
      <c r="T9" s="407"/>
      <c r="U9" s="407"/>
      <c r="V9" s="407"/>
      <c r="W9" s="407"/>
      <c r="X9" s="407"/>
      <c r="Y9" s="407"/>
      <c r="Z9" s="407"/>
      <c r="AA9" s="407"/>
      <c r="AB9" s="407"/>
      <c r="AC9" s="407"/>
      <c r="AD9" s="407"/>
      <c r="AE9" s="407"/>
      <c r="AF9" s="407"/>
      <c r="AG9" s="407"/>
      <c r="AH9" s="407"/>
      <c r="AI9" s="408"/>
      <c r="AJ9" s="363"/>
      <c r="AK9" s="362"/>
      <c r="AL9" s="358"/>
      <c r="AM9" s="358"/>
      <c r="AN9" s="358"/>
      <c r="AO9" s="358"/>
      <c r="AP9" s="358"/>
      <c r="AQ9" s="358"/>
      <c r="AR9" s="358"/>
      <c r="AS9" s="358"/>
      <c r="AT9" s="358"/>
      <c r="AU9" s="358"/>
      <c r="AV9" s="358"/>
      <c r="AW9" s="358"/>
      <c r="AX9" s="358"/>
      <c r="AY9" s="358"/>
      <c r="AZ9" s="358"/>
      <c r="BA9" s="358"/>
      <c r="BB9" s="358"/>
      <c r="BC9" s="358"/>
      <c r="BD9" s="358"/>
      <c r="BE9" s="358"/>
      <c r="BF9" s="358"/>
      <c r="BG9" s="358"/>
      <c r="BH9" s="358"/>
      <c r="BI9" s="358"/>
      <c r="BJ9" s="358"/>
      <c r="BK9" s="358"/>
      <c r="BL9" s="358"/>
      <c r="BM9" s="358"/>
      <c r="BN9" s="358"/>
      <c r="BO9" s="358"/>
      <c r="BP9" s="358"/>
      <c r="BQ9" s="358"/>
      <c r="BR9" s="364"/>
    </row>
    <row r="10" spans="1:70" ht="19.899999999999999" customHeight="1" x14ac:dyDescent="0.15">
      <c r="A10" s="382"/>
      <c r="B10" s="383"/>
      <c r="C10" s="383"/>
      <c r="D10" s="384"/>
      <c r="E10" s="388" t="s">
        <v>127</v>
      </c>
      <c r="F10" s="383"/>
      <c r="G10" s="383"/>
      <c r="H10" s="383"/>
      <c r="I10" s="383"/>
      <c r="J10" s="391"/>
      <c r="K10" s="359"/>
      <c r="L10" s="359"/>
      <c r="M10" s="359"/>
      <c r="N10" s="359"/>
      <c r="O10" s="359"/>
      <c r="P10" s="359"/>
      <c r="Q10" s="359"/>
      <c r="R10" s="359"/>
      <c r="S10" s="359"/>
      <c r="T10" s="359"/>
      <c r="U10" s="359"/>
      <c r="V10" s="359"/>
      <c r="W10" s="359"/>
      <c r="X10" s="359"/>
      <c r="Y10" s="359"/>
      <c r="Z10" s="359"/>
      <c r="AA10" s="359"/>
      <c r="AB10" s="359"/>
      <c r="AC10" s="359"/>
      <c r="AD10" s="359"/>
      <c r="AE10" s="359"/>
      <c r="AF10" s="359"/>
      <c r="AG10" s="359"/>
      <c r="AH10" s="359"/>
      <c r="AI10" s="360"/>
      <c r="AJ10" s="363" t="s">
        <v>128</v>
      </c>
      <c r="AK10" s="362"/>
      <c r="AL10" s="358" t="s">
        <v>129</v>
      </c>
      <c r="AM10" s="359"/>
      <c r="AN10" s="359"/>
      <c r="AO10" s="359"/>
      <c r="AP10" s="359"/>
      <c r="AQ10" s="359"/>
      <c r="AR10" s="359"/>
      <c r="AS10" s="359"/>
      <c r="AT10" s="359"/>
      <c r="AU10" s="359"/>
      <c r="AV10" s="359"/>
      <c r="AW10" s="359"/>
      <c r="AX10" s="359"/>
      <c r="AY10" s="359"/>
      <c r="AZ10" s="359"/>
      <c r="BA10" s="359"/>
      <c r="BB10" s="359"/>
      <c r="BC10" s="359"/>
      <c r="BD10" s="359"/>
      <c r="BE10" s="359"/>
      <c r="BF10" s="359"/>
      <c r="BG10" s="359"/>
      <c r="BH10" s="359"/>
      <c r="BI10" s="359"/>
      <c r="BJ10" s="359"/>
      <c r="BK10" s="359"/>
      <c r="BL10" s="359"/>
      <c r="BM10" s="359"/>
      <c r="BN10" s="359"/>
      <c r="BO10" s="359"/>
      <c r="BP10" s="359"/>
      <c r="BQ10" s="359"/>
      <c r="BR10" s="360"/>
    </row>
    <row r="11" spans="1:70" ht="19.899999999999999" customHeight="1" thickBot="1" x14ac:dyDescent="0.2">
      <c r="A11" s="385"/>
      <c r="B11" s="386"/>
      <c r="C11" s="386"/>
      <c r="D11" s="387"/>
      <c r="E11" s="399"/>
      <c r="F11" s="386"/>
      <c r="G11" s="386"/>
      <c r="H11" s="386"/>
      <c r="I11" s="386"/>
      <c r="J11" s="400"/>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2"/>
      <c r="AJ11" s="363"/>
      <c r="AK11" s="362"/>
      <c r="AL11" s="359"/>
      <c r="AM11" s="359"/>
      <c r="AN11" s="359"/>
      <c r="AO11" s="359"/>
      <c r="AP11" s="359"/>
      <c r="AQ11" s="359"/>
      <c r="AR11" s="359"/>
      <c r="AS11" s="359"/>
      <c r="AT11" s="359"/>
      <c r="AU11" s="359"/>
      <c r="AV11" s="359"/>
      <c r="AW11" s="359"/>
      <c r="AX11" s="359"/>
      <c r="AY11" s="359"/>
      <c r="AZ11" s="359"/>
      <c r="BA11" s="359"/>
      <c r="BB11" s="359"/>
      <c r="BC11" s="359"/>
      <c r="BD11" s="359"/>
      <c r="BE11" s="359"/>
      <c r="BF11" s="359"/>
      <c r="BG11" s="359"/>
      <c r="BH11" s="359"/>
      <c r="BI11" s="359"/>
      <c r="BJ11" s="359"/>
      <c r="BK11" s="359"/>
      <c r="BL11" s="359"/>
      <c r="BM11" s="359"/>
      <c r="BN11" s="359"/>
      <c r="BO11" s="359"/>
      <c r="BP11" s="359"/>
      <c r="BQ11" s="359"/>
      <c r="BR11" s="360"/>
    </row>
    <row r="12" spans="1:70" ht="15" customHeight="1" thickTop="1" x14ac:dyDescent="0.15">
      <c r="A12" s="417"/>
      <c r="B12" s="418"/>
      <c r="C12" s="418"/>
      <c r="D12" s="418"/>
      <c r="E12" s="418"/>
      <c r="F12" s="418"/>
      <c r="G12" s="421" t="s">
        <v>130</v>
      </c>
      <c r="H12" s="421"/>
      <c r="I12" s="421"/>
      <c r="J12" s="421"/>
      <c r="K12" s="421"/>
      <c r="L12" s="421"/>
      <c r="M12" s="421"/>
      <c r="N12" s="421"/>
      <c r="O12" s="421"/>
      <c r="P12" s="421"/>
      <c r="Q12" s="421"/>
      <c r="R12" s="421"/>
      <c r="S12" s="421"/>
      <c r="T12" s="421"/>
      <c r="U12" s="421"/>
      <c r="V12" s="421"/>
      <c r="W12" s="421"/>
      <c r="X12" s="421"/>
      <c r="Y12" s="421"/>
      <c r="Z12" s="421"/>
      <c r="AA12" s="421"/>
      <c r="AB12" s="421"/>
      <c r="AC12" s="421"/>
      <c r="AD12" s="119"/>
      <c r="AE12" s="67"/>
      <c r="AF12" s="67"/>
      <c r="AG12" s="67"/>
      <c r="AH12" s="67"/>
      <c r="AI12" s="68"/>
      <c r="AJ12" s="431" t="s">
        <v>131</v>
      </c>
      <c r="AK12" s="432"/>
      <c r="AL12" s="432"/>
      <c r="AM12" s="432"/>
      <c r="AN12" s="432"/>
      <c r="AO12" s="432"/>
      <c r="AP12" s="432"/>
      <c r="AQ12" s="432"/>
      <c r="AR12" s="432"/>
      <c r="AS12" s="432"/>
      <c r="AT12" s="432"/>
      <c r="AU12" s="432"/>
      <c r="AV12" s="432"/>
      <c r="AW12" s="432"/>
      <c r="AX12" s="432"/>
      <c r="AY12" s="432"/>
      <c r="AZ12" s="432"/>
      <c r="BA12" s="432"/>
      <c r="BB12" s="432"/>
      <c r="BC12" s="432"/>
      <c r="BD12" s="432"/>
      <c r="BE12" s="432"/>
      <c r="BF12" s="432"/>
      <c r="BG12" s="432"/>
      <c r="BH12" s="432"/>
      <c r="BI12" s="432"/>
      <c r="BJ12" s="432"/>
      <c r="BK12" s="432"/>
      <c r="BL12" s="432"/>
      <c r="BM12" s="432"/>
      <c r="BN12" s="432"/>
      <c r="BO12" s="432"/>
      <c r="BP12" s="432"/>
      <c r="BQ12" s="432"/>
      <c r="BR12" s="433"/>
    </row>
    <row r="13" spans="1:70" ht="15" customHeight="1" x14ac:dyDescent="0.15">
      <c r="A13" s="419"/>
      <c r="B13" s="420"/>
      <c r="C13" s="420"/>
      <c r="D13" s="420"/>
      <c r="E13" s="420"/>
      <c r="F13" s="420"/>
      <c r="G13" s="422"/>
      <c r="H13" s="422"/>
      <c r="I13" s="422"/>
      <c r="J13" s="422"/>
      <c r="K13" s="422"/>
      <c r="L13" s="422"/>
      <c r="M13" s="422"/>
      <c r="N13" s="422"/>
      <c r="O13" s="422"/>
      <c r="P13" s="422"/>
      <c r="Q13" s="422"/>
      <c r="R13" s="422"/>
      <c r="S13" s="422"/>
      <c r="T13" s="422"/>
      <c r="U13" s="422"/>
      <c r="V13" s="422"/>
      <c r="W13" s="422"/>
      <c r="X13" s="422"/>
      <c r="Y13" s="422"/>
      <c r="Z13" s="422"/>
      <c r="AA13" s="422"/>
      <c r="AB13" s="422"/>
      <c r="AC13" s="422"/>
      <c r="AD13" s="436" t="s">
        <v>132</v>
      </c>
      <c r="AE13" s="436"/>
      <c r="AF13" s="436"/>
      <c r="AG13" s="436" t="s">
        <v>133</v>
      </c>
      <c r="AH13" s="436"/>
      <c r="AI13" s="437"/>
      <c r="AJ13" s="376"/>
      <c r="AK13" s="377"/>
      <c r="AL13" s="377"/>
      <c r="AM13" s="377"/>
      <c r="AN13" s="377"/>
      <c r="AO13" s="377"/>
      <c r="AP13" s="377"/>
      <c r="AQ13" s="377"/>
      <c r="AR13" s="377"/>
      <c r="AS13" s="377"/>
      <c r="AT13" s="377"/>
      <c r="AU13" s="377"/>
      <c r="AV13" s="377"/>
      <c r="AW13" s="377"/>
      <c r="AX13" s="377"/>
      <c r="AY13" s="377"/>
      <c r="AZ13" s="377"/>
      <c r="BA13" s="377"/>
      <c r="BB13" s="377"/>
      <c r="BC13" s="377"/>
      <c r="BD13" s="377"/>
      <c r="BE13" s="377"/>
      <c r="BF13" s="377"/>
      <c r="BG13" s="377"/>
      <c r="BH13" s="377"/>
      <c r="BI13" s="377"/>
      <c r="BJ13" s="377"/>
      <c r="BK13" s="377"/>
      <c r="BL13" s="377"/>
      <c r="BM13" s="377"/>
      <c r="BN13" s="377"/>
      <c r="BO13" s="377"/>
      <c r="BP13" s="377"/>
      <c r="BQ13" s="377"/>
      <c r="BR13" s="378"/>
    </row>
    <row r="14" spans="1:70" ht="21.75" customHeight="1" x14ac:dyDescent="0.15">
      <c r="A14" s="333" t="s">
        <v>24</v>
      </c>
      <c r="B14" s="334"/>
      <c r="C14" s="334"/>
      <c r="D14" s="334"/>
      <c r="E14" s="111" t="s">
        <v>134</v>
      </c>
      <c r="F14" s="113" t="s">
        <v>135</v>
      </c>
      <c r="G14" s="113"/>
      <c r="H14" s="69"/>
      <c r="I14" s="69"/>
      <c r="J14" s="69"/>
      <c r="K14" s="69"/>
      <c r="L14" s="69"/>
      <c r="M14" s="69"/>
      <c r="N14" s="69"/>
      <c r="O14" s="69"/>
      <c r="P14" s="69"/>
      <c r="Q14" s="69"/>
      <c r="R14" s="69"/>
      <c r="S14" s="69"/>
      <c r="T14" s="69"/>
      <c r="U14" s="69"/>
      <c r="V14" s="69"/>
      <c r="W14" s="69"/>
      <c r="X14" s="69"/>
      <c r="Y14" s="69"/>
      <c r="Z14" s="69"/>
      <c r="AA14" s="69"/>
      <c r="AB14" s="69"/>
      <c r="AC14" s="69"/>
      <c r="AD14" s="347"/>
      <c r="AE14" s="348"/>
      <c r="AF14" s="349"/>
      <c r="AG14" s="350"/>
      <c r="AH14" s="351"/>
      <c r="AI14" s="352"/>
      <c r="AJ14" s="365" t="s">
        <v>120</v>
      </c>
      <c r="AK14" s="366"/>
      <c r="AL14" s="434" t="s">
        <v>136</v>
      </c>
      <c r="AM14" s="434"/>
      <c r="AN14" s="434"/>
      <c r="AO14" s="434"/>
      <c r="AP14" s="434"/>
      <c r="AQ14" s="434"/>
      <c r="AR14" s="434"/>
      <c r="AS14" s="434"/>
      <c r="AT14" s="434"/>
      <c r="AU14" s="434"/>
      <c r="AV14" s="434"/>
      <c r="AW14" s="434"/>
      <c r="AX14" s="434"/>
      <c r="AY14" s="434"/>
      <c r="AZ14" s="434"/>
      <c r="BA14" s="434"/>
      <c r="BB14" s="434"/>
      <c r="BC14" s="434"/>
      <c r="BD14" s="434"/>
      <c r="BE14" s="434"/>
      <c r="BF14" s="434"/>
      <c r="BG14" s="434"/>
      <c r="BH14" s="434"/>
      <c r="BI14" s="434"/>
      <c r="BJ14" s="434"/>
      <c r="BK14" s="434"/>
      <c r="BL14" s="434"/>
      <c r="BM14" s="434"/>
      <c r="BN14" s="434"/>
      <c r="BO14" s="434"/>
      <c r="BP14" s="434"/>
      <c r="BQ14" s="434"/>
      <c r="BR14" s="435"/>
    </row>
    <row r="15" spans="1:70" ht="22.5" customHeight="1" x14ac:dyDescent="0.15">
      <c r="A15" s="336"/>
      <c r="B15" s="337"/>
      <c r="C15" s="337"/>
      <c r="D15" s="337"/>
      <c r="E15" s="111" t="s">
        <v>137</v>
      </c>
      <c r="F15" s="113" t="s">
        <v>138</v>
      </c>
      <c r="G15" s="113"/>
      <c r="H15" s="69"/>
      <c r="I15" s="69"/>
      <c r="J15" s="69"/>
      <c r="K15" s="69"/>
      <c r="L15" s="69"/>
      <c r="M15" s="69"/>
      <c r="N15" s="69"/>
      <c r="O15" s="69"/>
      <c r="P15" s="69"/>
      <c r="Q15" s="69"/>
      <c r="R15" s="69"/>
      <c r="S15" s="69"/>
      <c r="T15" s="69"/>
      <c r="U15" s="69"/>
      <c r="V15" s="69"/>
      <c r="W15" s="69"/>
      <c r="X15" s="69"/>
      <c r="Y15" s="69"/>
      <c r="Z15" s="69"/>
      <c r="AA15" s="69"/>
      <c r="AB15" s="69"/>
      <c r="AC15" s="69"/>
      <c r="AD15" s="347"/>
      <c r="AE15" s="348"/>
      <c r="AF15" s="349"/>
      <c r="AG15" s="350"/>
      <c r="AH15" s="351"/>
      <c r="AI15" s="352"/>
      <c r="AJ15" s="363"/>
      <c r="AK15" s="362"/>
      <c r="AL15" s="359"/>
      <c r="AM15" s="359"/>
      <c r="AN15" s="359"/>
      <c r="AO15" s="359"/>
      <c r="AP15" s="359"/>
      <c r="AQ15" s="359"/>
      <c r="AR15" s="359"/>
      <c r="AS15" s="359"/>
      <c r="AT15" s="359"/>
      <c r="AU15" s="359"/>
      <c r="AV15" s="359"/>
      <c r="AW15" s="359"/>
      <c r="AX15" s="359"/>
      <c r="AY15" s="359"/>
      <c r="AZ15" s="359"/>
      <c r="BA15" s="359"/>
      <c r="BB15" s="359"/>
      <c r="BC15" s="359"/>
      <c r="BD15" s="359"/>
      <c r="BE15" s="359"/>
      <c r="BF15" s="359"/>
      <c r="BG15" s="359"/>
      <c r="BH15" s="359"/>
      <c r="BI15" s="359"/>
      <c r="BJ15" s="359"/>
      <c r="BK15" s="359"/>
      <c r="BL15" s="359"/>
      <c r="BM15" s="359"/>
      <c r="BN15" s="359"/>
      <c r="BO15" s="359"/>
      <c r="BP15" s="359"/>
      <c r="BQ15" s="359"/>
      <c r="BR15" s="360"/>
    </row>
    <row r="16" spans="1:70" ht="22.5" customHeight="1" x14ac:dyDescent="0.15">
      <c r="A16" s="336"/>
      <c r="B16" s="337"/>
      <c r="C16" s="337"/>
      <c r="D16" s="337"/>
      <c r="E16" s="111" t="s">
        <v>139</v>
      </c>
      <c r="F16" s="113" t="s">
        <v>140</v>
      </c>
      <c r="G16" s="113"/>
      <c r="H16" s="69"/>
      <c r="I16" s="69"/>
      <c r="J16" s="69"/>
      <c r="K16" s="69"/>
      <c r="L16" s="69"/>
      <c r="M16" s="69"/>
      <c r="N16" s="69"/>
      <c r="O16" s="69"/>
      <c r="P16" s="69"/>
      <c r="Q16" s="69"/>
      <c r="R16" s="69"/>
      <c r="S16" s="69"/>
      <c r="T16" s="69"/>
      <c r="U16" s="69"/>
      <c r="V16" s="69"/>
      <c r="W16" s="69"/>
      <c r="X16" s="69"/>
      <c r="Y16" s="69"/>
      <c r="Z16" s="69"/>
      <c r="AA16" s="69"/>
      <c r="AB16" s="69"/>
      <c r="AC16" s="69"/>
      <c r="AD16" s="347"/>
      <c r="AE16" s="348"/>
      <c r="AF16" s="349"/>
      <c r="AG16" s="353"/>
      <c r="AH16" s="354"/>
      <c r="AI16" s="355"/>
      <c r="AJ16" s="363" t="s">
        <v>141</v>
      </c>
      <c r="AK16" s="362"/>
      <c r="AL16" s="429" t="s">
        <v>142</v>
      </c>
      <c r="AM16" s="429"/>
      <c r="AN16" s="429"/>
      <c r="AO16" s="429"/>
      <c r="AP16" s="429"/>
      <c r="AQ16" s="429"/>
      <c r="AR16" s="429"/>
      <c r="AS16" s="429"/>
      <c r="AT16" s="429"/>
      <c r="AU16" s="429"/>
      <c r="AV16" s="429"/>
      <c r="AW16" s="429"/>
      <c r="AX16" s="429"/>
      <c r="AY16" s="429"/>
      <c r="AZ16" s="429"/>
      <c r="BA16" s="429"/>
      <c r="BB16" s="429"/>
      <c r="BC16" s="429"/>
      <c r="BD16" s="429"/>
      <c r="BE16" s="429"/>
      <c r="BF16" s="429"/>
      <c r="BG16" s="429"/>
      <c r="BH16" s="429"/>
      <c r="BI16" s="429"/>
      <c r="BJ16" s="429"/>
      <c r="BK16" s="429"/>
      <c r="BL16" s="429"/>
      <c r="BM16" s="429"/>
      <c r="BN16" s="429"/>
      <c r="BO16" s="429"/>
      <c r="BP16" s="429"/>
      <c r="BQ16" s="429"/>
      <c r="BR16" s="430"/>
    </row>
    <row r="17" spans="1:70" ht="22.5" customHeight="1" x14ac:dyDescent="0.15">
      <c r="A17" s="336"/>
      <c r="B17" s="337"/>
      <c r="C17" s="337"/>
      <c r="D17" s="337"/>
      <c r="E17" s="111" t="s">
        <v>143</v>
      </c>
      <c r="F17" s="113" t="s">
        <v>144</v>
      </c>
      <c r="G17" s="113"/>
      <c r="H17" s="70"/>
      <c r="I17" s="70"/>
      <c r="J17" s="70"/>
      <c r="K17" s="70"/>
      <c r="L17" s="70"/>
      <c r="M17" s="112"/>
      <c r="N17" s="112"/>
      <c r="O17" s="112"/>
      <c r="P17" s="112"/>
      <c r="Q17" s="112"/>
      <c r="R17" s="112"/>
      <c r="S17" s="112"/>
      <c r="T17" s="112"/>
      <c r="U17" s="112"/>
      <c r="V17" s="112"/>
      <c r="W17" s="112"/>
      <c r="X17" s="112"/>
      <c r="Y17" s="112"/>
      <c r="Z17" s="112"/>
      <c r="AA17" s="112"/>
      <c r="AB17" s="112"/>
      <c r="AC17" s="112"/>
      <c r="AD17" s="347"/>
      <c r="AE17" s="348"/>
      <c r="AF17" s="349"/>
      <c r="AG17" s="350"/>
      <c r="AH17" s="351"/>
      <c r="AI17" s="352"/>
      <c r="AJ17" s="363"/>
      <c r="AK17" s="362"/>
      <c r="AL17" s="429"/>
      <c r="AM17" s="429"/>
      <c r="AN17" s="429"/>
      <c r="AO17" s="429"/>
      <c r="AP17" s="429"/>
      <c r="AQ17" s="429"/>
      <c r="AR17" s="429"/>
      <c r="AS17" s="429"/>
      <c r="AT17" s="429"/>
      <c r="AU17" s="429"/>
      <c r="AV17" s="429"/>
      <c r="AW17" s="429"/>
      <c r="AX17" s="429"/>
      <c r="AY17" s="429"/>
      <c r="AZ17" s="429"/>
      <c r="BA17" s="429"/>
      <c r="BB17" s="429"/>
      <c r="BC17" s="429"/>
      <c r="BD17" s="429"/>
      <c r="BE17" s="429"/>
      <c r="BF17" s="429"/>
      <c r="BG17" s="429"/>
      <c r="BH17" s="429"/>
      <c r="BI17" s="429"/>
      <c r="BJ17" s="429"/>
      <c r="BK17" s="429"/>
      <c r="BL17" s="429"/>
      <c r="BM17" s="429"/>
      <c r="BN17" s="429"/>
      <c r="BO17" s="429"/>
      <c r="BP17" s="429"/>
      <c r="BQ17" s="429"/>
      <c r="BR17" s="430"/>
    </row>
    <row r="18" spans="1:70" ht="22.5" customHeight="1" x14ac:dyDescent="0.15">
      <c r="A18" s="336"/>
      <c r="B18" s="337"/>
      <c r="C18" s="337"/>
      <c r="D18" s="337"/>
      <c r="E18" s="111" t="s">
        <v>145</v>
      </c>
      <c r="F18" s="113" t="s">
        <v>146</v>
      </c>
      <c r="G18" s="113"/>
      <c r="H18" s="70"/>
      <c r="I18" s="70"/>
      <c r="J18" s="70"/>
      <c r="K18" s="70"/>
      <c r="L18" s="70"/>
      <c r="M18" s="112"/>
      <c r="N18" s="112"/>
      <c r="O18" s="112"/>
      <c r="P18" s="112"/>
      <c r="Q18" s="112"/>
      <c r="R18" s="112"/>
      <c r="S18" s="112"/>
      <c r="T18" s="112"/>
      <c r="U18" s="112"/>
      <c r="V18" s="112"/>
      <c r="W18" s="112"/>
      <c r="X18" s="112"/>
      <c r="Y18" s="112"/>
      <c r="Z18" s="112"/>
      <c r="AA18" s="112"/>
      <c r="AB18" s="112"/>
      <c r="AC18" s="112"/>
      <c r="AD18" s="347"/>
      <c r="AE18" s="348"/>
      <c r="AF18" s="349"/>
      <c r="AG18" s="350"/>
      <c r="AH18" s="351"/>
      <c r="AI18" s="352"/>
      <c r="AJ18" s="71"/>
      <c r="BR18" s="72"/>
    </row>
    <row r="19" spans="1:70" ht="22.5" customHeight="1" x14ac:dyDescent="0.15">
      <c r="A19" s="336"/>
      <c r="B19" s="337"/>
      <c r="C19" s="337"/>
      <c r="D19" s="337"/>
      <c r="E19" s="111" t="s">
        <v>147</v>
      </c>
      <c r="F19" s="113" t="s">
        <v>148</v>
      </c>
      <c r="G19" s="113"/>
      <c r="H19" s="70"/>
      <c r="I19" s="70"/>
      <c r="J19" s="70"/>
      <c r="K19" s="70"/>
      <c r="L19" s="70"/>
      <c r="M19" s="112"/>
      <c r="N19" s="112"/>
      <c r="O19" s="112"/>
      <c r="P19" s="112"/>
      <c r="Q19" s="112"/>
      <c r="R19" s="112"/>
      <c r="S19" s="112"/>
      <c r="T19" s="112"/>
      <c r="U19" s="112"/>
      <c r="V19" s="112"/>
      <c r="W19" s="112"/>
      <c r="X19" s="112"/>
      <c r="Y19" s="112"/>
      <c r="Z19" s="112"/>
      <c r="AA19" s="112"/>
      <c r="AB19" s="112"/>
      <c r="AC19" s="112"/>
      <c r="AD19" s="347"/>
      <c r="AE19" s="348"/>
      <c r="AF19" s="349"/>
      <c r="AG19" s="350"/>
      <c r="AH19" s="351"/>
      <c r="AI19" s="352"/>
      <c r="AJ19" s="71"/>
      <c r="BR19" s="72"/>
    </row>
    <row r="20" spans="1:70" ht="22.5" customHeight="1" x14ac:dyDescent="0.15">
      <c r="A20" s="336"/>
      <c r="B20" s="337"/>
      <c r="C20" s="337"/>
      <c r="D20" s="337"/>
      <c r="E20" s="356" t="s">
        <v>149</v>
      </c>
      <c r="F20" s="69" t="s">
        <v>150</v>
      </c>
      <c r="G20" s="69"/>
      <c r="H20" s="70"/>
      <c r="I20" s="70"/>
      <c r="J20" s="70"/>
      <c r="K20" s="70"/>
      <c r="L20" s="70"/>
      <c r="M20" s="112"/>
      <c r="N20" s="112"/>
      <c r="O20" s="112"/>
      <c r="P20" s="112"/>
      <c r="Q20" s="112"/>
      <c r="R20" s="112"/>
      <c r="S20" s="112"/>
      <c r="T20" s="112"/>
      <c r="U20" s="112"/>
      <c r="V20" s="112"/>
      <c r="W20" s="112"/>
      <c r="X20" s="112"/>
      <c r="Y20" s="112"/>
      <c r="Z20" s="112"/>
      <c r="AA20" s="112"/>
      <c r="AB20" s="112"/>
      <c r="AC20" s="112"/>
      <c r="AD20" s="347"/>
      <c r="AE20" s="348"/>
      <c r="AF20" s="349"/>
      <c r="AG20" s="350"/>
      <c r="AH20" s="351"/>
      <c r="AI20" s="352"/>
      <c r="AJ20" s="71"/>
      <c r="BR20" s="72"/>
    </row>
    <row r="21" spans="1:70" ht="22.5" customHeight="1" thickBot="1" x14ac:dyDescent="0.2">
      <c r="A21" s="336"/>
      <c r="B21" s="337"/>
      <c r="C21" s="337"/>
      <c r="D21" s="337"/>
      <c r="E21" s="357"/>
      <c r="F21" s="120" t="s">
        <v>151</v>
      </c>
      <c r="G21" s="120"/>
      <c r="H21" s="73"/>
      <c r="I21" s="70"/>
      <c r="J21" s="70"/>
      <c r="K21" s="70"/>
      <c r="L21" s="70"/>
      <c r="M21" s="112"/>
      <c r="N21" s="112"/>
      <c r="O21" s="112"/>
      <c r="P21" s="112"/>
      <c r="Q21" s="112"/>
      <c r="R21" s="112"/>
      <c r="S21" s="112"/>
      <c r="T21" s="112"/>
      <c r="U21" s="112"/>
      <c r="V21" s="112"/>
      <c r="W21" s="112"/>
      <c r="X21" s="112"/>
      <c r="Y21" s="112"/>
      <c r="Z21" s="112"/>
      <c r="AA21" s="112"/>
      <c r="AB21" s="112"/>
      <c r="AC21" s="112"/>
      <c r="AD21" s="423"/>
      <c r="AE21" s="424"/>
      <c r="AF21" s="425"/>
      <c r="AG21" s="350"/>
      <c r="AH21" s="351"/>
      <c r="AI21" s="352"/>
      <c r="AJ21" s="71"/>
      <c r="BR21" s="72"/>
    </row>
    <row r="22" spans="1:70" ht="15" customHeight="1" thickTop="1" thickBot="1" x14ac:dyDescent="0.2">
      <c r="A22" s="327" t="s">
        <v>152</v>
      </c>
      <c r="B22" s="328"/>
      <c r="C22" s="328"/>
      <c r="D22" s="328"/>
      <c r="E22" s="328"/>
      <c r="F22" s="328"/>
      <c r="G22" s="328"/>
      <c r="H22" s="328"/>
      <c r="I22" s="328"/>
      <c r="J22" s="328"/>
      <c r="K22" s="328"/>
      <c r="L22" s="328"/>
      <c r="M22" s="328"/>
      <c r="N22" s="328"/>
      <c r="O22" s="328"/>
      <c r="P22" s="328"/>
      <c r="Q22" s="328"/>
      <c r="R22" s="328"/>
      <c r="S22" s="328"/>
      <c r="T22" s="328"/>
      <c r="U22" s="328"/>
      <c r="V22" s="328"/>
      <c r="W22" s="328"/>
      <c r="X22" s="328"/>
      <c r="Y22" s="328"/>
      <c r="Z22" s="328"/>
      <c r="AA22" s="328"/>
      <c r="AB22" s="328"/>
      <c r="AC22" s="328"/>
      <c r="AD22" s="328"/>
      <c r="AE22" s="328"/>
      <c r="AF22" s="328"/>
      <c r="AG22" s="328"/>
      <c r="AH22" s="328"/>
      <c r="AI22" s="329"/>
      <c r="AJ22" s="71"/>
      <c r="BR22" s="72"/>
    </row>
    <row r="23" spans="1:70" ht="15" customHeight="1" thickTop="1" x14ac:dyDescent="0.15">
      <c r="A23" s="330"/>
      <c r="B23" s="331"/>
      <c r="C23" s="331"/>
      <c r="D23" s="331"/>
      <c r="E23" s="331"/>
      <c r="F23" s="331"/>
      <c r="G23" s="331"/>
      <c r="H23" s="331"/>
      <c r="I23" s="331"/>
      <c r="J23" s="331"/>
      <c r="K23" s="331"/>
      <c r="L23" s="331"/>
      <c r="M23" s="331"/>
      <c r="N23" s="331"/>
      <c r="O23" s="331"/>
      <c r="P23" s="331"/>
      <c r="Q23" s="331"/>
      <c r="R23" s="331"/>
      <c r="S23" s="331"/>
      <c r="T23" s="331"/>
      <c r="U23" s="331"/>
      <c r="V23" s="331"/>
      <c r="W23" s="331"/>
      <c r="X23" s="331"/>
      <c r="Y23" s="331"/>
      <c r="Z23" s="331"/>
      <c r="AA23" s="331"/>
      <c r="AB23" s="331"/>
      <c r="AC23" s="331"/>
      <c r="AD23" s="331"/>
      <c r="AE23" s="331"/>
      <c r="AF23" s="331"/>
      <c r="AG23" s="331"/>
      <c r="AH23" s="331"/>
      <c r="AI23" s="332"/>
      <c r="AJ23" s="71"/>
      <c r="BR23" s="72"/>
    </row>
    <row r="24" spans="1:70" ht="19.5" customHeight="1" x14ac:dyDescent="0.15">
      <c r="A24" s="333" t="s">
        <v>33</v>
      </c>
      <c r="B24" s="334"/>
      <c r="C24" s="334"/>
      <c r="D24" s="335"/>
      <c r="E24" s="342" t="s">
        <v>153</v>
      </c>
      <c r="F24" s="343"/>
      <c r="G24" s="343"/>
      <c r="H24" s="343"/>
      <c r="I24" s="343"/>
      <c r="J24" s="344"/>
      <c r="K24" s="345"/>
      <c r="L24" s="345"/>
      <c r="M24" s="345"/>
      <c r="N24" s="345"/>
      <c r="O24" s="345"/>
      <c r="P24" s="345"/>
      <c r="Q24" s="345"/>
      <c r="R24" s="345"/>
      <c r="S24" s="345"/>
      <c r="T24" s="345"/>
      <c r="U24" s="345"/>
      <c r="V24" s="345"/>
      <c r="W24" s="345"/>
      <c r="X24" s="345"/>
      <c r="Y24" s="345"/>
      <c r="Z24" s="345"/>
      <c r="AA24" s="345"/>
      <c r="AB24" s="345"/>
      <c r="AC24" s="345"/>
      <c r="AD24" s="345"/>
      <c r="AE24" s="345"/>
      <c r="AF24" s="345"/>
      <c r="AG24" s="345"/>
      <c r="AH24" s="345"/>
      <c r="AI24" s="346"/>
      <c r="AJ24" s="71"/>
      <c r="BR24" s="72"/>
    </row>
    <row r="25" spans="1:70" ht="19.5" customHeight="1" x14ac:dyDescent="0.15">
      <c r="A25" s="336"/>
      <c r="B25" s="337"/>
      <c r="C25" s="337"/>
      <c r="D25" s="338"/>
      <c r="E25" s="388" t="s">
        <v>154</v>
      </c>
      <c r="F25" s="383"/>
      <c r="G25" s="383"/>
      <c r="H25" s="383"/>
      <c r="I25" s="383"/>
      <c r="J25" s="391"/>
      <c r="K25" s="359"/>
      <c r="L25" s="359"/>
      <c r="M25" s="359"/>
      <c r="N25" s="359"/>
      <c r="O25" s="359"/>
      <c r="P25" s="359"/>
      <c r="Q25" s="359"/>
      <c r="R25" s="359"/>
      <c r="S25" s="359"/>
      <c r="T25" s="359"/>
      <c r="U25" s="359"/>
      <c r="V25" s="359"/>
      <c r="W25" s="359"/>
      <c r="X25" s="359"/>
      <c r="Y25" s="359"/>
      <c r="Z25" s="359"/>
      <c r="AA25" s="359"/>
      <c r="AB25" s="359"/>
      <c r="AC25" s="359"/>
      <c r="AD25" s="359"/>
      <c r="AE25" s="359"/>
      <c r="AF25" s="359"/>
      <c r="AG25" s="359"/>
      <c r="AH25" s="359"/>
      <c r="AI25" s="360"/>
      <c r="AJ25" s="71"/>
      <c r="BR25" s="72"/>
    </row>
    <row r="26" spans="1:70" ht="19.5" customHeight="1" x14ac:dyDescent="0.15">
      <c r="A26" s="336"/>
      <c r="B26" s="337"/>
      <c r="C26" s="337"/>
      <c r="D26" s="338"/>
      <c r="E26" s="388"/>
      <c r="F26" s="383"/>
      <c r="G26" s="383"/>
      <c r="H26" s="383"/>
      <c r="I26" s="383"/>
      <c r="J26" s="391"/>
      <c r="K26" s="359"/>
      <c r="L26" s="359"/>
      <c r="M26" s="359"/>
      <c r="N26" s="359"/>
      <c r="O26" s="359"/>
      <c r="P26" s="359"/>
      <c r="Q26" s="359"/>
      <c r="R26" s="359"/>
      <c r="S26" s="359"/>
      <c r="T26" s="359"/>
      <c r="U26" s="359"/>
      <c r="V26" s="359"/>
      <c r="W26" s="359"/>
      <c r="X26" s="359"/>
      <c r="Y26" s="359"/>
      <c r="Z26" s="359"/>
      <c r="AA26" s="359"/>
      <c r="AB26" s="359"/>
      <c r="AC26" s="359"/>
      <c r="AD26" s="359"/>
      <c r="AE26" s="359"/>
      <c r="AF26" s="359"/>
      <c r="AG26" s="359"/>
      <c r="AH26" s="359"/>
      <c r="AI26" s="360"/>
      <c r="AJ26" s="71"/>
      <c r="BR26" s="72"/>
    </row>
    <row r="27" spans="1:70" ht="19.5" customHeight="1" thickBot="1" x14ac:dyDescent="0.2">
      <c r="A27" s="339"/>
      <c r="B27" s="340"/>
      <c r="C27" s="340"/>
      <c r="D27" s="341"/>
      <c r="E27" s="389"/>
      <c r="F27" s="390"/>
      <c r="G27" s="390"/>
      <c r="H27" s="390"/>
      <c r="I27" s="390"/>
      <c r="J27" s="392"/>
      <c r="K27" s="393"/>
      <c r="L27" s="393"/>
      <c r="M27" s="393"/>
      <c r="N27" s="393"/>
      <c r="O27" s="393"/>
      <c r="P27" s="393"/>
      <c r="Q27" s="393"/>
      <c r="R27" s="393"/>
      <c r="S27" s="393"/>
      <c r="T27" s="393"/>
      <c r="U27" s="393"/>
      <c r="V27" s="393"/>
      <c r="W27" s="393"/>
      <c r="X27" s="393"/>
      <c r="Y27" s="393"/>
      <c r="Z27" s="393"/>
      <c r="AA27" s="393"/>
      <c r="AB27" s="393"/>
      <c r="AC27" s="393"/>
      <c r="AD27" s="393"/>
      <c r="AE27" s="393"/>
      <c r="AF27" s="393"/>
      <c r="AG27" s="393"/>
      <c r="AH27" s="393"/>
      <c r="AI27" s="394"/>
      <c r="AJ27" s="74"/>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6"/>
    </row>
    <row r="28" spans="1:70" ht="15" customHeight="1" x14ac:dyDescent="0.15"/>
    <row r="29" spans="1:70" ht="15" customHeight="1" x14ac:dyDescent="0.15"/>
    <row r="30" spans="1:70" ht="15" customHeight="1" x14ac:dyDescent="0.15"/>
    <row r="31" spans="1:70" ht="15" customHeight="1" x14ac:dyDescent="0.15"/>
    <row r="32" spans="1:70" ht="15" customHeight="1" x14ac:dyDescent="0.15"/>
    <row r="33" spans="1:35" ht="15" customHeight="1" x14ac:dyDescent="0.15"/>
    <row r="34" spans="1:35" ht="15" customHeight="1" x14ac:dyDescent="0.15"/>
    <row r="35" spans="1:35" ht="15" customHeight="1" x14ac:dyDescent="0.15"/>
    <row r="36" spans="1:35" ht="15" customHeight="1" x14ac:dyDescent="0.15"/>
    <row r="37" spans="1:35" ht="15" customHeight="1" x14ac:dyDescent="0.15"/>
    <row r="38" spans="1:35" ht="15" customHeight="1" x14ac:dyDescent="0.15"/>
    <row r="39" spans="1:35" ht="15" customHeight="1" x14ac:dyDescent="0.15"/>
    <row r="40" spans="1:35" ht="15" customHeight="1" x14ac:dyDescent="0.15"/>
    <row r="41" spans="1:35" ht="15" customHeight="1" x14ac:dyDescent="0.15"/>
    <row r="42" spans="1:35" ht="15" customHeight="1" x14ac:dyDescent="0.15"/>
    <row r="43" spans="1:35" ht="15" customHeight="1" x14ac:dyDescent="0.15"/>
    <row r="45" spans="1:35" ht="18" customHeight="1" x14ac:dyDescent="0.15">
      <c r="A45" s="77"/>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row>
    <row r="46" spans="1:35" ht="18" customHeight="1" x14ac:dyDescent="0.15">
      <c r="A46" s="78"/>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row>
    <row r="47" spans="1:35" ht="18" customHeight="1" x14ac:dyDescent="0.15">
      <c r="A47" s="66"/>
      <c r="B47" s="79"/>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row>
    <row r="48" spans="1:35" ht="18" customHeight="1" x14ac:dyDescent="0.15">
      <c r="A48" s="79"/>
      <c r="B48" s="79"/>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row>
    <row r="49" spans="1:35" ht="18" customHeight="1" x14ac:dyDescent="0.15">
      <c r="A49" s="79"/>
      <c r="B49" s="79"/>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row>
    <row r="50" spans="1:35" ht="18" customHeight="1" x14ac:dyDescent="0.15">
      <c r="A50" s="66"/>
      <c r="B50" s="79"/>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row>
  </sheetData>
  <sheetProtection sheet="1" selectLockedCells="1"/>
  <mergeCells count="53">
    <mergeCell ref="AD20:AF20"/>
    <mergeCell ref="AG20:AI20"/>
    <mergeCell ref="AD21:AF21"/>
    <mergeCell ref="AG21:AI21"/>
    <mergeCell ref="AJ1:BR2"/>
    <mergeCell ref="AL16:BR17"/>
    <mergeCell ref="AJ16:AK17"/>
    <mergeCell ref="AJ12:BR13"/>
    <mergeCell ref="AJ14:AK15"/>
    <mergeCell ref="AL14:BR15"/>
    <mergeCell ref="AJ3:BR4"/>
    <mergeCell ref="AD13:AF13"/>
    <mergeCell ref="AG13:AI13"/>
    <mergeCell ref="AD14:AF14"/>
    <mergeCell ref="AG14:AI14"/>
    <mergeCell ref="AL5:BR6"/>
    <mergeCell ref="O2:Q2"/>
    <mergeCell ref="R2:AI2"/>
    <mergeCell ref="A3:AI4"/>
    <mergeCell ref="A5:D11"/>
    <mergeCell ref="E25:I27"/>
    <mergeCell ref="J25:AI27"/>
    <mergeCell ref="E5:I6"/>
    <mergeCell ref="E10:I11"/>
    <mergeCell ref="J10:AI11"/>
    <mergeCell ref="J5:AI6"/>
    <mergeCell ref="E7:I7"/>
    <mergeCell ref="J7:AI7"/>
    <mergeCell ref="E8:I9"/>
    <mergeCell ref="J8:AI9"/>
    <mergeCell ref="A12:F13"/>
    <mergeCell ref="G12:AC13"/>
    <mergeCell ref="AL10:BR11"/>
    <mergeCell ref="AJ7:AK9"/>
    <mergeCell ref="AL7:BR9"/>
    <mergeCell ref="AJ10:AK11"/>
    <mergeCell ref="AJ5:AK6"/>
    <mergeCell ref="A22:AI23"/>
    <mergeCell ref="A24:D27"/>
    <mergeCell ref="E24:I24"/>
    <mergeCell ref="A14:D21"/>
    <mergeCell ref="J24:AI24"/>
    <mergeCell ref="AD15:AF15"/>
    <mergeCell ref="AG15:AI15"/>
    <mergeCell ref="AD16:AF16"/>
    <mergeCell ref="AG16:AI16"/>
    <mergeCell ref="AD17:AF17"/>
    <mergeCell ref="AG17:AI17"/>
    <mergeCell ref="AD18:AF18"/>
    <mergeCell ref="AG18:AI18"/>
    <mergeCell ref="AD19:AF19"/>
    <mergeCell ref="AG19:AI19"/>
    <mergeCell ref="E20:E21"/>
  </mergeCells>
  <phoneticPr fontId="2"/>
  <conditionalFormatting sqref="AD14:AF21">
    <cfRule type="expression" dxfId="3" priority="1" stopIfTrue="1">
      <formula>AND($AD$20="○",$AD$21="○",COUNTIF($AD$14:$AF$19,"○")&gt;2)</formula>
    </cfRule>
    <cfRule type="expression" dxfId="2" priority="2" stopIfTrue="1">
      <formula>AND($AD$20&lt;&gt;"○",$AD$21&lt;&gt;"○",COUNTIF($AD$14:$AF$19,"○")&gt;4)</formula>
    </cfRule>
    <cfRule type="expression" dxfId="1" priority="3" stopIfTrue="1">
      <formula>AND($AD$20&lt;&gt;"○",$AD$21="○",COUNTIF($AD$14:$AF$19,"○")&gt;3)</formula>
    </cfRule>
    <cfRule type="expression" dxfId="0" priority="4" stopIfTrue="1">
      <formula>AND($AD$20="○",$AD$21&lt;&gt;"○",COUNTIF($AD$14:$AF$19,"○")&gt;2)</formula>
    </cfRule>
  </conditionalFormatting>
  <dataValidations count="6">
    <dataValidation type="whole" allowBlank="1" showInputMessage="1" showErrorMessage="1" sqref="P7" xr:uid="{00000000-0002-0000-0500-000000000000}">
      <formula1>1</formula1>
      <formula2>31</formula2>
    </dataValidation>
    <dataValidation type="whole" allowBlank="1" showInputMessage="1" showErrorMessage="1" sqref="N7" xr:uid="{00000000-0002-0000-0500-000001000000}">
      <formula1>1</formula1>
      <formula2>12</formula2>
    </dataValidation>
    <dataValidation type="whole" operator="greaterThanOrEqual" allowBlank="1" showInputMessage="1" showErrorMessage="1" sqref="L7" xr:uid="{00000000-0002-0000-0500-000002000000}">
      <formula1>1</formula1>
    </dataValidation>
    <dataValidation type="list" allowBlank="1" showInputMessage="1" showErrorMessage="1" sqref="AD14:AF21" xr:uid="{00000000-0002-0000-0500-000003000000}">
      <formula1>"○,－"</formula1>
    </dataValidation>
    <dataValidation type="list" allowBlank="1" showInputMessage="1" showErrorMessage="1" sqref="AG16" xr:uid="{00000000-0002-0000-0500-000004000000}">
      <formula1>"無,研修受講実績有,推進員設置有"</formula1>
    </dataValidation>
    <dataValidation type="list" allowBlank="1" showInputMessage="1" showErrorMessage="1" sqref="AG14:AG15 AG17:AG21" xr:uid="{00000000-0002-0000-0500-000005000000}">
      <formula1>"無,有"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27"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149"/>
  <sheetViews>
    <sheetView view="pageBreakPreview" zoomScale="80" zoomScaleNormal="85" zoomScaleSheetLayoutView="80" workbookViewId="0">
      <selection activeCell="AM34" sqref="AM34"/>
    </sheetView>
  </sheetViews>
  <sheetFormatPr defaultColWidth="3.125" defaultRowHeight="18" customHeight="1" x14ac:dyDescent="0.15"/>
  <cols>
    <col min="1" max="50" width="3.875" style="64" customWidth="1"/>
    <col min="51" max="16384" width="3.125" style="64"/>
  </cols>
  <sheetData>
    <row r="1" spans="1:55" ht="23.25" customHeight="1" x14ac:dyDescent="0.15">
      <c r="A1" s="63" t="s">
        <v>155</v>
      </c>
      <c r="N1" s="65"/>
      <c r="O1" s="65"/>
      <c r="P1" s="65"/>
      <c r="Q1" s="66"/>
      <c r="R1" s="66"/>
      <c r="S1" s="66"/>
      <c r="T1" s="66"/>
      <c r="U1" s="66"/>
      <c r="V1" s="66"/>
      <c r="W1" s="66"/>
      <c r="X1" s="66"/>
      <c r="Y1" s="66"/>
      <c r="Z1" s="66"/>
      <c r="AA1" s="66"/>
      <c r="AB1" s="66"/>
      <c r="AC1" s="66"/>
      <c r="AD1" s="66"/>
      <c r="AE1" s="66"/>
      <c r="AF1" s="66"/>
      <c r="AG1" s="66"/>
      <c r="AH1" s="66"/>
    </row>
    <row r="2" spans="1:55" ht="26.25" customHeight="1" thickBot="1" x14ac:dyDescent="0.2">
      <c r="N2" s="367" t="s">
        <v>116</v>
      </c>
      <c r="O2" s="368"/>
      <c r="P2" s="369"/>
      <c r="Q2" s="370"/>
      <c r="R2" s="371"/>
      <c r="S2" s="371"/>
      <c r="T2" s="371"/>
      <c r="U2" s="371"/>
      <c r="V2" s="371"/>
      <c r="W2" s="371"/>
      <c r="X2" s="371"/>
      <c r="Y2" s="371"/>
      <c r="Z2" s="371"/>
      <c r="AA2" s="371"/>
      <c r="AB2" s="371"/>
      <c r="AC2" s="371"/>
      <c r="AD2" s="371"/>
      <c r="AE2" s="371"/>
      <c r="AF2" s="371"/>
      <c r="AG2" s="371"/>
      <c r="AH2" s="372"/>
    </row>
    <row r="3" spans="1:55" ht="15" customHeight="1" x14ac:dyDescent="0.15">
      <c r="A3" s="442" t="s">
        <v>156</v>
      </c>
      <c r="B3" s="443"/>
      <c r="C3" s="443"/>
      <c r="D3" s="443"/>
      <c r="E3" s="443"/>
      <c r="F3" s="443"/>
      <c r="G3" s="443"/>
      <c r="H3" s="443"/>
      <c r="I3" s="443"/>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4"/>
    </row>
    <row r="4" spans="1:55" ht="15" customHeight="1" thickBot="1" x14ac:dyDescent="0.2">
      <c r="A4" s="445"/>
      <c r="B4" s="446"/>
      <c r="C4" s="446"/>
      <c r="D4" s="446"/>
      <c r="E4" s="446"/>
      <c r="F4" s="446"/>
      <c r="G4" s="446"/>
      <c r="H4" s="446"/>
      <c r="I4" s="446"/>
      <c r="J4" s="446"/>
      <c r="K4" s="446"/>
      <c r="L4" s="446"/>
      <c r="M4" s="446"/>
      <c r="N4" s="446"/>
      <c r="O4" s="446"/>
      <c r="P4" s="446"/>
      <c r="Q4" s="446"/>
      <c r="R4" s="446"/>
      <c r="S4" s="446"/>
      <c r="T4" s="446"/>
      <c r="U4" s="446"/>
      <c r="V4" s="446"/>
      <c r="W4" s="446"/>
      <c r="X4" s="446"/>
      <c r="Y4" s="446"/>
      <c r="Z4" s="446"/>
      <c r="AA4" s="446"/>
      <c r="AB4" s="446"/>
      <c r="AC4" s="446"/>
      <c r="AD4" s="446"/>
      <c r="AE4" s="446"/>
      <c r="AF4" s="446"/>
      <c r="AG4" s="446"/>
      <c r="AH4" s="447"/>
    </row>
    <row r="5" spans="1:55" ht="26.25" customHeight="1" x14ac:dyDescent="0.15">
      <c r="A5" s="461" t="s">
        <v>157</v>
      </c>
      <c r="B5" s="462"/>
      <c r="C5" s="457" t="s">
        <v>158</v>
      </c>
      <c r="D5" s="458"/>
      <c r="E5" s="459"/>
      <c r="F5" s="492"/>
      <c r="G5" s="493"/>
      <c r="H5" s="493"/>
      <c r="I5" s="493"/>
      <c r="J5" s="493"/>
      <c r="K5" s="493"/>
      <c r="L5" s="493"/>
      <c r="M5" s="493"/>
      <c r="N5" s="493"/>
      <c r="O5" s="493"/>
      <c r="P5" s="493"/>
      <c r="Q5" s="493"/>
      <c r="R5" s="493"/>
      <c r="S5" s="493"/>
      <c r="T5" s="493"/>
      <c r="U5" s="493"/>
      <c r="V5" s="494"/>
      <c r="W5" s="457" t="s">
        <v>159</v>
      </c>
      <c r="X5" s="458"/>
      <c r="Y5" s="458"/>
      <c r="Z5" s="458"/>
      <c r="AA5" s="459"/>
      <c r="AB5" s="457" t="s">
        <v>160</v>
      </c>
      <c r="AC5" s="458"/>
      <c r="AD5" s="458"/>
      <c r="AE5" s="458"/>
      <c r="AF5" s="458"/>
      <c r="AG5" s="458"/>
      <c r="AH5" s="460"/>
    </row>
    <row r="6" spans="1:55" ht="26.25" customHeight="1" x14ac:dyDescent="0.15">
      <c r="A6" s="463"/>
      <c r="B6" s="464"/>
      <c r="C6" s="436" t="s">
        <v>33</v>
      </c>
      <c r="D6" s="436"/>
      <c r="E6" s="436"/>
      <c r="F6" s="441" t="s">
        <v>153</v>
      </c>
      <c r="G6" s="441"/>
      <c r="H6" s="441"/>
      <c r="I6" s="441"/>
      <c r="J6" s="441"/>
      <c r="K6" s="448"/>
      <c r="L6" s="449"/>
      <c r="M6" s="449"/>
      <c r="N6" s="449"/>
      <c r="O6" s="449"/>
      <c r="P6" s="449"/>
      <c r="Q6" s="449"/>
      <c r="R6" s="449"/>
      <c r="S6" s="449"/>
      <c r="T6" s="449"/>
      <c r="U6" s="449"/>
      <c r="V6" s="449"/>
      <c r="W6" s="449"/>
      <c r="X6" s="449"/>
      <c r="Y6" s="449"/>
      <c r="Z6" s="449"/>
      <c r="AA6" s="449"/>
      <c r="AB6" s="449"/>
      <c r="AC6" s="449"/>
      <c r="AD6" s="449"/>
      <c r="AE6" s="449"/>
      <c r="AF6" s="449"/>
      <c r="AG6" s="449"/>
      <c r="AH6" s="450"/>
    </row>
    <row r="7" spans="1:55" ht="26.25" customHeight="1" x14ac:dyDescent="0.15">
      <c r="A7" s="463"/>
      <c r="B7" s="464"/>
      <c r="C7" s="436"/>
      <c r="D7" s="436"/>
      <c r="E7" s="436"/>
      <c r="F7" s="441" t="s">
        <v>154</v>
      </c>
      <c r="G7" s="441"/>
      <c r="H7" s="441"/>
      <c r="I7" s="441"/>
      <c r="J7" s="441"/>
      <c r="K7" s="451"/>
      <c r="L7" s="452"/>
      <c r="M7" s="452"/>
      <c r="N7" s="452"/>
      <c r="O7" s="452"/>
      <c r="P7" s="452"/>
      <c r="Q7" s="452"/>
      <c r="R7" s="452"/>
      <c r="S7" s="452"/>
      <c r="T7" s="452"/>
      <c r="U7" s="452"/>
      <c r="V7" s="452"/>
      <c r="W7" s="452"/>
      <c r="X7" s="452"/>
      <c r="Y7" s="452"/>
      <c r="Z7" s="452"/>
      <c r="AA7" s="452"/>
      <c r="AB7" s="452"/>
      <c r="AC7" s="452"/>
      <c r="AD7" s="452"/>
      <c r="AE7" s="452"/>
      <c r="AF7" s="452"/>
      <c r="AG7" s="452"/>
      <c r="AH7" s="453"/>
    </row>
    <row r="8" spans="1:55" ht="26.25" customHeight="1" x14ac:dyDescent="0.15">
      <c r="A8" s="463"/>
      <c r="B8" s="464"/>
      <c r="C8" s="436"/>
      <c r="D8" s="436"/>
      <c r="E8" s="436"/>
      <c r="F8" s="441"/>
      <c r="G8" s="441"/>
      <c r="H8" s="441"/>
      <c r="I8" s="441"/>
      <c r="J8" s="441"/>
      <c r="K8" s="454"/>
      <c r="L8" s="455"/>
      <c r="M8" s="455"/>
      <c r="N8" s="455"/>
      <c r="O8" s="455"/>
      <c r="P8" s="455"/>
      <c r="Q8" s="455"/>
      <c r="R8" s="455"/>
      <c r="S8" s="455"/>
      <c r="T8" s="455"/>
      <c r="U8" s="455"/>
      <c r="V8" s="455"/>
      <c r="W8" s="455"/>
      <c r="X8" s="455"/>
      <c r="Y8" s="455"/>
      <c r="Z8" s="455"/>
      <c r="AA8" s="455"/>
      <c r="AB8" s="455"/>
      <c r="AC8" s="455"/>
      <c r="AD8" s="455"/>
      <c r="AE8" s="455"/>
      <c r="AF8" s="455"/>
      <c r="AG8" s="455"/>
      <c r="AH8" s="456"/>
      <c r="AK8" s="81"/>
    </row>
    <row r="9" spans="1:55" ht="26.25" customHeight="1" x14ac:dyDescent="0.15">
      <c r="A9" s="463"/>
      <c r="B9" s="464"/>
      <c r="C9" s="441" t="s">
        <v>161</v>
      </c>
      <c r="D9" s="441"/>
      <c r="E9" s="441"/>
      <c r="F9" s="441"/>
      <c r="G9" s="441"/>
      <c r="H9" s="441"/>
      <c r="I9" s="441"/>
      <c r="J9" s="441"/>
      <c r="K9" s="342" t="s">
        <v>162</v>
      </c>
      <c r="L9" s="343"/>
      <c r="M9" s="343"/>
      <c r="N9" s="343"/>
      <c r="O9" s="343"/>
      <c r="P9" s="479"/>
      <c r="Q9" s="439" t="s">
        <v>163</v>
      </c>
      <c r="R9" s="440"/>
      <c r="S9" s="440"/>
      <c r="T9" s="440"/>
      <c r="U9" s="440"/>
      <c r="V9" s="82" t="s">
        <v>164</v>
      </c>
      <c r="W9" s="439" t="s">
        <v>165</v>
      </c>
      <c r="X9" s="440"/>
      <c r="Y9" s="440"/>
      <c r="Z9" s="440"/>
      <c r="AA9" s="440"/>
      <c r="AB9" s="82" t="s">
        <v>164</v>
      </c>
      <c r="AC9" s="439" t="s">
        <v>166</v>
      </c>
      <c r="AD9" s="440"/>
      <c r="AE9" s="440"/>
      <c r="AF9" s="440"/>
      <c r="AG9" s="440"/>
      <c r="AH9" s="83" t="s">
        <v>164</v>
      </c>
      <c r="AL9" s="65"/>
    </row>
    <row r="10" spans="1:55" ht="26.25" customHeight="1" x14ac:dyDescent="0.15">
      <c r="A10" s="463"/>
      <c r="B10" s="464"/>
      <c r="C10" s="441"/>
      <c r="D10" s="441"/>
      <c r="E10" s="441"/>
      <c r="F10" s="441"/>
      <c r="G10" s="441"/>
      <c r="H10" s="441"/>
      <c r="I10" s="441"/>
      <c r="J10" s="441"/>
      <c r="K10" s="350" t="s">
        <v>167</v>
      </c>
      <c r="L10" s="351"/>
      <c r="M10" s="351"/>
      <c r="N10" s="351"/>
      <c r="O10" s="351"/>
      <c r="P10" s="500"/>
      <c r="Q10" s="440"/>
      <c r="R10" s="440"/>
      <c r="S10" s="440"/>
      <c r="T10" s="440"/>
      <c r="U10" s="440"/>
      <c r="V10" s="440"/>
      <c r="W10" s="440"/>
      <c r="X10" s="440"/>
      <c r="Y10" s="440"/>
      <c r="Z10" s="440"/>
      <c r="AA10" s="440"/>
      <c r="AB10" s="440"/>
      <c r="AC10" s="440"/>
      <c r="AD10" s="440"/>
      <c r="AE10" s="440"/>
      <c r="AF10" s="440"/>
      <c r="AG10" s="440"/>
      <c r="AH10" s="499"/>
    </row>
    <row r="11" spans="1:55" ht="26.25" customHeight="1" x14ac:dyDescent="0.15">
      <c r="A11" s="463"/>
      <c r="B11" s="464"/>
      <c r="C11" s="467" t="s">
        <v>168</v>
      </c>
      <c r="D11" s="464"/>
      <c r="E11" s="439" t="s">
        <v>169</v>
      </c>
      <c r="F11" s="440"/>
      <c r="G11" s="440"/>
      <c r="H11" s="440"/>
      <c r="I11" s="440"/>
      <c r="J11" s="440"/>
      <c r="K11" s="440"/>
      <c r="L11" s="440"/>
      <c r="M11" s="440"/>
      <c r="N11" s="399" t="s">
        <v>170</v>
      </c>
      <c r="O11" s="386"/>
      <c r="P11" s="386"/>
      <c r="Q11" s="386"/>
      <c r="R11" s="386"/>
      <c r="S11" s="386"/>
      <c r="T11" s="386"/>
      <c r="U11" s="386"/>
      <c r="V11" s="386"/>
      <c r="W11" s="386"/>
      <c r="X11" s="387"/>
      <c r="Y11" s="399" t="s">
        <v>171</v>
      </c>
      <c r="Z11" s="386"/>
      <c r="AA11" s="386"/>
      <c r="AB11" s="386"/>
      <c r="AC11" s="387"/>
      <c r="AD11" s="399"/>
      <c r="AE11" s="386"/>
      <c r="AF11" s="386"/>
      <c r="AG11" s="511" t="s">
        <v>172</v>
      </c>
      <c r="AH11" s="512"/>
      <c r="AL11" s="65"/>
      <c r="AM11" s="84"/>
      <c r="AN11" s="84"/>
      <c r="AO11" s="84"/>
      <c r="AP11" s="84"/>
      <c r="AQ11" s="84"/>
      <c r="AR11" s="65"/>
      <c r="AS11" s="84"/>
      <c r="AT11" s="84"/>
      <c r="AU11" s="84"/>
      <c r="AV11" s="84"/>
      <c r="AW11" s="84"/>
      <c r="AX11" s="65"/>
      <c r="AY11" s="84"/>
      <c r="AZ11" s="84"/>
      <c r="BA11" s="84"/>
      <c r="BB11" s="84"/>
      <c r="BC11" s="84"/>
    </row>
    <row r="12" spans="1:55" ht="26.25" customHeight="1" x14ac:dyDescent="0.15">
      <c r="A12" s="463"/>
      <c r="B12" s="464"/>
      <c r="C12" s="467"/>
      <c r="D12" s="464"/>
      <c r="E12" s="495"/>
      <c r="F12" s="496"/>
      <c r="G12" s="496"/>
      <c r="H12" s="496"/>
      <c r="I12" s="496"/>
      <c r="J12" s="496"/>
      <c r="K12" s="496"/>
      <c r="L12" s="496"/>
      <c r="M12" s="496"/>
      <c r="N12" s="441" t="s">
        <v>173</v>
      </c>
      <c r="O12" s="441"/>
      <c r="P12" s="441"/>
      <c r="Q12" s="441"/>
      <c r="R12" s="441"/>
      <c r="S12" s="497" t="s">
        <v>174</v>
      </c>
      <c r="T12" s="498"/>
      <c r="U12" s="343" t="s">
        <v>175</v>
      </c>
      <c r="V12" s="343"/>
      <c r="W12" s="343"/>
      <c r="X12" s="343"/>
      <c r="Y12" s="342" t="s">
        <v>176</v>
      </c>
      <c r="Z12" s="343"/>
      <c r="AA12" s="343"/>
      <c r="AB12" s="343"/>
      <c r="AC12" s="343"/>
      <c r="AD12" s="343"/>
      <c r="AE12" s="343"/>
      <c r="AF12" s="343"/>
      <c r="AG12" s="343"/>
      <c r="AH12" s="507"/>
    </row>
    <row r="13" spans="1:55" ht="26.25" customHeight="1" x14ac:dyDescent="0.15">
      <c r="A13" s="463"/>
      <c r="B13" s="464"/>
      <c r="C13" s="467"/>
      <c r="D13" s="464"/>
      <c r="E13" s="342" t="s">
        <v>177</v>
      </c>
      <c r="F13" s="343"/>
      <c r="G13" s="343"/>
      <c r="H13" s="343"/>
      <c r="I13" s="343"/>
      <c r="J13" s="343"/>
      <c r="K13" s="343"/>
      <c r="L13" s="343"/>
      <c r="M13" s="479"/>
      <c r="N13" s="488"/>
      <c r="O13" s="488"/>
      <c r="P13" s="489"/>
      <c r="Q13" s="479" t="s">
        <v>178</v>
      </c>
      <c r="R13" s="441"/>
      <c r="S13" s="486">
        <v>1</v>
      </c>
      <c r="T13" s="487"/>
      <c r="U13" s="490" t="str">
        <f>IF(N13="","",ROUNDDOWN(N13*S13,3))</f>
        <v/>
      </c>
      <c r="V13" s="490"/>
      <c r="W13" s="343" t="s">
        <v>178</v>
      </c>
      <c r="X13" s="343"/>
      <c r="Y13" s="469" t="str">
        <f>IF(SUM(U13:V16)=0,"",SUM(U13:V16))</f>
        <v/>
      </c>
      <c r="Z13" s="470"/>
      <c r="AA13" s="470"/>
      <c r="AB13" s="470"/>
      <c r="AC13" s="470"/>
      <c r="AD13" s="380" t="s">
        <v>179</v>
      </c>
      <c r="AE13" s="380"/>
      <c r="AF13" s="380"/>
      <c r="AG13" s="380"/>
      <c r="AH13" s="475"/>
    </row>
    <row r="14" spans="1:55" ht="26.25" customHeight="1" x14ac:dyDescent="0.15">
      <c r="A14" s="463"/>
      <c r="B14" s="464"/>
      <c r="C14" s="467"/>
      <c r="D14" s="464"/>
      <c r="E14" s="342" t="s">
        <v>180</v>
      </c>
      <c r="F14" s="343"/>
      <c r="G14" s="343"/>
      <c r="H14" s="343"/>
      <c r="I14" s="343"/>
      <c r="J14" s="343"/>
      <c r="K14" s="343"/>
      <c r="L14" s="343"/>
      <c r="M14" s="479"/>
      <c r="N14" s="488"/>
      <c r="O14" s="488"/>
      <c r="P14" s="489"/>
      <c r="Q14" s="479" t="s">
        <v>178</v>
      </c>
      <c r="R14" s="441"/>
      <c r="S14" s="486">
        <v>1</v>
      </c>
      <c r="T14" s="487"/>
      <c r="U14" s="490" t="str">
        <f>IF(N14="","",ROUNDDOWN(N14*S14,3))</f>
        <v/>
      </c>
      <c r="V14" s="490"/>
      <c r="W14" s="343" t="s">
        <v>178</v>
      </c>
      <c r="X14" s="343"/>
      <c r="Y14" s="471"/>
      <c r="Z14" s="472"/>
      <c r="AA14" s="472"/>
      <c r="AB14" s="472"/>
      <c r="AC14" s="472"/>
      <c r="AD14" s="383"/>
      <c r="AE14" s="383"/>
      <c r="AF14" s="383"/>
      <c r="AG14" s="383"/>
      <c r="AH14" s="476"/>
    </row>
    <row r="15" spans="1:55" ht="26.25" customHeight="1" x14ac:dyDescent="0.15">
      <c r="A15" s="463"/>
      <c r="B15" s="464"/>
      <c r="C15" s="467"/>
      <c r="D15" s="464"/>
      <c r="E15" s="342" t="s">
        <v>181</v>
      </c>
      <c r="F15" s="343"/>
      <c r="G15" s="343"/>
      <c r="H15" s="343"/>
      <c r="I15" s="343"/>
      <c r="J15" s="343"/>
      <c r="K15" s="343"/>
      <c r="L15" s="343"/>
      <c r="M15" s="479"/>
      <c r="N15" s="488"/>
      <c r="O15" s="488"/>
      <c r="P15" s="489"/>
      <c r="Q15" s="479" t="s">
        <v>178</v>
      </c>
      <c r="R15" s="441"/>
      <c r="S15" s="513">
        <v>0.5</v>
      </c>
      <c r="T15" s="513"/>
      <c r="U15" s="490" t="str">
        <f>IF(N15="","",ROUNDDOWN(N15*(1/2),3))</f>
        <v/>
      </c>
      <c r="V15" s="490"/>
      <c r="W15" s="343" t="s">
        <v>178</v>
      </c>
      <c r="X15" s="343"/>
      <c r="Y15" s="471"/>
      <c r="Z15" s="472"/>
      <c r="AA15" s="472"/>
      <c r="AB15" s="472"/>
      <c r="AC15" s="472"/>
      <c r="AD15" s="383"/>
      <c r="AE15" s="383"/>
      <c r="AF15" s="383"/>
      <c r="AG15" s="383"/>
      <c r="AH15" s="476"/>
    </row>
    <row r="16" spans="1:55" ht="26.25" customHeight="1" thickBot="1" x14ac:dyDescent="0.2">
      <c r="A16" s="465"/>
      <c r="B16" s="466"/>
      <c r="C16" s="468"/>
      <c r="D16" s="466"/>
      <c r="E16" s="491" t="s">
        <v>182</v>
      </c>
      <c r="F16" s="478"/>
      <c r="G16" s="478"/>
      <c r="H16" s="478"/>
      <c r="I16" s="478"/>
      <c r="J16" s="478"/>
      <c r="K16" s="478"/>
      <c r="L16" s="478"/>
      <c r="M16" s="483"/>
      <c r="N16" s="481"/>
      <c r="O16" s="481"/>
      <c r="P16" s="482"/>
      <c r="Q16" s="483" t="s">
        <v>178</v>
      </c>
      <c r="R16" s="484"/>
      <c r="S16" s="480">
        <v>0.25</v>
      </c>
      <c r="T16" s="480"/>
      <c r="U16" s="485" t="str">
        <f>IF(N16="","",ROUNDDOWN(N16*(1/4),3))</f>
        <v/>
      </c>
      <c r="V16" s="485"/>
      <c r="W16" s="478" t="s">
        <v>178</v>
      </c>
      <c r="X16" s="478"/>
      <c r="Y16" s="473"/>
      <c r="Z16" s="474"/>
      <c r="AA16" s="474"/>
      <c r="AB16" s="474"/>
      <c r="AC16" s="474"/>
      <c r="AD16" s="390"/>
      <c r="AE16" s="390"/>
      <c r="AF16" s="390"/>
      <c r="AG16" s="390"/>
      <c r="AH16" s="477"/>
    </row>
    <row r="17" spans="1:34" ht="26.25" customHeight="1" x14ac:dyDescent="0.15">
      <c r="A17" s="85"/>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row>
    <row r="18" spans="1:34" ht="11.25" customHeight="1" x14ac:dyDescent="0.15">
      <c r="A18" s="86"/>
      <c r="B18" s="86"/>
      <c r="C18" s="86"/>
      <c r="D18" s="86"/>
      <c r="E18" s="87"/>
      <c r="F18" s="87"/>
      <c r="G18" s="87"/>
      <c r="H18" s="87"/>
      <c r="I18" s="87"/>
      <c r="J18" s="87"/>
      <c r="K18" s="87"/>
      <c r="L18" s="87"/>
      <c r="M18" s="87"/>
      <c r="N18" s="88"/>
      <c r="O18" s="88"/>
      <c r="P18" s="88"/>
      <c r="Q18" s="87"/>
      <c r="R18" s="87"/>
      <c r="S18" s="89"/>
      <c r="T18" s="89"/>
      <c r="U18" s="90"/>
      <c r="V18" s="90"/>
      <c r="W18" s="87"/>
      <c r="X18" s="87"/>
      <c r="Y18" s="91"/>
      <c r="Z18" s="91"/>
      <c r="AA18" s="91"/>
      <c r="AB18" s="91"/>
      <c r="AC18" s="91"/>
      <c r="AD18" s="87"/>
      <c r="AE18" s="87"/>
      <c r="AF18" s="87"/>
      <c r="AG18" s="87"/>
      <c r="AH18" s="87"/>
    </row>
    <row r="19" spans="1:34" ht="11.25" customHeight="1" x14ac:dyDescent="0.15">
      <c r="A19" s="86"/>
      <c r="B19" s="86"/>
      <c r="C19" s="86"/>
      <c r="D19" s="86"/>
      <c r="E19" s="87"/>
      <c r="F19" s="87"/>
      <c r="G19" s="87"/>
      <c r="H19" s="87"/>
      <c r="I19" s="87"/>
      <c r="J19" s="87"/>
      <c r="K19" s="87"/>
      <c r="L19" s="87"/>
      <c r="M19" s="87"/>
      <c r="N19" s="88"/>
      <c r="O19" s="88"/>
      <c r="P19" s="88"/>
      <c r="Q19" s="87"/>
      <c r="R19" s="87"/>
      <c r="S19" s="89"/>
      <c r="T19" s="89"/>
      <c r="U19" s="90"/>
      <c r="V19" s="90"/>
      <c r="W19" s="87"/>
      <c r="X19" s="87"/>
      <c r="Y19" s="91"/>
      <c r="Z19" s="91"/>
      <c r="AA19" s="91"/>
      <c r="AB19" s="91"/>
      <c r="AC19" s="91"/>
      <c r="AD19" s="87"/>
      <c r="AE19" s="87"/>
      <c r="AF19" s="87"/>
      <c r="AG19" s="87"/>
      <c r="AH19" s="87"/>
    </row>
    <row r="20" spans="1:34" ht="11.25" customHeight="1" thickBot="1" x14ac:dyDescent="0.2">
      <c r="C20" s="86"/>
      <c r="D20" s="86"/>
      <c r="E20" s="87"/>
      <c r="F20" s="87"/>
      <c r="G20" s="87"/>
      <c r="H20" s="87"/>
      <c r="I20" s="87"/>
      <c r="J20" s="87"/>
      <c r="K20" s="87"/>
      <c r="L20" s="87"/>
      <c r="M20" s="87"/>
      <c r="N20" s="88"/>
      <c r="O20" s="88"/>
      <c r="P20" s="88"/>
      <c r="Q20" s="87"/>
      <c r="R20" s="87"/>
      <c r="S20" s="89"/>
      <c r="T20" s="89"/>
      <c r="U20" s="92"/>
      <c r="V20" s="92"/>
      <c r="W20" s="87"/>
      <c r="X20" s="87"/>
      <c r="Y20" s="93"/>
      <c r="Z20" s="93"/>
      <c r="AA20" s="93"/>
      <c r="AB20" s="93"/>
      <c r="AC20" s="93"/>
      <c r="AD20" s="87"/>
      <c r="AE20" s="87"/>
      <c r="AF20" s="87"/>
      <c r="AG20" s="87"/>
      <c r="AH20" s="87"/>
    </row>
    <row r="21" spans="1:34" ht="18.75" customHeight="1" x14ac:dyDescent="0.15">
      <c r="A21" s="442" t="s">
        <v>183</v>
      </c>
      <c r="B21" s="443"/>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4"/>
    </row>
    <row r="22" spans="1:34" ht="18.75" customHeight="1" x14ac:dyDescent="0.15">
      <c r="A22" s="508"/>
      <c r="B22" s="509"/>
      <c r="C22" s="509"/>
      <c r="D22" s="509"/>
      <c r="E22" s="509"/>
      <c r="F22" s="509"/>
      <c r="G22" s="509"/>
      <c r="H22" s="509"/>
      <c r="I22" s="509"/>
      <c r="J22" s="509"/>
      <c r="K22" s="509"/>
      <c r="L22" s="509"/>
      <c r="M22" s="509"/>
      <c r="N22" s="509"/>
      <c r="O22" s="509"/>
      <c r="P22" s="509"/>
      <c r="Q22" s="509"/>
      <c r="R22" s="509"/>
      <c r="S22" s="509"/>
      <c r="T22" s="509"/>
      <c r="U22" s="509"/>
      <c r="V22" s="509"/>
      <c r="W22" s="509"/>
      <c r="X22" s="509"/>
      <c r="Y22" s="509"/>
      <c r="Z22" s="509"/>
      <c r="AA22" s="509"/>
      <c r="AB22" s="509"/>
      <c r="AC22" s="509"/>
      <c r="AD22" s="509"/>
      <c r="AE22" s="509"/>
      <c r="AF22" s="509"/>
      <c r="AG22" s="509"/>
      <c r="AH22" s="510"/>
    </row>
    <row r="23" spans="1:34" ht="18.75" customHeight="1" x14ac:dyDescent="0.15">
      <c r="A23" s="503" t="s">
        <v>184</v>
      </c>
      <c r="B23" s="504"/>
      <c r="C23" s="438" t="s">
        <v>185</v>
      </c>
      <c r="D23" s="438"/>
      <c r="E23" s="438"/>
      <c r="F23" s="438"/>
      <c r="G23" s="438"/>
      <c r="H23" s="438"/>
      <c r="I23" s="438"/>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38"/>
      <c r="AH23" s="506"/>
    </row>
    <row r="24" spans="1:34" ht="18.75" customHeight="1" x14ac:dyDescent="0.15">
      <c r="A24" s="361"/>
      <c r="B24" s="505"/>
      <c r="C24" s="358"/>
      <c r="D24" s="358"/>
      <c r="E24" s="358"/>
      <c r="F24" s="358"/>
      <c r="G24" s="358"/>
      <c r="H24" s="358"/>
      <c r="I24" s="358"/>
      <c r="J24" s="358"/>
      <c r="K24" s="358"/>
      <c r="L24" s="358"/>
      <c r="M24" s="358"/>
      <c r="N24" s="358"/>
      <c r="O24" s="358"/>
      <c r="P24" s="358"/>
      <c r="Q24" s="358"/>
      <c r="R24" s="358"/>
      <c r="S24" s="358"/>
      <c r="T24" s="358"/>
      <c r="U24" s="358"/>
      <c r="V24" s="358"/>
      <c r="W24" s="358"/>
      <c r="X24" s="358"/>
      <c r="Y24" s="358"/>
      <c r="Z24" s="358"/>
      <c r="AA24" s="358"/>
      <c r="AB24" s="358"/>
      <c r="AC24" s="358"/>
      <c r="AD24" s="358"/>
      <c r="AE24" s="358"/>
      <c r="AF24" s="358"/>
      <c r="AG24" s="358"/>
      <c r="AH24" s="364"/>
    </row>
    <row r="25" spans="1:34" ht="18.75" customHeight="1" x14ac:dyDescent="0.15">
      <c r="A25" s="363" t="s">
        <v>186</v>
      </c>
      <c r="B25" s="362"/>
      <c r="C25" s="429" t="s">
        <v>187</v>
      </c>
      <c r="D25" s="429"/>
      <c r="E25" s="429"/>
      <c r="F25" s="429"/>
      <c r="G25" s="429"/>
      <c r="H25" s="429"/>
      <c r="I25" s="429"/>
      <c r="J25" s="429"/>
      <c r="K25" s="429"/>
      <c r="L25" s="429"/>
      <c r="M25" s="429"/>
      <c r="N25" s="429"/>
      <c r="O25" s="429"/>
      <c r="P25" s="429"/>
      <c r="Q25" s="429"/>
      <c r="R25" s="429"/>
      <c r="S25" s="429"/>
      <c r="T25" s="429"/>
      <c r="U25" s="429"/>
      <c r="V25" s="429"/>
      <c r="W25" s="429"/>
      <c r="X25" s="429"/>
      <c r="Y25" s="429"/>
      <c r="Z25" s="429"/>
      <c r="AA25" s="429"/>
      <c r="AB25" s="429"/>
      <c r="AC25" s="429"/>
      <c r="AD25" s="429"/>
      <c r="AE25" s="429"/>
      <c r="AF25" s="429"/>
      <c r="AG25" s="429"/>
      <c r="AH25" s="430"/>
    </row>
    <row r="26" spans="1:34" ht="18.75" customHeight="1" x14ac:dyDescent="0.15">
      <c r="A26" s="363"/>
      <c r="B26" s="362"/>
      <c r="C26" s="429"/>
      <c r="D26" s="429"/>
      <c r="E26" s="429"/>
      <c r="F26" s="429"/>
      <c r="G26" s="429"/>
      <c r="H26" s="429"/>
      <c r="I26" s="429"/>
      <c r="J26" s="429"/>
      <c r="K26" s="429"/>
      <c r="L26" s="429"/>
      <c r="M26" s="429"/>
      <c r="N26" s="429"/>
      <c r="O26" s="429"/>
      <c r="P26" s="429"/>
      <c r="Q26" s="429"/>
      <c r="R26" s="429"/>
      <c r="S26" s="429"/>
      <c r="T26" s="429"/>
      <c r="U26" s="429"/>
      <c r="V26" s="429"/>
      <c r="W26" s="429"/>
      <c r="X26" s="429"/>
      <c r="Y26" s="429"/>
      <c r="Z26" s="429"/>
      <c r="AA26" s="429"/>
      <c r="AB26" s="429"/>
      <c r="AC26" s="429"/>
      <c r="AD26" s="429"/>
      <c r="AE26" s="429"/>
      <c r="AF26" s="429"/>
      <c r="AG26" s="429"/>
      <c r="AH26" s="430"/>
    </row>
    <row r="27" spans="1:34" ht="18.75" customHeight="1" x14ac:dyDescent="0.15">
      <c r="A27" s="361" t="s">
        <v>188</v>
      </c>
      <c r="B27" s="362"/>
      <c r="C27" s="358" t="s">
        <v>189</v>
      </c>
      <c r="D27" s="358"/>
      <c r="E27" s="358"/>
      <c r="F27" s="358"/>
      <c r="G27" s="358"/>
      <c r="H27" s="358"/>
      <c r="I27" s="358"/>
      <c r="J27" s="358"/>
      <c r="K27" s="358"/>
      <c r="L27" s="358"/>
      <c r="M27" s="358"/>
      <c r="N27" s="358"/>
      <c r="O27" s="358"/>
      <c r="P27" s="358"/>
      <c r="Q27" s="358"/>
      <c r="R27" s="358"/>
      <c r="S27" s="358"/>
      <c r="T27" s="358"/>
      <c r="U27" s="358"/>
      <c r="V27" s="358"/>
      <c r="W27" s="358"/>
      <c r="X27" s="358"/>
      <c r="Y27" s="358"/>
      <c r="Z27" s="358"/>
      <c r="AA27" s="358"/>
      <c r="AB27" s="358"/>
      <c r="AC27" s="358"/>
      <c r="AD27" s="358"/>
      <c r="AE27" s="358"/>
      <c r="AF27" s="358"/>
      <c r="AG27" s="358"/>
      <c r="AH27" s="364"/>
    </row>
    <row r="28" spans="1:34" ht="18.75" customHeight="1" x14ac:dyDescent="0.15">
      <c r="A28" s="363"/>
      <c r="B28" s="362"/>
      <c r="C28" s="358"/>
      <c r="D28" s="358"/>
      <c r="E28" s="358"/>
      <c r="F28" s="358"/>
      <c r="G28" s="358"/>
      <c r="H28" s="358"/>
      <c r="I28" s="358"/>
      <c r="J28" s="358"/>
      <c r="K28" s="358"/>
      <c r="L28" s="358"/>
      <c r="M28" s="358"/>
      <c r="N28" s="358"/>
      <c r="O28" s="358"/>
      <c r="P28" s="358"/>
      <c r="Q28" s="358"/>
      <c r="R28" s="358"/>
      <c r="S28" s="358"/>
      <c r="T28" s="358"/>
      <c r="U28" s="358"/>
      <c r="V28" s="358"/>
      <c r="W28" s="358"/>
      <c r="X28" s="358"/>
      <c r="Y28" s="358"/>
      <c r="Z28" s="358"/>
      <c r="AA28" s="358"/>
      <c r="AB28" s="358"/>
      <c r="AC28" s="358"/>
      <c r="AD28" s="358"/>
      <c r="AE28" s="358"/>
      <c r="AF28" s="358"/>
      <c r="AG28" s="358"/>
      <c r="AH28" s="364"/>
    </row>
    <row r="29" spans="1:34" ht="18.75" customHeight="1" x14ac:dyDescent="0.15">
      <c r="A29" s="361"/>
      <c r="B29" s="362"/>
      <c r="C29" s="501"/>
      <c r="D29" s="501"/>
      <c r="E29" s="501"/>
      <c r="F29" s="501"/>
      <c r="G29" s="501"/>
      <c r="H29" s="501"/>
      <c r="I29" s="501"/>
      <c r="J29" s="501"/>
      <c r="K29" s="501"/>
      <c r="L29" s="501"/>
      <c r="M29" s="501"/>
      <c r="N29" s="501"/>
      <c r="O29" s="501"/>
      <c r="P29" s="501"/>
      <c r="Q29" s="501"/>
      <c r="R29" s="501"/>
      <c r="S29" s="501"/>
      <c r="T29" s="501"/>
      <c r="U29" s="501"/>
      <c r="V29" s="501"/>
      <c r="W29" s="501"/>
      <c r="X29" s="501"/>
      <c r="Y29" s="501"/>
      <c r="Z29" s="501"/>
      <c r="AA29" s="501"/>
      <c r="AB29" s="501"/>
      <c r="AC29" s="501"/>
      <c r="AD29" s="501"/>
      <c r="AE29" s="501"/>
      <c r="AF29" s="501"/>
      <c r="AG29" s="501"/>
      <c r="AH29" s="502"/>
    </row>
    <row r="30" spans="1:34" ht="18.75" customHeight="1" x14ac:dyDescent="0.15">
      <c r="A30" s="363"/>
      <c r="B30" s="362"/>
      <c r="C30" s="501"/>
      <c r="D30" s="501"/>
      <c r="E30" s="501"/>
      <c r="F30" s="501"/>
      <c r="G30" s="501"/>
      <c r="H30" s="501"/>
      <c r="I30" s="501"/>
      <c r="J30" s="501"/>
      <c r="K30" s="501"/>
      <c r="L30" s="501"/>
      <c r="M30" s="501"/>
      <c r="N30" s="501"/>
      <c r="O30" s="501"/>
      <c r="P30" s="501"/>
      <c r="Q30" s="501"/>
      <c r="R30" s="501"/>
      <c r="S30" s="501"/>
      <c r="T30" s="501"/>
      <c r="U30" s="501"/>
      <c r="V30" s="501"/>
      <c r="W30" s="501"/>
      <c r="X30" s="501"/>
      <c r="Y30" s="501"/>
      <c r="Z30" s="501"/>
      <c r="AA30" s="501"/>
      <c r="AB30" s="501"/>
      <c r="AC30" s="501"/>
      <c r="AD30" s="501"/>
      <c r="AE30" s="501"/>
      <c r="AF30" s="501"/>
      <c r="AG30" s="501"/>
      <c r="AH30" s="502"/>
    </row>
    <row r="31" spans="1:34" ht="18.75" customHeight="1" x14ac:dyDescent="0.15">
      <c r="A31" s="94"/>
      <c r="B31" s="95"/>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96"/>
    </row>
    <row r="32" spans="1:34" ht="18.75" customHeight="1" x14ac:dyDescent="0.15">
      <c r="A32" s="94"/>
      <c r="B32" s="95"/>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96"/>
    </row>
    <row r="33" spans="1:34" ht="18.75" customHeight="1" x14ac:dyDescent="0.15">
      <c r="A33" s="94"/>
      <c r="B33" s="95"/>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96"/>
    </row>
    <row r="34" spans="1:34" ht="18.75" customHeight="1" x14ac:dyDescent="0.15">
      <c r="A34" s="94"/>
      <c r="B34" s="95"/>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97"/>
    </row>
    <row r="35" spans="1:34" ht="18.75" customHeight="1" thickBot="1" x14ac:dyDescent="0.2">
      <c r="A35" s="98"/>
      <c r="B35" s="99"/>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1"/>
    </row>
    <row r="36" spans="1:34" ht="7.5" customHeight="1" x14ac:dyDescent="0.15">
      <c r="C36" s="86"/>
      <c r="D36" s="86"/>
      <c r="E36" s="65"/>
      <c r="F36" s="65"/>
      <c r="G36" s="65"/>
      <c r="H36" s="65"/>
      <c r="I36" s="65"/>
      <c r="J36" s="65"/>
      <c r="K36" s="65"/>
      <c r="L36" s="65"/>
      <c r="M36" s="65"/>
      <c r="N36" s="65"/>
      <c r="O36" s="65"/>
      <c r="P36" s="65"/>
      <c r="Q36" s="65"/>
      <c r="R36" s="102"/>
      <c r="S36" s="102"/>
      <c r="T36" s="102"/>
      <c r="U36" s="102"/>
      <c r="V36" s="102"/>
      <c r="W36" s="65"/>
      <c r="X36" s="102"/>
      <c r="Y36" s="102"/>
      <c r="Z36" s="102"/>
      <c r="AA36" s="102"/>
      <c r="AB36" s="102"/>
      <c r="AC36" s="65"/>
      <c r="AD36" s="102"/>
      <c r="AE36" s="102"/>
      <c r="AF36" s="102"/>
      <c r="AG36" s="102"/>
      <c r="AH36" s="102"/>
    </row>
    <row r="37" spans="1:34" ht="29.25" customHeight="1" x14ac:dyDescent="0.15">
      <c r="C37" s="86"/>
      <c r="D37" s="86"/>
      <c r="E37" s="65"/>
      <c r="F37" s="65"/>
      <c r="G37" s="65"/>
      <c r="H37" s="65"/>
      <c r="I37" s="65"/>
      <c r="J37" s="65"/>
      <c r="K37" s="65"/>
      <c r="L37" s="65"/>
      <c r="M37" s="65"/>
      <c r="N37" s="65"/>
      <c r="O37" s="65"/>
      <c r="P37" s="65"/>
      <c r="Q37" s="65"/>
      <c r="R37" s="102"/>
      <c r="S37" s="102"/>
      <c r="T37" s="102"/>
      <c r="U37" s="102"/>
      <c r="V37" s="102"/>
      <c r="W37" s="65"/>
      <c r="X37" s="102"/>
      <c r="Y37" s="102"/>
      <c r="Z37" s="102"/>
      <c r="AA37" s="102"/>
      <c r="AB37" s="102"/>
      <c r="AC37" s="65"/>
      <c r="AD37" s="102"/>
      <c r="AE37" s="102"/>
      <c r="AF37" s="102"/>
      <c r="AG37" s="102"/>
      <c r="AH37" s="102"/>
    </row>
    <row r="38" spans="1:34" ht="29.25" customHeight="1" x14ac:dyDescent="0.15">
      <c r="C38" s="86"/>
      <c r="D38" s="86"/>
      <c r="E38" s="65"/>
      <c r="F38" s="65"/>
      <c r="G38" s="65"/>
      <c r="H38" s="65"/>
      <c r="I38" s="65"/>
      <c r="J38" s="65"/>
      <c r="K38" s="65"/>
      <c r="L38" s="65"/>
      <c r="M38" s="65"/>
      <c r="N38" s="65"/>
      <c r="O38" s="65"/>
      <c r="P38" s="65"/>
      <c r="Q38" s="65"/>
      <c r="R38" s="102"/>
      <c r="S38" s="102"/>
      <c r="T38" s="102"/>
      <c r="U38" s="102"/>
      <c r="V38" s="102"/>
      <c r="W38" s="65"/>
      <c r="X38" s="102"/>
      <c r="Y38" s="102"/>
      <c r="Z38" s="102"/>
      <c r="AA38" s="102"/>
      <c r="AB38" s="102"/>
      <c r="AC38" s="65"/>
      <c r="AD38" s="102"/>
      <c r="AE38" s="102"/>
      <c r="AF38" s="102"/>
      <c r="AG38" s="102"/>
      <c r="AH38" s="102"/>
    </row>
    <row r="39" spans="1:34" ht="29.25" customHeight="1" x14ac:dyDescent="0.15">
      <c r="C39" s="86"/>
      <c r="D39" s="86"/>
      <c r="E39" s="65"/>
      <c r="F39" s="65"/>
      <c r="G39" s="65"/>
      <c r="H39" s="65"/>
      <c r="I39" s="65"/>
      <c r="J39" s="65"/>
      <c r="K39" s="65"/>
      <c r="L39" s="65"/>
      <c r="M39" s="65"/>
      <c r="N39" s="65"/>
      <c r="O39" s="65"/>
      <c r="P39" s="65"/>
      <c r="Q39" s="65"/>
      <c r="R39" s="102"/>
      <c r="S39" s="102"/>
      <c r="T39" s="102"/>
      <c r="U39" s="102"/>
      <c r="V39" s="102"/>
      <c r="W39" s="65"/>
      <c r="X39" s="102"/>
      <c r="Y39" s="102"/>
      <c r="Z39" s="102"/>
      <c r="AA39" s="102"/>
      <c r="AB39" s="102"/>
      <c r="AC39" s="65"/>
      <c r="AD39" s="102"/>
      <c r="AE39" s="102"/>
      <c r="AF39" s="102"/>
      <c r="AG39" s="102"/>
      <c r="AH39" s="102"/>
    </row>
    <row r="40" spans="1:34" ht="29.25" customHeight="1" x14ac:dyDescent="0.15">
      <c r="C40" s="86"/>
      <c r="D40" s="86"/>
      <c r="E40" s="65"/>
      <c r="F40" s="65"/>
      <c r="G40" s="65"/>
      <c r="H40" s="65"/>
      <c r="I40" s="65"/>
      <c r="J40" s="65"/>
      <c r="K40" s="65"/>
      <c r="L40" s="65"/>
      <c r="M40" s="65"/>
      <c r="N40" s="65"/>
      <c r="O40" s="65"/>
      <c r="P40" s="65"/>
      <c r="Q40" s="65"/>
      <c r="R40" s="102"/>
      <c r="S40" s="102"/>
      <c r="T40" s="102"/>
      <c r="U40" s="102"/>
      <c r="V40" s="102"/>
      <c r="W40" s="65"/>
      <c r="X40" s="102"/>
      <c r="Y40" s="102"/>
      <c r="Z40" s="102"/>
      <c r="AA40" s="102"/>
      <c r="AB40" s="102"/>
      <c r="AC40" s="65"/>
      <c r="AD40" s="102"/>
      <c r="AE40" s="102"/>
      <c r="AF40" s="102"/>
      <c r="AG40" s="102"/>
      <c r="AH40" s="102"/>
    </row>
    <row r="41" spans="1:34" ht="29.25" customHeight="1" x14ac:dyDescent="0.15">
      <c r="C41" s="86"/>
      <c r="D41" s="86"/>
      <c r="E41" s="65"/>
      <c r="F41" s="65"/>
      <c r="G41" s="65"/>
      <c r="H41" s="65"/>
      <c r="I41" s="65"/>
      <c r="J41" s="65"/>
      <c r="K41" s="65"/>
      <c r="L41" s="65"/>
      <c r="M41" s="65"/>
      <c r="N41" s="65"/>
      <c r="O41" s="65"/>
      <c r="P41" s="65"/>
      <c r="Q41" s="65"/>
      <c r="R41" s="102"/>
      <c r="S41" s="102"/>
      <c r="T41" s="102"/>
      <c r="U41" s="102"/>
      <c r="V41" s="102"/>
      <c r="W41" s="65"/>
      <c r="X41" s="102"/>
      <c r="Y41" s="102"/>
      <c r="Z41" s="102"/>
      <c r="AA41" s="102"/>
      <c r="AB41" s="102"/>
      <c r="AC41" s="65"/>
      <c r="AD41" s="102"/>
      <c r="AE41" s="102"/>
      <c r="AF41" s="102"/>
      <c r="AG41" s="102"/>
      <c r="AH41" s="102"/>
    </row>
    <row r="42" spans="1:34" ht="29.25" customHeight="1" x14ac:dyDescent="0.15">
      <c r="C42" s="86"/>
      <c r="D42" s="86"/>
      <c r="E42" s="65"/>
      <c r="F42" s="65"/>
      <c r="G42" s="65"/>
      <c r="H42" s="65"/>
      <c r="I42" s="65"/>
      <c r="J42" s="65"/>
      <c r="K42" s="65"/>
      <c r="L42" s="65"/>
      <c r="M42" s="65"/>
      <c r="N42" s="65"/>
      <c r="O42" s="65"/>
      <c r="P42" s="65"/>
      <c r="Q42" s="65"/>
      <c r="R42" s="102"/>
      <c r="S42" s="102"/>
      <c r="T42" s="102"/>
      <c r="U42" s="102"/>
      <c r="V42" s="102"/>
      <c r="W42" s="65"/>
      <c r="X42" s="102"/>
      <c r="Y42" s="102"/>
      <c r="Z42" s="102"/>
      <c r="AA42" s="102"/>
      <c r="AB42" s="102"/>
      <c r="AC42" s="65"/>
      <c r="AD42" s="102"/>
      <c r="AE42" s="102"/>
      <c r="AF42" s="102"/>
      <c r="AG42" s="102"/>
      <c r="AH42" s="102"/>
    </row>
    <row r="43" spans="1:34" ht="29.25" customHeight="1" x14ac:dyDescent="0.15">
      <c r="C43" s="86"/>
      <c r="D43" s="86"/>
      <c r="E43" s="65"/>
      <c r="F43" s="65"/>
      <c r="G43" s="65"/>
      <c r="H43" s="65"/>
      <c r="I43" s="65"/>
      <c r="J43" s="65"/>
      <c r="K43" s="65"/>
      <c r="L43" s="65"/>
      <c r="M43" s="65"/>
      <c r="N43" s="65"/>
      <c r="O43" s="65"/>
      <c r="P43" s="65"/>
      <c r="Q43" s="65"/>
      <c r="R43" s="102"/>
      <c r="S43" s="102"/>
      <c r="T43" s="102"/>
      <c r="U43" s="102"/>
      <c r="V43" s="102"/>
      <c r="W43" s="65"/>
      <c r="X43" s="102"/>
      <c r="Y43" s="102"/>
      <c r="Z43" s="102"/>
      <c r="AA43" s="102"/>
      <c r="AB43" s="102"/>
      <c r="AC43" s="65"/>
      <c r="AD43" s="102"/>
      <c r="AE43" s="102"/>
      <c r="AF43" s="102"/>
      <c r="AG43" s="102"/>
      <c r="AH43" s="102"/>
    </row>
    <row r="44" spans="1:34" ht="29.25" customHeight="1" x14ac:dyDescent="0.15">
      <c r="C44" s="86"/>
      <c r="D44" s="86"/>
      <c r="E44" s="65"/>
      <c r="F44" s="65"/>
      <c r="G44" s="65"/>
      <c r="H44" s="65"/>
      <c r="I44" s="65"/>
      <c r="J44" s="65"/>
      <c r="K44" s="65"/>
      <c r="L44" s="65"/>
      <c r="M44" s="65"/>
      <c r="N44" s="65"/>
      <c r="O44" s="65"/>
      <c r="P44" s="65"/>
      <c r="Q44" s="65"/>
      <c r="R44" s="102"/>
      <c r="S44" s="102"/>
      <c r="T44" s="102"/>
      <c r="U44" s="102"/>
      <c r="V44" s="102"/>
      <c r="W44" s="65"/>
      <c r="X44" s="102"/>
      <c r="Y44" s="102"/>
      <c r="Z44" s="102"/>
      <c r="AA44" s="102"/>
      <c r="AB44" s="102"/>
      <c r="AC44" s="65"/>
      <c r="AD44" s="102"/>
      <c r="AE44" s="102"/>
      <c r="AF44" s="102"/>
      <c r="AG44" s="102"/>
      <c r="AH44" s="102"/>
    </row>
    <row r="45" spans="1:34" ht="29.25" customHeight="1" x14ac:dyDescent="0.15">
      <c r="C45" s="86"/>
      <c r="D45" s="86"/>
      <c r="E45" s="65"/>
      <c r="F45" s="65"/>
      <c r="G45" s="65"/>
      <c r="H45" s="65"/>
      <c r="I45" s="65"/>
      <c r="J45" s="65"/>
      <c r="K45" s="65"/>
      <c r="L45" s="65"/>
      <c r="M45" s="65"/>
      <c r="N45" s="65"/>
      <c r="O45" s="65"/>
      <c r="P45" s="65"/>
      <c r="Q45" s="65"/>
      <c r="R45" s="102"/>
      <c r="S45" s="102"/>
      <c r="T45" s="102"/>
      <c r="U45" s="102"/>
      <c r="V45" s="102"/>
      <c r="W45" s="65"/>
      <c r="X45" s="102"/>
      <c r="Y45" s="102"/>
      <c r="Z45" s="102"/>
      <c r="AA45" s="102"/>
      <c r="AB45" s="102"/>
      <c r="AC45" s="65"/>
      <c r="AD45" s="102"/>
      <c r="AE45" s="102"/>
      <c r="AF45" s="102"/>
      <c r="AG45" s="102"/>
      <c r="AH45" s="102"/>
    </row>
    <row r="46" spans="1:34" ht="29.25" customHeight="1" x14ac:dyDescent="0.15">
      <c r="C46" s="86"/>
      <c r="D46" s="86"/>
      <c r="E46" s="65"/>
      <c r="F46" s="65"/>
      <c r="G46" s="65"/>
      <c r="H46" s="65"/>
      <c r="I46" s="65"/>
      <c r="J46" s="65"/>
      <c r="K46" s="65"/>
      <c r="L46" s="65"/>
      <c r="M46" s="65"/>
      <c r="N46" s="65"/>
      <c r="O46" s="65"/>
      <c r="P46" s="65"/>
      <c r="Q46" s="65"/>
      <c r="R46" s="102"/>
      <c r="S46" s="102"/>
      <c r="T46" s="102"/>
      <c r="U46" s="102"/>
      <c r="V46" s="102"/>
      <c r="W46" s="65"/>
      <c r="X46" s="102"/>
      <c r="Y46" s="102"/>
      <c r="Z46" s="102"/>
      <c r="AA46" s="102"/>
      <c r="AB46" s="102"/>
      <c r="AC46" s="65"/>
      <c r="AD46" s="102"/>
      <c r="AE46" s="102"/>
      <c r="AF46" s="102"/>
      <c r="AG46" s="102"/>
      <c r="AH46" s="102"/>
    </row>
    <row r="47" spans="1:34" ht="29.25" customHeight="1" x14ac:dyDescent="0.15">
      <c r="C47" s="86"/>
      <c r="D47" s="86"/>
      <c r="E47" s="65"/>
      <c r="F47" s="65"/>
      <c r="G47" s="65"/>
      <c r="H47" s="65"/>
      <c r="I47" s="65"/>
      <c r="J47" s="65"/>
      <c r="K47" s="65"/>
      <c r="L47" s="65"/>
      <c r="M47" s="65"/>
      <c r="N47" s="65"/>
      <c r="O47" s="65"/>
      <c r="P47" s="65"/>
      <c r="Q47" s="65"/>
      <c r="R47" s="102"/>
      <c r="S47" s="102"/>
      <c r="T47" s="102"/>
      <c r="U47" s="102"/>
      <c r="V47" s="102"/>
      <c r="W47" s="65"/>
      <c r="X47" s="102"/>
      <c r="Y47" s="102"/>
      <c r="Z47" s="102"/>
      <c r="AA47" s="102"/>
      <c r="AB47" s="102"/>
      <c r="AC47" s="65"/>
      <c r="AD47" s="102"/>
      <c r="AE47" s="102"/>
      <c r="AF47" s="102"/>
      <c r="AG47" s="102"/>
      <c r="AH47" s="102"/>
    </row>
    <row r="48" spans="1:34" ht="29.25" customHeight="1" x14ac:dyDescent="0.15">
      <c r="C48" s="86"/>
      <c r="D48" s="86"/>
      <c r="E48" s="65"/>
      <c r="F48" s="65"/>
      <c r="G48" s="65"/>
      <c r="H48" s="65"/>
      <c r="I48" s="65"/>
      <c r="J48" s="65"/>
      <c r="K48" s="65"/>
      <c r="L48" s="65"/>
      <c r="M48" s="65"/>
      <c r="N48" s="65"/>
      <c r="O48" s="65"/>
      <c r="P48" s="65"/>
      <c r="Q48" s="65"/>
      <c r="R48" s="102"/>
      <c r="S48" s="102"/>
      <c r="T48" s="102"/>
      <c r="U48" s="102"/>
      <c r="V48" s="102"/>
      <c r="W48" s="65"/>
      <c r="X48" s="102"/>
      <c r="Y48" s="102"/>
      <c r="Z48" s="102"/>
      <c r="AA48" s="102"/>
      <c r="AB48" s="102"/>
      <c r="AC48" s="65"/>
      <c r="AD48" s="102"/>
      <c r="AE48" s="102"/>
      <c r="AF48" s="102"/>
      <c r="AG48" s="102"/>
      <c r="AH48" s="102"/>
    </row>
    <row r="49" spans="1:34" ht="29.25" customHeight="1" x14ac:dyDescent="0.15">
      <c r="C49" s="86"/>
      <c r="D49" s="86"/>
      <c r="E49" s="65"/>
      <c r="F49" s="65"/>
      <c r="G49" s="65"/>
      <c r="H49" s="65"/>
      <c r="I49" s="65"/>
      <c r="J49" s="65"/>
      <c r="K49" s="65"/>
      <c r="L49" s="65"/>
      <c r="M49" s="65"/>
      <c r="N49" s="65"/>
      <c r="O49" s="65"/>
      <c r="P49" s="65"/>
      <c r="Q49" s="65"/>
      <c r="R49" s="102"/>
      <c r="S49" s="102"/>
      <c r="T49" s="102"/>
      <c r="U49" s="102"/>
      <c r="V49" s="102"/>
      <c r="W49" s="65"/>
      <c r="X49" s="102"/>
      <c r="Y49" s="102"/>
      <c r="Z49" s="102"/>
      <c r="AA49" s="102"/>
      <c r="AB49" s="102"/>
      <c r="AC49" s="65"/>
      <c r="AD49" s="102"/>
      <c r="AE49" s="102"/>
      <c r="AF49" s="102"/>
      <c r="AG49" s="102"/>
      <c r="AH49" s="102"/>
    </row>
    <row r="50" spans="1:34" ht="29.25" customHeight="1" x14ac:dyDescent="0.15">
      <c r="C50" s="86"/>
      <c r="D50" s="86"/>
      <c r="E50" s="65"/>
      <c r="F50" s="65"/>
      <c r="G50" s="65"/>
      <c r="H50" s="65"/>
      <c r="I50" s="65"/>
      <c r="J50" s="65"/>
      <c r="K50" s="65"/>
      <c r="L50" s="65"/>
      <c r="M50" s="65"/>
      <c r="N50" s="65"/>
      <c r="O50" s="65"/>
      <c r="P50" s="65"/>
      <c r="Q50" s="65"/>
      <c r="R50" s="102"/>
      <c r="S50" s="102"/>
      <c r="T50" s="102"/>
      <c r="U50" s="102"/>
      <c r="V50" s="102"/>
      <c r="W50" s="65"/>
      <c r="X50" s="102"/>
      <c r="Y50" s="102"/>
      <c r="Z50" s="102"/>
      <c r="AA50" s="102"/>
      <c r="AB50" s="102"/>
      <c r="AC50" s="65"/>
      <c r="AD50" s="102"/>
      <c r="AE50" s="102"/>
      <c r="AF50" s="102"/>
      <c r="AG50" s="102"/>
      <c r="AH50" s="102"/>
    </row>
    <row r="51" spans="1:34" ht="15" customHeight="1" x14ac:dyDescent="0.15">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row>
    <row r="138" spans="7:34" ht="15" customHeight="1" x14ac:dyDescent="0.15">
      <c r="G138" s="103"/>
      <c r="H138" s="103"/>
      <c r="I138" s="103"/>
      <c r="J138" s="103"/>
      <c r="K138" s="103"/>
      <c r="L138" s="103"/>
      <c r="M138" s="103"/>
      <c r="N138" s="103"/>
      <c r="O138" s="104"/>
      <c r="P138" s="104"/>
      <c r="Q138" s="104"/>
      <c r="R138" s="104"/>
      <c r="S138" s="105"/>
      <c r="T138" s="105"/>
      <c r="U138" s="105"/>
      <c r="V138" s="105"/>
      <c r="W138" s="105"/>
      <c r="X138" s="105"/>
      <c r="Y138" s="106"/>
      <c r="Z138" s="106"/>
      <c r="AA138" s="106"/>
      <c r="AB138" s="106"/>
      <c r="AC138" s="106"/>
      <c r="AD138" s="106"/>
      <c r="AE138" s="106"/>
      <c r="AF138" s="106"/>
      <c r="AG138" s="107"/>
      <c r="AH138" s="107"/>
    </row>
    <row r="139" spans="7:34" ht="15" customHeight="1" x14ac:dyDescent="0.15">
      <c r="G139" s="103"/>
      <c r="H139" s="103"/>
      <c r="I139" s="103"/>
      <c r="J139" s="103"/>
      <c r="K139" s="103"/>
      <c r="L139" s="103"/>
      <c r="M139" s="103"/>
      <c r="N139" s="103"/>
      <c r="O139" s="104"/>
      <c r="P139" s="104"/>
      <c r="Q139" s="104"/>
      <c r="R139" s="104"/>
      <c r="S139" s="108"/>
      <c r="T139" s="108"/>
      <c r="U139" s="108"/>
      <c r="V139" s="108"/>
      <c r="W139" s="108"/>
      <c r="X139" s="108"/>
      <c r="Y139" s="106"/>
      <c r="Z139" s="106"/>
      <c r="AA139" s="106"/>
      <c r="AB139" s="106"/>
      <c r="AC139" s="106"/>
      <c r="AD139" s="106"/>
      <c r="AE139" s="106"/>
      <c r="AF139" s="106"/>
      <c r="AG139" s="107"/>
      <c r="AH139" s="107"/>
    </row>
    <row r="140" spans="7:34" ht="15" customHeight="1" x14ac:dyDescent="0.15">
      <c r="G140" s="103"/>
      <c r="H140" s="103"/>
      <c r="I140" s="103"/>
      <c r="J140" s="103"/>
      <c r="K140" s="103"/>
      <c r="L140" s="103"/>
      <c r="M140" s="103"/>
      <c r="N140" s="109"/>
      <c r="O140" s="104"/>
      <c r="P140" s="104"/>
      <c r="Q140" s="104"/>
      <c r="R140" s="109"/>
      <c r="S140" s="110"/>
      <c r="T140" s="110"/>
      <c r="U140" s="110"/>
      <c r="V140" s="110"/>
      <c r="W140" s="110"/>
      <c r="X140" s="110"/>
      <c r="Y140" s="106"/>
      <c r="Z140" s="106"/>
      <c r="AA140" s="106"/>
      <c r="AB140" s="106"/>
      <c r="AC140" s="106"/>
      <c r="AD140" s="106"/>
      <c r="AE140" s="106"/>
      <c r="AF140" s="106"/>
      <c r="AG140" s="107"/>
      <c r="AH140" s="107"/>
    </row>
    <row r="141" spans="7:34" ht="15" customHeight="1" x14ac:dyDescent="0.15">
      <c r="G141" s="103"/>
      <c r="H141" s="103"/>
      <c r="I141" s="103"/>
      <c r="J141" s="103"/>
      <c r="K141" s="103"/>
      <c r="L141" s="103"/>
      <c r="M141" s="103"/>
      <c r="N141" s="103"/>
      <c r="O141" s="104"/>
      <c r="P141" s="104"/>
      <c r="Q141" s="104"/>
      <c r="R141" s="104"/>
      <c r="S141" s="105"/>
      <c r="T141" s="105"/>
      <c r="U141" s="105"/>
      <c r="V141" s="105"/>
      <c r="W141" s="105"/>
      <c r="X141" s="105"/>
      <c r="Y141" s="106"/>
      <c r="Z141" s="106"/>
      <c r="AA141" s="106"/>
      <c r="AB141" s="106"/>
      <c r="AC141" s="106"/>
      <c r="AD141" s="106"/>
      <c r="AE141" s="106"/>
      <c r="AF141" s="106"/>
      <c r="AG141" s="107"/>
      <c r="AH141" s="107"/>
    </row>
    <row r="142" spans="7:34" ht="15" customHeight="1" x14ac:dyDescent="0.15">
      <c r="G142" s="103"/>
      <c r="H142" s="103"/>
      <c r="I142" s="103"/>
      <c r="J142" s="103"/>
      <c r="K142" s="103"/>
      <c r="L142" s="103"/>
      <c r="M142" s="103"/>
      <c r="N142" s="103"/>
      <c r="O142" s="104"/>
      <c r="P142" s="104"/>
      <c r="Q142" s="104"/>
      <c r="R142" s="104"/>
      <c r="S142" s="108"/>
      <c r="T142" s="108"/>
      <c r="U142" s="108"/>
      <c r="V142" s="108"/>
      <c r="W142" s="108"/>
      <c r="X142" s="108"/>
      <c r="Y142" s="106"/>
      <c r="Z142" s="106"/>
      <c r="AA142" s="106"/>
      <c r="AB142" s="106"/>
      <c r="AC142" s="106"/>
      <c r="AD142" s="106"/>
      <c r="AE142" s="106"/>
      <c r="AF142" s="106"/>
      <c r="AG142" s="107"/>
      <c r="AH142" s="107"/>
    </row>
    <row r="143" spans="7:34" ht="15" customHeight="1" x14ac:dyDescent="0.15">
      <c r="G143" s="103"/>
      <c r="H143" s="103"/>
      <c r="I143" s="103"/>
      <c r="J143" s="103"/>
      <c r="K143" s="103"/>
      <c r="L143" s="103"/>
      <c r="M143" s="103"/>
      <c r="N143" s="109"/>
      <c r="O143" s="104"/>
      <c r="P143" s="104"/>
      <c r="Q143" s="104"/>
      <c r="R143" s="109"/>
      <c r="S143" s="110"/>
      <c r="T143" s="110"/>
      <c r="U143" s="110"/>
      <c r="V143" s="110"/>
      <c r="W143" s="110"/>
      <c r="X143" s="110"/>
      <c r="Y143" s="106"/>
      <c r="Z143" s="106"/>
      <c r="AA143" s="106"/>
      <c r="AB143" s="106"/>
      <c r="AC143" s="106"/>
      <c r="AD143" s="106"/>
      <c r="AE143" s="106"/>
      <c r="AF143" s="106"/>
      <c r="AG143" s="107"/>
      <c r="AH143" s="107"/>
    </row>
    <row r="144" spans="7:34" ht="15" customHeight="1" x14ac:dyDescent="0.15">
      <c r="G144" s="103"/>
      <c r="H144" s="103"/>
      <c r="I144" s="103"/>
      <c r="J144" s="103"/>
      <c r="K144" s="103"/>
      <c r="L144" s="103"/>
      <c r="M144" s="103"/>
      <c r="N144" s="103"/>
      <c r="O144" s="104"/>
      <c r="P144" s="104"/>
      <c r="Q144" s="104"/>
      <c r="R144" s="104"/>
      <c r="S144" s="105"/>
      <c r="T144" s="105"/>
      <c r="U144" s="105"/>
      <c r="V144" s="105"/>
      <c r="W144" s="105"/>
      <c r="X144" s="105"/>
      <c r="Y144" s="106"/>
      <c r="Z144" s="106"/>
      <c r="AA144" s="106"/>
      <c r="AB144" s="106"/>
      <c r="AC144" s="106"/>
      <c r="AD144" s="106"/>
      <c r="AE144" s="106"/>
      <c r="AF144" s="106"/>
      <c r="AG144" s="107"/>
      <c r="AH144" s="107"/>
    </row>
    <row r="145" spans="7:34" ht="15" customHeight="1" x14ac:dyDescent="0.15">
      <c r="G145" s="103"/>
      <c r="H145" s="103"/>
      <c r="I145" s="103"/>
      <c r="J145" s="103"/>
      <c r="K145" s="103"/>
      <c r="L145" s="103"/>
      <c r="M145" s="103"/>
      <c r="N145" s="103"/>
      <c r="O145" s="104"/>
      <c r="P145" s="104"/>
      <c r="Q145" s="104"/>
      <c r="R145" s="104"/>
      <c r="S145" s="108"/>
      <c r="T145" s="108"/>
      <c r="U145" s="108"/>
      <c r="V145" s="108"/>
      <c r="W145" s="108"/>
      <c r="X145" s="108"/>
      <c r="Y145" s="106"/>
      <c r="Z145" s="106"/>
      <c r="AA145" s="106"/>
      <c r="AB145" s="106"/>
      <c r="AC145" s="106"/>
      <c r="AD145" s="106"/>
      <c r="AE145" s="106"/>
      <c r="AF145" s="106"/>
      <c r="AG145" s="107"/>
      <c r="AH145" s="107"/>
    </row>
    <row r="146" spans="7:34" ht="15" customHeight="1" x14ac:dyDescent="0.15">
      <c r="G146" s="103"/>
      <c r="H146" s="103"/>
      <c r="I146" s="103"/>
      <c r="J146" s="103"/>
      <c r="K146" s="103"/>
      <c r="L146" s="103"/>
      <c r="M146" s="103"/>
      <c r="N146" s="109"/>
      <c r="O146" s="104"/>
      <c r="P146" s="104"/>
      <c r="Q146" s="104"/>
      <c r="R146" s="109"/>
      <c r="S146" s="110"/>
      <c r="T146" s="110"/>
      <c r="U146" s="110"/>
      <c r="V146" s="110"/>
      <c r="W146" s="110"/>
      <c r="X146" s="110"/>
      <c r="Y146" s="106"/>
      <c r="Z146" s="106"/>
      <c r="AA146" s="106"/>
      <c r="AB146" s="106"/>
      <c r="AC146" s="106"/>
      <c r="AD146" s="106"/>
      <c r="AE146" s="106"/>
      <c r="AF146" s="106"/>
      <c r="AG146" s="107"/>
      <c r="AH146" s="107"/>
    </row>
    <row r="147" spans="7:34" ht="15" customHeight="1" x14ac:dyDescent="0.15">
      <c r="G147" s="103"/>
      <c r="H147" s="103"/>
      <c r="I147" s="103"/>
      <c r="J147" s="103"/>
      <c r="K147" s="103"/>
      <c r="L147" s="103"/>
      <c r="M147" s="103"/>
      <c r="N147" s="103"/>
      <c r="O147" s="104"/>
      <c r="P147" s="104"/>
      <c r="Q147" s="104"/>
      <c r="R147" s="104"/>
      <c r="S147" s="105"/>
      <c r="T147" s="105"/>
      <c r="U147" s="105"/>
      <c r="V147" s="105"/>
      <c r="W147" s="105"/>
      <c r="X147" s="105"/>
      <c r="Y147" s="106"/>
      <c r="Z147" s="106"/>
      <c r="AA147" s="106"/>
      <c r="AB147" s="106"/>
      <c r="AC147" s="106"/>
      <c r="AD147" s="106"/>
      <c r="AE147" s="106"/>
      <c r="AF147" s="106"/>
      <c r="AG147" s="107"/>
      <c r="AH147" s="107"/>
    </row>
    <row r="148" spans="7:34" ht="15" customHeight="1" x14ac:dyDescent="0.15">
      <c r="G148" s="103"/>
      <c r="H148" s="103"/>
      <c r="I148" s="103"/>
      <c r="J148" s="103"/>
      <c r="K148" s="103"/>
      <c r="L148" s="103"/>
      <c r="M148" s="103"/>
      <c r="N148" s="103"/>
      <c r="O148" s="104"/>
      <c r="P148" s="104"/>
      <c r="Q148" s="104"/>
      <c r="R148" s="104"/>
      <c r="S148" s="108"/>
      <c r="T148" s="108"/>
      <c r="U148" s="108"/>
      <c r="V148" s="108"/>
      <c r="W148" s="108"/>
      <c r="X148" s="108"/>
      <c r="Y148" s="106"/>
      <c r="Z148" s="106"/>
      <c r="AA148" s="106"/>
      <c r="AB148" s="106"/>
      <c r="AC148" s="106"/>
      <c r="AD148" s="106"/>
      <c r="AE148" s="106"/>
      <c r="AF148" s="106"/>
      <c r="AG148" s="107"/>
      <c r="AH148" s="107"/>
    </row>
    <row r="149" spans="7:34" ht="15" customHeight="1" x14ac:dyDescent="0.15">
      <c r="G149" s="103"/>
      <c r="H149" s="103"/>
      <c r="I149" s="103"/>
      <c r="J149" s="103"/>
      <c r="K149" s="103"/>
      <c r="L149" s="103"/>
      <c r="M149" s="103"/>
      <c r="N149" s="109"/>
      <c r="O149" s="104"/>
      <c r="P149" s="104"/>
      <c r="Q149" s="104"/>
      <c r="R149" s="109"/>
      <c r="S149" s="110"/>
      <c r="T149" s="110"/>
      <c r="U149" s="110"/>
      <c r="V149" s="110"/>
      <c r="W149" s="110"/>
      <c r="X149" s="110"/>
      <c r="Y149" s="106"/>
      <c r="Z149" s="106"/>
      <c r="AA149" s="106"/>
      <c r="AB149" s="106"/>
      <c r="AC149" s="106"/>
      <c r="AD149" s="106"/>
      <c r="AE149" s="106"/>
      <c r="AF149" s="106"/>
      <c r="AG149" s="107"/>
      <c r="AH149" s="107"/>
    </row>
  </sheetData>
  <sheetProtection sheet="1" selectLockedCells="1"/>
  <mergeCells count="66">
    <mergeCell ref="Y12:AH12"/>
    <mergeCell ref="E11:M11"/>
    <mergeCell ref="A21:AH22"/>
    <mergeCell ref="W15:X15"/>
    <mergeCell ref="W14:X14"/>
    <mergeCell ref="W13:X13"/>
    <mergeCell ref="N14:P14"/>
    <mergeCell ref="Q14:R14"/>
    <mergeCell ref="N13:P13"/>
    <mergeCell ref="Q13:R13"/>
    <mergeCell ref="S13:T13"/>
    <mergeCell ref="U13:V13"/>
    <mergeCell ref="AD11:AF11"/>
    <mergeCell ref="AG11:AH11"/>
    <mergeCell ref="S15:T15"/>
    <mergeCell ref="U15:V15"/>
    <mergeCell ref="A29:B30"/>
    <mergeCell ref="C29:AH30"/>
    <mergeCell ref="A23:B24"/>
    <mergeCell ref="C23:AH24"/>
    <mergeCell ref="A25:B26"/>
    <mergeCell ref="C25:AH26"/>
    <mergeCell ref="A27:B28"/>
    <mergeCell ref="C27:AH28"/>
    <mergeCell ref="F5:V5"/>
    <mergeCell ref="E12:M12"/>
    <mergeCell ref="N12:R12"/>
    <mergeCell ref="S12:T12"/>
    <mergeCell ref="U12:X12"/>
    <mergeCell ref="W9:AA9"/>
    <mergeCell ref="N11:X11"/>
    <mergeCell ref="Y11:AC11"/>
    <mergeCell ref="Q10:AH10"/>
    <mergeCell ref="C5:E5"/>
    <mergeCell ref="F6:J6"/>
    <mergeCell ref="F7:J8"/>
    <mergeCell ref="C6:E8"/>
    <mergeCell ref="AC9:AG9"/>
    <mergeCell ref="K9:P9"/>
    <mergeCell ref="K10:P10"/>
    <mergeCell ref="E14:M14"/>
    <mergeCell ref="N16:P16"/>
    <mergeCell ref="Q16:R16"/>
    <mergeCell ref="U16:V16"/>
    <mergeCell ref="S14:T14"/>
    <mergeCell ref="E15:M15"/>
    <mergeCell ref="N15:P15"/>
    <mergeCell ref="Q15:R15"/>
    <mergeCell ref="U14:V14"/>
    <mergeCell ref="E16:M16"/>
    <mergeCell ref="Q9:U9"/>
    <mergeCell ref="C9:J10"/>
    <mergeCell ref="N2:P2"/>
    <mergeCell ref="Q2:AH2"/>
    <mergeCell ref="A3:AH4"/>
    <mergeCell ref="K6:AH6"/>
    <mergeCell ref="K7:AH8"/>
    <mergeCell ref="W5:AA5"/>
    <mergeCell ref="AB5:AH5"/>
    <mergeCell ref="A5:B16"/>
    <mergeCell ref="C11:D16"/>
    <mergeCell ref="Y13:AC16"/>
    <mergeCell ref="AD13:AH16"/>
    <mergeCell ref="W16:X16"/>
    <mergeCell ref="E13:M13"/>
    <mergeCell ref="S16:T16"/>
  </mergeCells>
  <phoneticPr fontId="2"/>
  <dataValidations disablePrompts="1" count="2">
    <dataValidation type="list" allowBlank="1" showInputMessage="1" showErrorMessage="1" sqref="V9 AB9 AH9" xr:uid="{00000000-0002-0000-0600-000000000000}">
      <formula1>"□,■"</formula1>
    </dataValidation>
    <dataValidation type="list" allowBlank="1" showInputMessage="1" showErrorMessage="1" prompt="この項目が該当する場合「○」を選択してください" sqref="Q36:Q50 AC36:AC50 W36:W50" xr:uid="{00000000-0002-0000-0600-000001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1401D5-80C6-410F-A5BB-9E3897927568}">
  <ds:schemaRefs>
    <ds:schemaRef ds:uri="http://schemas.microsoft.com/sharepoint/v3/contenttype/forms"/>
  </ds:schemaRefs>
</ds:datastoreItem>
</file>

<file path=customXml/itemProps2.xml><?xml version="1.0" encoding="utf-8"?>
<ds:datastoreItem xmlns:ds="http://schemas.openxmlformats.org/officeDocument/2006/customXml" ds:itemID="{BA65D155-1FCB-4C79-8BE4-616AF023E6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様式１（経常JV用）</vt:lpstr>
      <vt:lpstr>様式２</vt:lpstr>
      <vt:lpstr>様式３</vt:lpstr>
      <vt:lpstr>届出書!Print_Area</vt:lpstr>
      <vt:lpstr>'評価項目(標準)'!Print_Area</vt:lpstr>
      <vt:lpstr>様式１!Print_Area</vt:lpstr>
      <vt:lpstr>'様式１（経常JV用）'!Print_Area</vt:lpstr>
      <vt:lpstr>様式２!Print_Area</vt:lpstr>
      <vt:lpstr>様式３!Print_Area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2026-09-07T06:30:19Z</dcterms:modified>
  <cp:category/>
  <cp:contentStatus/>
</cp:coreProperties>
</file>