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DA6450A2-34AF-4900-B779-354EE96195F0}" xr6:coauthVersionLast="47" xr6:coauthVersionMax="47" xr10:uidLastSave="{00000000-0000-0000-0000-000000000000}"/>
  <bookViews>
    <workbookView xWindow="19090" yWindow="-110" windowWidth="38620" windowHeight="21100" tabRatio="845" xr2:uid="{00000000-000D-0000-FFFF-FFFF00000000}"/>
  </bookViews>
  <sheets>
    <sheet name="評価項目(標準)" sheetId="57" r:id="rId1"/>
    <sheet name="届出書" sheetId="117" r:id="rId2"/>
    <sheet name="様式１" sheetId="66" r:id="rId3"/>
    <sheet name="様式１（経常JV用）" sheetId="107" r:id="rId4"/>
    <sheet name="様式２" sheetId="89" r:id="rId5"/>
    <sheet name="様式３" sheetId="90" r:id="rId6"/>
  </sheets>
  <definedNames>
    <definedName name="_xlnm.Print_Area" localSheetId="1">届出書!$A$1:$AA$41</definedName>
    <definedName name="_xlnm.Print_Area" localSheetId="0">'評価項目(標準)'!$B$1:$M$43</definedName>
    <definedName name="_xlnm.Print_Area" localSheetId="2">様式１!$B$1:$L$48</definedName>
    <definedName name="_xlnm.Print_Area" localSheetId="3">'様式１（経常JV用）'!$B$1:$N$49</definedName>
    <definedName name="_xlnm.Print_Area" localSheetId="4">様式２!$A$1:$BR$29</definedName>
    <definedName name="_xlnm.Print_Area" localSheetId="5">様式３!$A$1:$AH$35</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66" l="1"/>
  <c r="L24" i="107" l="1"/>
  <c r="J24" i="107"/>
  <c r="J23" i="66"/>
  <c r="M24" i="107" l="1"/>
  <c r="J39" i="66" l="1"/>
  <c r="E12" i="107"/>
  <c r="E11" i="66"/>
  <c r="M40" i="107" l="1"/>
  <c r="L12" i="107" l="1"/>
  <c r="J12" i="107"/>
  <c r="H17" i="107"/>
  <c r="H16" i="107"/>
  <c r="H15" i="107"/>
  <c r="H14" i="107"/>
  <c r="H13" i="107"/>
  <c r="J11" i="66"/>
  <c r="H16" i="66"/>
  <c r="H15" i="66"/>
  <c r="H14" i="66"/>
  <c r="H13" i="66"/>
  <c r="H12" i="66"/>
  <c r="H40" i="107" l="1"/>
  <c r="E40" i="107"/>
  <c r="B40" i="107"/>
  <c r="H39" i="66"/>
  <c r="E39" i="66"/>
  <c r="B39" i="66"/>
  <c r="U16" i="90" l="1"/>
  <c r="U15" i="90"/>
  <c r="U14" i="90"/>
  <c r="U13" i="90"/>
  <c r="Y13" i="90" l="1"/>
  <c r="G13" i="107"/>
  <c r="G14" i="107"/>
  <c r="G15" i="107"/>
  <c r="G16" i="107"/>
  <c r="F12" i="107"/>
  <c r="F11" i="66"/>
  <c r="G12" i="66"/>
  <c r="G13" i="66"/>
  <c r="G14" i="66"/>
  <c r="G15" i="66"/>
  <c r="F8" i="66"/>
  <c r="K5" i="57"/>
  <c r="H18" i="107"/>
  <c r="H19" i="107"/>
  <c r="H17" i="66"/>
  <c r="H18" i="66"/>
  <c r="E8" i="66"/>
  <c r="J31" i="107"/>
  <c r="M31" i="107" s="1"/>
  <c r="H32" i="107"/>
  <c r="H31" i="107"/>
  <c r="G32" i="107"/>
  <c r="G31" i="107"/>
  <c r="G30" i="107"/>
  <c r="F31" i="107"/>
  <c r="E31" i="107"/>
  <c r="D31" i="107"/>
  <c r="J30" i="66"/>
  <c r="H31" i="66"/>
  <c r="H30" i="66"/>
  <c r="F30" i="66"/>
  <c r="E30" i="66"/>
  <c r="D30" i="66"/>
  <c r="L39" i="107"/>
  <c r="J39" i="107"/>
  <c r="L36" i="107"/>
  <c r="J36" i="107"/>
  <c r="L33" i="107"/>
  <c r="J33" i="107"/>
  <c r="L29" i="107"/>
  <c r="J29" i="107"/>
  <c r="L21" i="107"/>
  <c r="J21" i="107"/>
  <c r="M12" i="107"/>
  <c r="L9" i="107"/>
  <c r="J9" i="107"/>
  <c r="H39" i="107"/>
  <c r="E39" i="107"/>
  <c r="B39" i="107"/>
  <c r="H38" i="107"/>
  <c r="G38" i="107"/>
  <c r="H37" i="107"/>
  <c r="G37" i="107"/>
  <c r="H36" i="107"/>
  <c r="G36" i="107"/>
  <c r="F36" i="107"/>
  <c r="E36" i="107"/>
  <c r="D36" i="107"/>
  <c r="H35" i="107"/>
  <c r="G35" i="107"/>
  <c r="H34" i="107"/>
  <c r="G34" i="107"/>
  <c r="H33" i="107"/>
  <c r="G33" i="107"/>
  <c r="F33" i="107"/>
  <c r="E33" i="107"/>
  <c r="D33" i="107"/>
  <c r="C33" i="107"/>
  <c r="B33" i="107"/>
  <c r="H30" i="107"/>
  <c r="H29" i="107"/>
  <c r="G29" i="107"/>
  <c r="F29" i="107"/>
  <c r="E29" i="107"/>
  <c r="D29" i="107"/>
  <c r="H28" i="107"/>
  <c r="G28" i="107"/>
  <c r="G27" i="107"/>
  <c r="G26" i="107"/>
  <c r="H25" i="107"/>
  <c r="G25" i="107"/>
  <c r="H24" i="107"/>
  <c r="G24" i="107"/>
  <c r="F24" i="107"/>
  <c r="E24" i="107"/>
  <c r="D24" i="107"/>
  <c r="H23" i="107"/>
  <c r="G23" i="107"/>
  <c r="H22" i="107"/>
  <c r="G22" i="107"/>
  <c r="H21" i="107"/>
  <c r="G21" i="107"/>
  <c r="F21" i="107"/>
  <c r="E21" i="107"/>
  <c r="D21" i="107"/>
  <c r="C21" i="107"/>
  <c r="H20" i="107"/>
  <c r="G20" i="107"/>
  <c r="G19" i="107"/>
  <c r="J18" i="107"/>
  <c r="M18" i="107" s="1"/>
  <c r="G18" i="107"/>
  <c r="F18" i="107"/>
  <c r="E18" i="107"/>
  <c r="G17" i="107"/>
  <c r="D12" i="107"/>
  <c r="C12" i="107"/>
  <c r="H11" i="107"/>
  <c r="G11" i="107"/>
  <c r="H10" i="107"/>
  <c r="G10" i="107"/>
  <c r="H9" i="107"/>
  <c r="G9" i="107"/>
  <c r="F9" i="107"/>
  <c r="E9" i="107"/>
  <c r="D9" i="107"/>
  <c r="H8" i="107"/>
  <c r="G8" i="107"/>
  <c r="H7" i="107"/>
  <c r="G7" i="107"/>
  <c r="J6" i="107"/>
  <c r="M6" i="107" s="1"/>
  <c r="H6" i="107"/>
  <c r="G6" i="107"/>
  <c r="F6" i="107"/>
  <c r="E6" i="107"/>
  <c r="D6" i="107"/>
  <c r="C6" i="107"/>
  <c r="B6" i="107"/>
  <c r="G18" i="66"/>
  <c r="D8" i="66"/>
  <c r="H7" i="66"/>
  <c r="G7" i="66"/>
  <c r="E38" i="66"/>
  <c r="B5" i="66"/>
  <c r="C5" i="66"/>
  <c r="D5" i="66"/>
  <c r="E5" i="66"/>
  <c r="F5" i="66"/>
  <c r="G5" i="66"/>
  <c r="J5" i="66"/>
  <c r="G6" i="66"/>
  <c r="H6" i="66"/>
  <c r="G8" i="66"/>
  <c r="H8" i="66"/>
  <c r="J8" i="66"/>
  <c r="G9" i="66"/>
  <c r="H9" i="66"/>
  <c r="G10" i="66"/>
  <c r="H10" i="66"/>
  <c r="C11" i="66"/>
  <c r="D11" i="66"/>
  <c r="G16" i="66"/>
  <c r="E17" i="66"/>
  <c r="F17" i="66"/>
  <c r="G17" i="66"/>
  <c r="J17" i="66"/>
  <c r="G19" i="66"/>
  <c r="H19" i="66"/>
  <c r="C20" i="66"/>
  <c r="D20" i="66"/>
  <c r="E20" i="66"/>
  <c r="F20" i="66"/>
  <c r="G20" i="66"/>
  <c r="H20" i="66"/>
  <c r="J20" i="66"/>
  <c r="G21" i="66"/>
  <c r="H21" i="66"/>
  <c r="G22" i="66"/>
  <c r="H22" i="66"/>
  <c r="D23" i="66"/>
  <c r="E23" i="66"/>
  <c r="F23" i="66"/>
  <c r="G23" i="66"/>
  <c r="H23" i="66"/>
  <c r="G24" i="66"/>
  <c r="H24" i="66"/>
  <c r="G25" i="66"/>
  <c r="G26" i="66"/>
  <c r="G27" i="66"/>
  <c r="H27" i="66"/>
  <c r="D28" i="66"/>
  <c r="E28" i="66"/>
  <c r="F28" i="66"/>
  <c r="G28" i="66"/>
  <c r="H28" i="66"/>
  <c r="J28" i="66"/>
  <c r="G29" i="66"/>
  <c r="H29" i="66"/>
  <c r="B32" i="66"/>
  <c r="C32" i="66"/>
  <c r="D32" i="66"/>
  <c r="E32" i="66"/>
  <c r="F32" i="66"/>
  <c r="G32" i="66"/>
  <c r="H32" i="66"/>
  <c r="J32" i="66"/>
  <c r="G33" i="66"/>
  <c r="H33" i="66"/>
  <c r="G34" i="66"/>
  <c r="H34" i="66"/>
  <c r="D35" i="66"/>
  <c r="E35" i="66"/>
  <c r="F35" i="66"/>
  <c r="G35" i="66"/>
  <c r="H35" i="66"/>
  <c r="J35" i="66"/>
  <c r="G36" i="66"/>
  <c r="H36" i="66"/>
  <c r="G37" i="66"/>
  <c r="H37" i="66"/>
  <c r="B38" i="66"/>
  <c r="H38" i="66"/>
  <c r="J38" i="66"/>
  <c r="K32" i="57"/>
  <c r="J40" i="57" s="1"/>
  <c r="J41" i="57"/>
  <c r="M36" i="107" l="1"/>
  <c r="M33" i="107"/>
  <c r="M29" i="107"/>
  <c r="M21" i="107"/>
  <c r="M9" i="107"/>
  <c r="M39" i="107"/>
  <c r="J40" i="66"/>
  <c r="M41" i="107" l="1"/>
</calcChain>
</file>

<file path=xl/sharedStrings.xml><?xml version="1.0" encoding="utf-8"?>
<sst xmlns="http://schemas.openxmlformats.org/spreadsheetml/2006/main" count="290" uniqueCount="226">
  <si>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</si>
  <si>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</si>
  <si>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</si>
  <si>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</si>
  <si>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</si>
  <si>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</si>
  <si>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</si>
  <si>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</si>
  <si>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</si>
  <si>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</si>
  <si>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</si>
  <si>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</si>
  <si>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</si>
  <si>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</si>
  <si>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</si>
  <si>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</si>
  <si>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上記以外</t>
    <phoneticPr fontId="2"/>
  </si>
  <si>
    <t>地域貢献度</t>
    <rPh sb="0" eb="2">
      <t>チイキ</t>
    </rPh>
    <rPh sb="2" eb="5">
      <t>コウケンド</t>
    </rPh>
    <phoneticPr fontId="2"/>
  </si>
  <si>
    <t>災害協定の評価</t>
    <rPh sb="0" eb="2">
      <t>サイガイ</t>
    </rPh>
    <rPh sb="2" eb="4">
      <t>キョウテイ</t>
    </rPh>
    <rPh sb="5" eb="7">
      <t>ヒョウカ</t>
    </rPh>
    <phoneticPr fontId="2"/>
  </si>
  <si>
    <t>災害協定の実績（２協定以上）あり</t>
    <rPh sb="0" eb="2">
      <t>サイガイ</t>
    </rPh>
    <rPh sb="2" eb="4">
      <t>キョウテイ</t>
    </rPh>
    <rPh sb="5" eb="7">
      <t>ジッセキ</t>
    </rPh>
    <rPh sb="9" eb="11">
      <t>キョウテイ</t>
    </rPh>
    <rPh sb="11" eb="13">
      <t>イジョウ</t>
    </rPh>
    <phoneticPr fontId="2"/>
  </si>
  <si>
    <t>・「災害協定」の締結数により評価します。
・「災害協定」とは、「技術資料作成上の留意事項」に記載した、「三重県との防災協定」をいいます。
・「災害協定の実績」は、「災害協定」を締結している場合を指します。
　なお、「災害協定の実績」は、令和７年度又は令和８年度の防災協定締結を評価の対象とします。対象期間以前の協定締結で、自動継続している協定は含みます。</t>
    <rPh sb="118" eb="120">
      <t>レイワ</t>
    </rPh>
    <rPh sb="121" eb="123">
      <t>ネンド</t>
    </rPh>
    <rPh sb="125" eb="127">
      <t>レイワ</t>
    </rPh>
    <rPh sb="128" eb="130">
      <t>ネンド</t>
    </rPh>
    <rPh sb="138" eb="140">
      <t>ヒョウカ</t>
    </rPh>
    <phoneticPr fontId="2"/>
  </si>
  <si>
    <t>災害協定の実績（１協定）あり</t>
    <rPh sb="0" eb="2">
      <t>サイガイ</t>
    </rPh>
    <rPh sb="2" eb="4">
      <t>キョウテイ</t>
    </rPh>
    <rPh sb="5" eb="7">
      <t>ジッセキ</t>
    </rPh>
    <rPh sb="9" eb="11">
      <t>キョウテイ</t>
    </rPh>
    <phoneticPr fontId="2"/>
  </si>
  <si>
    <t>実績なし</t>
    <rPh sb="0" eb="2">
      <t>ジッセキ</t>
    </rPh>
    <phoneticPr fontId="2"/>
  </si>
  <si>
    <t>社会貢献度</t>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</si>
  <si>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</si>
  <si>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</si>
  <si>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</si>
  <si>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</si>
  <si>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</si>
  <si>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</si>
  <si>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</si>
  <si>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</si>
  <si>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県内企業による施工</t>
    <rPh sb="0" eb="2">
      <t>ケンナイ</t>
    </rPh>
    <rPh sb="2" eb="4">
      <t>キギョウ</t>
    </rPh>
    <rPh sb="7" eb="9">
      <t>セコウ</t>
    </rPh>
    <phoneticPr fontId="2"/>
  </si>
  <si>
    <t>上記以外</t>
    <rPh sb="0" eb="2">
      <t>ジョウキ</t>
    </rPh>
    <rPh sb="2" eb="4">
      <t>イガイ</t>
    </rPh>
    <phoneticPr fontId="2"/>
  </si>
  <si>
    <t>企業の技術力等</t>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</si>
  <si>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</si>
  <si>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</si>
  <si>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</si>
  <si>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</si>
  <si>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</si>
  <si>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</si>
  <si>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電気工事格付けに係る
平均工事成績</t>
    <rPh sb="0" eb="2">
      <t>デンキ</t>
    </rPh>
    <rPh sb="8" eb="9">
      <t>カカ</t>
    </rPh>
    <phoneticPr fontId="2"/>
  </si>
  <si>
    <t xml:space="preserve">８５点以上の場合 </t>
    <phoneticPr fontId="2"/>
  </si>
  <si>
    <t>７５点以上８５点未満の場合
(平均工事成績点－７５点) × ５/１０</t>
    <rPh sb="2" eb="3">
      <t>テン</t>
    </rPh>
    <rPh sb="3" eb="5">
      <t>イジョウ</t>
    </rPh>
    <rPh sb="7" eb="8">
      <t>テン</t>
    </rPh>
    <rPh sb="8" eb="10">
      <t>ミマン</t>
    </rPh>
    <phoneticPr fontId="2"/>
  </si>
  <si>
    <t>～</t>
    <phoneticPr fontId="2"/>
  </si>
  <si>
    <t>７５点未満の場合</t>
    <rPh sb="2" eb="3">
      <t>テン</t>
    </rPh>
    <rPh sb="3" eb="5">
      <t>ミマン</t>
    </rPh>
    <rPh sb="6" eb="8">
      <t>バアイ</t>
    </rPh>
    <phoneticPr fontId="2"/>
  </si>
  <si>
    <t>品質
マネジメント</t>
    <rPh sb="0" eb="2">
      <t>ヒンシツ</t>
    </rPh>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</si>
  <si>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</si>
  <si>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</si>
  <si>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</si>
  <si>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</si>
  <si>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有</t>
    <rPh sb="0" eb="1">
      <t>ユウ</t>
    </rPh>
    <phoneticPr fontId="2"/>
  </si>
  <si>
    <t>施工能力</t>
    <rPh sb="0" eb="1">
      <t>セコウ</t>
    </rPh>
    <rPh sb="1" eb="3">
      <t>ノウリョク</t>
    </rPh>
    <phoneticPr fontId="2"/>
  </si>
  <si>
    <t>登録基幹技能者配置</t>
    <rPh sb="0" eb="2">
      <t>トウロク</t>
    </rPh>
    <rPh sb="2" eb="9">
      <t>キカンギノウシャハイチ</t>
    </rPh>
    <phoneticPr fontId="2"/>
  </si>
  <si>
    <t>無</t>
    <rPh sb="0" eb="1">
      <t>ナシ</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</si>
  <si>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</si>
  <si>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</si>
  <si>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</si>
  <si>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</si>
  <si>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</si>
  <si>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</si>
  <si>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</si>
  <si>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</si>
  <si>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</si>
  <si>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</si>
  <si>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t>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</si>
  <si>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</si>
  <si>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</si>
  <si>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</si>
  <si>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</si>
  <si>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</si>
  <si>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</si>
  <si>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</si>
  <si>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</si>
  <si>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</si>
  <si>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</si>
  <si>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</si>
  <si>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</si>
  <si>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</si>
  <si>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</si>
  <si>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</si>
  <si>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</si>
  <si>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</si>
  <si>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</si>
  <si>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</si>
  <si>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</si>
  <si>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</si>
  <si>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</si>
  <si>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</si>
  <si>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</si>
  <si>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</si>
  <si>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</si>
  <si>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</si>
  <si>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</si>
  <si>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</si>
  <si>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</si>
  <si>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</si>
  <si>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</si>
  <si>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</si>
  <si>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</si>
  <si>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</si>
  <si>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</si>
  <si>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</si>
  <si>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</si>
  <si>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</si>
  <si>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</si>
  <si>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</si>
  <si>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</si>
  <si>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</si>
  <si>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</si>
  <si>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</si>
  <si>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</si>
  <si>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</si>
  <si>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</si>
  <si>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</si>
  <si>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</si>
  <si>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</si>
  <si>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構成員Ａの評価</t>
    <phoneticPr fontId="2"/>
  </si>
  <si>
    <t>構成員Ｂの評価</t>
    <phoneticPr fontId="2"/>
  </si>
  <si>
    <t>経常ＪＶの
評価</t>
    <phoneticPr fontId="2"/>
  </si>
  <si>
    <t>－</t>
  </si>
  <si>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</si>
  <si>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</si>
  <si>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</si>
  <si>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</si>
  <si>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</si>
  <si>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</si>
  <si>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</si>
  <si>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</si>
  <si>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</si>
  <si>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</si>
  <si>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</si>
  <si>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</si>
  <si>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</si>
  <si>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</si>
  <si>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</si>
  <si>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三重県内に建設業法上の営業所を有する県外業者は、所在地を入力してください。</t>
    <rPh sb="0" eb="2">
      <t>ミエ</t>
    </rPh>
    <rPh sb="5" eb="10">
      <t>ケンセツギョウホウジョウ</t>
    </rPh>
    <rPh sb="24" eb="27">
      <t>ショザイチ</t>
    </rPh>
    <rPh sb="28" eb="30">
      <t>ニュウリョク</t>
    </rPh>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</si>
  <si>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</si>
  <si>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</si>
  <si>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</si>
  <si>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</si>
  <si>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</si>
  <si>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</si>
  <si>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</si>
  <si>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</si>
  <si>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</si>
  <si>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</si>
  <si>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</si>
  <si>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</si>
  <si>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</si>
  <si>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</si>
  <si>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</si>
  <si>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</si>
  <si>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</si>
  <si>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</si>
  <si>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</si>
  <si>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</si>
  <si>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</si>
  <si>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</si>
  <si>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</si>
  <si>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t>
    <rPh sb="0" eb="1">
      <t>チイキ</t>
    </rPh>
    <rPh sb="1" eb="3">
      <t>キギョウ</t>
    </rPh>
    <rPh sb="4" eb="7">
      <t>ギジュツリョク</t>
    </rPh>
    <rPh sb="7" eb="8">
      <t>トウ</t>
    </rPh>
    <phoneticPr fontId="2"/>
  </si>
  <si>
    <t>コリンズ登録番号</t>
    <phoneticPr fontId="2"/>
  </si>
  <si>
    <t>工事名称</t>
    <phoneticPr fontId="2"/>
  </si>
  <si>
    <t>【施工能力】</t>
    <rPh sb="1" eb="3">
      <t>セコウ</t>
    </rPh>
    <rPh sb="3" eb="5">
      <t>ノウリョク</t>
    </rPh>
    <phoneticPr fontId="2"/>
  </si>
  <si>
    <t>登録電気工事基幹技能者の有無をプルダウンで選択してください。</t>
    <rPh sb="2" eb="4">
      <t>デンキ</t>
    </rPh>
    <rPh sb="4" eb="6">
      <t>コウジ</t>
    </rPh>
    <rPh sb="12" eb="14">
      <t>ウム</t>
    </rPh>
    <rPh sb="21" eb="23">
      <t>センタク</t>
    </rPh>
    <phoneticPr fontId="2"/>
  </si>
  <si>
    <t>施工能力</t>
    <rPh sb="0" eb="4">
      <t>セコウノウリョク</t>
    </rPh>
    <phoneticPr fontId="2"/>
  </si>
  <si>
    <t>登録基幹技能者配置</t>
    <phoneticPr fontId="2"/>
  </si>
  <si>
    <t>　　　　登録電気工事基幹技能者</t>
    <rPh sb="4" eb="10">
      <t>トウロクデンキコウジ</t>
    </rPh>
    <rPh sb="10" eb="15">
      <t>キカンギノウシャ</t>
    </rPh>
    <phoneticPr fontId="2"/>
  </si>
  <si>
    <t>無</t>
  </si>
  <si>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</si>
  <si>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</si>
  <si>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</si>
  <si>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</si>
  <si>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</si>
  <si>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</si>
  <si>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</si>
  <si>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</si>
  <si>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</si>
  <si>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t>
  </si>
  <si>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</si>
  <si>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</si>
  <si>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</si>
  <si>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</si>
  <si>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</si>
  <si>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</si>
  <si>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</si>
  <si>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</si>
  <si>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</si>
  <si>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</si>
  <si>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</si>
  <si>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</si>
  <si>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</si>
  <si>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</si>
  <si>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</si>
  <si>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</si>
  <si>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</si>
  <si>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</si>
  <si>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</si>
  <si>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</si>
  <si>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</si>
  <si>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</si>
  <si>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</si>
  <si>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注3：</t>
    <rPh sb="0" eb="1">
      <t>チュウ</t>
    </rPh>
    <phoneticPr fontId="2"/>
  </si>
  <si>
    <t>配置予定技術者の従事期間は、現地施工期間とし、工場製作期間を含めない期間を入力してください。</t>
    <rPh sb="0" eb="7">
      <t>ハイチヨテイギジュツシャ</t>
    </rPh>
    <rPh sb="8" eb="12">
      <t>ジュウジキカン</t>
    </rPh>
    <rPh sb="23" eb="29">
      <t>コウジョウセイサクキカン</t>
    </rPh>
    <rPh sb="30" eb="31">
      <t>フク</t>
    </rPh>
    <rPh sb="34" eb="36">
      <t>キカン</t>
    </rPh>
    <rPh sb="37" eb="39">
      <t>ニュウリョク</t>
    </rPh>
    <phoneticPr fontId="2"/>
  </si>
  <si>
    <t xml:space="preserve">注4：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</si>
  <si>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</si>
  <si>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簡易型Ａ</t>
  </si>
  <si>
    <t>三重交通Ｇスポーツの杜鈴鹿サッカー・ラグビー場メインスタンド受変電設備改修工事</t>
    <rPh sb="0" eb="4">
      <t>ミエコウツウ</t>
    </rPh>
    <rPh sb="10" eb="11">
      <t>モリ</t>
    </rPh>
    <rPh sb="11" eb="13">
      <t>スズカ</t>
    </rPh>
    <rPh sb="22" eb="23">
      <t>ジョウ</t>
    </rPh>
    <rPh sb="30" eb="33">
      <t>ジュヘンデン</t>
    </rPh>
    <rPh sb="33" eb="35">
      <t>セツビ</t>
    </rPh>
    <rPh sb="35" eb="37">
      <t>カイシュウ</t>
    </rPh>
    <rPh sb="37" eb="39">
      <t>コウジ</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</si>
  <si>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</si>
  <si>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</si>
  <si>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三重交通Ｇスポーツの杜鈴鹿</t>
    <rPh sb="0" eb="2">
      <t>ミエ</t>
    </rPh>
    <phoneticPr fontId="2"/>
  </si>
  <si>
    <t>サッカー・ラグビー場メインスタンド受変電設備改修工事</t>
    <rPh sb="24" eb="26">
      <t>コウジ</t>
    </rPh>
    <phoneticPr fontId="2"/>
  </si>
  <si>
    <t>令和8年度　営繕　第0677-分0008号</t>
    <rPh sb="0" eb="2">
      <t>レイワ</t>
    </rPh>
    <rPh sb="3" eb="5">
      <t>ネンド</t>
    </rPh>
    <rPh sb="6" eb="8">
      <t>エイゼン</t>
    </rPh>
    <rPh sb="9" eb="10">
      <t>ダイ</t>
    </rPh>
    <rPh sb="15" eb="16">
      <t>フン</t>
    </rPh>
    <rPh sb="20" eb="21">
      <t>ゴウ</t>
    </rPh>
    <phoneticPr fontId="2"/>
  </si>
  <si>
    <t>建築設備工事（電気工事）【令和８年６月版】　</t>
    <phoneticPr fontId="2"/>
  </si>
  <si>
    <t>総合評価方式評価項目一覧　　【建築設備工事（電気工事）】　除算方式</t>
    <rPh sb="0" eb="2">
      <t>ソウゴウ</t>
    </rPh>
    <rPh sb="2" eb="4">
      <t>ヒョウカ</t>
    </rPh>
    <rPh sb="4" eb="6">
      <t>ホウシキ</t>
    </rPh>
    <rPh sb="6" eb="8">
      <t>ヒョウカ</t>
    </rPh>
    <rPh sb="8" eb="10">
      <t>コウモク</t>
    </rPh>
    <rPh sb="10" eb="12">
      <t>イチラン</t>
    </rPh>
    <rPh sb="15" eb="17">
      <t>ケンチク</t>
    </rPh>
    <rPh sb="17" eb="19">
      <t>セツビ</t>
    </rPh>
    <rPh sb="19" eb="21">
      <t>コウジ</t>
    </rPh>
    <rPh sb="22" eb="24">
      <t>デンキ</t>
    </rPh>
    <rPh sb="24" eb="26">
      <t>コウジ</t>
    </rPh>
    <rPh sb="29" eb="31">
      <t>ジョサン</t>
    </rPh>
    <rPh sb="31" eb="33">
      <t>ホウシキ</t>
    </rPh>
    <phoneticPr fontId="2"/>
  </si>
  <si>
    <t>鈴鹿建設事務所管内に本店及び
建設業法上の主たる営業所あり</t>
    <rPh sb="0" eb="2">
      <t>スズカ</t>
    </rPh>
    <rPh sb="2" eb="4">
      <t>ケンセツ</t>
    </rPh>
    <rPh sb="4" eb="6">
      <t>ジム</t>
    </rPh>
    <rPh sb="6" eb="7">
      <t>ショ</t>
    </rPh>
    <rPh sb="7" eb="9">
      <t>カンナイ</t>
    </rPh>
    <phoneticPr fontId="2"/>
  </si>
  <si>
    <t>北勢地域ブロック内（桑名又は四日市建設事務所管内）に本店及び建設業法上の主たる営業所あり</t>
    <rPh sb="0" eb="2">
      <t>ホクセイ</t>
    </rPh>
    <rPh sb="2" eb="4">
      <t>チイキ</t>
    </rPh>
    <rPh sb="8" eb="9">
      <t>ナイ</t>
    </rPh>
    <rPh sb="10" eb="12">
      <t>クワナ</t>
    </rPh>
    <rPh sb="12" eb="13">
      <t>マタ</t>
    </rPh>
    <rPh sb="14" eb="17">
      <t>ヨッカイチ</t>
    </rPh>
    <rPh sb="17" eb="22">
      <t>ケンセツジムショ</t>
    </rPh>
    <rPh sb="22" eb="24">
      <t>カンナイ</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</si>
  <si>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</si>
  <si>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県内企業による施工の割合90％以上</t>
    <rPh sb="0" eb="2">
      <t>ケンナイ</t>
    </rPh>
    <phoneticPr fontId="2"/>
  </si>
  <si>
    <t>県内企業による施工の割合70％以上</t>
    <rPh sb="0" eb="2">
      <t>ケンナイ</t>
    </rPh>
    <phoneticPr fontId="2"/>
  </si>
  <si>
    <t>単独又は共同企業体構成員（出資比率20％以上に限る）の元請として受注し、平成２３年度以降に完成し、かつ、引渡しが済んでいる評価対象工事の実績の有無により評価します。
・「評価対象工事①」とは、高圧受変電設備（変圧器容量合計値400kVA以上）の新設、増設又は更新工事を指します。
・「評価対象工事②」とは、高圧受変電設備（変圧器容量合計値200kVA以上）の新設、増設又は更新工事を指します。
※変圧器容量合計値とは、新しく整備した変圧器の容量合計値とします。
・評価対象の工事実績は１件とし、官民の別は問いません。</t>
    <rPh sb="2" eb="3">
      <t>マタ</t>
    </rPh>
    <rPh sb="4" eb="6">
      <t>キョウドウ</t>
    </rPh>
    <rPh sb="6" eb="9">
      <t>キギョウタイ</t>
    </rPh>
    <rPh sb="132" eb="134">
      <t>コウジ</t>
    </rPh>
    <phoneticPr fontId="2"/>
  </si>
  <si>
    <t>令和8年度格付けに係る平均工事成績点数を評価基準に記載の計算式により評価します。
・加算点は、小数第2位以下切り捨てとします。
・平均工事成績点を有しない場合の加算点は０点です。</t>
    <rPh sb="0" eb="2">
      <t>レイワ</t>
    </rPh>
    <rPh sb="9" eb="10">
      <t>カカ</t>
    </rPh>
    <rPh sb="49" eb="50">
      <t>ダイ</t>
    </rPh>
    <rPh sb="51" eb="52">
      <t>イ</t>
    </rPh>
    <phoneticPr fontId="2"/>
  </si>
  <si>
    <r>
      <t xml:space="preserve">登録電気工事基幹技能者を当該現場作業に２０日以上従事させる場合に評価します。
・評価の対象とする登録電気工事基幹技能者は、入札に参加する者又は下請予定企業が雇用する者とし、当該工事に申請する配置予定技術者は評価の対象としません。
・登録電気工事基幹技能者とは、国土交通省に登録した機関が実施する登録電気工事基幹技能者講習を修了したことを証明する、「登録電気工事基幹技能者講習修了証」を有する者を指します。
</t>
    </r>
    <r>
      <rPr>
        <b/>
        <sz val="12"/>
        <rFont val="BIZ UDゴシック"/>
        <family val="3"/>
        <charset val="128"/>
      </rPr>
      <t>※当該工事を契約後、「建設工事請負契約書の特約事項」に基づき履行を確認します。</t>
    </r>
    <rPh sb="0" eb="2">
      <t>トウロク</t>
    </rPh>
    <rPh sb="2" eb="4">
      <t>デンキ</t>
    </rPh>
    <rPh sb="4" eb="6">
      <t>コウジ</t>
    </rPh>
    <rPh sb="6" eb="8">
      <t>キカン</t>
    </rPh>
    <rPh sb="8" eb="11">
      <t>ギノウシャ</t>
    </rPh>
    <rPh sb="12" eb="14">
      <t>トウガイ</t>
    </rPh>
    <rPh sb="14" eb="16">
      <t>ゲンバ</t>
    </rPh>
    <rPh sb="16" eb="18">
      <t>サギョウ</t>
    </rPh>
    <rPh sb="21" eb="22">
      <t>ニチ</t>
    </rPh>
    <rPh sb="22" eb="24">
      <t>イジョウ</t>
    </rPh>
    <rPh sb="24" eb="26">
      <t>ジュウジ</t>
    </rPh>
    <rPh sb="29" eb="31">
      <t>バアイ</t>
    </rPh>
    <rPh sb="32" eb="34">
      <t>ヒョウカ</t>
    </rPh>
    <rPh sb="50" eb="54">
      <t>デンキコウジ</t>
    </rPh>
    <rPh sb="118" eb="122">
      <t>デンキコウジ</t>
    </rPh>
    <rPh sb="149" eb="153">
      <t>デンキコウジ</t>
    </rPh>
    <rPh sb="176" eb="180">
      <t>デンキコウジ</t>
    </rPh>
    <phoneticPr fontId="2"/>
  </si>
  <si>
    <t>評価対象工事②の実績あり</t>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</si>
  <si>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・「評価対象工事②」とは、高圧受変電設備（変圧器容量合計値200kVA以上）の新設、増設又は更新工事を指します。
・「評価対象工事③」とは、高圧受変電設備（変圧器容量合計値100kVA以上）の新設、増設又は更新工事を指します。
※変圧器容量合計値とは、新しく整備した変圧器の容量合計値とします。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・評価対象の工事実績は１件とし、官民の別は問いません。
・余裕期間制度の対象工事は、現地施工期間において、完成日を含む実工期（現地着手日から完成日まで）の２分の１以上の連続した期間に従事した実績を評価の対象とします。</t>
    <rPh sb="39" eb="40">
      <t>マタ</t>
    </rPh>
    <rPh sb="41" eb="43">
      <t>キョウドウ</t>
    </rPh>
    <rPh sb="43" eb="46">
      <t>キギョウタイ</t>
    </rPh>
    <phoneticPr fontId="2"/>
  </si>
  <si>
    <t>評価対象工事③の実績あり</t>
    <rPh sb="0" eb="2">
      <t>ヒョウカ</t>
    </rPh>
    <rPh sb="2" eb="4">
      <t>タイショウ</t>
    </rPh>
    <rPh sb="4" eb="6">
      <t>コウジ</t>
    </rPh>
    <rPh sb="8" eb="10">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</si>
</sst>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29"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b/>
      <sz val="12"/>
      <name val="BIZ UDゴシック"/>
      <family val="3"/>
      <charset val="128"/>
    </font>
    <font>
      <sz val="11"/>
      <name val="BIZ UD明朝 Medium"/>
      <family val="1"/>
      <charset val="128"/>
    </font>
    <font>
      <sz val="9"/>
      <name val="BIZ UD明朝 Medium"/>
      <family val="1"/>
      <charset val="128"/>
    </font>
    <font>
      <sz val="10"/>
      <color rgb="FFFF0000"/>
      <name val="BIZ UD明朝 Medium"/>
      <family val="1"/>
      <charset val="128"/>
    </font>
    <font>
      <b/>
      <sz val="20"/>
      <name val="BIZ UDゴシック"/>
      <family val="3"/>
      <charset val="128"/>
    </font>
    <font>
      <sz val="20"/>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b/>
      <sz val="11"/>
      <color rgb="FFFF0000"/>
      <name val="BIZ UD明朝 Medium"/>
      <family val="1"/>
      <charset val="128"/>
    </font>
    <font>
      <sz val="11"/>
      <color rgb="FFFF0000"/>
      <name val="BIZ UD明朝 Medium"/>
      <family val="1"/>
      <charset val="128"/>
    </font>
    <font>
      <sz val="11"/>
      <color theme="1"/>
      <name val="BIZ UD明朝 Medium"/>
      <family val="1"/>
      <charset val="128"/>
    </font>
    <font>
      <sz val="16"/>
      <name val="BIZ UDゴシック"/>
      <family val="3"/>
      <charset val="128"/>
    </font>
    <font>
      <sz val="24"/>
      <name val="BIZ UDゴシック"/>
      <family val="3"/>
      <charset val="128"/>
    </font>
    <font>
      <sz val="16"/>
      <color theme="1"/>
      <name val="BIZ UDゴシック"/>
      <family val="3"/>
      <charset val="128"/>
    </font>
    <font>
      <b/>
      <sz val="16"/>
      <color rgb="FFFF0000"/>
      <name val="BIZ UDゴシック"/>
      <family val="3"/>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4"/>
      <color rgb="FFFF0000"/>
      <name val="BIZ UDゴシック"/>
      <family val="3"/>
      <charset val="128"/>
    </font>
    <font>
      <u/>
      <sz val="1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right style="hair">
        <color indexed="64"/>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563">
    <xf numFmtId="0" fontId="0" fillId="0" borderId="0" xfId="0">
      <alignment vertical="center"/>
    </xf>
    <xf numFmtId="0" fontId="9" fillId="0" borderId="0" xfId="0" applyFont="1">
      <alignment vertical="center"/>
    </xf>
    <xf numFmtId="0" fontId="10" fillId="0" borderId="0" xfId="0" applyFont="1">
      <alignment vertical="center"/>
    </xf>
    <xf numFmtId="0" fontId="12" fillId="0" borderId="11" xfId="0" applyFont="1" applyBorder="1" applyAlignment="1">
      <alignment horizontal="center" vertical="center" wrapText="1"/>
    </xf>
    <xf numFmtId="0" fontId="12" fillId="0" borderId="11" xfId="1" quotePrefix="1"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wrapText="1"/>
    </xf>
    <xf numFmtId="0" fontId="13" fillId="0" borderId="17" xfId="0" applyFont="1" applyBorder="1" applyAlignment="1">
      <alignment horizontal="center" vertical="center" textRotation="180"/>
    </xf>
    <xf numFmtId="0" fontId="11" fillId="0" borderId="35" xfId="1" applyNumberFormat="1" applyFont="1" applyFill="1" applyBorder="1" applyAlignment="1" applyProtection="1">
      <alignment horizontal="center" vertical="center"/>
    </xf>
    <xf numFmtId="0" fontId="11" fillId="0" borderId="78" xfId="1" applyNumberFormat="1" applyFont="1" applyFill="1" applyBorder="1" applyAlignment="1" applyProtection="1">
      <alignment horizontal="center" vertical="center"/>
    </xf>
    <xf numFmtId="0" fontId="11" fillId="0" borderId="0" xfId="0" applyFont="1">
      <alignment vertical="center"/>
    </xf>
    <xf numFmtId="176" fontId="13" fillId="0" borderId="2" xfId="1" applyNumberFormat="1" applyFont="1" applyFill="1" applyBorder="1" applyAlignment="1" applyProtection="1">
      <alignment horizontal="center" vertical="center"/>
    </xf>
    <xf numFmtId="178" fontId="16" fillId="0" borderId="2" xfId="1" applyNumberFormat="1" applyFont="1" applyFill="1" applyBorder="1" applyAlignment="1" applyProtection="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6" fillId="4" borderId="31" xfId="0" quotePrefix="1" applyFont="1" applyFill="1" applyBorder="1" applyProtection="1">
      <alignment vertical="center"/>
      <protection locked="0"/>
    </xf>
    <xf numFmtId="0" fontId="6" fillId="4" borderId="36" xfId="0" quotePrefix="1" applyFont="1" applyFill="1" applyBorder="1" applyProtection="1">
      <alignment vertical="center"/>
      <protection locked="0"/>
    </xf>
    <xf numFmtId="0" fontId="6" fillId="0" borderId="21" xfId="0" applyFont="1" applyBorder="1" applyProtection="1">
      <alignment vertical="center"/>
      <protection locked="0"/>
    </xf>
    <xf numFmtId="0" fontId="6" fillId="0" borderId="21" xfId="0" applyFont="1" applyBorder="1" applyAlignment="1" applyProtection="1">
      <alignment horizontal="left" vertical="center" wrapText="1"/>
      <protection locked="0"/>
    </xf>
    <xf numFmtId="0" fontId="6" fillId="0" borderId="15" xfId="0" applyFont="1" applyBorder="1" applyAlignment="1" applyProtection="1">
      <alignment horizontal="left" vertical="center"/>
      <protection locked="0"/>
    </xf>
    <xf numFmtId="0" fontId="6" fillId="0" borderId="19" xfId="0" applyFont="1" applyBorder="1" applyProtection="1">
      <alignment vertical="center"/>
      <protection locked="0"/>
    </xf>
    <xf numFmtId="0" fontId="6" fillId="0" borderId="25" xfId="0" applyFont="1" applyBorder="1" applyAlignment="1" applyProtection="1">
      <alignment horizontal="left" vertical="center" wrapText="1"/>
      <protection locked="0"/>
    </xf>
    <xf numFmtId="0" fontId="6" fillId="4" borderId="0" xfId="0" quotePrefix="1"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0" borderId="0" xfId="0" applyFont="1" applyAlignment="1" applyProtection="1">
      <alignment horizontal="right" vertical="center" wrapText="1"/>
      <protection locked="0"/>
    </xf>
    <xf numFmtId="0" fontId="6" fillId="0" borderId="0" xfId="0" applyFont="1" applyAlignment="1" applyProtection="1">
      <alignment horizontal="left" vertical="center" wrapText="1"/>
      <protection locked="0"/>
    </xf>
    <xf numFmtId="0" fontId="6" fillId="0" borderId="15" xfId="0" applyFont="1" applyBorder="1" applyProtection="1">
      <alignment vertical="center"/>
      <protection locked="0"/>
    </xf>
    <xf numFmtId="0" fontId="6" fillId="0" borderId="0" xfId="0" applyFont="1" applyAlignment="1" applyProtection="1">
      <alignment horizontal="right" vertical="center"/>
      <protection locked="0"/>
    </xf>
    <xf numFmtId="0" fontId="6" fillId="0" borderId="47" xfId="0" applyFont="1" applyBorder="1" applyProtection="1">
      <alignment vertical="center"/>
      <protection locked="0"/>
    </xf>
    <xf numFmtId="0" fontId="6" fillId="0" borderId="22" xfId="0" applyFont="1" applyBorder="1" applyProtection="1">
      <alignment vertical="center"/>
      <protection locked="0"/>
    </xf>
    <xf numFmtId="0" fontId="6" fillId="0" borderId="49" xfId="0" applyFont="1" applyBorder="1" applyProtection="1">
      <alignment vertical="center"/>
      <protection locked="0"/>
    </xf>
    <xf numFmtId="0" fontId="13" fillId="0" borderId="0" xfId="0" applyFont="1" applyProtection="1">
      <alignment vertical="center"/>
      <protection locked="0"/>
    </xf>
    <xf numFmtId="0" fontId="12" fillId="0" borderId="10" xfId="0" applyFont="1" applyBorder="1" applyAlignment="1">
      <alignment horizontal="center" vertical="center" wrapText="1"/>
    </xf>
    <xf numFmtId="0" fontId="6" fillId="0" borderId="0" xfId="0" applyFont="1" applyAlignment="1" applyProtection="1">
      <alignment vertical="center" wrapText="1"/>
      <protection locked="0"/>
    </xf>
    <xf numFmtId="0" fontId="19" fillId="0" borderId="0" xfId="0" applyFont="1" applyAlignment="1" applyProtection="1">
      <alignment horizontal="center" vertical="center"/>
      <protection locked="0"/>
    </xf>
    <xf numFmtId="0" fontId="6" fillId="0" borderId="6" xfId="0" applyFont="1" applyBorder="1" applyAlignment="1" applyProtection="1">
      <alignment vertical="center" textRotation="255"/>
      <protection locked="0"/>
    </xf>
    <xf numFmtId="0" fontId="6" fillId="0" borderId="0" xfId="0" applyFont="1" applyAlignment="1" applyProtection="1">
      <alignment horizontal="center" vertical="center" textRotation="255"/>
      <protection locked="0"/>
    </xf>
    <xf numFmtId="0" fontId="6" fillId="0" borderId="0" xfId="0"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12" fontId="6" fillId="0" borderId="0" xfId="0" applyNumberFormat="1" applyFont="1" applyAlignment="1" applyProtection="1">
      <alignment horizontal="center" vertical="center" wrapText="1"/>
      <protection locked="0"/>
    </xf>
    <xf numFmtId="177" fontId="6" fillId="0" borderId="0" xfId="0" applyNumberFormat="1" applyFont="1" applyAlignment="1">
      <alignment horizontal="center" vertical="center" wrapText="1"/>
    </xf>
    <xf numFmtId="183" fontId="6" fillId="0" borderId="0" xfId="0" applyNumberFormat="1" applyFont="1" applyAlignment="1">
      <alignment horizontal="center" vertical="center" wrapText="1"/>
    </xf>
    <xf numFmtId="177" fontId="6" fillId="0" borderId="0" xfId="0" applyNumberFormat="1" applyFont="1" applyAlignment="1" applyProtection="1">
      <alignment horizontal="center" vertical="center" wrapText="1"/>
      <protection locked="0"/>
    </xf>
    <xf numFmtId="183" fontId="6" fillId="0" borderId="0" xfId="0" applyNumberFormat="1" applyFont="1" applyAlignment="1" applyProtection="1">
      <alignment horizontal="center" vertical="center" wrapText="1"/>
      <protection locked="0"/>
    </xf>
    <xf numFmtId="0" fontId="6" fillId="0" borderId="15" xfId="0" quotePrefix="1" applyFont="1" applyBorder="1" applyAlignment="1" applyProtection="1">
      <alignment horizontal="right" vertical="center" wrapText="1"/>
      <protection locked="0"/>
    </xf>
    <xf numFmtId="0" fontId="6" fillId="0" borderId="0" xfId="0" quotePrefix="1" applyFont="1" applyAlignment="1" applyProtection="1">
      <alignment horizontal="right" vertical="center" wrapText="1"/>
      <protection locked="0"/>
    </xf>
    <xf numFmtId="0" fontId="6" fillId="0" borderId="19" xfId="0" applyFont="1" applyBorder="1" applyAlignment="1" applyProtection="1">
      <alignment vertical="center" wrapText="1"/>
      <protection locked="0"/>
    </xf>
    <xf numFmtId="0" fontId="6" fillId="0" borderId="19" xfId="0" applyFont="1" applyBorder="1" applyAlignment="1" applyProtection="1">
      <alignment horizontal="center" vertical="center" wrapText="1"/>
      <protection locked="0"/>
    </xf>
    <xf numFmtId="0" fontId="6" fillId="0" borderId="20" xfId="0" quotePrefix="1" applyFont="1" applyBorder="1" applyAlignment="1" applyProtection="1">
      <alignment horizontal="right" vertical="center" wrapText="1"/>
      <protection locked="0"/>
    </xf>
    <xf numFmtId="0" fontId="6" fillId="0" borderId="8" xfId="0" quotePrefix="1" applyFont="1" applyBorder="1" applyAlignment="1" applyProtection="1">
      <alignment horizontal="right" vertical="center" wrapText="1"/>
      <protection locked="0"/>
    </xf>
    <xf numFmtId="0" fontId="6" fillId="0" borderId="8" xfId="0" applyFont="1" applyBorder="1" applyAlignment="1" applyProtection="1">
      <alignment vertical="center" wrapText="1"/>
      <protection locked="0"/>
    </xf>
    <xf numFmtId="0" fontId="6" fillId="0" borderId="9" xfId="0" applyFont="1" applyBorder="1" applyAlignment="1" applyProtection="1">
      <alignment horizontal="center" vertical="center" wrapText="1"/>
      <protection locked="0"/>
    </xf>
    <xf numFmtId="0" fontId="6" fillId="0" borderId="0" xfId="0" applyFont="1" applyAlignment="1" applyProtection="1">
      <alignment horizontal="center" vertical="center" shrinkToFit="1"/>
      <protection locked="0"/>
    </xf>
    <xf numFmtId="0" fontId="18" fillId="0" borderId="0" xfId="0" applyFont="1" applyProtection="1">
      <alignment vertical="center"/>
      <protection locked="0"/>
    </xf>
    <xf numFmtId="0" fontId="8" fillId="0" borderId="0" xfId="0" applyFont="1" applyAlignment="1" applyProtection="1">
      <alignment vertical="center" wrapText="1"/>
      <protection locked="0"/>
    </xf>
    <xf numFmtId="179" fontId="8" fillId="0" borderId="0" xfId="3" applyNumberFormat="1" applyFont="1" applyBorder="1" applyAlignment="1" applyProtection="1">
      <alignment horizontal="center" vertical="center" shrinkToFit="1"/>
      <protection locked="0"/>
    </xf>
    <xf numFmtId="38" fontId="8" fillId="0" borderId="0" xfId="3" applyFont="1" applyBorder="1" applyAlignment="1" applyProtection="1">
      <alignment horizontal="right" vertical="center"/>
      <protection locked="0"/>
    </xf>
    <xf numFmtId="182" fontId="8" fillId="0" borderId="0" xfId="3" applyNumberFormat="1" applyFont="1" applyBorder="1" applyAlignment="1" applyProtection="1">
      <alignment horizontal="center" vertical="center"/>
      <protection locked="0"/>
    </xf>
    <xf numFmtId="180" fontId="8" fillId="0" borderId="0" xfId="3" applyNumberFormat="1" applyFont="1" applyBorder="1" applyAlignment="1" applyProtection="1">
      <alignment horizontal="center" vertical="center" shrinkToFit="1"/>
      <protection locked="0"/>
    </xf>
    <xf numFmtId="0" fontId="18" fillId="0" borderId="0" xfId="0" applyFont="1" applyAlignment="1" applyProtection="1">
      <alignment horizontal="right" vertical="center"/>
      <protection locked="0"/>
    </xf>
    <xf numFmtId="181" fontId="8" fillId="0" borderId="0" xfId="3" applyNumberFormat="1"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20" fillId="0" borderId="0" xfId="0" applyFont="1">
      <alignment vertical="center"/>
    </xf>
    <xf numFmtId="0" fontId="12" fillId="0" borderId="0" xfId="0" applyFont="1">
      <alignment vertical="center"/>
    </xf>
    <xf numFmtId="0" fontId="13" fillId="0" borderId="0" xfId="0" applyFont="1">
      <alignment vertical="center"/>
    </xf>
    <xf numFmtId="0" fontId="11" fillId="0" borderId="10" xfId="0" applyFont="1" applyBorder="1">
      <alignment vertical="center"/>
    </xf>
    <xf numFmtId="0" fontId="12" fillId="0" borderId="11" xfId="0" applyFont="1" applyBorder="1" applyAlignment="1">
      <alignment horizontal="center" vertical="center"/>
    </xf>
    <xf numFmtId="0" fontId="12" fillId="0" borderId="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18" xfId="0" applyFont="1" applyBorder="1" applyAlignment="1">
      <alignment horizontal="center" vertical="center" shrinkToFit="1"/>
    </xf>
    <xf numFmtId="0" fontId="13" fillId="0" borderId="3" xfId="0" applyFont="1" applyBorder="1" applyAlignment="1">
      <alignment horizontal="center" vertical="center" wrapText="1"/>
    </xf>
    <xf numFmtId="0" fontId="12" fillId="0" borderId="12" xfId="0" applyFont="1" applyBorder="1" applyAlignment="1">
      <alignment horizontal="center" vertical="center" shrinkToFit="1"/>
    </xf>
    <xf numFmtId="0" fontId="13" fillId="0" borderId="11" xfId="0" applyFont="1" applyBorder="1" applyAlignment="1">
      <alignment horizontal="center" vertical="center" wrapText="1"/>
    </xf>
    <xf numFmtId="0" fontId="12" fillId="0" borderId="11" xfId="0" applyFont="1" applyBorder="1" applyAlignment="1">
      <alignment horizontal="center" vertical="center" shrinkToFit="1"/>
    </xf>
    <xf numFmtId="176" fontId="13" fillId="2" borderId="2" xfId="0" quotePrefix="1" applyNumberFormat="1" applyFont="1" applyFill="1" applyBorder="1" applyAlignment="1" applyProtection="1">
      <alignment horizontal="center" vertical="center" wrapText="1"/>
      <protection locked="0"/>
    </xf>
    <xf numFmtId="0" fontId="22" fillId="0" borderId="2" xfId="1" applyNumberFormat="1" applyFont="1" applyBorder="1" applyAlignment="1">
      <alignment horizontal="center" vertical="center"/>
    </xf>
    <xf numFmtId="0" fontId="13" fillId="0" borderId="0" xfId="0" applyFont="1" applyAlignment="1">
      <alignment horizontal="center" vertical="center"/>
    </xf>
    <xf numFmtId="0" fontId="20" fillId="0" borderId="0" xfId="0" applyFont="1" applyAlignment="1">
      <alignment horizontal="center" vertical="center"/>
    </xf>
    <xf numFmtId="0" fontId="12" fillId="0" borderId="0" xfId="0" applyFont="1" applyAlignment="1">
      <alignment horizontal="center" vertical="center" wrapText="1"/>
    </xf>
    <xf numFmtId="176" fontId="13" fillId="0" borderId="2" xfId="1" applyNumberFormat="1" applyFont="1" applyBorder="1" applyAlignment="1">
      <alignment horizontal="center" vertical="center"/>
    </xf>
    <xf numFmtId="0" fontId="12" fillId="0" borderId="0" xfId="0" applyFont="1" applyAlignment="1">
      <alignment horizontal="center" vertical="center"/>
    </xf>
    <xf numFmtId="0" fontId="22" fillId="0" borderId="5" xfId="0" applyFont="1" applyBorder="1">
      <alignment vertical="center"/>
    </xf>
    <xf numFmtId="0" fontId="22" fillId="0" borderId="6" xfId="0" applyFont="1" applyBorder="1">
      <alignment vertical="center"/>
    </xf>
    <xf numFmtId="0" fontId="11" fillId="0" borderId="6" xfId="0" applyFont="1" applyBorder="1">
      <alignment vertical="center"/>
    </xf>
    <xf numFmtId="0" fontId="14" fillId="0" borderId="13" xfId="0" applyFont="1" applyBorder="1" applyAlignment="1">
      <alignment horizontal="right" vertical="center"/>
    </xf>
    <xf numFmtId="0" fontId="14" fillId="2" borderId="1" xfId="0" applyFont="1" applyFill="1" applyBorder="1">
      <alignment vertical="center"/>
    </xf>
    <xf numFmtId="0" fontId="14" fillId="3" borderId="1" xfId="0" applyFont="1" applyFill="1" applyBorder="1">
      <alignment vertical="center"/>
    </xf>
    <xf numFmtId="0" fontId="14" fillId="0" borderId="15" xfId="0" applyFont="1" applyBorder="1" applyAlignment="1">
      <alignment horizontal="right" vertical="center"/>
    </xf>
    <xf numFmtId="0" fontId="14" fillId="0" borderId="0" xfId="0" applyFont="1">
      <alignment vertical="center"/>
    </xf>
    <xf numFmtId="0" fontId="14" fillId="0" borderId="0" xfId="0" applyFont="1" applyAlignment="1">
      <alignment vertical="top" wrapText="1"/>
    </xf>
    <xf numFmtId="0" fontId="13" fillId="0" borderId="20" xfId="0" applyFont="1" applyBorder="1" applyAlignment="1">
      <alignment horizontal="right" vertical="center"/>
    </xf>
    <xf numFmtId="0" fontId="13" fillId="0" borderId="8" xfId="0" applyFont="1" applyBorder="1">
      <alignment vertical="center"/>
    </xf>
    <xf numFmtId="0" fontId="14" fillId="0" borderId="8" xfId="0" applyFont="1" applyBorder="1" applyAlignment="1">
      <alignment vertical="top" wrapText="1"/>
    </xf>
    <xf numFmtId="0" fontId="14" fillId="0" borderId="6" xfId="0" applyFont="1" applyBorder="1">
      <alignment vertical="center"/>
    </xf>
    <xf numFmtId="0" fontId="13" fillId="0" borderId="6" xfId="0" applyFont="1" applyBorder="1">
      <alignment vertical="center"/>
    </xf>
    <xf numFmtId="0" fontId="11" fillId="0" borderId="7" xfId="0" applyFont="1" applyBorder="1">
      <alignment vertical="center"/>
    </xf>
    <xf numFmtId="0" fontId="14" fillId="0" borderId="0" xfId="0" applyFont="1" applyAlignment="1">
      <alignment vertical="center" wrapText="1"/>
    </xf>
    <xf numFmtId="0" fontId="14" fillId="0" borderId="19"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12" fillId="0" borderId="11" xfId="1" quotePrefix="1" applyNumberFormat="1" applyFont="1" applyBorder="1" applyAlignment="1">
      <alignment horizontal="center" vertical="center" wrapText="1"/>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17" xfId="0" applyFont="1" applyBorder="1" applyAlignment="1">
      <alignment horizontal="center" vertical="center"/>
    </xf>
    <xf numFmtId="176" fontId="13" fillId="0" borderId="22" xfId="1" applyNumberFormat="1" applyFont="1" applyBorder="1" applyAlignment="1">
      <alignment horizontal="center" vertical="center"/>
    </xf>
    <xf numFmtId="0" fontId="23" fillId="0" borderId="22" xfId="0" applyFont="1" applyBorder="1" applyAlignment="1">
      <alignment horizontal="center" vertical="center"/>
    </xf>
    <xf numFmtId="176" fontId="13" fillId="0" borderId="23" xfId="1" applyNumberFormat="1" applyFont="1" applyBorder="1" applyAlignment="1">
      <alignment horizontal="center" vertical="center"/>
    </xf>
    <xf numFmtId="0" fontId="12" fillId="0" borderId="6" xfId="0" applyFont="1" applyBorder="1">
      <alignment vertical="center"/>
    </xf>
    <xf numFmtId="0" fontId="12" fillId="0" borderId="7" xfId="0" applyFont="1" applyBorder="1">
      <alignment vertical="center"/>
    </xf>
    <xf numFmtId="0" fontId="12" fillId="0" borderId="19" xfId="0" applyFont="1" applyBorder="1">
      <alignment vertical="center"/>
    </xf>
    <xf numFmtId="0" fontId="12" fillId="0" borderId="8" xfId="0" applyFont="1" applyBorder="1">
      <alignment vertical="center"/>
    </xf>
    <xf numFmtId="0" fontId="12" fillId="0" borderId="9" xfId="0" applyFont="1" applyBorder="1">
      <alignment vertical="center"/>
    </xf>
    <xf numFmtId="0" fontId="6" fillId="0" borderId="4"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21" xfId="0" applyFont="1" applyBorder="1" applyAlignment="1" applyProtection="1">
      <alignment horizontal="left" vertical="center"/>
      <protection locked="0"/>
    </xf>
    <xf numFmtId="0" fontId="6" fillId="0" borderId="25" xfId="0" applyFont="1" applyBorder="1" applyAlignment="1" applyProtection="1">
      <alignment horizontal="center" vertical="center"/>
      <protection locked="0"/>
    </xf>
    <xf numFmtId="0" fontId="12" fillId="0" borderId="0" xfId="0" applyFont="1" applyAlignment="1">
      <alignment vertical="center" wrapText="1"/>
    </xf>
    <xf numFmtId="0" fontId="6" fillId="0" borderId="0" xfId="0" applyFont="1">
      <alignment vertical="center"/>
    </xf>
    <xf numFmtId="0" fontId="6" fillId="0" borderId="0" xfId="0" applyFont="1" applyAlignment="1">
      <alignment horizontal="right" vertical="center"/>
    </xf>
    <xf numFmtId="0" fontId="25" fillId="0" borderId="0" xfId="0" applyFont="1">
      <alignment vertical="center"/>
    </xf>
    <xf numFmtId="0" fontId="26" fillId="0" borderId="0" xfId="0" applyFont="1">
      <alignment vertical="center"/>
    </xf>
    <xf numFmtId="0" fontId="6" fillId="0" borderId="0" xfId="0" quotePrefix="1" applyFont="1">
      <alignment vertical="center"/>
    </xf>
    <xf numFmtId="0" fontId="6" fillId="0" borderId="0" xfId="0" applyFont="1" applyAlignment="1">
      <alignment horizontal="center" vertical="center"/>
    </xf>
    <xf numFmtId="0" fontId="6" fillId="0" borderId="25" xfId="0" applyFont="1" applyBorder="1" applyProtection="1">
      <alignment vertical="center"/>
      <protection locked="0"/>
    </xf>
    <xf numFmtId="0" fontId="27" fillId="0" borderId="16" xfId="0" applyFont="1" applyBorder="1" applyAlignment="1">
      <alignment horizontal="center" vertical="center"/>
    </xf>
    <xf numFmtId="0" fontId="12" fillId="0" borderId="3" xfId="0" applyFont="1" applyBorder="1" applyAlignment="1">
      <alignment horizontal="center" vertical="center" wrapText="1"/>
    </xf>
    <xf numFmtId="0" fontId="13" fillId="0" borderId="3" xfId="0" applyFont="1" applyBorder="1" applyAlignment="1">
      <alignment horizontal="center" vertical="center"/>
    </xf>
    <xf numFmtId="184" fontId="23" fillId="0" borderId="14" xfId="0" applyNumberFormat="1" applyFont="1" applyBorder="1" applyAlignment="1">
      <alignment horizontal="center" vertical="center"/>
    </xf>
    <xf numFmtId="184" fontId="23" fillId="0" borderId="1" xfId="0" applyNumberFormat="1" applyFont="1" applyBorder="1" applyAlignment="1">
      <alignment horizontal="center" vertical="center"/>
    </xf>
    <xf numFmtId="0" fontId="28" fillId="0" borderId="0" xfId="2" applyFont="1" applyFill="1" applyAlignment="1" applyProtection="1">
      <alignment horizontal="right" vertical="center"/>
    </xf>
    <xf numFmtId="0" fontId="12" fillId="0" borderId="0" xfId="1" applyNumberFormat="1" applyFont="1" applyFill="1" applyBorder="1" applyAlignment="1" applyProtection="1">
      <alignment vertical="center"/>
    </xf>
    <xf numFmtId="0" fontId="5" fillId="0" borderId="0" xfId="0" applyFont="1" applyAlignment="1">
      <alignment horizontal="right" vertical="center" wrapText="1"/>
    </xf>
    <xf numFmtId="0" fontId="9" fillId="0" borderId="0" xfId="0" applyFont="1" applyAlignment="1">
      <alignment horizontal="left" vertical="center"/>
    </xf>
    <xf numFmtId="0" fontId="9" fillId="0" borderId="0" xfId="0" applyFont="1" applyAlignment="1">
      <alignment horizontal="center" vertical="center"/>
    </xf>
    <xf numFmtId="0" fontId="13" fillId="0" borderId="27" xfId="0" applyFont="1" applyBorder="1" applyAlignment="1">
      <alignment horizontal="center" vertical="center"/>
    </xf>
    <xf numFmtId="0" fontId="13" fillId="0" borderId="17" xfId="0" applyFont="1" applyBorder="1" applyAlignment="1">
      <alignment horizontal="center" vertical="center"/>
    </xf>
    <xf numFmtId="0" fontId="11" fillId="0" borderId="2" xfId="0" applyFont="1" applyBorder="1" applyAlignment="1">
      <alignment horizontal="center" vertical="center" wrapText="1"/>
    </xf>
    <xf numFmtId="0" fontId="13" fillId="0" borderId="16"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1" fillId="0" borderId="1" xfId="0" applyFont="1" applyBorder="1" applyAlignment="1">
      <alignment horizontal="center" vertical="center"/>
    </xf>
    <xf numFmtId="0" fontId="13" fillId="0" borderId="11" xfId="0" applyFont="1" applyBorder="1" applyAlignment="1">
      <alignment horizontal="center" vertical="center"/>
    </xf>
    <xf numFmtId="176" fontId="12" fillId="0" borderId="3" xfId="0" quotePrefix="1" applyNumberFormat="1" applyFont="1" applyBorder="1" applyAlignment="1">
      <alignment horizontal="center" vertical="center" wrapText="1"/>
    </xf>
    <xf numFmtId="176" fontId="13" fillId="0" borderId="3" xfId="0" quotePrefix="1" applyNumberFormat="1" applyFont="1" applyBorder="1" applyAlignment="1">
      <alignment horizontal="center" vertical="center" wrapText="1"/>
    </xf>
    <xf numFmtId="0" fontId="11" fillId="0" borderId="3" xfId="0" applyFont="1" applyBorder="1" applyAlignment="1">
      <alignment horizontal="center" vertical="center"/>
    </xf>
    <xf numFmtId="0" fontId="11" fillId="0" borderId="3" xfId="0" applyFont="1" applyBorder="1" applyAlignment="1">
      <alignment vertical="center" wrapText="1"/>
    </xf>
    <xf numFmtId="0" fontId="11" fillId="0" borderId="1" xfId="0" applyFont="1" applyBorder="1" applyAlignment="1">
      <alignment vertical="center" wrapText="1"/>
    </xf>
    <xf numFmtId="176" fontId="12" fillId="0" borderId="2" xfId="0" quotePrefix="1" applyNumberFormat="1" applyFont="1" applyBorder="1" applyAlignment="1">
      <alignment horizontal="center" vertical="center" wrapText="1"/>
    </xf>
    <xf numFmtId="176" fontId="13" fillId="0" borderId="2" xfId="0" quotePrefix="1" applyNumberFormat="1" applyFont="1" applyBorder="1"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15" fillId="0" borderId="0" xfId="0" applyFont="1" applyAlignment="1">
      <alignment horizontal="left" vertical="center"/>
    </xf>
    <xf numFmtId="0" fontId="11" fillId="0" borderId="0" xfId="0" applyFont="1" applyAlignment="1">
      <alignment horizontal="right"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1" fillId="0" borderId="12"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2" xfId="0" applyFont="1" applyBorder="1" applyAlignment="1">
      <alignment vertical="center" wrapText="1"/>
    </xf>
    <xf numFmtId="0" fontId="11" fillId="0" borderId="40" xfId="0" applyFont="1" applyBorder="1" applyAlignment="1">
      <alignment vertical="center" wrapText="1"/>
    </xf>
    <xf numFmtId="0" fontId="11" fillId="0" borderId="28" xfId="0" applyFont="1" applyBorder="1" applyAlignment="1">
      <alignment vertical="center" wrapText="1"/>
    </xf>
    <xf numFmtId="0" fontId="11" fillId="0" borderId="16"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27" xfId="0" applyFont="1" applyBorder="1" applyAlignment="1">
      <alignment horizontal="center" vertical="center" textRotation="255"/>
    </xf>
    <xf numFmtId="0" fontId="11" fillId="0" borderId="17" xfId="0" applyFont="1" applyBorder="1" applyAlignment="1">
      <alignment horizontal="center" vertical="center" textRotation="255"/>
    </xf>
    <xf numFmtId="0" fontId="11" fillId="0" borderId="39" xfId="0" applyFont="1" applyBorder="1" applyAlignment="1">
      <alignment horizontal="center" vertical="center" textRotation="255"/>
    </xf>
    <xf numFmtId="0" fontId="11" fillId="0" borderId="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7"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41" xfId="0" applyFont="1" applyBorder="1" applyAlignment="1">
      <alignment horizontal="center" vertical="center"/>
    </xf>
    <xf numFmtId="0" fontId="11" fillId="0" borderId="43" xfId="0" applyFont="1" applyBorder="1" applyAlignment="1">
      <alignment horizontal="center" vertical="center"/>
    </xf>
    <xf numFmtId="0" fontId="11" fillId="0" borderId="16" xfId="0" applyFont="1" applyBorder="1" applyAlignment="1">
      <alignment horizontal="center" vertical="center"/>
    </xf>
    <xf numFmtId="0" fontId="11" fillId="0" borderId="39" xfId="0" applyFont="1" applyBorder="1" applyAlignment="1">
      <alignment horizontal="center" vertical="center"/>
    </xf>
    <xf numFmtId="0" fontId="11" fillId="0" borderId="2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 xfId="0" applyFont="1" applyBorder="1" applyAlignment="1">
      <alignment horizontal="center" vertical="center"/>
    </xf>
    <xf numFmtId="0" fontId="11" fillId="0" borderId="16" xfId="0" quotePrefix="1" applyFont="1" applyBorder="1" applyAlignment="1">
      <alignment horizontal="center" vertical="center" textRotation="255" wrapText="1"/>
    </xf>
    <xf numFmtId="0" fontId="11" fillId="0" borderId="17" xfId="0" quotePrefix="1" applyFont="1" applyBorder="1" applyAlignment="1">
      <alignment horizontal="center" vertical="center" textRotation="255" wrapText="1"/>
    </xf>
    <xf numFmtId="0" fontId="11" fillId="0" borderId="39" xfId="0" quotePrefix="1" applyFont="1" applyBorder="1" applyAlignment="1">
      <alignment horizontal="center" vertical="center" textRotation="255" wrapText="1"/>
    </xf>
    <xf numFmtId="0" fontId="11" fillId="0" borderId="27" xfId="0" applyFont="1" applyBorder="1" applyAlignment="1">
      <alignment horizontal="center" vertical="center" textRotation="255" wrapText="1"/>
    </xf>
    <xf numFmtId="0" fontId="11" fillId="0" borderId="17" xfId="0" applyFont="1" applyBorder="1" applyAlignment="1">
      <alignment horizontal="center" vertical="center" textRotation="255" wrapText="1"/>
    </xf>
    <xf numFmtId="0" fontId="11" fillId="0" borderId="39" xfId="0" applyFont="1" applyBorder="1" applyAlignment="1">
      <alignment horizontal="center" vertical="center" textRotation="255" wrapText="1"/>
    </xf>
    <xf numFmtId="0" fontId="11" fillId="0" borderId="1" xfId="0" applyFont="1" applyBorder="1" applyAlignment="1">
      <alignment horizontal="center" vertical="center" wrapText="1"/>
    </xf>
    <xf numFmtId="0" fontId="11" fillId="0" borderId="27" xfId="0" applyFont="1" applyBorder="1" applyAlignment="1">
      <alignment horizontal="center" vertical="center"/>
    </xf>
    <xf numFmtId="0" fontId="11" fillId="0" borderId="18"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42" xfId="0" applyFont="1" applyBorder="1" applyAlignment="1">
      <alignment horizontal="center" vertical="center"/>
    </xf>
    <xf numFmtId="0" fontId="11" fillId="0" borderId="27" xfId="0" quotePrefix="1" applyFont="1" applyBorder="1" applyAlignment="1">
      <alignment horizontal="center" vertical="center" textRotation="255" wrapText="1"/>
    </xf>
    <xf numFmtId="0" fontId="11" fillId="0" borderId="2" xfId="0" quotePrefix="1" applyFont="1" applyBorder="1" applyAlignment="1">
      <alignment horizontal="center" vertical="center" textRotation="255" wrapText="1"/>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4" xfId="0" applyFont="1" applyBorder="1" applyAlignment="1">
      <alignment horizontal="center" vertical="center"/>
    </xf>
    <xf numFmtId="0" fontId="11" fillId="0" borderId="21" xfId="0" applyFont="1" applyBorder="1" applyAlignment="1">
      <alignment horizontal="center" vertical="center"/>
    </xf>
    <xf numFmtId="0" fontId="11" fillId="0" borderId="38" xfId="0" applyFont="1" applyBorder="1" applyAlignment="1">
      <alignment horizontal="center" vertical="center"/>
    </xf>
    <xf numFmtId="0" fontId="11" fillId="0" borderId="1" xfId="0" applyFont="1" applyBorder="1" applyAlignment="1">
      <alignment horizontal="center" vertical="center"/>
    </xf>
    <xf numFmtId="0" fontId="11" fillId="0" borderId="11" xfId="0" applyFont="1" applyBorder="1" applyAlignment="1">
      <alignment horizontal="center" vertical="center"/>
    </xf>
    <xf numFmtId="0" fontId="11" fillId="0" borderId="1" xfId="0" quotePrefix="1" applyFont="1" applyBorder="1" applyAlignment="1">
      <alignment horizontal="center" vertical="center"/>
    </xf>
    <xf numFmtId="0" fontId="11" fillId="0" borderId="11" xfId="0" quotePrefix="1" applyFont="1" applyBorder="1" applyAlignment="1">
      <alignment horizontal="center" vertical="center"/>
    </xf>
    <xf numFmtId="0" fontId="11" fillId="0" borderId="23" xfId="0" applyFont="1" applyBorder="1" applyAlignment="1">
      <alignment horizontal="left" vertical="center" wrapText="1"/>
    </xf>
    <xf numFmtId="0" fontId="11" fillId="0" borderId="33" xfId="0" applyFont="1" applyBorder="1" applyAlignment="1">
      <alignment horizontal="left" vertical="center" wrapText="1"/>
    </xf>
    <xf numFmtId="0" fontId="11" fillId="0" borderId="34" xfId="0" applyFont="1" applyBorder="1" applyAlignment="1">
      <alignment horizontal="left" vertical="center" wrapText="1"/>
    </xf>
    <xf numFmtId="0" fontId="11" fillId="0" borderId="23" xfId="0" applyFont="1" applyBorder="1" applyAlignment="1">
      <alignment vertical="center" wrapText="1"/>
    </xf>
    <xf numFmtId="0" fontId="11" fillId="0" borderId="33" xfId="0" applyFont="1" applyBorder="1" applyAlignment="1">
      <alignment vertical="center" wrapText="1"/>
    </xf>
    <xf numFmtId="0" fontId="11" fillId="0" borderId="30" xfId="0" applyFont="1" applyBorder="1" applyAlignment="1">
      <alignment vertical="center" wrapText="1"/>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1" fillId="0" borderId="4" xfId="0" quotePrefix="1" applyFont="1" applyBorder="1" applyAlignment="1">
      <alignment horizontal="center" vertical="center" wrapText="1"/>
    </xf>
    <xf numFmtId="0" fontId="13" fillId="0" borderId="27" xfId="0" applyFont="1" applyBorder="1" applyAlignment="1">
      <alignment horizontal="center" vertical="center"/>
    </xf>
    <xf numFmtId="0" fontId="13" fillId="0" borderId="2" xfId="0" applyFont="1" applyBorder="1" applyAlignment="1">
      <alignment horizontal="center" vertical="center"/>
    </xf>
    <xf numFmtId="0" fontId="13" fillId="0" borderId="16" xfId="0" applyFont="1" applyBorder="1" applyAlignment="1">
      <alignment horizontal="center" vertical="center" wrapText="1"/>
    </xf>
    <xf numFmtId="0" fontId="11" fillId="0" borderId="30" xfId="0" quotePrefix="1" applyFont="1" applyBorder="1" applyAlignment="1">
      <alignment horizontal="left" vertical="center" wrapText="1"/>
    </xf>
    <xf numFmtId="0" fontId="13" fillId="0" borderId="17" xfId="0" applyFont="1" applyBorder="1" applyAlignment="1" applyProtection="1">
      <alignment horizontal="center" vertical="center"/>
      <protection locked="0"/>
    </xf>
    <xf numFmtId="0" fontId="11" fillId="0" borderId="1" xfId="0" applyFont="1" applyBorder="1" applyAlignment="1">
      <alignment vertical="center" wrapText="1"/>
    </xf>
    <xf numFmtId="0" fontId="11" fillId="0" borderId="1" xfId="0" applyFont="1" applyBorder="1">
      <alignment vertical="center"/>
    </xf>
    <xf numFmtId="0" fontId="13" fillId="0" borderId="27" xfId="1" quotePrefix="1" applyNumberFormat="1" applyFont="1" applyFill="1" applyBorder="1" applyAlignment="1" applyProtection="1">
      <alignment horizontal="center" vertical="center"/>
    </xf>
    <xf numFmtId="0" fontId="13" fillId="0" borderId="17" xfId="1" quotePrefix="1" applyNumberFormat="1" applyFont="1" applyFill="1" applyBorder="1" applyAlignment="1" applyProtection="1">
      <alignment horizontal="center" vertical="center"/>
    </xf>
    <xf numFmtId="0" fontId="13" fillId="0" borderId="39" xfId="1" quotePrefix="1" applyNumberFormat="1" applyFont="1" applyFill="1" applyBorder="1" applyAlignment="1" applyProtection="1">
      <alignment horizontal="center" vertical="center"/>
    </xf>
    <xf numFmtId="0" fontId="13" fillId="0" borderId="39" xfId="0" applyFont="1" applyBorder="1" applyAlignment="1">
      <alignment horizontal="center" vertical="center"/>
    </xf>
    <xf numFmtId="0" fontId="11" fillId="0" borderId="16" xfId="0" applyFont="1" applyBorder="1" applyAlignment="1">
      <alignment horizontal="left" vertical="center" wrapText="1" indent="1"/>
    </xf>
    <xf numFmtId="0" fontId="11" fillId="0" borderId="17"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6" xfId="0" applyFont="1" applyBorder="1" applyAlignment="1">
      <alignment vertical="center" wrapText="1"/>
    </xf>
    <xf numFmtId="0" fontId="11" fillId="0" borderId="39" xfId="0" applyFont="1" applyBorder="1" applyAlignment="1">
      <alignment vertical="center" wrapText="1"/>
    </xf>
    <xf numFmtId="0" fontId="11" fillId="0" borderId="18"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2" fillId="0" borderId="0" xfId="0" applyFont="1">
      <alignment vertical="center"/>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2" xfId="0" applyFont="1" applyBorder="1" applyAlignment="1">
      <alignment horizontal="left" vertical="center" wrapText="1"/>
    </xf>
    <xf numFmtId="0" fontId="11" fillId="0" borderId="38" xfId="0" applyFont="1" applyBorder="1" applyAlignment="1">
      <alignment vertical="center" wrapText="1"/>
    </xf>
    <xf numFmtId="0" fontId="11" fillId="0" borderId="27" xfId="0" applyFont="1" applyBorder="1" applyAlignment="1">
      <alignment horizontal="left" vertical="center" wrapText="1"/>
    </xf>
    <xf numFmtId="0" fontId="11" fillId="0" borderId="2" xfId="0" quotePrefix="1" applyFont="1" applyBorder="1" applyAlignment="1">
      <alignment horizontal="center" vertical="center" wrapText="1"/>
    </xf>
    <xf numFmtId="0" fontId="11" fillId="0" borderId="29"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16" xfId="0" quotePrefix="1" applyFont="1" applyBorder="1" applyAlignment="1">
      <alignment horizontal="center" vertical="center" wrapText="1"/>
    </xf>
    <xf numFmtId="0" fontId="11" fillId="0" borderId="17" xfId="0" quotePrefix="1" applyFont="1" applyBorder="1" applyAlignment="1">
      <alignment horizontal="center" vertical="center" wrapText="1"/>
    </xf>
    <xf numFmtId="0" fontId="11" fillId="0" borderId="32" xfId="0" applyFont="1" applyBorder="1" applyAlignment="1">
      <alignment horizontal="center" vertical="center" wrapText="1"/>
    </xf>
    <xf numFmtId="0" fontId="11" fillId="0" borderId="0" xfId="0" applyFont="1" applyAlignment="1">
      <alignment horizontal="center" vertical="center" wrapText="1"/>
    </xf>
    <xf numFmtId="0" fontId="11" fillId="0" borderId="3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2" fillId="0" borderId="0" xfId="0" applyFont="1" applyAlignment="1">
      <alignment horizontal="left" vertical="center"/>
    </xf>
    <xf numFmtId="0" fontId="24" fillId="0" borderId="0" xfId="0" applyFont="1" applyAlignment="1">
      <alignment horizontal="center" vertical="center"/>
    </xf>
    <xf numFmtId="0" fontId="6" fillId="0" borderId="0" xfId="0" applyFont="1" applyAlignment="1">
      <alignment horizontal="distributed" vertical="center"/>
    </xf>
    <xf numFmtId="0" fontId="12" fillId="0" borderId="2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9" xfId="0" applyFont="1" applyBorder="1" applyAlignment="1">
      <alignment vertical="center" wrapText="1"/>
    </xf>
    <xf numFmtId="0" fontId="12" fillId="0" borderId="10" xfId="0" applyFont="1" applyBorder="1" applyAlignment="1">
      <alignment vertical="center" wrapText="1"/>
    </xf>
    <xf numFmtId="0" fontId="12" fillId="0" borderId="30" xfId="0" applyFont="1" applyBorder="1" applyAlignment="1">
      <alignment vertical="center" wrapText="1"/>
    </xf>
    <xf numFmtId="0" fontId="13" fillId="0" borderId="0" xfId="0" applyFont="1" applyAlignment="1">
      <alignment horizontal="center" vertical="center"/>
    </xf>
    <xf numFmtId="0" fontId="12" fillId="0" borderId="18"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184" fontId="20" fillId="0" borderId="23" xfId="0" applyNumberFormat="1" applyFont="1" applyBorder="1" applyAlignment="1">
      <alignment horizontal="center" vertical="center" wrapText="1"/>
    </xf>
    <xf numFmtId="184" fontId="20" fillId="0" borderId="33" xfId="0" applyNumberFormat="1" applyFont="1" applyBorder="1" applyAlignment="1">
      <alignment horizontal="center" vertical="center" wrapText="1"/>
    </xf>
    <xf numFmtId="0" fontId="14" fillId="0" borderId="0" xfId="0" applyFont="1" applyAlignment="1">
      <alignment horizontal="left" vertical="center" wrapText="1"/>
    </xf>
    <xf numFmtId="0" fontId="14" fillId="0" borderId="19" xfId="0" applyFont="1" applyBorder="1" applyAlignment="1">
      <alignment horizontal="left" vertical="center" wrapText="1"/>
    </xf>
    <xf numFmtId="0" fontId="12" fillId="0" borderId="2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9" xfId="0" applyFont="1" applyBorder="1" applyAlignment="1">
      <alignment horizontal="center" vertical="center" wrapText="1"/>
    </xf>
    <xf numFmtId="0" fontId="20" fillId="0" borderId="39" xfId="0" applyFont="1" applyBorder="1" applyAlignment="1">
      <alignment horizontal="center" vertical="center" wrapText="1"/>
    </xf>
    <xf numFmtId="0" fontId="12" fillId="0" borderId="12" xfId="0" applyFont="1" applyBorder="1" applyAlignment="1">
      <alignment vertical="center" wrapText="1"/>
    </xf>
    <xf numFmtId="0" fontId="12" fillId="0" borderId="40" xfId="0" applyFont="1" applyBorder="1" applyAlignment="1">
      <alignment vertical="center" wrapText="1"/>
    </xf>
    <xf numFmtId="0" fontId="12" fillId="0" borderId="28" xfId="0" applyFont="1" applyBorder="1" applyAlignment="1">
      <alignment vertical="center" wrapText="1"/>
    </xf>
    <xf numFmtId="0" fontId="20" fillId="0" borderId="11" xfId="0" applyFont="1" applyBorder="1" applyAlignment="1">
      <alignment horizontal="center" vertical="center"/>
    </xf>
    <xf numFmtId="0" fontId="20" fillId="0" borderId="46" xfId="0" applyFont="1" applyBorder="1" applyAlignment="1">
      <alignment horizontal="center" vertical="center"/>
    </xf>
    <xf numFmtId="0" fontId="11" fillId="3" borderId="16" xfId="0" applyFont="1" applyFill="1" applyBorder="1" applyAlignment="1" applyProtection="1">
      <alignment horizontal="center" vertical="center" wrapText="1" shrinkToFit="1"/>
      <protection locked="0"/>
    </xf>
    <xf numFmtId="0" fontId="11" fillId="3" borderId="39" xfId="0" applyFont="1" applyFill="1" applyBorder="1" applyAlignment="1" applyProtection="1">
      <alignment horizontal="center" vertical="center" wrapText="1" shrinkToFit="1"/>
      <protection locked="0"/>
    </xf>
    <xf numFmtId="0" fontId="12" fillId="0" borderId="12"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4" xfId="0" applyFont="1" applyBorder="1" applyAlignment="1" applyProtection="1">
      <alignment horizontal="left" vertical="center"/>
      <protection locked="0"/>
    </xf>
    <xf numFmtId="0" fontId="11" fillId="0" borderId="21" xfId="0" applyFont="1" applyBorder="1" applyAlignment="1" applyProtection="1">
      <alignment horizontal="left" vertical="center"/>
      <protection locked="0"/>
    </xf>
    <xf numFmtId="0" fontId="11" fillId="0" borderId="38" xfId="0" applyFont="1" applyBorder="1" applyAlignment="1" applyProtection="1">
      <alignment horizontal="left" vertical="center"/>
      <protection locked="0"/>
    </xf>
    <xf numFmtId="0" fontId="12" fillId="0" borderId="23" xfId="1" quotePrefix="1" applyNumberFormat="1" applyFont="1" applyBorder="1" applyAlignment="1">
      <alignment horizontal="center" vertical="center" wrapText="1"/>
    </xf>
    <xf numFmtId="0" fontId="12" fillId="0" borderId="43" xfId="1" quotePrefix="1" applyNumberFormat="1" applyFont="1" applyBorder="1" applyAlignment="1">
      <alignment horizontal="center" vertical="center" wrapText="1"/>
    </xf>
    <xf numFmtId="0" fontId="11" fillId="3" borderId="16"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2" xfId="0" applyFont="1" applyFill="1" applyBorder="1" applyAlignment="1" applyProtection="1">
      <alignment horizontal="center" vertical="center" wrapText="1"/>
      <protection locked="0"/>
    </xf>
    <xf numFmtId="0" fontId="12" fillId="0" borderId="1" xfId="0" quotePrefix="1" applyFont="1" applyBorder="1" applyAlignment="1">
      <alignment horizontal="center" vertical="center" wrapText="1"/>
    </xf>
    <xf numFmtId="0" fontId="11" fillId="3" borderId="27" xfId="0" applyFont="1" applyFill="1" applyBorder="1" applyAlignment="1" applyProtection="1">
      <alignment horizontal="center" vertical="center" wrapText="1"/>
      <protection locked="0"/>
    </xf>
    <xf numFmtId="0" fontId="20" fillId="0" borderId="16" xfId="1" quotePrefix="1" applyNumberFormat="1" applyFont="1" applyBorder="1" applyAlignment="1">
      <alignment horizontal="center" vertical="center"/>
    </xf>
    <xf numFmtId="0" fontId="20" fillId="0" borderId="17" xfId="1" quotePrefix="1" applyNumberFormat="1" applyFont="1" applyBorder="1" applyAlignment="1">
      <alignment horizontal="center" vertical="center"/>
    </xf>
    <xf numFmtId="0" fontId="20" fillId="0" borderId="2" xfId="1" quotePrefix="1" applyNumberFormat="1" applyFont="1" applyBorder="1" applyAlignment="1">
      <alignment horizontal="center" vertical="center"/>
    </xf>
    <xf numFmtId="0" fontId="13" fillId="0" borderId="4" xfId="0" applyFont="1" applyBorder="1" applyAlignment="1">
      <alignment horizontal="center" vertical="center"/>
    </xf>
    <xf numFmtId="0" fontId="13" fillId="0" borderId="38" xfId="0" applyFont="1" applyBorder="1" applyAlignment="1">
      <alignment horizontal="center" vertical="center"/>
    </xf>
    <xf numFmtId="0" fontId="20" fillId="0" borderId="2" xfId="0" applyFont="1" applyBorder="1" applyAlignment="1">
      <alignment horizontal="center" vertical="center"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2" xfId="0" applyFont="1" applyBorder="1" applyAlignment="1">
      <alignment horizontal="center" vertical="center"/>
    </xf>
    <xf numFmtId="0" fontId="12" fillId="0" borderId="16" xfId="0" applyFont="1" applyBorder="1" applyAlignment="1">
      <alignment horizontal="center" vertical="center"/>
    </xf>
    <xf numFmtId="0" fontId="12" fillId="0" borderId="39" xfId="0" applyFont="1" applyBorder="1" applyAlignment="1">
      <alignment horizontal="center" vertical="center"/>
    </xf>
    <xf numFmtId="0" fontId="20" fillId="0" borderId="27" xfId="1" quotePrefix="1" applyNumberFormat="1" applyFont="1" applyBorder="1" applyAlignment="1">
      <alignment horizontal="center" vertical="center"/>
    </xf>
    <xf numFmtId="0" fontId="12" fillId="0" borderId="27"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39" xfId="0" applyFont="1" applyBorder="1" applyAlignment="1">
      <alignment horizontal="center" vertical="center" textRotation="255"/>
    </xf>
    <xf numFmtId="0" fontId="12" fillId="0" borderId="27" xfId="0" applyFont="1" applyBorder="1" applyAlignment="1">
      <alignment horizontal="center" vertical="center" textRotation="255" wrapText="1"/>
    </xf>
    <xf numFmtId="0" fontId="12" fillId="0" borderId="17" xfId="0" applyFont="1" applyBorder="1" applyAlignment="1">
      <alignment horizontal="center" vertical="center" textRotation="255" wrapText="1"/>
    </xf>
    <xf numFmtId="0" fontId="12" fillId="0" borderId="39" xfId="0" applyFont="1" applyBorder="1" applyAlignment="1">
      <alignment horizontal="center" vertical="center" textRotation="255" wrapText="1"/>
    </xf>
    <xf numFmtId="0" fontId="12" fillId="0" borderId="18" xfId="0" applyFont="1" applyBorder="1" applyAlignment="1">
      <alignment horizontal="center" vertical="center"/>
    </xf>
    <xf numFmtId="0" fontId="12" fillId="0" borderId="23" xfId="0" applyFont="1" applyBorder="1" applyAlignment="1">
      <alignment horizontal="center" vertical="center"/>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17" xfId="0" applyFont="1" applyBorder="1" applyAlignment="1">
      <alignment horizontal="center" vertical="center"/>
    </xf>
    <xf numFmtId="0" fontId="12" fillId="0" borderId="2" xfId="0" applyFont="1" applyBorder="1" applyAlignment="1">
      <alignment horizontal="center" vertical="center"/>
    </xf>
    <xf numFmtId="0" fontId="12" fillId="0" borderId="16" xfId="0" applyFont="1" applyBorder="1" applyAlignment="1">
      <alignment horizontal="center" vertical="center" textRotation="255" wrapText="1"/>
    </xf>
    <xf numFmtId="0" fontId="12" fillId="0" borderId="2" xfId="0" applyFont="1" applyBorder="1" applyAlignment="1">
      <alignment horizontal="center" vertical="center" textRotation="255" wrapText="1"/>
    </xf>
    <xf numFmtId="0" fontId="12" fillId="0" borderId="17" xfId="0" quotePrefix="1" applyFont="1" applyBorder="1" applyAlignment="1">
      <alignment horizontal="center" vertical="center" wrapText="1"/>
    </xf>
    <xf numFmtId="0" fontId="12" fillId="0" borderId="27" xfId="0" quotePrefix="1" applyFont="1" applyBorder="1" applyAlignment="1">
      <alignment horizontal="center" vertical="center" textRotation="255" wrapText="1"/>
    </xf>
    <xf numFmtId="0" fontId="12" fillId="0" borderId="17" xfId="0" quotePrefix="1" applyFont="1" applyBorder="1" applyAlignment="1">
      <alignment horizontal="center" vertical="center" textRotation="255" wrapText="1"/>
    </xf>
    <xf numFmtId="0" fontId="12" fillId="0" borderId="27" xfId="0" quotePrefix="1" applyFont="1" applyBorder="1" applyAlignment="1">
      <alignment horizontal="center" vertical="center" wrapText="1"/>
    </xf>
    <xf numFmtId="0" fontId="12" fillId="0" borderId="2" xfId="0" quotePrefix="1" applyFont="1" applyBorder="1" applyAlignment="1">
      <alignment horizontal="center" vertical="center" wrapText="1"/>
    </xf>
    <xf numFmtId="0" fontId="12" fillId="0" borderId="23" xfId="0" applyFont="1" applyBorder="1" applyAlignment="1">
      <alignment horizontal="center" vertical="center" wrapText="1"/>
    </xf>
    <xf numFmtId="0" fontId="12" fillId="0" borderId="27" xfId="0" applyFont="1" applyBorder="1" applyAlignment="1">
      <alignment horizontal="center" vertical="center"/>
    </xf>
    <xf numFmtId="0" fontId="20" fillId="0" borderId="27" xfId="0" applyFont="1" applyBorder="1" applyAlignment="1">
      <alignment horizontal="center" vertical="center"/>
    </xf>
    <xf numFmtId="0" fontId="12" fillId="0" borderId="16" xfId="0" applyFont="1" applyBorder="1" applyAlignment="1">
      <alignment horizontal="left" vertical="center" wrapText="1" indent="1"/>
    </xf>
    <xf numFmtId="0" fontId="12" fillId="0" borderId="17" xfId="0" applyFont="1" applyBorder="1" applyAlignment="1">
      <alignment horizontal="left" vertical="center" wrapText="1" indent="1"/>
    </xf>
    <xf numFmtId="0" fontId="0" fillId="0" borderId="17" xfId="0" applyBorder="1" applyAlignment="1">
      <alignment horizontal="left" vertical="center" wrapText="1" indent="1"/>
    </xf>
    <xf numFmtId="0" fontId="0" fillId="0" borderId="2" xfId="0" applyBorder="1" applyAlignment="1">
      <alignment horizontal="left" vertical="center" wrapText="1" indent="1"/>
    </xf>
    <xf numFmtId="0" fontId="20" fillId="0" borderId="39" xfId="1" quotePrefix="1" applyNumberFormat="1" applyFont="1" applyBorder="1" applyAlignment="1">
      <alignment horizontal="center" vertical="center"/>
    </xf>
    <xf numFmtId="0" fontId="11" fillId="3" borderId="1"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11" fillId="3" borderId="46" xfId="0" applyFont="1" applyFill="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protection locked="0"/>
    </xf>
    <xf numFmtId="0" fontId="20" fillId="0" borderId="27" xfId="0" applyFont="1" applyBorder="1" applyAlignment="1">
      <alignment horizontal="center" vertical="center" wrapText="1"/>
    </xf>
    <xf numFmtId="184" fontId="21" fillId="2" borderId="16" xfId="0" applyNumberFormat="1" applyFont="1" applyFill="1" applyBorder="1" applyAlignment="1" applyProtection="1">
      <alignment horizontal="center" vertical="center" shrinkToFit="1"/>
      <protection locked="0"/>
    </xf>
    <xf numFmtId="184" fontId="21" fillId="2" borderId="17" xfId="0" applyNumberFormat="1" applyFont="1" applyFill="1" applyBorder="1" applyAlignment="1" applyProtection="1">
      <alignment horizontal="center" vertical="center" shrinkToFit="1"/>
      <protection locked="0"/>
    </xf>
    <xf numFmtId="184" fontId="21" fillId="2" borderId="2" xfId="0" applyNumberFormat="1" applyFont="1" applyFill="1" applyBorder="1" applyAlignment="1" applyProtection="1">
      <alignment horizontal="center" vertical="center" shrinkToFit="1"/>
      <protection locked="0"/>
    </xf>
    <xf numFmtId="0" fontId="12" fillId="0" borderId="16" xfId="0" quotePrefix="1" applyFont="1" applyBorder="1" applyAlignment="1">
      <alignment horizontal="center" vertical="center"/>
    </xf>
    <xf numFmtId="0" fontId="12" fillId="0" borderId="39" xfId="0" quotePrefix="1" applyFont="1" applyBorder="1" applyAlignment="1">
      <alignment horizontal="center" vertical="center"/>
    </xf>
    <xf numFmtId="0" fontId="20" fillId="0" borderId="46" xfId="1" quotePrefix="1" applyNumberFormat="1" applyFont="1" applyBorder="1" applyAlignment="1">
      <alignment horizontal="center" vertical="center"/>
    </xf>
    <xf numFmtId="0" fontId="20" fillId="0" borderId="3" xfId="1" quotePrefix="1" applyNumberFormat="1" applyFont="1" applyBorder="1" applyAlignment="1">
      <alignment horizontal="center" vertical="center"/>
    </xf>
    <xf numFmtId="0" fontId="12" fillId="0" borderId="1" xfId="0" applyFont="1" applyBorder="1" applyAlignment="1">
      <alignment horizontal="center" vertical="center" wrapText="1"/>
    </xf>
    <xf numFmtId="0" fontId="11" fillId="0" borderId="16" xfId="1" quotePrefix="1" applyNumberFormat="1" applyFont="1" applyBorder="1" applyAlignment="1">
      <alignment horizontal="center" vertical="center" wrapText="1"/>
    </xf>
    <xf numFmtId="0" fontId="11" fillId="0" borderId="39" xfId="1" quotePrefix="1" applyNumberFormat="1" applyFont="1" applyBorder="1" applyAlignment="1">
      <alignment horizontal="center" vertical="center" wrapText="1"/>
    </xf>
    <xf numFmtId="0" fontId="11" fillId="0" borderId="4"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1" fillId="0" borderId="38" xfId="0" applyFont="1" applyBorder="1" applyAlignment="1" applyProtection="1">
      <alignment horizontal="center" vertical="center"/>
      <protection locked="0"/>
    </xf>
    <xf numFmtId="0" fontId="20" fillId="0" borderId="3" xfId="0" applyFont="1" applyBorder="1" applyAlignment="1">
      <alignment horizontal="center" vertical="center"/>
    </xf>
    <xf numFmtId="0" fontId="20" fillId="0" borderId="1" xfId="0" applyFont="1" applyBorder="1" applyAlignment="1">
      <alignment horizontal="center" vertical="center"/>
    </xf>
    <xf numFmtId="0" fontId="20" fillId="0" borderId="34" xfId="0" applyFont="1" applyBorder="1" applyAlignment="1">
      <alignment horizontal="center" vertical="center"/>
    </xf>
    <xf numFmtId="0" fontId="20" fillId="0" borderId="33" xfId="0" applyFont="1" applyBorder="1" applyAlignment="1">
      <alignment horizontal="center" vertical="center"/>
    </xf>
    <xf numFmtId="184" fontId="20" fillId="0" borderId="33" xfId="0" applyNumberFormat="1" applyFont="1" applyBorder="1" applyAlignment="1">
      <alignment horizontal="center" vertical="center"/>
    </xf>
    <xf numFmtId="0" fontId="20" fillId="0" borderId="11" xfId="0" applyFont="1" applyBorder="1" applyAlignment="1" applyProtection="1">
      <alignment horizontal="center" vertical="center" wrapText="1" shrinkToFit="1"/>
      <protection locked="0"/>
    </xf>
    <xf numFmtId="0" fontId="20" fillId="0" borderId="46" xfId="0" applyFont="1" applyBorder="1" applyAlignment="1" applyProtection="1">
      <alignment horizontal="center" vertical="center" wrapText="1" shrinkToFit="1"/>
      <protection locked="0"/>
    </xf>
    <xf numFmtId="0" fontId="14" fillId="0" borderId="0" xfId="0" applyFont="1" applyAlignment="1">
      <alignment horizontal="left" vertical="top" wrapText="1"/>
    </xf>
    <xf numFmtId="0" fontId="11" fillId="3" borderId="11" xfId="0" applyFont="1" applyFill="1" applyBorder="1" applyAlignment="1" applyProtection="1">
      <alignment horizontal="center" vertical="center" wrapText="1" shrinkToFit="1"/>
      <protection locked="0"/>
    </xf>
    <xf numFmtId="0" fontId="11" fillId="3" borderId="46" xfId="0" applyFont="1" applyFill="1" applyBorder="1" applyAlignment="1" applyProtection="1">
      <alignment horizontal="center" vertical="center" wrapText="1" shrinkToFit="1"/>
      <protection locked="0"/>
    </xf>
    <xf numFmtId="0" fontId="6" fillId="0" borderId="0" xfId="0" applyFont="1" applyProtection="1">
      <alignment vertical="center"/>
      <protection locked="0"/>
    </xf>
    <xf numFmtId="0" fontId="6" fillId="0" borderId="19" xfId="0" applyFont="1" applyBorder="1" applyProtection="1">
      <alignment vertical="center"/>
      <protection locked="0"/>
    </xf>
    <xf numFmtId="0" fontId="6" fillId="0" borderId="4"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48" xfId="0" applyFont="1" applyBorder="1" applyAlignment="1" applyProtection="1">
      <alignment horizontal="center" vertical="center" shrinkToFit="1"/>
      <protection locked="0"/>
    </xf>
    <xf numFmtId="0" fontId="12" fillId="4" borderId="31" xfId="0" quotePrefix="1" applyFont="1" applyFill="1" applyBorder="1" applyAlignment="1" applyProtection="1">
      <alignment horizontal="center" vertical="center" wrapText="1"/>
      <protection locked="0"/>
    </xf>
    <xf numFmtId="0" fontId="12" fillId="4" borderId="10" xfId="0" quotePrefix="1" applyFont="1" applyFill="1" applyBorder="1" applyAlignment="1" applyProtection="1">
      <alignment horizontal="center" vertical="center" wrapText="1"/>
      <protection locked="0"/>
    </xf>
    <xf numFmtId="0" fontId="6" fillId="4" borderId="15" xfId="0" quotePrefix="1" applyFont="1" applyFill="1" applyBorder="1" applyAlignment="1" applyProtection="1">
      <alignment horizontal="center" vertical="center"/>
      <protection locked="0"/>
    </xf>
    <xf numFmtId="0" fontId="6" fillId="4" borderId="0" xfId="0" quotePrefix="1" applyFont="1" applyFill="1" applyAlignment="1" applyProtection="1">
      <alignment horizontal="center" vertical="center"/>
      <protection locked="0"/>
    </xf>
    <xf numFmtId="0" fontId="6" fillId="4" borderId="51" xfId="0" quotePrefix="1" applyFont="1" applyFill="1" applyBorder="1" applyAlignment="1" applyProtection="1">
      <alignment horizontal="center" vertical="center"/>
      <protection locked="0"/>
    </xf>
    <xf numFmtId="0" fontId="6" fillId="4" borderId="10" xfId="0" quotePrefix="1" applyFont="1" applyFill="1" applyBorder="1" applyAlignment="1" applyProtection="1">
      <alignment horizontal="center" vertical="center"/>
      <protection locked="0"/>
    </xf>
    <xf numFmtId="0" fontId="6" fillId="0" borderId="47"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21"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6" fillId="0" borderId="61" xfId="0" applyFont="1" applyBorder="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32"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15" xfId="0" applyFont="1" applyBorder="1" applyAlignment="1" applyProtection="1">
      <alignment horizontal="right" vertical="center" wrapText="1"/>
      <protection locked="0"/>
    </xf>
    <xf numFmtId="0" fontId="6" fillId="0" borderId="0" xfId="0" applyFont="1" applyAlignment="1" applyProtection="1">
      <alignment horizontal="right" vertical="center"/>
      <protection locked="0"/>
    </xf>
    <xf numFmtId="0" fontId="6" fillId="0" borderId="15" xfId="0" applyFont="1" applyBorder="1" applyAlignment="1" applyProtection="1">
      <alignment horizontal="right" vertical="center"/>
      <protection locked="0"/>
    </xf>
    <xf numFmtId="0" fontId="6" fillId="0" borderId="55"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left" vertical="center"/>
      <protection locked="0"/>
    </xf>
    <xf numFmtId="0" fontId="6" fillId="0" borderId="53" xfId="0" applyFont="1" applyBorder="1" applyAlignment="1" applyProtection="1">
      <alignment horizontal="left" vertical="center"/>
      <protection locked="0"/>
    </xf>
    <xf numFmtId="0" fontId="6" fillId="0" borderId="54" xfId="0" applyFont="1" applyBorder="1" applyAlignment="1" applyProtection="1">
      <alignment horizontal="left" vertical="center"/>
      <protection locked="0"/>
    </xf>
    <xf numFmtId="0" fontId="12" fillId="4" borderId="5"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2" fillId="4" borderId="7" xfId="0" applyFont="1" applyFill="1" applyBorder="1" applyAlignment="1" applyProtection="1">
      <alignment horizontal="center" vertical="center"/>
      <protection locked="0"/>
    </xf>
    <xf numFmtId="0" fontId="12" fillId="4" borderId="51" xfId="0" applyFont="1" applyFill="1" applyBorder="1" applyAlignment="1" applyProtection="1">
      <alignment horizontal="center" vertical="center"/>
      <protection locked="0"/>
    </xf>
    <xf numFmtId="0" fontId="12" fillId="4" borderId="10" xfId="0" applyFont="1" applyFill="1" applyBorder="1" applyAlignment="1" applyProtection="1">
      <alignment horizontal="center" vertical="center"/>
      <protection locked="0"/>
    </xf>
    <xf numFmtId="0" fontId="12" fillId="4" borderId="37" xfId="0" applyFont="1" applyFill="1" applyBorder="1" applyAlignment="1" applyProtection="1">
      <alignment horizontal="center" vertical="center"/>
      <protection locked="0"/>
    </xf>
    <xf numFmtId="0" fontId="6" fillId="0" borderId="47"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6" fillId="0" borderId="51"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63" xfId="0" applyFont="1" applyBorder="1" applyAlignment="1" applyProtection="1">
      <alignment horizontal="left" vertical="center"/>
      <protection locked="0"/>
    </xf>
    <xf numFmtId="0" fontId="6" fillId="0" borderId="64" xfId="0" applyFont="1" applyBorder="1" applyAlignment="1" applyProtection="1">
      <alignment horizontal="left" vertical="center"/>
      <protection locked="0"/>
    </xf>
    <xf numFmtId="0" fontId="6" fillId="0" borderId="65" xfId="0" applyFont="1" applyBorder="1" applyAlignment="1" applyProtection="1">
      <alignment horizontal="left" vertical="center"/>
      <protection locked="0"/>
    </xf>
    <xf numFmtId="0" fontId="6" fillId="0" borderId="61" xfId="0" applyFont="1" applyBorder="1" applyAlignment="1" applyProtection="1">
      <alignment horizontal="left" vertical="center"/>
      <protection locked="0"/>
    </xf>
    <xf numFmtId="0" fontId="6" fillId="0" borderId="62" xfId="0" applyFont="1" applyBorder="1" applyAlignment="1" applyProtection="1">
      <alignment horizontal="left" vertical="center"/>
      <protection locked="0"/>
    </xf>
    <xf numFmtId="0" fontId="6" fillId="0" borderId="66" xfId="0" applyFont="1" applyBorder="1" applyAlignment="1" applyProtection="1">
      <alignment horizontal="left" vertical="center"/>
      <protection locked="0"/>
    </xf>
    <xf numFmtId="0" fontId="6" fillId="0" borderId="67" xfId="0" applyFont="1" applyBorder="1" applyAlignment="1" applyProtection="1">
      <alignment horizontal="left" vertical="center"/>
      <protection locked="0"/>
    </xf>
    <xf numFmtId="0" fontId="6" fillId="0" borderId="68" xfId="0" applyFont="1" applyBorder="1" applyAlignment="1" applyProtection="1">
      <alignment horizontal="left" vertical="center"/>
      <protection locked="0"/>
    </xf>
    <xf numFmtId="0" fontId="6" fillId="0" borderId="69" xfId="0" applyFont="1" applyBorder="1" applyAlignment="1" applyProtection="1">
      <alignment horizontal="left" vertical="center"/>
      <protection locked="0"/>
    </xf>
    <xf numFmtId="0" fontId="6" fillId="0" borderId="32"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37"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48" xfId="0" applyFont="1" applyBorder="1" applyAlignment="1" applyProtection="1">
      <alignment horizontal="left" vertical="center"/>
      <protection locked="0"/>
    </xf>
    <xf numFmtId="0" fontId="6" fillId="0" borderId="47" xfId="0" applyFont="1" applyBorder="1" applyAlignment="1" applyProtection="1">
      <alignment horizontal="right" vertical="center"/>
      <protection locked="0"/>
    </xf>
    <xf numFmtId="0" fontId="6" fillId="0" borderId="22" xfId="0" applyFont="1" applyBorder="1" applyAlignment="1" applyProtection="1">
      <alignment horizontal="right" vertical="center"/>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6" xfId="0" applyFont="1" applyBorder="1" applyAlignment="1" applyProtection="1">
      <alignment horizontal="right" vertical="center"/>
      <protection locked="0"/>
    </xf>
    <xf numFmtId="0" fontId="18" fillId="0" borderId="6" xfId="0" applyFont="1" applyBorder="1" applyAlignment="1" applyProtection="1">
      <alignment horizontal="left" vertical="center"/>
      <protection locked="0"/>
    </xf>
    <xf numFmtId="0" fontId="12" fillId="4" borderId="50" xfId="0" quotePrefix="1" applyFont="1" applyFill="1" applyBorder="1" applyAlignment="1" applyProtection="1">
      <alignment horizontal="center" vertical="center"/>
      <protection locked="0"/>
    </xf>
    <xf numFmtId="0" fontId="12" fillId="4" borderId="31" xfId="0" applyFont="1" applyFill="1" applyBorder="1" applyAlignment="1" applyProtection="1">
      <alignment horizontal="center" vertical="center"/>
      <protection locked="0"/>
    </xf>
    <xf numFmtId="0" fontId="12" fillId="4" borderId="36" xfId="0" applyFont="1" applyFill="1" applyBorder="1" applyAlignment="1" applyProtection="1">
      <alignment horizontal="center" vertical="center"/>
      <protection locked="0"/>
    </xf>
    <xf numFmtId="0" fontId="6" fillId="0" borderId="8" xfId="0" applyFont="1" applyBorder="1" applyProtection="1">
      <alignment vertical="center"/>
      <protection locked="0"/>
    </xf>
    <xf numFmtId="0" fontId="6" fillId="0" borderId="9" xfId="0" applyFont="1" applyBorder="1" applyProtection="1">
      <alignment vertical="center"/>
      <protection locked="0"/>
    </xf>
    <xf numFmtId="0" fontId="6" fillId="0" borderId="20" xfId="0" applyFont="1" applyBorder="1" applyAlignment="1" applyProtection="1">
      <alignment horizontal="right" vertical="center"/>
      <protection locked="0"/>
    </xf>
    <xf numFmtId="0" fontId="6" fillId="0" borderId="8" xfId="0" applyFont="1" applyBorder="1" applyAlignment="1" applyProtection="1">
      <alignment horizontal="right" vertical="center"/>
      <protection locked="0"/>
    </xf>
    <xf numFmtId="0" fontId="6" fillId="0" borderId="4"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49" fontId="6" fillId="0" borderId="4" xfId="0" applyNumberFormat="1" applyFont="1" applyBorder="1" applyAlignment="1" applyProtection="1">
      <alignment horizontal="left" vertical="center" indent="2"/>
      <protection locked="0"/>
    </xf>
    <xf numFmtId="49" fontId="6" fillId="0" borderId="21" xfId="0" applyNumberFormat="1" applyFont="1" applyBorder="1" applyAlignment="1" applyProtection="1">
      <alignment horizontal="left" vertical="center" indent="2"/>
      <protection locked="0"/>
    </xf>
    <xf numFmtId="49" fontId="6" fillId="0" borderId="48" xfId="0" applyNumberFormat="1" applyFont="1" applyBorder="1" applyAlignment="1" applyProtection="1">
      <alignment horizontal="left" vertical="center" indent="2"/>
      <protection locked="0"/>
    </xf>
    <xf numFmtId="0" fontId="6" fillId="0" borderId="58"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12" fillId="4" borderId="0" xfId="0" applyFont="1" applyFill="1" applyAlignment="1" applyProtection="1">
      <alignment horizontal="center" vertical="center"/>
      <protection locked="0"/>
    </xf>
    <xf numFmtId="0" fontId="12" fillId="4" borderId="19" xfId="0" applyFont="1" applyFill="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6" fillId="0" borderId="57" xfId="0" applyFont="1" applyBorder="1" applyAlignment="1" applyProtection="1">
      <alignment horizontal="center" vertical="center"/>
      <protection locked="0"/>
    </xf>
    <xf numFmtId="0" fontId="0" fillId="0" borderId="53" xfId="0" applyBorder="1" applyAlignment="1">
      <alignment horizontal="center" vertical="center"/>
    </xf>
    <xf numFmtId="0" fontId="0" fillId="0" borderId="54" xfId="0" applyBorder="1" applyAlignment="1">
      <alignment horizontal="center" vertical="center"/>
    </xf>
    <xf numFmtId="0" fontId="6" fillId="0" borderId="55" xfId="0" applyFont="1" applyBorder="1" applyAlignment="1" applyProtection="1">
      <alignment vertical="center" wrapText="1"/>
      <protection locked="0"/>
    </xf>
    <xf numFmtId="0" fontId="0" fillId="0" borderId="53" xfId="0" applyBorder="1" applyAlignment="1">
      <alignment vertical="center" wrapText="1"/>
    </xf>
    <xf numFmtId="0" fontId="0" fillId="0" borderId="80" xfId="0" applyBorder="1" applyAlignment="1">
      <alignment vertical="center" wrapText="1"/>
    </xf>
    <xf numFmtId="0" fontId="6" fillId="4" borderId="5"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6" fillId="4" borderId="51" xfId="0" applyFont="1" applyFill="1" applyBorder="1" applyAlignment="1" applyProtection="1">
      <alignment horizontal="center" vertical="center"/>
      <protection locked="0"/>
    </xf>
    <xf numFmtId="0" fontId="6" fillId="4" borderId="10" xfId="0" applyFont="1" applyFill="1" applyBorder="1" applyAlignment="1" applyProtection="1">
      <alignment horizontal="center" vertical="center"/>
      <protection locked="0"/>
    </xf>
    <xf numFmtId="0" fontId="6" fillId="4" borderId="37" xfId="0" applyFont="1" applyFill="1" applyBorder="1" applyAlignment="1" applyProtection="1">
      <alignment horizontal="center" vertical="center"/>
      <protection locked="0"/>
    </xf>
    <xf numFmtId="0" fontId="12" fillId="0" borderId="24" xfId="0" applyFont="1" applyBorder="1" applyAlignment="1" applyProtection="1">
      <alignment horizontal="center" vertical="center"/>
      <protection locked="0"/>
    </xf>
    <xf numFmtId="0" fontId="12" fillId="0" borderId="25"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6" fillId="0" borderId="22" xfId="0" applyFont="1" applyBorder="1" applyAlignment="1" applyProtection="1">
      <alignment horizontal="left" vertical="center" wrapText="1"/>
      <protection locked="0"/>
    </xf>
    <xf numFmtId="0" fontId="6" fillId="0" borderId="22" xfId="0" applyFont="1" applyBorder="1" applyAlignment="1" applyProtection="1">
      <alignment horizontal="left" vertical="center"/>
      <protection locked="0"/>
    </xf>
    <xf numFmtId="0" fontId="6" fillId="0" borderId="49" xfId="0" applyFont="1" applyBorder="1" applyAlignment="1" applyProtection="1">
      <alignment horizontal="left" vertical="center"/>
      <protection locked="0"/>
    </xf>
    <xf numFmtId="0" fontId="6" fillId="0" borderId="0" xfId="0" applyFont="1" applyAlignment="1" applyProtection="1">
      <alignment horizontal="left" vertical="center" wrapText="1"/>
      <protection locked="0"/>
    </xf>
    <xf numFmtId="0" fontId="6" fillId="0" borderId="19" xfId="0" applyFont="1" applyBorder="1" applyAlignment="1" applyProtection="1">
      <alignment horizontal="left" vertical="center" wrapText="1"/>
      <protection locked="0"/>
    </xf>
    <xf numFmtId="0" fontId="6" fillId="0" borderId="18" xfId="0" applyFont="1" applyBorder="1" applyAlignment="1" applyProtection="1">
      <alignment horizontal="center" vertical="center" wrapText="1"/>
      <protection locked="0"/>
    </xf>
    <xf numFmtId="0" fontId="0" fillId="0" borderId="23" xfId="0" applyBorder="1" applyAlignment="1">
      <alignment vertical="center" wrapText="1"/>
    </xf>
    <xf numFmtId="0" fontId="0" fillId="0" borderId="30" xfId="0" applyBorder="1" applyAlignment="1">
      <alignment vertical="center" wrapText="1"/>
    </xf>
    <xf numFmtId="0" fontId="0" fillId="0" borderId="21" xfId="0" applyBorder="1" applyAlignment="1">
      <alignment horizontal="center" vertical="center"/>
    </xf>
    <xf numFmtId="0" fontId="0" fillId="0" borderId="38" xfId="0" applyBorder="1" applyAlignment="1">
      <alignment horizontal="center" vertical="center"/>
    </xf>
    <xf numFmtId="0" fontId="6" fillId="0" borderId="1" xfId="0" applyFont="1" applyBorder="1" applyAlignment="1" applyProtection="1">
      <alignment horizontal="left" vertical="center"/>
      <protection locked="0"/>
    </xf>
    <xf numFmtId="0" fontId="6" fillId="0" borderId="70" xfId="0" applyFont="1" applyBorder="1" applyAlignment="1" applyProtection="1">
      <alignment horizontal="left" vertical="center"/>
      <protection locked="0"/>
    </xf>
    <xf numFmtId="0" fontId="6" fillId="0" borderId="48"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2" fillId="4" borderId="15" xfId="0" applyFont="1" applyFill="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77" xfId="0" applyFont="1" applyBorder="1" applyAlignment="1" applyProtection="1">
      <alignment horizontal="center" vertical="center"/>
      <protection locked="0"/>
    </xf>
    <xf numFmtId="0" fontId="6" fillId="0" borderId="76" xfId="0" applyFont="1" applyBorder="1" applyAlignment="1" applyProtection="1">
      <alignment horizontal="center" vertical="center"/>
      <protection locked="0"/>
    </xf>
    <xf numFmtId="0" fontId="7" fillId="0" borderId="10"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textRotation="255"/>
      <protection locked="0"/>
    </xf>
    <xf numFmtId="0" fontId="6" fillId="0" borderId="79" xfId="0" applyFont="1" applyBorder="1" applyAlignment="1" applyProtection="1">
      <alignment horizontal="center" vertical="center" textRotation="255"/>
      <protection locked="0"/>
    </xf>
    <xf numFmtId="0" fontId="6" fillId="0" borderId="15" xfId="0" applyFont="1" applyBorder="1" applyAlignment="1" applyProtection="1">
      <alignment horizontal="center" vertical="center" textRotation="255"/>
      <protection locked="0"/>
    </xf>
    <xf numFmtId="0" fontId="6" fillId="0" borderId="33" xfId="0" applyFont="1" applyBorder="1" applyAlignment="1" applyProtection="1">
      <alignment horizontal="center" vertical="center" textRotation="255"/>
      <protection locked="0"/>
    </xf>
    <xf numFmtId="0" fontId="6" fillId="0" borderId="20" xfId="0" applyFont="1" applyBorder="1" applyAlignment="1" applyProtection="1">
      <alignment horizontal="center" vertical="center" textRotation="255"/>
      <protection locked="0"/>
    </xf>
    <xf numFmtId="0" fontId="6" fillId="0" borderId="75" xfId="0" applyFont="1" applyBorder="1" applyAlignment="1" applyProtection="1">
      <alignment horizontal="center" vertical="center" textRotation="255"/>
      <protection locked="0"/>
    </xf>
    <xf numFmtId="177" fontId="6" fillId="0" borderId="21" xfId="0" applyNumberFormat="1"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49" fontId="6" fillId="0" borderId="1" xfId="0" applyNumberFormat="1" applyFont="1" applyBorder="1" applyAlignment="1" applyProtection="1">
      <alignment horizontal="left" vertical="center" indent="2"/>
      <protection locked="0"/>
    </xf>
    <xf numFmtId="49" fontId="6" fillId="0" borderId="70" xfId="0" applyNumberFormat="1" applyFont="1" applyBorder="1" applyAlignment="1" applyProtection="1">
      <alignment horizontal="left" vertical="center" indent="2"/>
      <protection locked="0"/>
    </xf>
    <xf numFmtId="0" fontId="6" fillId="0" borderId="49"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0" fontId="19" fillId="0" borderId="19" xfId="0" applyFont="1" applyBorder="1" applyAlignment="1" applyProtection="1">
      <alignment horizontal="left" vertical="center" wrapText="1"/>
      <protection locked="0"/>
    </xf>
    <xf numFmtId="0" fontId="6" fillId="0" borderId="38"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19" fillId="0" borderId="21" xfId="0" applyFont="1" applyBorder="1" applyAlignment="1" applyProtection="1">
      <alignment horizontal="center" vertical="center" wrapText="1"/>
      <protection locked="0"/>
    </xf>
    <xf numFmtId="0" fontId="19" fillId="0" borderId="38" xfId="0" applyFont="1" applyBorder="1" applyAlignment="1" applyProtection="1">
      <alignment horizontal="center" vertical="center" wrapText="1"/>
      <protection locked="0"/>
    </xf>
    <xf numFmtId="2" fontId="6" fillId="0" borderId="73" xfId="0" applyNumberFormat="1" applyFont="1" applyBorder="1" applyAlignment="1" applyProtection="1">
      <alignment horizontal="center" vertical="center" wrapText="1"/>
      <protection locked="0"/>
    </xf>
    <xf numFmtId="2" fontId="6" fillId="0" borderId="55" xfId="0" applyNumberFormat="1"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9" fillId="0" borderId="53" xfId="0" applyFont="1" applyBorder="1" applyAlignment="1" applyProtection="1">
      <alignment horizontal="center" vertical="center" wrapText="1"/>
      <protection locked="0"/>
    </xf>
    <xf numFmtId="0" fontId="19" fillId="0" borderId="54" xfId="0" applyFont="1" applyBorder="1" applyAlignment="1" applyProtection="1">
      <alignment horizontal="center" vertical="center" wrapText="1"/>
      <protection locked="0"/>
    </xf>
    <xf numFmtId="12" fontId="6" fillId="0" borderId="1" xfId="0" applyNumberFormat="1" applyFont="1" applyBorder="1" applyAlignment="1" applyProtection="1">
      <alignment horizontal="center" vertical="center" wrapText="1"/>
      <protection locked="0"/>
    </xf>
    <xf numFmtId="0" fontId="6" fillId="0" borderId="32" xfId="0" applyFont="1" applyBorder="1" applyAlignment="1" applyProtection="1">
      <alignment horizontal="center" vertical="center" textRotation="255"/>
      <protection locked="0"/>
    </xf>
    <xf numFmtId="0" fontId="6" fillId="0" borderId="74" xfId="0" applyFont="1" applyBorder="1" applyAlignment="1" applyProtection="1">
      <alignment horizontal="center" vertical="center" textRotation="255"/>
      <protection locked="0"/>
    </xf>
    <xf numFmtId="183" fontId="6" fillId="0" borderId="18" xfId="0" quotePrefix="1" applyNumberFormat="1" applyFont="1" applyBorder="1" applyAlignment="1">
      <alignment horizontal="center" vertical="center" wrapText="1"/>
    </xf>
    <xf numFmtId="183" fontId="6" fillId="0" borderId="22" xfId="0" quotePrefix="1" applyNumberFormat="1" applyFont="1" applyBorder="1" applyAlignment="1">
      <alignment horizontal="center" vertical="center" wrapText="1"/>
    </xf>
    <xf numFmtId="183" fontId="6" fillId="0" borderId="32" xfId="0" quotePrefix="1" applyNumberFormat="1" applyFont="1" applyBorder="1" applyAlignment="1">
      <alignment horizontal="center" vertical="center" wrapText="1"/>
    </xf>
    <xf numFmtId="183" fontId="6" fillId="0" borderId="0" xfId="0" quotePrefix="1" applyNumberFormat="1" applyFont="1" applyAlignment="1">
      <alignment horizontal="center" vertical="center" wrapText="1"/>
    </xf>
    <xf numFmtId="183" fontId="6" fillId="0" borderId="74" xfId="0" quotePrefix="1" applyNumberFormat="1" applyFont="1" applyBorder="1" applyAlignment="1">
      <alignment horizontal="center" vertical="center" wrapText="1"/>
    </xf>
    <xf numFmtId="183" fontId="6" fillId="0" borderId="8" xfId="0" quotePrefix="1" applyNumberFormat="1" applyFont="1" applyBorder="1" applyAlignment="1">
      <alignment horizontal="center" vertical="center" wrapText="1"/>
    </xf>
    <xf numFmtId="177" fontId="6" fillId="0" borderId="53" xfId="0" applyNumberFormat="1" applyFont="1" applyBorder="1" applyAlignment="1">
      <alignment horizontal="center" vertical="center" wrapText="1"/>
    </xf>
    <xf numFmtId="2" fontId="6" fillId="0" borderId="1" xfId="0" applyNumberFormat="1" applyFont="1" applyBorder="1" applyAlignment="1" applyProtection="1">
      <alignment horizontal="center" vertical="center" wrapText="1"/>
      <protection locked="0"/>
    </xf>
    <xf numFmtId="2" fontId="6" fillId="0" borderId="4" xfId="0" applyNumberFormat="1" applyFont="1" applyBorder="1" applyAlignment="1" applyProtection="1">
      <alignment horizontal="center" vertical="center" wrapText="1"/>
      <protection locked="0"/>
    </xf>
    <xf numFmtId="1" fontId="6" fillId="0" borderId="4" xfId="0" applyNumberFormat="1" applyFont="1" applyBorder="1" applyAlignment="1" applyProtection="1">
      <alignment horizontal="center" vertical="center" wrapText="1"/>
      <protection locked="0"/>
    </xf>
    <xf numFmtId="1" fontId="6" fillId="0" borderId="38" xfId="0" applyNumberFormat="1" applyFont="1" applyBorder="1" applyAlignment="1" applyProtection="1">
      <alignment horizontal="center" vertical="center" wrapText="1"/>
      <protection locked="0"/>
    </xf>
    <xf numFmtId="0" fontId="6" fillId="0" borderId="81"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0" fillId="0" borderId="83" xfId="0" applyBorder="1" applyAlignment="1">
      <alignment horizontal="center" vertical="center"/>
    </xf>
    <xf numFmtId="0" fontId="6" fillId="0" borderId="81" xfId="0" applyFont="1" applyBorder="1" applyAlignment="1" applyProtection="1">
      <alignment horizontal="center" vertical="center" wrapText="1"/>
      <protection locked="0"/>
    </xf>
    <xf numFmtId="0" fontId="0" fillId="0" borderId="82"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0" fontId="6" fillId="0" borderId="47" xfId="0" applyFont="1" applyBorder="1" applyAlignment="1" applyProtection="1">
      <alignment horizontal="right" vertical="center" wrapText="1"/>
      <protection locked="0"/>
    </xf>
    <xf numFmtId="0" fontId="6" fillId="0" borderId="22" xfId="0" applyFont="1" applyBorder="1" applyAlignment="1" applyProtection="1">
      <alignment horizontal="right" vertical="center" wrapText="1"/>
      <protection locked="0"/>
    </xf>
    <xf numFmtId="0" fontId="6" fillId="0" borderId="0" xfId="0" applyFont="1" applyAlignment="1" applyProtection="1">
      <alignment horizontal="right" vertical="center" wrapText="1"/>
      <protection locked="0"/>
    </xf>
    <xf numFmtId="0" fontId="6" fillId="0" borderId="71" xfId="0" applyFont="1" applyBorder="1" applyAlignment="1" applyProtection="1">
      <alignment horizontal="center" vertical="center" wrapText="1"/>
      <protection locked="0"/>
    </xf>
    <xf numFmtId="0" fontId="6" fillId="0" borderId="72"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0" fontId="6" fillId="0" borderId="54" xfId="0" applyFont="1" applyBorder="1" applyAlignment="1" applyProtection="1">
      <alignment horizontal="center" vertical="center" wrapText="1"/>
      <protection locked="0"/>
    </xf>
    <xf numFmtId="0" fontId="6" fillId="0" borderId="73" xfId="0" applyFont="1" applyBorder="1" applyAlignment="1" applyProtection="1">
      <alignment horizontal="center" vertical="center" wrapText="1"/>
      <protection locked="0"/>
    </xf>
    <xf numFmtId="12" fontId="6" fillId="0" borderId="73" xfId="0" applyNumberFormat="1" applyFont="1" applyBorder="1" applyAlignment="1" applyProtection="1">
      <alignment horizontal="center" vertical="center" wrapText="1"/>
      <protection locked="0"/>
    </xf>
    <xf numFmtId="0" fontId="6" fillId="0" borderId="37" xfId="0" applyFont="1" applyBorder="1" applyAlignment="1" applyProtection="1">
      <alignment horizontal="center" vertical="center"/>
      <protection locked="0"/>
    </xf>
    <xf numFmtId="0" fontId="6" fillId="0" borderId="49" xfId="0" applyFont="1" applyBorder="1" applyAlignment="1" applyProtection="1">
      <alignment horizontal="left" vertical="center" wrapText="1"/>
      <protection locked="0"/>
    </xf>
    <xf numFmtId="0" fontId="6" fillId="0" borderId="53" xfId="0" applyFont="1" applyBorder="1" applyAlignment="1" applyProtection="1">
      <alignment horizontal="center" vertical="center"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2">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00FF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00000000-0008-0000-0200-00000200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42272</xdr:colOff>
      <xdr:row>19</xdr:row>
      <xdr:rowOff>340307</xdr:rowOff>
    </xdr:from>
    <xdr:ext cx="1400084" cy="2154337"/>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21343" y="8531807"/>
          <a:ext cx="1400084" cy="2154337"/>
        </a:xfrm>
        <a:prstGeom prst="wedgeRectCallout">
          <a:avLst>
            <a:gd name="adj1" fmla="val -172509"/>
            <a:gd name="adj2" fmla="val 75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67104</xdr:colOff>
      <xdr:row>27</xdr:row>
      <xdr:rowOff>217718</xdr:rowOff>
    </xdr:from>
    <xdr:ext cx="1382144" cy="2512786"/>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047687" y="11330218"/>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85453</xdr:colOff>
      <xdr:row>3</xdr:row>
      <xdr:rowOff>149680</xdr:rowOff>
    </xdr:from>
    <xdr:to>
      <xdr:col>11</xdr:col>
      <xdr:colOff>653142</xdr:colOff>
      <xdr:row>12</xdr:row>
      <xdr:rowOff>302078</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4064524" y="1084037"/>
          <a:ext cx="1347832"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289470</xdr:colOff>
      <xdr:row>0</xdr:row>
      <xdr:rowOff>90715</xdr:rowOff>
    </xdr:from>
    <xdr:to>
      <xdr:col>11</xdr:col>
      <xdr:colOff>653142</xdr:colOff>
      <xdr:row>1</xdr:row>
      <xdr:rowOff>103769</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3179970" y="90715"/>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70393</xdr:colOff>
      <xdr:row>34</xdr:row>
      <xdr:rowOff>22681</xdr:rowOff>
    </xdr:from>
    <xdr:ext cx="1369785" cy="3075215"/>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4049464" y="140743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1149440</xdr:colOff>
      <xdr:row>0</xdr:row>
      <xdr:rowOff>104321</xdr:rowOff>
    </xdr:from>
    <xdr:to>
      <xdr:col>10</xdr:col>
      <xdr:colOff>1406058</xdr:colOff>
      <xdr:row>1</xdr:row>
      <xdr:rowOff>166030</xdr:rowOff>
    </xdr:to>
    <xdr:sp macro="" textlink="">
      <xdr:nvSpPr>
        <xdr:cNvPr id="7" name="Rectangle 4">
          <a:extLst>
            <a:ext uri="{FF2B5EF4-FFF2-40B4-BE49-F238E27FC236}">
              <a16:creationId xmlns:a16="http://schemas.microsoft.com/office/drawing/2014/main" id="{00000000-0008-0000-0400-000007000000}"/>
            </a:ext>
          </a:extLst>
        </xdr:cNvPr>
        <xdr:cNvSpPr>
          <a:spLocks noChangeArrowheads="1"/>
        </xdr:cNvSpPr>
      </xdr:nvSpPr>
      <xdr:spPr bwMode="auto">
        <a:xfrm>
          <a:off x="3444511" y="104321"/>
          <a:ext cx="11650333" cy="497138"/>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lnSpc>
              <a:spcPts val="2900"/>
            </a:lnSpc>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158119</xdr:colOff>
      <xdr:row>2</xdr:row>
      <xdr:rowOff>186963</xdr:rowOff>
    </xdr:from>
    <xdr:to>
      <xdr:col>14</xdr:col>
      <xdr:colOff>42004</xdr:colOff>
      <xdr:row>8</xdr:row>
      <xdr:rowOff>8620</xdr:rowOff>
    </xdr:to>
    <xdr:sp macro="" textlink="">
      <xdr:nvSpPr>
        <xdr:cNvPr id="10" name="四角形吹き出し 9">
          <a:extLst>
            <a:ext uri="{FF2B5EF4-FFF2-40B4-BE49-F238E27FC236}">
              <a16:creationId xmlns:a16="http://schemas.microsoft.com/office/drawing/2014/main" id="{00000000-0008-0000-0400-00000A000000}"/>
            </a:ext>
          </a:extLst>
        </xdr:cNvPr>
        <xdr:cNvSpPr/>
      </xdr:nvSpPr>
      <xdr:spPr>
        <a:xfrm>
          <a:off x="17829262" y="1012463"/>
          <a:ext cx="1371599"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132719</xdr:colOff>
      <xdr:row>1</xdr:row>
      <xdr:rowOff>45357</xdr:rowOff>
    </xdr:from>
    <xdr:to>
      <xdr:col>13</xdr:col>
      <xdr:colOff>1418956</xdr:colOff>
      <xdr:row>2</xdr:row>
      <xdr:rowOff>35964</xdr:rowOff>
    </xdr:to>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6352433" y="480786"/>
          <a:ext cx="2737666"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32933</xdr:colOff>
      <xdr:row>29</xdr:row>
      <xdr:rowOff>10583</xdr:rowOff>
    </xdr:from>
    <xdr:ext cx="1382144" cy="2512786"/>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49433" y="12234333"/>
          <a:ext cx="1382144" cy="2512786"/>
        </a:xfrm>
        <a:prstGeom prst="wedgeRectCallout">
          <a:avLst>
            <a:gd name="adj1" fmla="val -270419"/>
            <a:gd name="adj2" fmla="val 12617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36220</xdr:colOff>
      <xdr:row>35</xdr:row>
      <xdr:rowOff>146498</xdr:rowOff>
    </xdr:from>
    <xdr:ext cx="1369785" cy="3075215"/>
    <xdr:sp macro="" textlink="">
      <xdr:nvSpPr>
        <xdr:cNvPr id="14" name="四角形吹き出し 13">
          <a:extLst>
            <a:ext uri="{FF2B5EF4-FFF2-40B4-BE49-F238E27FC236}">
              <a16:creationId xmlns:a16="http://schemas.microsoft.com/office/drawing/2014/main" id="{00000000-0008-0000-0400-00000E000000}"/>
            </a:ext>
          </a:extLst>
        </xdr:cNvPr>
        <xdr:cNvSpPr/>
      </xdr:nvSpPr>
      <xdr:spPr>
        <a:xfrm>
          <a:off x="17707363" y="15912641"/>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60148</xdr:colOff>
      <xdr:row>8</xdr:row>
      <xdr:rowOff>226333</xdr:rowOff>
    </xdr:from>
    <xdr:to>
      <xdr:col>13</xdr:col>
      <xdr:colOff>1414872</xdr:colOff>
      <xdr:row>16</xdr:row>
      <xdr:rowOff>442232</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7731291" y="3201762"/>
          <a:ext cx="1354724"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45361</xdr:colOff>
      <xdr:row>20</xdr:row>
      <xdr:rowOff>263072</xdr:rowOff>
    </xdr:from>
    <xdr:ext cx="1400084" cy="2154337"/>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7716504" y="8626929"/>
          <a:ext cx="1400084" cy="2154337"/>
        </a:xfrm>
        <a:prstGeom prst="wedgeRectCallout">
          <a:avLst>
            <a:gd name="adj1" fmla="val -233413"/>
            <a:gd name="adj2" fmla="val 1893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14</xdr:col>
      <xdr:colOff>247650</xdr:colOff>
      <xdr:row>8</xdr:row>
      <xdr:rowOff>7937</xdr:rowOff>
    </xdr:from>
    <xdr:to>
      <xdr:col>30</xdr:col>
      <xdr:colOff>4931</xdr:colOff>
      <xdr:row>10</xdr:row>
      <xdr:rowOff>117474</xdr:rowOff>
    </xdr:to>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4025900" y="1976437"/>
          <a:ext cx="4075281" cy="617537"/>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173038</xdr:colOff>
      <xdr:row>5</xdr:row>
      <xdr:rowOff>80962</xdr:rowOff>
    </xdr:from>
    <xdr:to>
      <xdr:col>34</xdr:col>
      <xdr:colOff>169253</xdr:colOff>
      <xdr:row>7</xdr:row>
      <xdr:rowOff>23812</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6919913" y="1287462"/>
          <a:ext cx="2425090" cy="450850"/>
        </a:xfrm>
        <a:prstGeom prst="wedgeRectCallout">
          <a:avLst>
            <a:gd name="adj1" fmla="val 34221"/>
            <a:gd name="adj2" fmla="val 3343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101600</xdr:colOff>
      <xdr:row>0</xdr:row>
      <xdr:rowOff>88900</xdr:rowOff>
    </xdr:from>
    <xdr:to>
      <xdr:col>33</xdr:col>
      <xdr:colOff>220174</xdr:colOff>
      <xdr:row>2</xdr:row>
      <xdr:rowOff>62443</xdr:rowOff>
    </xdr:to>
    <xdr:sp macro="" textlink="">
      <xdr:nvSpPr>
        <xdr:cNvPr id="9" name="AutoShape 3">
          <a:extLst>
            <a:ext uri="{FF2B5EF4-FFF2-40B4-BE49-F238E27FC236}">
              <a16:creationId xmlns:a16="http://schemas.microsoft.com/office/drawing/2014/main" id="{00000000-0008-0000-0600-000009000000}"/>
            </a:ext>
          </a:extLst>
        </xdr:cNvPr>
        <xdr:cNvSpPr>
          <a:spLocks noChangeArrowheads="1"/>
        </xdr:cNvSpPr>
      </xdr:nvSpPr>
      <xdr:spPr bwMode="auto">
        <a:xfrm>
          <a:off x="5835650" y="889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127000</xdr:colOff>
      <xdr:row>6</xdr:row>
      <xdr:rowOff>62441</xdr:rowOff>
    </xdr:from>
    <xdr:to>
      <xdr:col>32</xdr:col>
      <xdr:colOff>130175</xdr:colOff>
      <xdr:row>9</xdr:row>
      <xdr:rowOff>47897</xdr:rowOff>
    </xdr:to>
    <xdr:sp macro="" textlink="">
      <xdr:nvSpPr>
        <xdr:cNvPr id="10" name="AutoShape 3">
          <a:extLst>
            <a:ext uri="{FF2B5EF4-FFF2-40B4-BE49-F238E27FC236}">
              <a16:creationId xmlns:a16="http://schemas.microsoft.com/office/drawing/2014/main" id="{00000000-0008-0000-0600-00000A000000}"/>
            </a:ext>
          </a:extLst>
        </xdr:cNvPr>
        <xdr:cNvSpPr>
          <a:spLocks noChangeArrowheads="1"/>
        </xdr:cNvSpPr>
      </xdr:nvSpPr>
      <xdr:spPr bwMode="auto">
        <a:xfrm>
          <a:off x="5861050" y="1726141"/>
          <a:ext cx="3006725" cy="976056"/>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44450</xdr:colOff>
      <xdr:row>15</xdr:row>
      <xdr:rowOff>184152</xdr:rowOff>
    </xdr:from>
    <xdr:to>
      <xdr:col>30</xdr:col>
      <xdr:colOff>61912</xdr:colOff>
      <xdr:row>19</xdr:row>
      <xdr:rowOff>33339</xdr:rowOff>
    </xdr:to>
    <xdr:grpSp>
      <xdr:nvGrpSpPr>
        <xdr:cNvPr id="13" name="グループ化 12">
          <a:extLst>
            <a:ext uri="{FF2B5EF4-FFF2-40B4-BE49-F238E27FC236}">
              <a16:creationId xmlns:a16="http://schemas.microsoft.com/office/drawing/2014/main" id="{00000000-0008-0000-0600-00000D000000}"/>
            </a:ext>
          </a:extLst>
        </xdr:cNvPr>
        <xdr:cNvGrpSpPr/>
      </xdr:nvGrpSpPr>
      <xdr:grpSpPr>
        <a:xfrm>
          <a:off x="5172075" y="4859340"/>
          <a:ext cx="2986087" cy="801687"/>
          <a:chOff x="5002809" y="5170018"/>
          <a:chExt cx="3091637" cy="767479"/>
        </a:xfrm>
      </xdr:grpSpPr>
      <xdr:sp macro="" textlink="">
        <xdr:nvSpPr>
          <xdr:cNvPr id="14" name="AutoShape 3">
            <a:extLst>
              <a:ext uri="{FF2B5EF4-FFF2-40B4-BE49-F238E27FC236}">
                <a16:creationId xmlns:a16="http://schemas.microsoft.com/office/drawing/2014/main" id="{00000000-0008-0000-0600-00000E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6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8"/>
  <sheetViews>
    <sheetView tabSelected="1" view="pageBreakPreview" zoomScale="70" zoomScaleNormal="75" zoomScaleSheetLayoutView="70" workbookViewId="0">
      <selection activeCell="M17" sqref="M17:M19"/>
    </sheetView>
  </sheetViews>
  <sheetFormatPr defaultColWidth="9" defaultRowHeight="13" x14ac:dyDescent="0.2"/>
  <cols>
    <col min="1" max="1" width="2.453125" style="68" customWidth="1"/>
    <col min="2" max="3" width="8.453125" style="68" customWidth="1"/>
    <col min="4" max="4" width="18.7265625" style="68" customWidth="1"/>
    <col min="5" max="5" width="64.7265625" style="68" customWidth="1"/>
    <col min="6" max="6" width="36.7265625" style="68" customWidth="1"/>
    <col min="7" max="9" width="10.26953125" style="68" customWidth="1"/>
    <col min="10" max="10" width="10.26953125" style="85" customWidth="1"/>
    <col min="11" max="11" width="10.26953125" style="68" customWidth="1"/>
    <col min="12" max="12" width="12.453125" style="85" customWidth="1"/>
    <col min="13" max="13" width="250.7265625" style="68" customWidth="1"/>
    <col min="14" max="16384" width="9" style="68"/>
  </cols>
  <sheetData>
    <row r="1" spans="2:14" ht="14.5" thickBot="1" x14ac:dyDescent="0.25">
      <c r="E1" s="121"/>
      <c r="M1" s="136" t="s">
        <v>213</v>
      </c>
    </row>
    <row r="2" spans="2:14" ht="41.25" customHeight="1" thickBot="1" x14ac:dyDescent="0.25">
      <c r="B2" s="157" t="s">
        <v>206</v>
      </c>
      <c r="C2" s="158"/>
      <c r="D2" s="1" t="s">
        <v>214</v>
      </c>
      <c r="F2" s="2"/>
      <c r="G2" s="1" t="s">
        <v>0</v>
      </c>
      <c r="H2" s="2"/>
      <c r="I2" s="137" t="s">
        <v>207</v>
      </c>
      <c r="J2" s="138"/>
      <c r="K2" s="138"/>
      <c r="M2" s="1"/>
      <c r="N2" s="1"/>
    </row>
    <row r="3" spans="2:14" s="11" customFormat="1" ht="20.149999999999999" customHeight="1" x14ac:dyDescent="0.2">
      <c r="B3" s="177" t="s">
        <v>1</v>
      </c>
      <c r="C3" s="178"/>
      <c r="D3" s="181" t="s">
        <v>2</v>
      </c>
      <c r="E3" s="181" t="s">
        <v>3</v>
      </c>
      <c r="F3" s="195" t="s">
        <v>4</v>
      </c>
      <c r="G3" s="196"/>
      <c r="H3" s="197"/>
      <c r="I3" s="219" t="s">
        <v>5</v>
      </c>
      <c r="J3" s="174"/>
      <c r="K3" s="175"/>
      <c r="L3" s="168" t="s">
        <v>6</v>
      </c>
      <c r="M3" s="181" t="s">
        <v>7</v>
      </c>
    </row>
    <row r="4" spans="2:14" s="11" customFormat="1" ht="30" customHeight="1" thickBot="1" x14ac:dyDescent="0.25">
      <c r="B4" s="179"/>
      <c r="C4" s="180"/>
      <c r="D4" s="182"/>
      <c r="E4" s="182"/>
      <c r="F4" s="179"/>
      <c r="G4" s="198"/>
      <c r="H4" s="180"/>
      <c r="I4" s="3" t="s">
        <v>8</v>
      </c>
      <c r="J4" s="3" t="s">
        <v>9</v>
      </c>
      <c r="K4" s="4" t="s">
        <v>10</v>
      </c>
      <c r="L4" s="163"/>
      <c r="M4" s="182"/>
    </row>
    <row r="5" spans="2:14" s="11" customFormat="1" ht="30" customHeight="1" thickTop="1" x14ac:dyDescent="0.2">
      <c r="B5" s="190" t="s">
        <v>11</v>
      </c>
      <c r="C5" s="199" t="s">
        <v>12</v>
      </c>
      <c r="D5" s="162" t="s">
        <v>13</v>
      </c>
      <c r="E5" s="194" t="s">
        <v>14</v>
      </c>
      <c r="F5" s="159" t="s">
        <v>215</v>
      </c>
      <c r="G5" s="160"/>
      <c r="H5" s="161"/>
      <c r="I5" s="131">
        <v>10</v>
      </c>
      <c r="J5" s="220">
        <v>10</v>
      </c>
      <c r="K5" s="227">
        <f>SUM(J5:J31)</f>
        <v>68</v>
      </c>
      <c r="L5" s="162" t="s">
        <v>15</v>
      </c>
      <c r="M5" s="213" t="s">
        <v>208</v>
      </c>
    </row>
    <row r="6" spans="2:14" s="11" customFormat="1" ht="30" customHeight="1" x14ac:dyDescent="0.2">
      <c r="B6" s="191"/>
      <c r="C6" s="188"/>
      <c r="D6" s="163"/>
      <c r="E6" s="176"/>
      <c r="F6" s="173" t="s">
        <v>216</v>
      </c>
      <c r="G6" s="174"/>
      <c r="H6" s="175"/>
      <c r="I6" s="5">
        <v>5</v>
      </c>
      <c r="J6" s="218"/>
      <c r="K6" s="228"/>
      <c r="L6" s="163"/>
      <c r="M6" s="212"/>
    </row>
    <row r="7" spans="2:14" s="11" customFormat="1" ht="30" customHeight="1" x14ac:dyDescent="0.2">
      <c r="B7" s="191"/>
      <c r="C7" s="188"/>
      <c r="D7" s="164"/>
      <c r="E7" s="176"/>
      <c r="F7" s="173" t="s">
        <v>16</v>
      </c>
      <c r="G7" s="174"/>
      <c r="H7" s="175"/>
      <c r="I7" s="5">
        <v>0</v>
      </c>
      <c r="J7" s="218"/>
      <c r="K7" s="228"/>
      <c r="L7" s="163"/>
      <c r="M7" s="212"/>
    </row>
    <row r="8" spans="2:14" s="11" customFormat="1" ht="40.15" customHeight="1" x14ac:dyDescent="0.2">
      <c r="B8" s="191"/>
      <c r="C8" s="188"/>
      <c r="D8" s="163" t="s">
        <v>17</v>
      </c>
      <c r="E8" s="168" t="s">
        <v>18</v>
      </c>
      <c r="F8" s="173" t="s">
        <v>19</v>
      </c>
      <c r="G8" s="174"/>
      <c r="H8" s="175"/>
      <c r="I8" s="6">
        <v>6</v>
      </c>
      <c r="J8" s="217">
        <v>6</v>
      </c>
      <c r="K8" s="228"/>
      <c r="L8" s="163"/>
      <c r="M8" s="211" t="s">
        <v>20</v>
      </c>
    </row>
    <row r="9" spans="2:14" s="11" customFormat="1" ht="40.15" customHeight="1" x14ac:dyDescent="0.2">
      <c r="B9" s="191"/>
      <c r="C9" s="188"/>
      <c r="D9" s="163"/>
      <c r="E9" s="163"/>
      <c r="F9" s="173" t="s">
        <v>21</v>
      </c>
      <c r="G9" s="174"/>
      <c r="H9" s="175"/>
      <c r="I9" s="6">
        <v>3</v>
      </c>
      <c r="J9" s="218"/>
      <c r="K9" s="228"/>
      <c r="L9" s="163"/>
      <c r="M9" s="212"/>
    </row>
    <row r="10" spans="2:14" s="11" customFormat="1" ht="40.15" customHeight="1" x14ac:dyDescent="0.2">
      <c r="B10" s="191"/>
      <c r="C10" s="188"/>
      <c r="D10" s="163"/>
      <c r="E10" s="163"/>
      <c r="F10" s="204" t="s">
        <v>22</v>
      </c>
      <c r="G10" s="205"/>
      <c r="H10" s="206"/>
      <c r="I10" s="6">
        <v>0</v>
      </c>
      <c r="J10" s="218"/>
      <c r="K10" s="228"/>
      <c r="L10" s="163"/>
      <c r="M10" s="212"/>
    </row>
    <row r="11" spans="2:14" s="11" customFormat="1" ht="95.15" customHeight="1" x14ac:dyDescent="0.2">
      <c r="B11" s="191"/>
      <c r="C11" s="187" t="s">
        <v>23</v>
      </c>
      <c r="D11" s="181" t="s">
        <v>24</v>
      </c>
      <c r="E11" s="231" t="s">
        <v>25</v>
      </c>
      <c r="F11" s="236" t="s">
        <v>26</v>
      </c>
      <c r="G11" s="237"/>
      <c r="H11" s="237"/>
      <c r="I11" s="238"/>
      <c r="J11" s="222">
        <v>4</v>
      </c>
      <c r="K11" s="228"/>
      <c r="L11" s="163"/>
      <c r="M11" s="240" t="s">
        <v>217</v>
      </c>
    </row>
    <row r="12" spans="2:14" s="11" customFormat="1" ht="95.15" customHeight="1" x14ac:dyDescent="0.2">
      <c r="B12" s="191"/>
      <c r="C12" s="188"/>
      <c r="D12" s="176"/>
      <c r="E12" s="232"/>
      <c r="F12" s="193" t="s">
        <v>27</v>
      </c>
      <c r="G12" s="193"/>
      <c r="H12" s="193"/>
      <c r="I12" s="7">
        <v>4</v>
      </c>
      <c r="J12" s="218"/>
      <c r="K12" s="228"/>
      <c r="L12" s="163"/>
      <c r="M12" s="241"/>
    </row>
    <row r="13" spans="2:14" s="11" customFormat="1" ht="95.15" customHeight="1" x14ac:dyDescent="0.2">
      <c r="B13" s="191"/>
      <c r="C13" s="188"/>
      <c r="D13" s="176"/>
      <c r="E13" s="232"/>
      <c r="F13" s="193" t="s">
        <v>28</v>
      </c>
      <c r="G13" s="193"/>
      <c r="H13" s="193"/>
      <c r="I13" s="7">
        <v>3</v>
      </c>
      <c r="J13" s="218"/>
      <c r="K13" s="228"/>
      <c r="L13" s="163"/>
      <c r="M13" s="241"/>
    </row>
    <row r="14" spans="2:14" s="11" customFormat="1" ht="95.15" customHeight="1" x14ac:dyDescent="0.2">
      <c r="B14" s="191"/>
      <c r="C14" s="188"/>
      <c r="D14" s="176"/>
      <c r="E14" s="232"/>
      <c r="F14" s="193" t="s">
        <v>29</v>
      </c>
      <c r="G14" s="193"/>
      <c r="H14" s="193"/>
      <c r="I14" s="7">
        <v>2</v>
      </c>
      <c r="J14" s="218"/>
      <c r="K14" s="228"/>
      <c r="L14" s="163"/>
      <c r="M14" s="241"/>
    </row>
    <row r="15" spans="2:14" s="11" customFormat="1" ht="95.15" customHeight="1" x14ac:dyDescent="0.2">
      <c r="B15" s="191"/>
      <c r="C15" s="188"/>
      <c r="D15" s="176"/>
      <c r="E15" s="232"/>
      <c r="F15" s="193" t="s">
        <v>30</v>
      </c>
      <c r="G15" s="193"/>
      <c r="H15" s="193"/>
      <c r="I15" s="7">
        <v>1</v>
      </c>
      <c r="J15" s="218"/>
      <c r="K15" s="228"/>
      <c r="L15" s="163"/>
      <c r="M15" s="241"/>
    </row>
    <row r="16" spans="2:14" s="11" customFormat="1" ht="95.15" customHeight="1" x14ac:dyDescent="0.2">
      <c r="B16" s="191"/>
      <c r="C16" s="188"/>
      <c r="D16" s="176"/>
      <c r="E16" s="233"/>
      <c r="F16" s="193" t="s">
        <v>31</v>
      </c>
      <c r="G16" s="193"/>
      <c r="H16" s="193"/>
      <c r="I16" s="7">
        <v>0</v>
      </c>
      <c r="J16" s="218"/>
      <c r="K16" s="228"/>
      <c r="L16" s="163"/>
      <c r="M16" s="242"/>
    </row>
    <row r="17" spans="2:13" s="11" customFormat="1" ht="50.15" customHeight="1" x14ac:dyDescent="0.2">
      <c r="B17" s="191"/>
      <c r="C17" s="188"/>
      <c r="D17" s="176"/>
      <c r="E17" s="168" t="s">
        <v>32</v>
      </c>
      <c r="F17" s="173" t="s">
        <v>218</v>
      </c>
      <c r="G17" s="174"/>
      <c r="H17" s="175"/>
      <c r="I17" s="142">
        <v>5</v>
      </c>
      <c r="J17" s="217">
        <v>5</v>
      </c>
      <c r="K17" s="228"/>
      <c r="L17" s="163"/>
      <c r="M17" s="214" t="s">
        <v>209</v>
      </c>
    </row>
    <row r="18" spans="2:13" s="11" customFormat="1" ht="50.15" customHeight="1" x14ac:dyDescent="0.2">
      <c r="B18" s="191"/>
      <c r="C18" s="188"/>
      <c r="D18" s="176"/>
      <c r="E18" s="163"/>
      <c r="F18" s="183" t="s">
        <v>219</v>
      </c>
      <c r="G18" s="184"/>
      <c r="H18" s="185"/>
      <c r="I18" s="143">
        <v>3</v>
      </c>
      <c r="J18" s="218"/>
      <c r="K18" s="228"/>
      <c r="L18" s="163"/>
      <c r="M18" s="215"/>
    </row>
    <row r="19" spans="2:13" s="11" customFormat="1" ht="50.15" customHeight="1" x14ac:dyDescent="0.2">
      <c r="B19" s="191"/>
      <c r="C19" s="200"/>
      <c r="D19" s="186"/>
      <c r="E19" s="164"/>
      <c r="F19" s="204" t="s">
        <v>33</v>
      </c>
      <c r="G19" s="205"/>
      <c r="H19" s="206"/>
      <c r="I19" s="5">
        <v>0</v>
      </c>
      <c r="J19" s="221"/>
      <c r="K19" s="228"/>
      <c r="L19" s="163"/>
      <c r="M19" s="216"/>
    </row>
    <row r="20" spans="2:13" s="11" customFormat="1" ht="40.15" customHeight="1" x14ac:dyDescent="0.2">
      <c r="B20" s="191"/>
      <c r="C20" s="187" t="s">
        <v>34</v>
      </c>
      <c r="D20" s="181" t="s">
        <v>35</v>
      </c>
      <c r="E20" s="168" t="s">
        <v>36</v>
      </c>
      <c r="F20" s="204" t="s">
        <v>37</v>
      </c>
      <c r="G20" s="205"/>
      <c r="H20" s="206"/>
      <c r="I20" s="6">
        <v>30</v>
      </c>
      <c r="J20" s="218">
        <v>30</v>
      </c>
      <c r="K20" s="228"/>
      <c r="L20" s="163"/>
      <c r="M20" s="211" t="s">
        <v>220</v>
      </c>
    </row>
    <row r="21" spans="2:13" s="11" customFormat="1" ht="40.15" customHeight="1" x14ac:dyDescent="0.2">
      <c r="B21" s="191"/>
      <c r="C21" s="188"/>
      <c r="D21" s="176"/>
      <c r="E21" s="163"/>
      <c r="F21" s="204" t="s">
        <v>38</v>
      </c>
      <c r="G21" s="205"/>
      <c r="H21" s="206"/>
      <c r="I21" s="140">
        <v>15</v>
      </c>
      <c r="J21" s="218"/>
      <c r="K21" s="228"/>
      <c r="L21" s="163"/>
      <c r="M21" s="212"/>
    </row>
    <row r="22" spans="2:13" s="11" customFormat="1" ht="40.15" customHeight="1" x14ac:dyDescent="0.2">
      <c r="B22" s="191"/>
      <c r="C22" s="188"/>
      <c r="D22" s="186"/>
      <c r="E22" s="245"/>
      <c r="F22" s="204" t="s">
        <v>39</v>
      </c>
      <c r="G22" s="205"/>
      <c r="H22" s="206"/>
      <c r="I22" s="5">
        <v>0</v>
      </c>
      <c r="J22" s="221"/>
      <c r="K22" s="228"/>
      <c r="L22" s="163"/>
      <c r="M22" s="223"/>
    </row>
    <row r="23" spans="2:13" s="11" customFormat="1" ht="35.15" customHeight="1" x14ac:dyDescent="0.2">
      <c r="B23" s="191"/>
      <c r="C23" s="188"/>
      <c r="D23" s="181" t="s">
        <v>40</v>
      </c>
      <c r="E23" s="249" t="s">
        <v>41</v>
      </c>
      <c r="F23" s="173" t="s">
        <v>42</v>
      </c>
      <c r="G23" s="174"/>
      <c r="H23" s="174"/>
      <c r="I23" s="6">
        <v>5</v>
      </c>
      <c r="J23" s="224">
        <v>5</v>
      </c>
      <c r="K23" s="228"/>
      <c r="L23" s="163"/>
      <c r="M23" s="211" t="s">
        <v>221</v>
      </c>
    </row>
    <row r="24" spans="2:13" s="11" customFormat="1" ht="35.15" customHeight="1" x14ac:dyDescent="0.2">
      <c r="B24" s="191"/>
      <c r="C24" s="188"/>
      <c r="D24" s="176"/>
      <c r="E24" s="250"/>
      <c r="F24" s="236" t="s">
        <v>43</v>
      </c>
      <c r="G24" s="237"/>
      <c r="H24" s="238"/>
      <c r="I24" s="140"/>
      <c r="J24" s="224"/>
      <c r="K24" s="228"/>
      <c r="L24" s="163"/>
      <c r="M24" s="212"/>
    </row>
    <row r="25" spans="2:13" s="11" customFormat="1" ht="35.15" customHeight="1" x14ac:dyDescent="0.2">
      <c r="B25" s="191"/>
      <c r="C25" s="188"/>
      <c r="D25" s="176"/>
      <c r="E25" s="250"/>
      <c r="F25" s="251"/>
      <c r="G25" s="252"/>
      <c r="H25" s="253"/>
      <c r="I25" s="8" t="s">
        <v>44</v>
      </c>
      <c r="J25" s="224"/>
      <c r="K25" s="228"/>
      <c r="L25" s="163"/>
      <c r="M25" s="212"/>
    </row>
    <row r="26" spans="2:13" s="11" customFormat="1" ht="35.15" customHeight="1" x14ac:dyDescent="0.2">
      <c r="B26" s="191"/>
      <c r="C26" s="188"/>
      <c r="D26" s="176"/>
      <c r="E26" s="250"/>
      <c r="F26" s="183"/>
      <c r="G26" s="184"/>
      <c r="H26" s="185"/>
      <c r="I26" s="6"/>
      <c r="J26" s="224"/>
      <c r="K26" s="228"/>
      <c r="L26" s="163"/>
      <c r="M26" s="212"/>
    </row>
    <row r="27" spans="2:13" s="11" customFormat="1" ht="35.15" customHeight="1" x14ac:dyDescent="0.2">
      <c r="B27" s="191"/>
      <c r="C27" s="188"/>
      <c r="D27" s="176"/>
      <c r="E27" s="250"/>
      <c r="F27" s="246" t="s">
        <v>45</v>
      </c>
      <c r="G27" s="247"/>
      <c r="H27" s="248"/>
      <c r="I27" s="6">
        <v>0</v>
      </c>
      <c r="J27" s="224"/>
      <c r="K27" s="228"/>
      <c r="L27" s="163"/>
      <c r="M27" s="212"/>
    </row>
    <row r="28" spans="2:13" s="11" customFormat="1" ht="35.15" customHeight="1" x14ac:dyDescent="0.2">
      <c r="B28" s="191"/>
      <c r="C28" s="188"/>
      <c r="D28" s="168" t="s">
        <v>46</v>
      </c>
      <c r="E28" s="168" t="s">
        <v>47</v>
      </c>
      <c r="F28" s="173" t="s">
        <v>48</v>
      </c>
      <c r="G28" s="174"/>
      <c r="H28" s="175"/>
      <c r="I28" s="5">
        <v>3</v>
      </c>
      <c r="J28" s="217">
        <v>3</v>
      </c>
      <c r="K28" s="228"/>
      <c r="L28" s="163"/>
      <c r="M28" s="243" t="s">
        <v>49</v>
      </c>
    </row>
    <row r="29" spans="2:13" s="11" customFormat="1" ht="35.15" customHeight="1" x14ac:dyDescent="0.2">
      <c r="B29" s="191"/>
      <c r="C29" s="188"/>
      <c r="D29" s="176"/>
      <c r="E29" s="163"/>
      <c r="F29" s="195" t="s">
        <v>50</v>
      </c>
      <c r="G29" s="196"/>
      <c r="H29" s="197"/>
      <c r="I29" s="5">
        <v>0</v>
      </c>
      <c r="J29" s="221"/>
      <c r="K29" s="228"/>
      <c r="L29" s="163"/>
      <c r="M29" s="243"/>
    </row>
    <row r="30" spans="2:13" s="11" customFormat="1" ht="40.15" customHeight="1" x14ac:dyDescent="0.2">
      <c r="B30" s="191"/>
      <c r="C30" s="188"/>
      <c r="D30" s="209" t="s">
        <v>52</v>
      </c>
      <c r="E30" s="207" t="s">
        <v>53</v>
      </c>
      <c r="F30" s="204" t="s">
        <v>51</v>
      </c>
      <c r="G30" s="205"/>
      <c r="H30" s="206"/>
      <c r="I30" s="5">
        <v>5</v>
      </c>
      <c r="J30" s="217">
        <v>5</v>
      </c>
      <c r="K30" s="228"/>
      <c r="L30" s="163"/>
      <c r="M30" s="234" t="s">
        <v>222</v>
      </c>
    </row>
    <row r="31" spans="2:13" s="11" customFormat="1" ht="40.15" customHeight="1" thickBot="1" x14ac:dyDescent="0.25">
      <c r="B31" s="192"/>
      <c r="C31" s="189"/>
      <c r="D31" s="210"/>
      <c r="E31" s="208"/>
      <c r="F31" s="201" t="s">
        <v>54</v>
      </c>
      <c r="G31" s="202"/>
      <c r="H31" s="203"/>
      <c r="I31" s="145">
        <v>0</v>
      </c>
      <c r="J31" s="230"/>
      <c r="K31" s="229"/>
      <c r="L31" s="169"/>
      <c r="M31" s="235"/>
    </row>
    <row r="32" spans="2:13" s="11" customFormat="1" ht="65.150000000000006" customHeight="1" thickTop="1" x14ac:dyDescent="0.2">
      <c r="B32" s="170" t="s">
        <v>55</v>
      </c>
      <c r="C32" s="190" t="s">
        <v>55</v>
      </c>
      <c r="D32" s="162" t="s">
        <v>56</v>
      </c>
      <c r="E32" s="162" t="s">
        <v>57</v>
      </c>
      <c r="F32" s="159" t="s">
        <v>223</v>
      </c>
      <c r="G32" s="160"/>
      <c r="H32" s="161"/>
      <c r="I32" s="139">
        <v>20</v>
      </c>
      <c r="J32" s="220">
        <v>20</v>
      </c>
      <c r="K32" s="220">
        <f>SUM(J32:J37)</f>
        <v>25</v>
      </c>
      <c r="L32" s="162" t="s">
        <v>58</v>
      </c>
      <c r="M32" s="244" t="s">
        <v>224</v>
      </c>
    </row>
    <row r="33" spans="1:14" s="11" customFormat="1" ht="65.150000000000006" customHeight="1" x14ac:dyDescent="0.2">
      <c r="B33" s="171"/>
      <c r="C33" s="191"/>
      <c r="D33" s="163"/>
      <c r="E33" s="163"/>
      <c r="F33" s="204" t="s">
        <v>225</v>
      </c>
      <c r="G33" s="205"/>
      <c r="H33" s="206"/>
      <c r="I33" s="5">
        <v>10</v>
      </c>
      <c r="J33" s="218"/>
      <c r="K33" s="218"/>
      <c r="L33" s="163"/>
      <c r="M33" s="241"/>
    </row>
    <row r="34" spans="1:14" s="11" customFormat="1" ht="65.150000000000006" customHeight="1" x14ac:dyDescent="0.2">
      <c r="B34" s="171"/>
      <c r="C34" s="191"/>
      <c r="D34" s="164"/>
      <c r="E34" s="164"/>
      <c r="F34" s="173" t="s">
        <v>39</v>
      </c>
      <c r="G34" s="174"/>
      <c r="H34" s="175"/>
      <c r="I34" s="5">
        <v>0</v>
      </c>
      <c r="J34" s="221"/>
      <c r="K34" s="218"/>
      <c r="L34" s="163"/>
      <c r="M34" s="242"/>
    </row>
    <row r="35" spans="1:14" s="11" customFormat="1" ht="35.15" customHeight="1" x14ac:dyDescent="0.2">
      <c r="B35" s="171"/>
      <c r="C35" s="191"/>
      <c r="D35" s="168" t="s">
        <v>59</v>
      </c>
      <c r="E35" s="168" t="s">
        <v>60</v>
      </c>
      <c r="F35" s="183" t="s">
        <v>61</v>
      </c>
      <c r="G35" s="184"/>
      <c r="H35" s="185"/>
      <c r="I35" s="140">
        <v>5</v>
      </c>
      <c r="J35" s="217">
        <v>5</v>
      </c>
      <c r="K35" s="218"/>
      <c r="L35" s="163"/>
      <c r="M35" s="240" t="s">
        <v>62</v>
      </c>
    </row>
    <row r="36" spans="1:14" s="11" customFormat="1" ht="35.15" customHeight="1" x14ac:dyDescent="0.2">
      <c r="B36" s="171"/>
      <c r="C36" s="191"/>
      <c r="D36" s="163"/>
      <c r="E36" s="163"/>
      <c r="F36" s="173" t="s">
        <v>63</v>
      </c>
      <c r="G36" s="174"/>
      <c r="H36" s="175"/>
      <c r="I36" s="7">
        <v>3</v>
      </c>
      <c r="J36" s="218"/>
      <c r="K36" s="218"/>
      <c r="L36" s="163"/>
      <c r="M36" s="241"/>
    </row>
    <row r="37" spans="1:14" s="11" customFormat="1" ht="35.15" customHeight="1" thickBot="1" x14ac:dyDescent="0.25">
      <c r="B37" s="172"/>
      <c r="C37" s="192"/>
      <c r="D37" s="169"/>
      <c r="E37" s="169"/>
      <c r="F37" s="254" t="s">
        <v>64</v>
      </c>
      <c r="G37" s="255"/>
      <c r="H37" s="256"/>
      <c r="I37" s="145">
        <v>0</v>
      </c>
      <c r="J37" s="230"/>
      <c r="K37" s="230"/>
      <c r="L37" s="169"/>
      <c r="M37" s="241"/>
    </row>
    <row r="38" spans="1:14" s="11" customFormat="1" ht="110.15" customHeight="1" thickTop="1" x14ac:dyDescent="0.2">
      <c r="B38" s="159" t="s">
        <v>66</v>
      </c>
      <c r="C38" s="160"/>
      <c r="D38" s="161"/>
      <c r="E38" s="165" t="s">
        <v>67</v>
      </c>
      <c r="F38" s="166"/>
      <c r="G38" s="166"/>
      <c r="H38" s="167"/>
      <c r="I38" s="146" t="s">
        <v>68</v>
      </c>
      <c r="J38" s="147"/>
      <c r="K38" s="9"/>
      <c r="L38" s="148" t="s">
        <v>69</v>
      </c>
      <c r="M38" s="149" t="s">
        <v>70</v>
      </c>
    </row>
    <row r="39" spans="1:14" s="11" customFormat="1" ht="110.15" customHeight="1" x14ac:dyDescent="0.2">
      <c r="B39" s="193" t="s">
        <v>71</v>
      </c>
      <c r="C39" s="193"/>
      <c r="D39" s="193"/>
      <c r="E39" s="225" t="s">
        <v>72</v>
      </c>
      <c r="F39" s="225"/>
      <c r="G39" s="225"/>
      <c r="H39" s="225"/>
      <c r="I39" s="151" t="s">
        <v>73</v>
      </c>
      <c r="J39" s="152"/>
      <c r="K39" s="10"/>
      <c r="L39" s="144" t="s">
        <v>74</v>
      </c>
      <c r="M39" s="150" t="s">
        <v>75</v>
      </c>
    </row>
    <row r="40" spans="1:14" s="11" customFormat="1" ht="45" customHeight="1" x14ac:dyDescent="0.2">
      <c r="I40" s="141" t="s">
        <v>76</v>
      </c>
      <c r="J40" s="12">
        <f>SUM(K5:K37)</f>
        <v>93</v>
      </c>
      <c r="K40" s="153"/>
      <c r="L40" s="154"/>
      <c r="M40" s="155" t="s">
        <v>77</v>
      </c>
    </row>
    <row r="41" spans="1:14" s="11" customFormat="1" ht="45" customHeight="1" x14ac:dyDescent="0.2">
      <c r="I41" s="141" t="s">
        <v>78</v>
      </c>
      <c r="J41" s="13">
        <f>IF(B2="簡易型Ａ",10,IF(B2="簡易型Ｂ",20,IF(B2="簡易型Ｃ",25,IF(B2="標準型",35,"型選択"))))</f>
        <v>10</v>
      </c>
      <c r="K41" s="153"/>
      <c r="L41" s="154"/>
    </row>
    <row r="42" spans="1:14" s="11" customFormat="1" ht="14" x14ac:dyDescent="0.2">
      <c r="I42" s="156"/>
      <c r="J42" s="154"/>
      <c r="L42" s="154"/>
    </row>
    <row r="43" spans="1:14" s="11" customFormat="1" ht="80.150000000000006" customHeight="1" x14ac:dyDescent="0.2">
      <c r="B43" s="225" t="s">
        <v>79</v>
      </c>
      <c r="C43" s="225"/>
      <c r="D43" s="225"/>
      <c r="E43" s="225" t="s">
        <v>80</v>
      </c>
      <c r="F43" s="225"/>
      <c r="G43" s="225"/>
      <c r="H43" s="225"/>
      <c r="I43" s="225"/>
      <c r="J43" s="225"/>
      <c r="K43" s="225"/>
      <c r="L43" s="226"/>
      <c r="M43" s="226"/>
    </row>
    <row r="44" spans="1:14" ht="23.25" customHeight="1" x14ac:dyDescent="0.2">
      <c r="C44" s="11"/>
      <c r="D44" s="11"/>
      <c r="E44" s="11"/>
    </row>
    <row r="45" spans="1:14" x14ac:dyDescent="0.2">
      <c r="E45" s="134"/>
      <c r="K45" s="135"/>
    </row>
    <row r="46" spans="1:14" s="85" customFormat="1" x14ac:dyDescent="0.2">
      <c r="A46" s="68"/>
      <c r="B46" s="68"/>
      <c r="C46" s="68"/>
      <c r="D46" s="68"/>
      <c r="E46" s="239"/>
      <c r="F46" s="239"/>
      <c r="G46" s="68"/>
      <c r="H46" s="68"/>
      <c r="I46" s="68"/>
      <c r="J46" s="68"/>
      <c r="K46" s="68"/>
      <c r="M46" s="68"/>
      <c r="N46" s="68"/>
    </row>
    <row r="47" spans="1:14" s="85" customFormat="1" x14ac:dyDescent="0.2">
      <c r="A47" s="68"/>
      <c r="B47" s="68"/>
      <c r="C47" s="68"/>
      <c r="D47" s="68"/>
      <c r="E47" s="68"/>
      <c r="F47" s="68"/>
      <c r="G47" s="68"/>
      <c r="H47" s="68"/>
      <c r="I47" s="68"/>
      <c r="K47" s="68"/>
      <c r="M47" s="68"/>
      <c r="N47" s="68"/>
    </row>
    <row r="48" spans="1:14" s="85" customFormat="1" x14ac:dyDescent="0.2">
      <c r="A48" s="68"/>
      <c r="B48" s="68"/>
      <c r="C48" s="68"/>
      <c r="D48" s="68"/>
      <c r="E48" s="68"/>
      <c r="F48" s="68"/>
      <c r="G48" s="68"/>
      <c r="H48" s="68"/>
      <c r="I48" s="68"/>
      <c r="K48" s="68"/>
      <c r="M48" s="68"/>
      <c r="N48" s="68"/>
    </row>
  </sheetData>
  <sheetProtection sheet="1" selectLockedCells="1" selectUnlockedCells="1"/>
  <mergeCells count="95">
    <mergeCell ref="L32:L37"/>
    <mergeCell ref="F37:H37"/>
    <mergeCell ref="F28:H28"/>
    <mergeCell ref="F33:H33"/>
    <mergeCell ref="F35:H35"/>
    <mergeCell ref="J35:J37"/>
    <mergeCell ref="J28:J29"/>
    <mergeCell ref="K32:K37"/>
    <mergeCell ref="E32:E34"/>
    <mergeCell ref="F9:H9"/>
    <mergeCell ref="F6:H6"/>
    <mergeCell ref="F29:H29"/>
    <mergeCell ref="F32:H32"/>
    <mergeCell ref="F23:H23"/>
    <mergeCell ref="F20:H20"/>
    <mergeCell ref="F22:H22"/>
    <mergeCell ref="F24:H26"/>
    <mergeCell ref="E46:F46"/>
    <mergeCell ref="E35:E37"/>
    <mergeCell ref="M35:M37"/>
    <mergeCell ref="M11:M16"/>
    <mergeCell ref="M28:M29"/>
    <mergeCell ref="F13:H13"/>
    <mergeCell ref="F12:H12"/>
    <mergeCell ref="F15:H15"/>
    <mergeCell ref="E39:H39"/>
    <mergeCell ref="M32:M34"/>
    <mergeCell ref="E20:E22"/>
    <mergeCell ref="F27:H27"/>
    <mergeCell ref="F21:H21"/>
    <mergeCell ref="E28:E29"/>
    <mergeCell ref="J32:J34"/>
    <mergeCell ref="E23:E27"/>
    <mergeCell ref="B43:D43"/>
    <mergeCell ref="E43:M43"/>
    <mergeCell ref="C32:C37"/>
    <mergeCell ref="F16:H16"/>
    <mergeCell ref="K5:K31"/>
    <mergeCell ref="J30:J31"/>
    <mergeCell ref="F7:H7"/>
    <mergeCell ref="E11:E16"/>
    <mergeCell ref="E17:E19"/>
    <mergeCell ref="M30:M31"/>
    <mergeCell ref="M23:M27"/>
    <mergeCell ref="B39:D39"/>
    <mergeCell ref="F10:H10"/>
    <mergeCell ref="F11:I11"/>
    <mergeCell ref="F8:H8"/>
    <mergeCell ref="F19:H19"/>
    <mergeCell ref="M3:M4"/>
    <mergeCell ref="M8:M10"/>
    <mergeCell ref="M5:M7"/>
    <mergeCell ref="M17:M19"/>
    <mergeCell ref="J8:J10"/>
    <mergeCell ref="L3:L4"/>
    <mergeCell ref="I3:K3"/>
    <mergeCell ref="J5:J7"/>
    <mergeCell ref="J17:J19"/>
    <mergeCell ref="L5:L31"/>
    <mergeCell ref="J11:J16"/>
    <mergeCell ref="M20:M22"/>
    <mergeCell ref="J20:J22"/>
    <mergeCell ref="J23:J27"/>
    <mergeCell ref="B5:B31"/>
    <mergeCell ref="E3:E4"/>
    <mergeCell ref="F5:H5"/>
    <mergeCell ref="F17:H17"/>
    <mergeCell ref="F14:H14"/>
    <mergeCell ref="E5:E7"/>
    <mergeCell ref="E8:E10"/>
    <mergeCell ref="F3:H4"/>
    <mergeCell ref="D23:D27"/>
    <mergeCell ref="C5:C10"/>
    <mergeCell ref="C11:C19"/>
    <mergeCell ref="F31:H31"/>
    <mergeCell ref="F30:H30"/>
    <mergeCell ref="E30:E31"/>
    <mergeCell ref="D30:D31"/>
    <mergeCell ref="D20:D22"/>
    <mergeCell ref="B2:C2"/>
    <mergeCell ref="B38:D38"/>
    <mergeCell ref="D32:D34"/>
    <mergeCell ref="E38:H38"/>
    <mergeCell ref="D35:D37"/>
    <mergeCell ref="B32:B37"/>
    <mergeCell ref="F34:H34"/>
    <mergeCell ref="D8:D10"/>
    <mergeCell ref="D28:D29"/>
    <mergeCell ref="B3:C4"/>
    <mergeCell ref="F36:H36"/>
    <mergeCell ref="D3:D4"/>
    <mergeCell ref="F18:H18"/>
    <mergeCell ref="D5:D7"/>
    <mergeCell ref="D11:D19"/>
    <mergeCell ref="C20:C31"/>
  </mergeCells>
  <phoneticPr fontId="2"/>
  <conditionalFormatting sqref="J41">
    <cfRule type="expression" dxfId="31" priority="1" stopIfTrue="1">
      <formula>$J$41="型選択"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59055118110236227" bottom="0.39370078740157483" header="0.39370078740157483" footer="0.27559055118110237"/>
  <pageSetup paperSize="8" scale="45" fitToHeight="2" orientation="landscape" useFirstPageNumber="1" r:id="rId1"/>
  <headerFooter alignWithMargins="0">
    <oddHeader>&amp;R&amp;18&amp;P／&amp;N</oddHeader>
  </headerFooter>
  <rowBreaks count="1" manualBreakCount="1">
    <brk id="31"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G18" sqref="G18"/>
    </sheetView>
  </sheetViews>
  <sheetFormatPr defaultColWidth="3.1796875" defaultRowHeight="18" customHeight="1" x14ac:dyDescent="0.2"/>
  <cols>
    <col min="1" max="16384" width="3.1796875" style="122"/>
  </cols>
  <sheetData>
    <row r="3" spans="1:27" ht="18" customHeight="1" x14ac:dyDescent="0.2">
      <c r="AA3" s="123" t="s">
        <v>81</v>
      </c>
    </row>
    <row r="5" spans="1:27" ht="18" customHeight="1" x14ac:dyDescent="0.2">
      <c r="A5" s="258" t="s">
        <v>82</v>
      </c>
      <c r="B5" s="258"/>
      <c r="C5" s="258"/>
      <c r="D5" s="258"/>
      <c r="E5" s="258"/>
      <c r="F5" s="258"/>
      <c r="G5" s="258"/>
      <c r="H5" s="258"/>
      <c r="I5" s="258"/>
      <c r="J5" s="258"/>
      <c r="K5" s="258"/>
      <c r="L5" s="258"/>
      <c r="M5" s="258"/>
      <c r="N5" s="258"/>
      <c r="O5" s="258"/>
      <c r="P5" s="258"/>
      <c r="Q5" s="258"/>
      <c r="R5" s="258"/>
      <c r="S5" s="258"/>
      <c r="T5" s="258"/>
      <c r="U5" s="258"/>
      <c r="V5" s="258"/>
      <c r="W5" s="258"/>
      <c r="X5" s="258"/>
      <c r="Y5" s="258"/>
      <c r="Z5" s="258"/>
      <c r="AA5" s="258"/>
    </row>
    <row r="6" spans="1:27" ht="18" customHeight="1" x14ac:dyDescent="0.2">
      <c r="A6" s="258"/>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row>
    <row r="9" spans="1:27" ht="18" customHeight="1" x14ac:dyDescent="0.2">
      <c r="B9" s="259" t="s">
        <v>83</v>
      </c>
      <c r="C9" s="259"/>
      <c r="D9" s="259"/>
      <c r="E9" s="259"/>
      <c r="F9" s="259"/>
      <c r="H9" s="122" t="s">
        <v>84</v>
      </c>
    </row>
    <row r="11" spans="1:27" ht="18" customHeight="1" x14ac:dyDescent="0.2">
      <c r="O11" s="122" t="s">
        <v>85</v>
      </c>
    </row>
    <row r="13" spans="1:27" ht="18" customHeight="1" x14ac:dyDescent="0.2">
      <c r="O13" s="122" t="s">
        <v>86</v>
      </c>
    </row>
    <row r="15" spans="1:27" ht="18" customHeight="1" x14ac:dyDescent="0.2">
      <c r="O15" s="122" t="s">
        <v>87</v>
      </c>
    </row>
    <row r="18" spans="2:20" ht="18" customHeight="1" x14ac:dyDescent="0.2">
      <c r="E18" s="123" t="s">
        <v>88</v>
      </c>
      <c r="F18" s="122" t="s">
        <v>89</v>
      </c>
      <c r="G18" s="124" t="s">
        <v>212</v>
      </c>
      <c r="H18" s="125"/>
      <c r="I18" s="125"/>
      <c r="J18" s="125"/>
      <c r="K18" s="125"/>
      <c r="L18" s="125"/>
      <c r="M18" s="125"/>
      <c r="N18" s="125"/>
      <c r="O18" s="125"/>
      <c r="P18" s="125"/>
      <c r="Q18" s="125"/>
      <c r="R18" s="125"/>
      <c r="S18" s="125"/>
      <c r="T18" s="125"/>
    </row>
    <row r="19" spans="2:20" ht="18" customHeight="1" x14ac:dyDescent="0.2">
      <c r="G19" s="125" t="s">
        <v>210</v>
      </c>
      <c r="H19" s="125"/>
      <c r="I19" s="125"/>
      <c r="J19" s="125"/>
      <c r="K19" s="125"/>
      <c r="L19" s="125"/>
      <c r="M19" s="125"/>
      <c r="N19" s="125"/>
      <c r="O19" s="125"/>
      <c r="P19" s="125"/>
      <c r="Q19" s="125"/>
      <c r="R19" s="125"/>
      <c r="S19" s="125"/>
      <c r="T19" s="125"/>
    </row>
    <row r="20" spans="2:20" ht="18" customHeight="1" x14ac:dyDescent="0.2">
      <c r="G20" s="125" t="s">
        <v>211</v>
      </c>
      <c r="H20" s="125"/>
      <c r="I20" s="125"/>
      <c r="J20" s="125"/>
      <c r="K20" s="125"/>
      <c r="L20" s="125"/>
      <c r="M20" s="125"/>
      <c r="N20" s="125"/>
      <c r="O20" s="125"/>
      <c r="P20" s="125"/>
      <c r="Q20" s="125"/>
      <c r="R20" s="125"/>
      <c r="S20" s="125"/>
      <c r="T20" s="125"/>
    </row>
    <row r="21" spans="2:20" ht="18" customHeight="1" x14ac:dyDescent="0.2">
      <c r="E21" s="123"/>
      <c r="G21" s="125"/>
      <c r="H21" s="125"/>
      <c r="I21" s="125"/>
      <c r="J21" s="125"/>
      <c r="K21" s="125"/>
      <c r="L21" s="125"/>
      <c r="M21" s="125"/>
      <c r="N21" s="125"/>
      <c r="O21" s="125"/>
      <c r="P21" s="125"/>
      <c r="Q21" s="125"/>
      <c r="R21" s="125"/>
      <c r="S21" s="125"/>
      <c r="T21" s="125"/>
    </row>
    <row r="22" spans="2:20" ht="18" customHeight="1" x14ac:dyDescent="0.2">
      <c r="G22" s="125"/>
      <c r="H22" s="125"/>
      <c r="I22" s="125"/>
      <c r="J22" s="125"/>
      <c r="K22" s="125"/>
      <c r="L22" s="125"/>
      <c r="M22" s="125"/>
      <c r="N22" s="125"/>
      <c r="O22" s="125"/>
      <c r="P22" s="125"/>
      <c r="Q22" s="125"/>
      <c r="R22" s="125"/>
      <c r="S22" s="125"/>
      <c r="T22" s="125"/>
    </row>
    <row r="25" spans="2:20" ht="18" customHeight="1" x14ac:dyDescent="0.2">
      <c r="B25" s="122" t="s">
        <v>90</v>
      </c>
    </row>
    <row r="26" spans="2:20" ht="18" customHeight="1" x14ac:dyDescent="0.2">
      <c r="B26" s="122" t="s">
        <v>91</v>
      </c>
    </row>
    <row r="27" spans="2:20" ht="18" customHeight="1" x14ac:dyDescent="0.2">
      <c r="B27" s="122" t="s">
        <v>92</v>
      </c>
    </row>
    <row r="30" spans="2:20" ht="18" customHeight="1" x14ac:dyDescent="0.2">
      <c r="C30" s="122" t="s">
        <v>93</v>
      </c>
    </row>
    <row r="31" spans="2:20" ht="18" customHeight="1" x14ac:dyDescent="0.2">
      <c r="D31" s="122" t="s">
        <v>94</v>
      </c>
      <c r="G31" s="122" t="s">
        <v>89</v>
      </c>
      <c r="H31" s="122" t="s">
        <v>95</v>
      </c>
    </row>
    <row r="32" spans="2:20" ht="18" customHeight="1" x14ac:dyDescent="0.2">
      <c r="D32" s="122" t="s">
        <v>96</v>
      </c>
      <c r="G32" s="122" t="s">
        <v>89</v>
      </c>
      <c r="H32" s="122" t="s">
        <v>97</v>
      </c>
    </row>
    <row r="33" spans="1:27" ht="18" customHeight="1" x14ac:dyDescent="0.2">
      <c r="D33" s="122" t="s">
        <v>85</v>
      </c>
      <c r="G33" s="122" t="s">
        <v>89</v>
      </c>
      <c r="H33" s="122" t="s">
        <v>98</v>
      </c>
    </row>
    <row r="34" spans="1:27" ht="18" customHeight="1" x14ac:dyDescent="0.2">
      <c r="D34" s="122" t="s">
        <v>99</v>
      </c>
      <c r="G34" s="122" t="s">
        <v>89</v>
      </c>
      <c r="H34" s="122" t="s">
        <v>100</v>
      </c>
    </row>
    <row r="35" spans="1:27" ht="18" customHeight="1" x14ac:dyDescent="0.2">
      <c r="D35" s="122" t="s">
        <v>101</v>
      </c>
      <c r="G35" s="122" t="s">
        <v>89</v>
      </c>
      <c r="H35" s="122" t="s">
        <v>100</v>
      </c>
    </row>
    <row r="36" spans="1:27" ht="18" customHeight="1" x14ac:dyDescent="0.2">
      <c r="D36" s="122" t="s">
        <v>102</v>
      </c>
      <c r="G36" s="122" t="s">
        <v>89</v>
      </c>
      <c r="H36" s="126"/>
    </row>
    <row r="44" spans="1:27" ht="18" customHeight="1" x14ac:dyDescent="0.2">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8"/>
  <sheetViews>
    <sheetView view="pageBreakPreview" topLeftCell="A13" zoomScale="60" zoomScaleNormal="71" workbookViewId="0">
      <selection activeCell="I11" sqref="I11:I16"/>
    </sheetView>
  </sheetViews>
  <sheetFormatPr defaultColWidth="8.7265625" defaultRowHeight="13" x14ac:dyDescent="0.2"/>
  <cols>
    <col min="1" max="1" width="2.453125" style="68" customWidth="1"/>
    <col min="2" max="3" width="6.26953125" style="68" customWidth="1"/>
    <col min="4" max="4" width="17.7265625" style="68" customWidth="1"/>
    <col min="5" max="5" width="60.1796875" style="68" customWidth="1"/>
    <col min="6" max="7" width="10.7265625" style="68" customWidth="1"/>
    <col min="8" max="8" width="49.453125" style="68" customWidth="1"/>
    <col min="9" max="9" width="20.7265625" style="85" customWidth="1"/>
    <col min="10" max="10" width="15.7265625" style="68" customWidth="1"/>
    <col min="11" max="11" width="11.1796875" style="68" customWidth="1"/>
    <col min="12" max="12" width="10.7265625" style="68" customWidth="1"/>
    <col min="13" max="15" width="8.7265625" style="68"/>
    <col min="16" max="16" width="10.453125" style="68" bestFit="1" customWidth="1"/>
    <col min="17" max="16384" width="8.7265625" style="68"/>
  </cols>
  <sheetData>
    <row r="1" spans="2:12" ht="30.75" customHeight="1" x14ac:dyDescent="0.2">
      <c r="B1" s="2" t="s">
        <v>103</v>
      </c>
      <c r="C1" s="67"/>
      <c r="D1" s="67"/>
      <c r="G1" s="69"/>
      <c r="H1" s="257"/>
      <c r="I1" s="257"/>
      <c r="J1" s="257"/>
    </row>
    <row r="2" spans="2:12" ht="23" x14ac:dyDescent="0.2">
      <c r="B2" s="70"/>
      <c r="C2" s="70"/>
      <c r="D2" s="70"/>
      <c r="E2" s="70"/>
      <c r="F2" s="304" t="s">
        <v>86</v>
      </c>
      <c r="G2" s="305"/>
      <c r="H2" s="291"/>
      <c r="I2" s="292"/>
      <c r="J2" s="293"/>
      <c r="K2" s="1"/>
      <c r="L2" s="1"/>
    </row>
    <row r="3" spans="2:12" ht="20.149999999999999" customHeight="1" x14ac:dyDescent="0.2">
      <c r="B3" s="319" t="s">
        <v>1</v>
      </c>
      <c r="C3" s="320"/>
      <c r="D3" s="310" t="s">
        <v>2</v>
      </c>
      <c r="E3" s="310" t="s">
        <v>3</v>
      </c>
      <c r="F3" s="310" t="s">
        <v>5</v>
      </c>
      <c r="G3" s="299" t="s">
        <v>104</v>
      </c>
      <c r="H3" s="299"/>
      <c r="I3" s="269" t="s">
        <v>105</v>
      </c>
      <c r="J3" s="294" t="s">
        <v>106</v>
      </c>
    </row>
    <row r="4" spans="2:12" ht="43.5" customHeight="1" thickBot="1" x14ac:dyDescent="0.25">
      <c r="B4" s="321"/>
      <c r="C4" s="322"/>
      <c r="D4" s="311"/>
      <c r="E4" s="311"/>
      <c r="F4" s="311"/>
      <c r="G4" s="3" t="s">
        <v>8</v>
      </c>
      <c r="H4" s="71" t="s">
        <v>107</v>
      </c>
      <c r="I4" s="279"/>
      <c r="J4" s="295"/>
    </row>
    <row r="5" spans="2:12" ht="27" customHeight="1" thickTop="1" x14ac:dyDescent="0.2">
      <c r="B5" s="316" t="str">
        <f>IF('評価項目(標準)'!B5="","",+'評価項目(標準)'!B5)</f>
        <v>企　業　の　能　力　等</v>
      </c>
      <c r="C5" s="328" t="str">
        <f>IF(+'評価項目(標準)'!C5="","",+'評価項目(標準)'!C5)</f>
        <v>地域精通度・貢献度</v>
      </c>
      <c r="D5" s="330" t="str">
        <f>IF(+'評価項目(標準)'!D5="","",+'評価項目(標準)'!D5)</f>
        <v>地域精通度</v>
      </c>
      <c r="E5" s="333" t="str">
        <f>IF(+'評価項目(標準)'!E5="","",+'評価項目(標準)'!E5)</f>
        <v>本店等所在地</v>
      </c>
      <c r="F5" s="334">
        <f>+IF(+'評価項目(標準)'!J5="","",+'評価項目(標準)'!J5)</f>
        <v>10</v>
      </c>
      <c r="G5" s="131">
        <f>+IF(+'評価項目(標準)'!I5="","",+'評価項目(標準)'!I5)</f>
        <v>10</v>
      </c>
      <c r="H5" s="130" t="str">
        <f>+IF(+'評価項目(標準)'!F5="","",+'評価項目(標準)'!F5)</f>
        <v>鈴鹿建設事務所管内に本店及び
建設業法上の主たる営業所あり</v>
      </c>
      <c r="I5" s="300"/>
      <c r="J5" s="312" t="str">
        <f>IF(I5="","",VLOOKUP(I5,'評価項目(標準)'!F5:I7,4,FALSE))</f>
        <v/>
      </c>
    </row>
    <row r="6" spans="2:12" ht="27" customHeight="1" x14ac:dyDescent="0.2">
      <c r="B6" s="317"/>
      <c r="C6" s="329"/>
      <c r="D6" s="327"/>
      <c r="E6" s="323"/>
      <c r="F6" s="308"/>
      <c r="G6" s="5">
        <f>+IF(+'評価項目(標準)'!I6="","",+'評価項目(標準)'!I6)</f>
        <v>5</v>
      </c>
      <c r="H6" s="14" t="str">
        <f>+IF(+'評価項目(標準)'!F6="","",+'評価項目(標準)'!F6)</f>
        <v>北勢地域ブロック内（桑名又は四日市建設事務所管内）に本店及び建設業法上の主たる営業所あり</v>
      </c>
      <c r="I6" s="297"/>
      <c r="J6" s="302"/>
    </row>
    <row r="7" spans="2:12" ht="27" customHeight="1" x14ac:dyDescent="0.2">
      <c r="B7" s="317"/>
      <c r="C7" s="329"/>
      <c r="D7" s="331"/>
      <c r="E7" s="323"/>
      <c r="F7" s="308"/>
      <c r="G7" s="5">
        <f>+IF(+'評価項目(標準)'!I7="","",+'評価項目(標準)'!I7)</f>
        <v>0</v>
      </c>
      <c r="H7" s="15" t="str">
        <f>+IF(+'評価項目(標準)'!F7="","",+'評価項目(標準)'!F7)</f>
        <v>上記以外</v>
      </c>
      <c r="I7" s="297"/>
      <c r="J7" s="302"/>
    </row>
    <row r="8" spans="2:12" ht="27" customHeight="1" x14ac:dyDescent="0.2">
      <c r="B8" s="317"/>
      <c r="C8" s="329"/>
      <c r="D8" s="327" t="str">
        <f>IF(+'評価項目(標準)'!D8="","",+'評価項目(標準)'!D8)</f>
        <v>地域貢献度</v>
      </c>
      <c r="E8" s="269" t="str">
        <f>IF(+'評価項目(標準)'!E8="","",+'評価項目(標準)'!E8)</f>
        <v>災害協定の評価</v>
      </c>
      <c r="F8" s="271">
        <f>+IF(+'評価項目(標準)'!J8="","",+'評価項目(標準)'!J8)</f>
        <v>6</v>
      </c>
      <c r="G8" s="5">
        <f>+IF(+'評価項目(標準)'!I8="","",+'評価項目(標準)'!I8)</f>
        <v>6</v>
      </c>
      <c r="H8" s="14" t="str">
        <f>+IF(+'評価項目(標準)'!F8="","",+'評価項目(標準)'!F8)</f>
        <v>災害協定の実績（２協定以上）あり</v>
      </c>
      <c r="I8" s="296"/>
      <c r="J8" s="301" t="str">
        <f>IF(I8="","",VLOOKUP(I8,'評価項目(標準)'!F8:I10,4,FALSE))</f>
        <v/>
      </c>
    </row>
    <row r="9" spans="2:12" ht="27" customHeight="1" x14ac:dyDescent="0.2">
      <c r="B9" s="317"/>
      <c r="C9" s="329"/>
      <c r="D9" s="327"/>
      <c r="E9" s="270"/>
      <c r="F9" s="272"/>
      <c r="G9" s="5">
        <f>+IF(+'評価項目(標準)'!I9="","",+'評価項目(標準)'!I9)</f>
        <v>3</v>
      </c>
      <c r="H9" s="14" t="str">
        <f>+IF(+'評価項目(標準)'!F9="","",+'評価項目(標準)'!F9)</f>
        <v>災害協定の実績（１協定）あり</v>
      </c>
      <c r="I9" s="297"/>
      <c r="J9" s="302"/>
    </row>
    <row r="10" spans="2:12" ht="27" customHeight="1" x14ac:dyDescent="0.2">
      <c r="B10" s="317"/>
      <c r="C10" s="329"/>
      <c r="D10" s="327"/>
      <c r="E10" s="270"/>
      <c r="F10" s="272"/>
      <c r="G10" s="5">
        <f>+IF(+'評価項目(標準)'!I10="","",+'評価項目(標準)'!I10)</f>
        <v>0</v>
      </c>
      <c r="H10" s="15" t="str">
        <f>+IF(+'評価項目(標準)'!F10="","",+'評価項目(標準)'!F10)</f>
        <v>実績なし</v>
      </c>
      <c r="I10" s="297"/>
      <c r="J10" s="302"/>
    </row>
    <row r="11" spans="2:12" ht="40.15" customHeight="1" x14ac:dyDescent="0.2">
      <c r="B11" s="317"/>
      <c r="C11" s="325" t="str">
        <f>IF(+'評価項目(標準)'!C11="","",+'評価項目(標準)'!C11)</f>
        <v>社会貢献度</v>
      </c>
      <c r="D11" s="310" t="str">
        <f>IF(+'評価項目(標準)'!D11="","",+'評価項目(標準)'!D11)</f>
        <v>社会貢献度</v>
      </c>
      <c r="E11" s="335"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1" s="271">
        <f>+IF(+'評価項目(標準)'!J11="","",+'評価項目(標準)'!J11)</f>
        <v>4</v>
      </c>
      <c r="G11" s="267" t="s">
        <v>108</v>
      </c>
      <c r="H11" s="332"/>
      <c r="I11" s="296"/>
      <c r="J11" s="307" t="str">
        <f>IF(I11="","",IF(I11=H12,G12,IF(I11=H13,G13,IF(I11=H14,G14,IF(I11=H15,G15,IF(I11=H16,G16))))))</f>
        <v/>
      </c>
    </row>
    <row r="12" spans="2:12" ht="40.15" customHeight="1" x14ac:dyDescent="0.2">
      <c r="B12" s="317"/>
      <c r="C12" s="317"/>
      <c r="D12" s="323"/>
      <c r="E12" s="336"/>
      <c r="F12" s="272"/>
      <c r="G12" s="7">
        <f>+IF(+'評価項目(標準)'!I12="","",+'評価項目(標準)'!I12)</f>
        <v>4</v>
      </c>
      <c r="H12" s="72" t="str">
        <f>+IF(+'評価項目(標準)'!F12="","",+'評価項目(標準)'!F12)</f>
        <v>４点</v>
      </c>
      <c r="I12" s="297"/>
      <c r="J12" s="308"/>
    </row>
    <row r="13" spans="2:12" ht="40.15" customHeight="1" x14ac:dyDescent="0.2">
      <c r="B13" s="317"/>
      <c r="C13" s="317"/>
      <c r="D13" s="323"/>
      <c r="E13" s="336"/>
      <c r="F13" s="272"/>
      <c r="G13" s="7">
        <f>+IF(+'評価項目(標準)'!I13="","",+'評価項目(標準)'!I13)</f>
        <v>3</v>
      </c>
      <c r="H13" s="72" t="str">
        <f>+IF(+'評価項目(標準)'!F13="","",+'評価項目(標準)'!F13)</f>
        <v>３点</v>
      </c>
      <c r="I13" s="297"/>
      <c r="J13" s="308"/>
    </row>
    <row r="14" spans="2:12" ht="40.15" customHeight="1" x14ac:dyDescent="0.2">
      <c r="B14" s="317"/>
      <c r="C14" s="317"/>
      <c r="D14" s="323"/>
      <c r="E14" s="337"/>
      <c r="F14" s="272"/>
      <c r="G14" s="7">
        <f>+IF(+'評価項目(標準)'!I14="","",+'評価項目(標準)'!I14)</f>
        <v>2</v>
      </c>
      <c r="H14" s="72" t="str">
        <f>+IF(+'評価項目(標準)'!F14="","",+'評価項目(標準)'!F14)</f>
        <v>２点</v>
      </c>
      <c r="I14" s="297"/>
      <c r="J14" s="308"/>
    </row>
    <row r="15" spans="2:12" ht="40.15" customHeight="1" x14ac:dyDescent="0.2">
      <c r="B15" s="317"/>
      <c r="C15" s="317"/>
      <c r="D15" s="323"/>
      <c r="E15" s="337"/>
      <c r="F15" s="272"/>
      <c r="G15" s="7">
        <f>+IF(+'評価項目(標準)'!I15="","",+'評価項目(標準)'!I15)</f>
        <v>1</v>
      </c>
      <c r="H15" s="72" t="str">
        <f>+IF(+'評価項目(標準)'!F15="","",+'評価項目(標準)'!F15)</f>
        <v>１点</v>
      </c>
      <c r="I15" s="297"/>
      <c r="J15" s="308"/>
    </row>
    <row r="16" spans="2:12" ht="40.15" customHeight="1" x14ac:dyDescent="0.2">
      <c r="B16" s="317"/>
      <c r="C16" s="317"/>
      <c r="D16" s="323"/>
      <c r="E16" s="338"/>
      <c r="F16" s="306"/>
      <c r="G16" s="7">
        <f>+IF(+'評価項目(標準)'!I16="","",+'評価項目(標準)'!I16)</f>
        <v>0</v>
      </c>
      <c r="H16" s="72" t="str">
        <f>+IF(+'評価項目(標準)'!F16="","",+'評価項目(標準)'!F16)</f>
        <v>実績（取得点）なし</v>
      </c>
      <c r="I16" s="298"/>
      <c r="J16" s="309"/>
    </row>
    <row r="17" spans="2:10" ht="32.65" customHeight="1" x14ac:dyDescent="0.2">
      <c r="B17" s="317"/>
      <c r="C17" s="317"/>
      <c r="D17" s="323"/>
      <c r="E17" s="269" t="str">
        <f>IF(+'評価項目(標準)'!E17="","",+'評価項目(標準)'!E17)</f>
        <v>県内企業による施工</v>
      </c>
      <c r="F17" s="271">
        <f>+IF(+'評価項目(標準)'!J17="","",+'評価項目(標準)'!J17)</f>
        <v>5</v>
      </c>
      <c r="G17" s="7">
        <f>+IF(+'評価項目(標準)'!I17="","",+'評価項目(標準)'!I17)</f>
        <v>5</v>
      </c>
      <c r="H17" s="72" t="str">
        <f>+IF(+'評価項目(標準)'!F17="","",+'評価項目(標準)'!F17)</f>
        <v>県内企業による施工の割合90％以上</v>
      </c>
      <c r="I17" s="296"/>
      <c r="J17" s="301" t="str">
        <f>IF(I17="","",VLOOKUP(I17,'評価項目(標準)'!F17:I19,4,FALSE))</f>
        <v/>
      </c>
    </row>
    <row r="18" spans="2:10" ht="32.65" customHeight="1" x14ac:dyDescent="0.2">
      <c r="B18" s="317"/>
      <c r="C18" s="317"/>
      <c r="D18" s="323"/>
      <c r="E18" s="270"/>
      <c r="F18" s="272"/>
      <c r="G18" s="7">
        <f>+IF(+'評価項目(標準)'!I18="","",+'評価項目(標準)'!I18)</f>
        <v>3</v>
      </c>
      <c r="H18" s="72" t="str">
        <f>+IF(+'評価項目(標準)'!F18="","",+'評価項目(標準)'!F18)</f>
        <v>県内企業による施工の割合70％以上</v>
      </c>
      <c r="I18" s="297"/>
      <c r="J18" s="302"/>
    </row>
    <row r="19" spans="2:10" ht="32.65" customHeight="1" x14ac:dyDescent="0.2">
      <c r="B19" s="317"/>
      <c r="C19" s="326"/>
      <c r="D19" s="324"/>
      <c r="E19" s="278"/>
      <c r="F19" s="306"/>
      <c r="G19" s="7">
        <f>+IF(+'評価項目(標準)'!I19="","",+'評価項目(標準)'!I19)</f>
        <v>0</v>
      </c>
      <c r="H19" s="72" t="str">
        <f>+IF(+'評価項目(標準)'!F19="","",+'評価項目(標準)'!F19)</f>
        <v>上記以外</v>
      </c>
      <c r="I19" s="298"/>
      <c r="J19" s="303"/>
    </row>
    <row r="20" spans="2:10" ht="32.65" customHeight="1" x14ac:dyDescent="0.2">
      <c r="B20" s="317"/>
      <c r="C20" s="325" t="str">
        <f>IF(+'評価項目(標準)'!C20="","",+'評価項目(標準)'!C20)</f>
        <v>企業の技術力等</v>
      </c>
      <c r="D20" s="310" t="str">
        <f>IF(+'評価項目(標準)'!D20="","",+'評価項目(標準)'!D20)</f>
        <v>工事実績</v>
      </c>
      <c r="E20" s="269" t="str">
        <f>IF(+'評価項目(標準)'!E20="","",+'評価項目(標準)'!E20)</f>
        <v>企業の工事実績</v>
      </c>
      <c r="F20" s="271">
        <f>+IF(+'評価項目(標準)'!J20="","",+'評価項目(標準)'!J20)</f>
        <v>30</v>
      </c>
      <c r="G20" s="7">
        <f>+IF(+'評価項目(標準)'!I20="","",+'評価項目(標準)'!I20)</f>
        <v>30</v>
      </c>
      <c r="H20" s="72" t="str">
        <f>+IF(+'評価項目(標準)'!F20="","",+'評価項目(標準)'!F20)</f>
        <v>評価対象工事①の実績あり</v>
      </c>
      <c r="I20" s="296"/>
      <c r="J20" s="301" t="str">
        <f>IF(I20="","",VLOOKUP(I20,'評価項目(標準)'!F20:I22,4,FALSE))</f>
        <v/>
      </c>
    </row>
    <row r="21" spans="2:10" ht="32.65" customHeight="1" x14ac:dyDescent="0.2">
      <c r="B21" s="317"/>
      <c r="C21" s="317"/>
      <c r="D21" s="323"/>
      <c r="E21" s="270"/>
      <c r="F21" s="272"/>
      <c r="G21" s="7">
        <f>+IF(+'評価項目(標準)'!I21="","",+'評価項目(標準)'!I21)</f>
        <v>15</v>
      </c>
      <c r="H21" s="72" t="str">
        <f>+IF(+'評価項目(標準)'!F21="","",+'評価項目(標準)'!F21)</f>
        <v>評価対象工事②の実績あり</v>
      </c>
      <c r="I21" s="297"/>
      <c r="J21" s="302"/>
    </row>
    <row r="22" spans="2:10" ht="32.65" customHeight="1" x14ac:dyDescent="0.2">
      <c r="B22" s="317"/>
      <c r="C22" s="317"/>
      <c r="D22" s="324"/>
      <c r="E22" s="278"/>
      <c r="F22" s="306"/>
      <c r="G22" s="7">
        <f>+IF(+'評価項目(標準)'!I22="","",+'評価項目(標準)'!I22)</f>
        <v>0</v>
      </c>
      <c r="H22" s="73" t="str">
        <f>+IF(+'評価項目(標準)'!F22="","",+'評価項目(標準)'!F22)</f>
        <v>評価対象工事の実績なし</v>
      </c>
      <c r="I22" s="297"/>
      <c r="J22" s="303"/>
    </row>
    <row r="23" spans="2:10" ht="32.65" customHeight="1" x14ac:dyDescent="0.2">
      <c r="B23" s="317"/>
      <c r="C23" s="317"/>
      <c r="D23" s="310" t="str">
        <f>IF(+'評価項目(標準)'!D23="","",+'評価項目(標準)'!D23)</f>
        <v>工事成績</v>
      </c>
      <c r="E23" s="269" t="str">
        <f>IF(+'評価項目(標準)'!E23="","",+'評価項目(標準)'!E23)</f>
        <v>電気工事格付けに係る
平均工事成績</v>
      </c>
      <c r="F23" s="271">
        <f>+IF(+'評価項目(標準)'!J23="","",+'評価項目(標準)'!J23)</f>
        <v>5</v>
      </c>
      <c r="G23" s="5">
        <f>IF(+'評価項目(標準)'!I23="","",+'評価項目(標準)'!I23)</f>
        <v>5</v>
      </c>
      <c r="H23" s="74" t="str">
        <f>IF(+'評価項目(標準)'!F23="","",+'評価項目(標準)'!F23)</f>
        <v xml:space="preserve">８５点以上の場合 </v>
      </c>
      <c r="I23" s="345"/>
      <c r="J23" s="273" t="str">
        <f>IF(NOT(ISNUMBER(I23)),"",IF(I23="","",IF(I23&gt;100,"",IF(I23&gt;85,F23,IF(I23&gt;=75,ROUNDDOWN((ROUND(I23-75,1)*F23/10),1),IF(I23&lt;75,0))))))</f>
        <v/>
      </c>
    </row>
    <row r="24" spans="2:10" ht="32.65" customHeight="1" x14ac:dyDescent="0.2">
      <c r="B24" s="317"/>
      <c r="C24" s="317"/>
      <c r="D24" s="323"/>
      <c r="E24" s="270"/>
      <c r="F24" s="272"/>
      <c r="G24" s="129" t="str">
        <f>IF(+'評価項目(標準)'!I24="","",+'評価項目(標準)'!I24)</f>
        <v/>
      </c>
      <c r="H24" s="267" t="str">
        <f>IF(+'評価項目(標準)'!F24="","",+'評価項目(標準)'!F24)</f>
        <v>７５点以上８５点未満の場合
(平均工事成績点－７５点) × ５/１０</v>
      </c>
      <c r="I24" s="346"/>
      <c r="J24" s="274"/>
    </row>
    <row r="25" spans="2:10" ht="32.65" customHeight="1" x14ac:dyDescent="0.2">
      <c r="B25" s="317"/>
      <c r="C25" s="317"/>
      <c r="D25" s="323"/>
      <c r="E25" s="270"/>
      <c r="F25" s="272"/>
      <c r="G25" s="8" t="str">
        <f>IF(+'評価項目(標準)'!I25="","",+'評価項目(標準)'!I25)</f>
        <v>～</v>
      </c>
      <c r="H25" s="268"/>
      <c r="I25" s="346"/>
      <c r="J25" s="274"/>
    </row>
    <row r="26" spans="2:10" ht="32.65" customHeight="1" x14ac:dyDescent="0.2">
      <c r="B26" s="317"/>
      <c r="C26" s="317"/>
      <c r="D26" s="323"/>
      <c r="E26" s="270"/>
      <c r="F26" s="272"/>
      <c r="G26" s="6" t="str">
        <f>IF(+'評価項目(標準)'!I26="","",+'評価項目(標準)'!I26)</f>
        <v/>
      </c>
      <c r="H26" s="260"/>
      <c r="I26" s="346"/>
      <c r="J26" s="274"/>
    </row>
    <row r="27" spans="2:10" ht="32.65" customHeight="1" x14ac:dyDescent="0.2">
      <c r="B27" s="317"/>
      <c r="C27" s="317"/>
      <c r="D27" s="323"/>
      <c r="E27" s="270"/>
      <c r="F27" s="272"/>
      <c r="G27" s="5">
        <f>IF(+'評価項目(標準)'!I27="","",+'評価項目(標準)'!I27)</f>
        <v>0</v>
      </c>
      <c r="H27" s="74" t="str">
        <f>IF(+'評価項目(標準)'!F27="","",+'評価項目(標準)'!F27)</f>
        <v>７５点未満の場合</v>
      </c>
      <c r="I27" s="347"/>
      <c r="J27" s="274"/>
    </row>
    <row r="28" spans="2:10" ht="32.65" customHeight="1" x14ac:dyDescent="0.2">
      <c r="B28" s="317"/>
      <c r="C28" s="317"/>
      <c r="D28" s="269" t="str">
        <f>IF(+'評価項目(標準)'!D28="","",+'評価項目(標準)'!D28)</f>
        <v>品質
マネジメント</v>
      </c>
      <c r="E28" s="269" t="str">
        <f>IF(+'評価項目(標準)'!E28="","",+'評価項目(標準)'!E28)</f>
        <v>品質マネジメントシステムの認証</v>
      </c>
      <c r="F28" s="271">
        <f>+IF(+'評価項目(標準)'!J28="","",+'評価項目(標準)'!J28)</f>
        <v>3</v>
      </c>
      <c r="G28" s="7">
        <f>+IF(+'評価項目(標準)'!I28="","",+'評価項目(標準)'!I28)</f>
        <v>3</v>
      </c>
      <c r="H28" s="72" t="str">
        <f>+IF(+'評価項目(標準)'!F28="","",+'評価項目(標準)'!F28)</f>
        <v>有</v>
      </c>
      <c r="I28" s="297"/>
      <c r="J28" s="307" t="str">
        <f>IF(I28="","",IF(I28=H28,G28,IF(I28=H29,G29)))</f>
        <v/>
      </c>
    </row>
    <row r="29" spans="2:10" ht="32.65" customHeight="1" x14ac:dyDescent="0.2">
      <c r="B29" s="317"/>
      <c r="C29" s="317"/>
      <c r="D29" s="323"/>
      <c r="E29" s="278"/>
      <c r="F29" s="306"/>
      <c r="G29" s="7">
        <f>+IF(+'評価項目(標準)'!I29="","",+'評価項目(標準)'!I29)</f>
        <v>0</v>
      </c>
      <c r="H29" s="72" t="str">
        <f>+IF(+'評価項目(標準)'!F29="","",+'評価項目(標準)'!F29)</f>
        <v>無</v>
      </c>
      <c r="I29" s="298"/>
      <c r="J29" s="309"/>
    </row>
    <row r="30" spans="2:10" ht="32.65" customHeight="1" thickBot="1" x14ac:dyDescent="0.25">
      <c r="B30" s="317"/>
      <c r="C30" s="317"/>
      <c r="D30" s="348" t="str">
        <f>IF(+'評価項目(標準)'!D30="","",+'評価項目(標準)'!D30)</f>
        <v>施工能力</v>
      </c>
      <c r="E30" s="269" t="str">
        <f>IF(+'評価項目(標準)'!E30="","",+'評価項目(標準)'!E30)</f>
        <v>登録基幹技能者配置</v>
      </c>
      <c r="F30" s="271">
        <f>+IF(+'評価項目(標準)'!J30="","",+'評価項目(標準)'!J30)</f>
        <v>5</v>
      </c>
      <c r="G30" s="6">
        <v>5</v>
      </c>
      <c r="H30" s="14" t="str">
        <f>IF(+'評価項目(標準)'!F30="","",+'評価項目(標準)'!F30)</f>
        <v>有</v>
      </c>
      <c r="I30" s="286"/>
      <c r="J30" s="284" t="str">
        <f>IF(I30="","",IF(I30=H30,G30,IF(I30=H31,G31)))</f>
        <v/>
      </c>
    </row>
    <row r="31" spans="2:10" ht="32.65" customHeight="1" thickTop="1" thickBot="1" x14ac:dyDescent="0.25">
      <c r="B31" s="318"/>
      <c r="C31" s="318"/>
      <c r="D31" s="349"/>
      <c r="E31" s="279"/>
      <c r="F31" s="280"/>
      <c r="G31" s="6">
        <v>0</v>
      </c>
      <c r="H31" s="3" t="str">
        <f>IF(+'評価項目(標準)'!F31="","",+'評価項目(標準)'!F31)</f>
        <v>無</v>
      </c>
      <c r="I31" s="287"/>
      <c r="J31" s="285"/>
    </row>
    <row r="32" spans="2:10" ht="32.65" customHeight="1" thickTop="1" thickBot="1" x14ac:dyDescent="0.25">
      <c r="B32" s="313" t="str">
        <f>IF('評価項目(標準)'!B32="","",+'評価項目(標準)'!B32)</f>
        <v>技術者の能力</v>
      </c>
      <c r="C32" s="316" t="str">
        <f>IF(+'評価項目(標準)'!C32="","",+'評価項目(標準)'!C32)</f>
        <v>技術者の能力</v>
      </c>
      <c r="D32" s="277" t="str">
        <f>IF(+'評価項目(標準)'!D32="","",+'評価項目(標準)'!D32)</f>
        <v>配置予定
技術者の
工事実績</v>
      </c>
      <c r="E32" s="277" t="str">
        <f>IF(+'評価項目(標準)'!E32="","",+'評価項目(標準)'!E32)</f>
        <v>主任（監理）技術者又は
現場代理人としての工事実績</v>
      </c>
      <c r="F32" s="344">
        <f>+IF(+'評価項目(標準)'!J32="","",+'評価項目(標準)'!J32)</f>
        <v>20</v>
      </c>
      <c r="G32" s="75">
        <f>+IF(+'評価項目(標準)'!I32="","",+'評価項目(標準)'!I32)</f>
        <v>20</v>
      </c>
      <c r="H32" s="76" t="str">
        <f>+IF(+'評価項目(標準)'!F32="","",+'評価項目(標準)'!F32)</f>
        <v>評価対象工事②の実績あり</v>
      </c>
      <c r="I32" s="342"/>
      <c r="J32" s="350" t="str">
        <f>IF(I32="","",VLOOKUP(I32,'評価項目(標準)'!F32:I34,4,FALSE))</f>
        <v/>
      </c>
    </row>
    <row r="33" spans="1:13" ht="32.65" customHeight="1" thickTop="1" thickBot="1" x14ac:dyDescent="0.25">
      <c r="B33" s="314"/>
      <c r="C33" s="317"/>
      <c r="D33" s="270"/>
      <c r="E33" s="270"/>
      <c r="F33" s="272"/>
      <c r="G33" s="7">
        <f>+IF(+'評価項目(標準)'!I33="","",+'評価項目(標準)'!I33)</f>
        <v>10</v>
      </c>
      <c r="H33" s="72" t="str">
        <f>+IF(+'評価項目(標準)'!F33="","",+'評価項目(標準)'!F33)</f>
        <v>評価対象工事③の実績あり</v>
      </c>
      <c r="I33" s="342"/>
      <c r="J33" s="350"/>
    </row>
    <row r="34" spans="1:13" ht="32.65" customHeight="1" thickTop="1" x14ac:dyDescent="0.2">
      <c r="B34" s="314"/>
      <c r="C34" s="317"/>
      <c r="D34" s="278"/>
      <c r="E34" s="278"/>
      <c r="F34" s="306"/>
      <c r="G34" s="7">
        <f>+IF(+'評価項目(標準)'!I34="","",+'評価項目(標準)'!I34)</f>
        <v>0</v>
      </c>
      <c r="H34" s="73" t="str">
        <f>+IF(+'評価項目(標準)'!F34="","",+'評価項目(標準)'!F34)</f>
        <v>評価対象工事の実績なし</v>
      </c>
      <c r="I34" s="343"/>
      <c r="J34" s="351"/>
    </row>
    <row r="35" spans="1:13" ht="32.65" customHeight="1" x14ac:dyDescent="0.2">
      <c r="B35" s="314"/>
      <c r="C35" s="317"/>
      <c r="D35" s="269" t="str">
        <f>IF(+'評価項目(標準)'!D35="","",+'評価項目(標準)'!D35)</f>
        <v>配置予定技術者
のCPD
(継続学習制度)
取組実績</v>
      </c>
      <c r="E35" s="269" t="str">
        <f>IF(+'評価項目(標準)'!E35="","",+'評価項目(標準)'!E35)</f>
        <v>各団体が発行するCPDの取組実績</v>
      </c>
      <c r="F35" s="271">
        <f>+IF(+'評価項目(標準)'!J35="","",+'評価項目(標準)'!J35)</f>
        <v>5</v>
      </c>
      <c r="G35" s="7">
        <f>+IF(+'評価項目(標準)'!I35="","",+'評価項目(標準)'!I35)</f>
        <v>5</v>
      </c>
      <c r="H35" s="73" t="str">
        <f>+IF(+'評価項目(標準)'!F35="","",+'評価項目(標準)'!F35)</f>
        <v>換算後の単位数の合計が推奨単位以上</v>
      </c>
      <c r="I35" s="340"/>
      <c r="J35" s="301" t="str">
        <f>IF(I35="","",IF(I35=H35,G35,IF(I35=H36,G36,IF(I35=H37,G37))))</f>
        <v/>
      </c>
    </row>
    <row r="36" spans="1:13" ht="32.65" customHeight="1" x14ac:dyDescent="0.2">
      <c r="B36" s="314"/>
      <c r="C36" s="317"/>
      <c r="D36" s="270"/>
      <c r="E36" s="270"/>
      <c r="F36" s="272"/>
      <c r="G36" s="7">
        <f>+IF(+'評価項目(標準)'!I36="","",+'評価項目(標準)'!I36)</f>
        <v>3</v>
      </c>
      <c r="H36" s="73" t="str">
        <f>+IF(+'評価項目(標準)'!F36="","",+'評価項目(標準)'!F36)</f>
        <v>換算後の単位数の合計が推奨単位の1/2以上</v>
      </c>
      <c r="I36" s="340"/>
      <c r="J36" s="302"/>
    </row>
    <row r="37" spans="1:13" ht="32.65" customHeight="1" thickBot="1" x14ac:dyDescent="0.25">
      <c r="B37" s="315"/>
      <c r="C37" s="318"/>
      <c r="D37" s="279"/>
      <c r="E37" s="279"/>
      <c r="F37" s="280"/>
      <c r="G37" s="77">
        <f>+IF(+'評価項目(標準)'!I37="","",+'評価項目(標準)'!I37)</f>
        <v>0</v>
      </c>
      <c r="H37" s="78" t="str">
        <f>+IF(+'評価項目(標準)'!F37="","",+'評価項目(標準)'!F37)</f>
        <v>換算後の単位数の合計が推奨単位の1/2未満</v>
      </c>
      <c r="I37" s="341"/>
      <c r="J37" s="339"/>
    </row>
    <row r="38" spans="1:13" ht="59.25" customHeight="1" thickTop="1" x14ac:dyDescent="0.2">
      <c r="B38" s="288" t="str">
        <f>IF(+'評価項目(標準)'!B38="","",+'評価項目(標準)'!B38)</f>
        <v>総合評価方式の不履行による加算点の減点</v>
      </c>
      <c r="C38" s="289"/>
      <c r="D38" s="290"/>
      <c r="E38" s="281"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8" s="282"/>
      <c r="G38" s="283"/>
      <c r="H38" s="36" t="str">
        <f>IF('評価項目(標準)'!I38="","",+'評価項目(標準)'!I38)</f>
        <v>△換算前
加算点満点
×1割
×件数</v>
      </c>
      <c r="I38" s="79"/>
      <c r="J38" s="80" t="str">
        <f>IF(+I38="","",-(+'評価項目(標準)'!J40*0.1*I38))</f>
        <v/>
      </c>
    </row>
    <row r="39" spans="1:13" ht="59.25" customHeight="1" x14ac:dyDescent="0.2">
      <c r="B39" s="260" t="str">
        <f>IF(+'評価項目(標準)'!B39="","",+'評価項目(標準)'!B39)</f>
        <v>指名停止措置による
加算点の減点</v>
      </c>
      <c r="C39" s="261"/>
      <c r="D39" s="262"/>
      <c r="E39" s="263"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9" s="264"/>
      <c r="G39" s="265"/>
      <c r="H39" s="36" t="str">
        <f>IF('評価項目(標準)'!I39="","",+'評価項目(標準)'!I39)</f>
        <v>△換算前
加算点満点
×1割</v>
      </c>
      <c r="I39" s="79"/>
      <c r="J39" s="80" t="str">
        <f>IF(+I39="","",-(+'評価項目(標準)'!J40*0.1))</f>
        <v/>
      </c>
    </row>
    <row r="40" spans="1:13" ht="26.25" customHeight="1" x14ac:dyDescent="0.2">
      <c r="E40" s="81"/>
      <c r="F40" s="82"/>
      <c r="G40" s="83"/>
      <c r="I40" s="84" t="s">
        <v>109</v>
      </c>
      <c r="J40" s="133">
        <f>SUM(J5:J39)</f>
        <v>0</v>
      </c>
    </row>
    <row r="41" spans="1:13" ht="13.5" thickBot="1" x14ac:dyDescent="0.25"/>
    <row r="42" spans="1:13" s="85" customFormat="1" ht="21.75" customHeight="1" x14ac:dyDescent="0.2">
      <c r="A42" s="68"/>
      <c r="B42" s="86" t="s">
        <v>110</v>
      </c>
      <c r="C42" s="87"/>
      <c r="D42" s="87"/>
      <c r="E42" s="88"/>
      <c r="F42" s="88"/>
      <c r="G42" s="88"/>
      <c r="H42" s="88"/>
      <c r="I42" s="88"/>
      <c r="J42" s="100"/>
      <c r="K42" s="68"/>
      <c r="L42" s="68"/>
    </row>
    <row r="43" spans="1:13" s="85" customFormat="1" ht="21.75" customHeight="1" x14ac:dyDescent="0.2">
      <c r="A43" s="68"/>
      <c r="B43" s="89" t="s">
        <v>111</v>
      </c>
      <c r="C43" s="90"/>
      <c r="D43" s="275" t="s">
        <v>112</v>
      </c>
      <c r="E43" s="275"/>
      <c r="F43" s="275"/>
      <c r="G43" s="275"/>
      <c r="H43" s="275"/>
      <c r="I43" s="275"/>
      <c r="J43" s="276"/>
      <c r="K43" s="68"/>
      <c r="L43" s="68"/>
    </row>
    <row r="44" spans="1:13" ht="21.75" customHeight="1" x14ac:dyDescent="0.2">
      <c r="B44" s="89" t="s">
        <v>111</v>
      </c>
      <c r="C44" s="91"/>
      <c r="D44" s="275" t="s">
        <v>113</v>
      </c>
      <c r="E44" s="275"/>
      <c r="F44" s="275"/>
      <c r="G44" s="275"/>
      <c r="H44" s="275"/>
      <c r="I44" s="275"/>
      <c r="J44" s="276"/>
    </row>
    <row r="45" spans="1:13" ht="21.75" customHeight="1" x14ac:dyDescent="0.2">
      <c r="B45" s="92" t="s">
        <v>114</v>
      </c>
      <c r="C45" s="93" t="s">
        <v>115</v>
      </c>
      <c r="D45" s="101"/>
      <c r="E45" s="101"/>
      <c r="F45" s="101"/>
      <c r="G45" s="101"/>
      <c r="H45" s="101"/>
      <c r="I45" s="101"/>
      <c r="J45" s="102"/>
    </row>
    <row r="46" spans="1:13" ht="21.75" customHeight="1" thickBot="1" x14ac:dyDescent="0.25">
      <c r="B46" s="95" t="s">
        <v>114</v>
      </c>
      <c r="C46" s="96" t="s">
        <v>116</v>
      </c>
      <c r="D46" s="103"/>
      <c r="E46" s="103"/>
      <c r="F46" s="103"/>
      <c r="G46" s="103"/>
      <c r="H46" s="103"/>
      <c r="I46" s="103"/>
      <c r="J46" s="104"/>
    </row>
    <row r="47" spans="1:13" ht="7.5" customHeight="1" x14ac:dyDescent="0.2">
      <c r="B47" s="98"/>
      <c r="C47" s="98"/>
      <c r="D47" s="98"/>
      <c r="E47" s="99"/>
      <c r="F47" s="99"/>
      <c r="G47" s="99"/>
      <c r="H47" s="99"/>
      <c r="I47" s="99"/>
      <c r="J47" s="99"/>
    </row>
    <row r="48" spans="1:13" ht="24" customHeight="1" x14ac:dyDescent="0.2">
      <c r="A48" s="266"/>
      <c r="B48" s="266"/>
      <c r="C48" s="266"/>
      <c r="D48" s="266"/>
      <c r="E48" s="266"/>
      <c r="F48" s="266"/>
      <c r="G48" s="266"/>
      <c r="H48" s="266"/>
      <c r="I48" s="266"/>
      <c r="J48" s="266"/>
      <c r="K48" s="69"/>
      <c r="L48" s="69"/>
      <c r="M48" s="69"/>
    </row>
  </sheetData>
  <sheetProtection sheet="1" selectLockedCells="1"/>
  <mergeCells count="74">
    <mergeCell ref="J35:J37"/>
    <mergeCell ref="D28:D29"/>
    <mergeCell ref="I35:I37"/>
    <mergeCell ref="I32:I34"/>
    <mergeCell ref="C20:C31"/>
    <mergeCell ref="D35:D37"/>
    <mergeCell ref="E28:E29"/>
    <mergeCell ref="F32:F34"/>
    <mergeCell ref="I23:I27"/>
    <mergeCell ref="D30:D31"/>
    <mergeCell ref="F30:F31"/>
    <mergeCell ref="E32:E34"/>
    <mergeCell ref="J32:J34"/>
    <mergeCell ref="E30:E31"/>
    <mergeCell ref="E3:E4"/>
    <mergeCell ref="J28:J29"/>
    <mergeCell ref="J20:J22"/>
    <mergeCell ref="I20:I22"/>
    <mergeCell ref="F28:F29"/>
    <mergeCell ref="E20:E22"/>
    <mergeCell ref="F20:F22"/>
    <mergeCell ref="I28:I29"/>
    <mergeCell ref="J8:J10"/>
    <mergeCell ref="G11:H11"/>
    <mergeCell ref="I11:I16"/>
    <mergeCell ref="E5:E7"/>
    <mergeCell ref="F5:F7"/>
    <mergeCell ref="F8:F10"/>
    <mergeCell ref="E8:E10"/>
    <mergeCell ref="E11:E16"/>
    <mergeCell ref="B32:B37"/>
    <mergeCell ref="C32:C37"/>
    <mergeCell ref="B3:C4"/>
    <mergeCell ref="D3:D4"/>
    <mergeCell ref="D11:D19"/>
    <mergeCell ref="C11:C19"/>
    <mergeCell ref="D8:D10"/>
    <mergeCell ref="B5:B31"/>
    <mergeCell ref="D23:D27"/>
    <mergeCell ref="C5:C10"/>
    <mergeCell ref="D5:D7"/>
    <mergeCell ref="D20:D22"/>
    <mergeCell ref="E17:E19"/>
    <mergeCell ref="H1:J1"/>
    <mergeCell ref="H2:J2"/>
    <mergeCell ref="I3:I4"/>
    <mergeCell ref="J3:J4"/>
    <mergeCell ref="I17:I19"/>
    <mergeCell ref="G3:H3"/>
    <mergeCell ref="I5:I7"/>
    <mergeCell ref="I8:I10"/>
    <mergeCell ref="J17:J19"/>
    <mergeCell ref="F2:G2"/>
    <mergeCell ref="F11:F16"/>
    <mergeCell ref="J11:J16"/>
    <mergeCell ref="F3:F4"/>
    <mergeCell ref="J5:J7"/>
    <mergeCell ref="F17:F19"/>
    <mergeCell ref="B39:D39"/>
    <mergeCell ref="E39:G39"/>
    <mergeCell ref="A48:J48"/>
    <mergeCell ref="H24:H26"/>
    <mergeCell ref="E23:E27"/>
    <mergeCell ref="F23:F27"/>
    <mergeCell ref="J23:J27"/>
    <mergeCell ref="D43:J43"/>
    <mergeCell ref="D32:D34"/>
    <mergeCell ref="E35:E37"/>
    <mergeCell ref="F35:F37"/>
    <mergeCell ref="E38:G38"/>
    <mergeCell ref="J30:J31"/>
    <mergeCell ref="I30:I31"/>
    <mergeCell ref="D44:J44"/>
    <mergeCell ref="B38:D38"/>
  </mergeCells>
  <phoneticPr fontId="2"/>
  <conditionalFormatting sqref="I5:I7">
    <cfRule type="cellIs" dxfId="30" priority="3" stopIfTrue="1" operator="equal">
      <formula>$F$5</formula>
    </cfRule>
  </conditionalFormatting>
  <conditionalFormatting sqref="I8:I10">
    <cfRule type="cellIs" dxfId="29" priority="25" stopIfTrue="1" operator="equal">
      <formula>$F$8</formula>
    </cfRule>
  </conditionalFormatting>
  <conditionalFormatting sqref="I11:I16">
    <cfRule type="cellIs" dxfId="28" priority="20" stopIfTrue="1" operator="equal">
      <formula>$F$11</formula>
    </cfRule>
  </conditionalFormatting>
  <conditionalFormatting sqref="I17:I19">
    <cfRule type="cellIs" dxfId="27" priority="10" stopIfTrue="1" operator="equal">
      <formula>$F$17</formula>
    </cfRule>
  </conditionalFormatting>
  <conditionalFormatting sqref="I20:I22">
    <cfRule type="cellIs" dxfId="26" priority="17" stopIfTrue="1" operator="equal">
      <formula>$F$20</formula>
    </cfRule>
  </conditionalFormatting>
  <conditionalFormatting sqref="I23">
    <cfRule type="cellIs" dxfId="25" priority="2" stopIfTrue="1" operator="equal">
      <formula>#REF!</formula>
    </cfRule>
  </conditionalFormatting>
  <conditionalFormatting sqref="I28:I29">
    <cfRule type="cellIs" dxfId="24" priority="18" stopIfTrue="1" operator="equal">
      <formula>$F$28</formula>
    </cfRule>
  </conditionalFormatting>
  <conditionalFormatting sqref="I30">
    <cfRule type="cellIs" dxfId="23" priority="26" stopIfTrue="1" operator="equal">
      <formula>#REF!</formula>
    </cfRule>
  </conditionalFormatting>
  <conditionalFormatting sqref="I32:I34">
    <cfRule type="cellIs" dxfId="22" priority="8" stopIfTrue="1" operator="equal">
      <formula>$F$32</formula>
    </cfRule>
  </conditionalFormatting>
  <conditionalFormatting sqref="I35:I37">
    <cfRule type="cellIs" dxfId="21" priority="15" stopIfTrue="1" operator="equal">
      <formula>$F$35</formula>
    </cfRule>
  </conditionalFormatting>
  <dataValidations count="9">
    <dataValidation type="list" allowBlank="1" showInputMessage="1" showErrorMessage="1" sqref="I28:I29" xr:uid="{00000000-0002-0000-0300-000001000000}">
      <formula1>$H$28:$H$29</formula1>
    </dataValidation>
    <dataValidation type="list" allowBlank="1" showInputMessage="1" showErrorMessage="1" sqref="I20:I22" xr:uid="{00000000-0002-0000-0300-000002000000}">
      <formula1>$H$20:$H$22</formula1>
    </dataValidation>
    <dataValidation type="list" allowBlank="1" showInputMessage="1" showErrorMessage="1" sqref="I32:I34" xr:uid="{00000000-0002-0000-0300-000003000000}">
      <formula1>$H$32:$H$34</formula1>
    </dataValidation>
    <dataValidation type="list" allowBlank="1" showInputMessage="1" showErrorMessage="1" sqref="I8:I10" xr:uid="{00000000-0002-0000-0300-000004000000}">
      <formula1>$H$8:$H$10</formula1>
    </dataValidation>
    <dataValidation type="list" allowBlank="1" showInputMessage="1" showErrorMessage="1" sqref="I35:I37" xr:uid="{00000000-0002-0000-0300-000005000000}">
      <formula1>$H$35:$H$37</formula1>
    </dataValidation>
    <dataValidation type="list" allowBlank="1" showInputMessage="1" showErrorMessage="1" sqref="I30:I31" xr:uid="{00000000-0002-0000-0300-000006000000}">
      <formula1>$H$30:$H$31</formula1>
    </dataValidation>
    <dataValidation type="list" allowBlank="1" showInputMessage="1" showErrorMessage="1" sqref="I17:I19" xr:uid="{00000000-0002-0000-0300-000007000000}">
      <formula1>$H$17:$H$19</formula1>
    </dataValidation>
    <dataValidation type="list" allowBlank="1" showInputMessage="1" showErrorMessage="1" sqref="I5:I7" xr:uid="{00000000-0002-0000-0300-000008000000}">
      <formula1>$H$5:$H$7</formula1>
    </dataValidation>
    <dataValidation type="list" allowBlank="1" showInputMessage="1" showErrorMessage="1" sqref="I11:I16" xr:uid="{00000000-0002-0000-0300-000009000000}">
      <formula1>$H$12:$H$16</formula1>
    </dataValidation>
  </dataValidations>
  <printOptions horizontalCentered="1"/>
  <pageMargins left="0.59055118110236227" right="0.19685039370078741" top="0.59055118110236227" bottom="0.59055118110236227"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9"/>
  <sheetViews>
    <sheetView view="pageBreakPreview" topLeftCell="A10" zoomScale="60" zoomScaleNormal="71" workbookViewId="0">
      <selection activeCell="I36" sqref="I36:I38"/>
    </sheetView>
  </sheetViews>
  <sheetFormatPr defaultColWidth="8.7265625" defaultRowHeight="13" x14ac:dyDescent="0.2"/>
  <cols>
    <col min="1" max="1" width="2.453125" style="68" customWidth="1"/>
    <col min="2" max="3" width="6.26953125" style="68" customWidth="1"/>
    <col min="4" max="4" width="17.7265625" style="68" customWidth="1"/>
    <col min="5" max="5" width="56.453125" style="68" customWidth="1"/>
    <col min="6" max="7" width="10.7265625" style="68" customWidth="1"/>
    <col min="8" max="8" width="49.1796875" style="68" customWidth="1"/>
    <col min="9" max="9" width="20.7265625" style="85" customWidth="1"/>
    <col min="10" max="10" width="15.7265625" style="68" customWidth="1"/>
    <col min="11" max="11" width="20.7265625" style="68" customWidth="1"/>
    <col min="12" max="12" width="15.7265625" style="68" customWidth="1"/>
    <col min="13" max="13" width="20.7265625" style="68" customWidth="1"/>
    <col min="14" max="14" width="21.26953125" style="68" customWidth="1"/>
    <col min="15" max="15" width="8.7265625" style="68"/>
    <col min="16" max="16" width="10.453125" style="68" bestFit="1" customWidth="1"/>
    <col min="17" max="16384" width="8.7265625" style="68"/>
  </cols>
  <sheetData>
    <row r="1" spans="2:13" ht="34.15" customHeight="1" x14ac:dyDescent="0.2"/>
    <row r="2" spans="2:13" ht="30.75" customHeight="1" x14ac:dyDescent="0.2">
      <c r="B2" s="2" t="s">
        <v>103</v>
      </c>
      <c r="C2" s="67"/>
      <c r="D2" s="67"/>
      <c r="G2" s="69"/>
      <c r="H2" s="257"/>
      <c r="I2" s="257"/>
      <c r="J2" s="257"/>
    </row>
    <row r="3" spans="2:13" ht="24" customHeight="1" x14ac:dyDescent="0.2">
      <c r="B3" s="70"/>
      <c r="C3" s="70"/>
      <c r="D3" s="70"/>
      <c r="E3" s="70"/>
      <c r="F3" s="304" t="s">
        <v>86</v>
      </c>
      <c r="G3" s="305"/>
      <c r="H3" s="355"/>
      <c r="I3" s="356"/>
      <c r="J3" s="356"/>
      <c r="K3" s="356"/>
      <c r="L3" s="356"/>
      <c r="M3" s="357"/>
    </row>
    <row r="4" spans="2:13" ht="20.149999999999999" customHeight="1" x14ac:dyDescent="0.2">
      <c r="B4" s="319" t="s">
        <v>1</v>
      </c>
      <c r="C4" s="320"/>
      <c r="D4" s="310" t="s">
        <v>2</v>
      </c>
      <c r="E4" s="310" t="s">
        <v>3</v>
      </c>
      <c r="F4" s="310" t="s">
        <v>5</v>
      </c>
      <c r="G4" s="299" t="s">
        <v>104</v>
      </c>
      <c r="H4" s="299"/>
      <c r="I4" s="352" t="s">
        <v>117</v>
      </c>
      <c r="J4" s="352"/>
      <c r="K4" s="352" t="s">
        <v>118</v>
      </c>
      <c r="L4" s="352"/>
      <c r="M4" s="353" t="s">
        <v>119</v>
      </c>
    </row>
    <row r="5" spans="2:13" ht="43.5" customHeight="1" thickBot="1" x14ac:dyDescent="0.25">
      <c r="B5" s="321"/>
      <c r="C5" s="322"/>
      <c r="D5" s="311"/>
      <c r="E5" s="311"/>
      <c r="F5" s="311"/>
      <c r="G5" s="3" t="s">
        <v>8</v>
      </c>
      <c r="H5" s="71" t="s">
        <v>107</v>
      </c>
      <c r="I5" s="3" t="s">
        <v>105</v>
      </c>
      <c r="J5" s="105" t="s">
        <v>106</v>
      </c>
      <c r="K5" s="3" t="s">
        <v>105</v>
      </c>
      <c r="L5" s="105" t="s">
        <v>106</v>
      </c>
      <c r="M5" s="354"/>
    </row>
    <row r="6" spans="2:13" ht="27" customHeight="1" thickTop="1" x14ac:dyDescent="0.2">
      <c r="B6" s="316" t="str">
        <f>IF('評価項目(標準)'!B5="","",+'評価項目(標準)'!B5)</f>
        <v>企　業　の　能　力　等</v>
      </c>
      <c r="C6" s="328" t="str">
        <f>IF(+'評価項目(標準)'!C5="","",+'評価項目(標準)'!C5)</f>
        <v>地域精通度・貢献度</v>
      </c>
      <c r="D6" s="330" t="str">
        <f>IF(+'評価項目(標準)'!D5="","",+'評価項目(標準)'!D5)</f>
        <v>地域精通度</v>
      </c>
      <c r="E6" s="333" t="str">
        <f>IF(+'評価項目(標準)'!E5="","",+'評価項目(標準)'!E5)</f>
        <v>本店等所在地</v>
      </c>
      <c r="F6" s="334">
        <f>+IF(+'評価項目(標準)'!J5="","",+'評価項目(標準)'!J5)</f>
        <v>10</v>
      </c>
      <c r="G6" s="131">
        <f>+IF(+'評価項目(標準)'!I5="","",+'評価項目(標準)'!I5)</f>
        <v>10</v>
      </c>
      <c r="H6" s="130" t="str">
        <f>+IF(+'評価項目(標準)'!F5="","",+'評価項目(標準)'!F5)</f>
        <v>鈴鹿建設事務所管内に本店及び
建設業法上の主たる営業所あり</v>
      </c>
      <c r="I6" s="300"/>
      <c r="J6" s="312" t="str">
        <f>IF(I6="","",VLOOKUP(I6,'評価項目(標準)'!F5:I7,4,FALSE))</f>
        <v/>
      </c>
      <c r="K6" s="344" t="s">
        <v>65</v>
      </c>
      <c r="L6" s="358" t="s">
        <v>65</v>
      </c>
      <c r="M6" s="360" t="str">
        <f>J6</f>
        <v/>
      </c>
    </row>
    <row r="7" spans="2:13" ht="27" customHeight="1" x14ac:dyDescent="0.2">
      <c r="B7" s="317"/>
      <c r="C7" s="329"/>
      <c r="D7" s="327"/>
      <c r="E7" s="323"/>
      <c r="F7" s="308"/>
      <c r="G7" s="5">
        <f>+IF(+'評価項目(標準)'!I6="","",+'評価項目(標準)'!I6)</f>
        <v>5</v>
      </c>
      <c r="H7" s="14" t="str">
        <f>+IF(+'評価項目(標準)'!F6="","",+'評価項目(標準)'!F6)</f>
        <v>北勢地域ブロック内（桑名又は四日市建設事務所管内）に本店及び建設業法上の主たる営業所あり</v>
      </c>
      <c r="I7" s="297"/>
      <c r="J7" s="302"/>
      <c r="K7" s="272"/>
      <c r="L7" s="359"/>
      <c r="M7" s="361"/>
    </row>
    <row r="8" spans="2:13" ht="27" customHeight="1" x14ac:dyDescent="0.2">
      <c r="B8" s="317"/>
      <c r="C8" s="329"/>
      <c r="D8" s="331"/>
      <c r="E8" s="323"/>
      <c r="F8" s="308"/>
      <c r="G8" s="5">
        <f>+IF(+'評価項目(標準)'!I7="","",+'評価項目(標準)'!I7)</f>
        <v>0</v>
      </c>
      <c r="H8" s="15" t="str">
        <f>+IF(+'評価項目(標準)'!F7="","",+'評価項目(標準)'!F7)</f>
        <v>上記以外</v>
      </c>
      <c r="I8" s="297"/>
      <c r="J8" s="302"/>
      <c r="K8" s="272"/>
      <c r="L8" s="359"/>
      <c r="M8" s="361"/>
    </row>
    <row r="9" spans="2:13" ht="27" customHeight="1" x14ac:dyDescent="0.2">
      <c r="B9" s="317"/>
      <c r="C9" s="329"/>
      <c r="D9" s="327" t="str">
        <f>IF(+'評価項目(標準)'!D8="","",+'評価項目(標準)'!D8)</f>
        <v>地域貢献度</v>
      </c>
      <c r="E9" s="269" t="str">
        <f>IF(+'評価項目(標準)'!E8="","",+'評価項目(標準)'!E8)</f>
        <v>災害協定の評価</v>
      </c>
      <c r="F9" s="271">
        <f>+IF(+'評価項目(標準)'!J8="","",+'評価項目(標準)'!J8)</f>
        <v>6</v>
      </c>
      <c r="G9" s="5">
        <f>+IF(+'評価項目(標準)'!I8="","",+'評価項目(標準)'!I8)</f>
        <v>6</v>
      </c>
      <c r="H9" s="14" t="str">
        <f>+IF(+'評価項目(標準)'!F8="","",+'評価項目(標準)'!F8)</f>
        <v>災害協定の実績（２協定以上）あり</v>
      </c>
      <c r="I9" s="296"/>
      <c r="J9" s="301" t="str">
        <f>IF(I9="","",VLOOKUP(I9,'評価項目(標準)'!F8:I10,4,FALSE))</f>
        <v/>
      </c>
      <c r="K9" s="296"/>
      <c r="L9" s="359" t="str">
        <f>IF(K9="","",VLOOKUP(K9,'評価項目(標準)'!F8:I10,4,FALSE))</f>
        <v/>
      </c>
      <c r="M9" s="359" t="str">
        <f>IF(J9="","",IF(L9="","",ROUNDUP(AVERAGE(J9,L9),1)))</f>
        <v/>
      </c>
    </row>
    <row r="10" spans="2:13" ht="27" customHeight="1" x14ac:dyDescent="0.2">
      <c r="B10" s="317"/>
      <c r="C10" s="329"/>
      <c r="D10" s="327"/>
      <c r="E10" s="270"/>
      <c r="F10" s="272"/>
      <c r="G10" s="5">
        <f>+IF(+'評価項目(標準)'!I9="","",+'評価項目(標準)'!I9)</f>
        <v>3</v>
      </c>
      <c r="H10" s="14" t="str">
        <f>+IF(+'評価項目(標準)'!F9="","",+'評価項目(標準)'!F9)</f>
        <v>災害協定の実績（１協定）あり</v>
      </c>
      <c r="I10" s="297"/>
      <c r="J10" s="302"/>
      <c r="K10" s="297"/>
      <c r="L10" s="359"/>
      <c r="M10" s="359"/>
    </row>
    <row r="11" spans="2:13" ht="27" customHeight="1" x14ac:dyDescent="0.2">
      <c r="B11" s="317"/>
      <c r="C11" s="329"/>
      <c r="D11" s="327"/>
      <c r="E11" s="270"/>
      <c r="F11" s="272"/>
      <c r="G11" s="5">
        <f>+IF(+'評価項目(標準)'!I10="","",+'評価項目(標準)'!I10)</f>
        <v>0</v>
      </c>
      <c r="H11" s="15" t="str">
        <f>+IF(+'評価項目(標準)'!F10="","",+'評価項目(標準)'!F10)</f>
        <v>実績なし</v>
      </c>
      <c r="I11" s="297"/>
      <c r="J11" s="302"/>
      <c r="K11" s="297"/>
      <c r="L11" s="359"/>
      <c r="M11" s="359"/>
    </row>
    <row r="12" spans="2:13" ht="40.15" customHeight="1" x14ac:dyDescent="0.2">
      <c r="B12" s="317"/>
      <c r="C12" s="325" t="str">
        <f>IF(+'評価項目(標準)'!C11="","",+'評価項目(標準)'!C11)</f>
        <v>社会貢献度</v>
      </c>
      <c r="D12" s="310" t="str">
        <f>IF(+'評価項目(標準)'!D11="","",+'評価項目(標準)'!D11)</f>
        <v>社会貢献度</v>
      </c>
      <c r="E12" s="335"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2" s="271">
        <f>+IF(+'評価項目(標準)'!J11="","",+'評価項目(標準)'!J11)</f>
        <v>4</v>
      </c>
      <c r="G12" s="267" t="s">
        <v>108</v>
      </c>
      <c r="H12" s="332"/>
      <c r="I12" s="296"/>
      <c r="J12" s="307" t="str">
        <f>IF(I12="","",IF(I12=H13,G13,IF(I12=H14,G14,IF(I12=H15,G15,IF(I12=H16,G16,IF(I12=H17,G17))))))</f>
        <v/>
      </c>
      <c r="K12" s="296"/>
      <c r="L12" s="359" t="str">
        <f>IF(K12="","",IF(K12=H13,G13,IF(K12=H14,G14,IF(K12=H15,G15,IF(K12=H16,G16,IF(K12=H17,G17))))))</f>
        <v/>
      </c>
      <c r="M12" s="359" t="str">
        <f>IF(J12="","",IF(L12="","",ROUNDUP(AVERAGE(J12,L12),1)))</f>
        <v/>
      </c>
    </row>
    <row r="13" spans="2:13" ht="40.15" customHeight="1" x14ac:dyDescent="0.2">
      <c r="B13" s="317"/>
      <c r="C13" s="317"/>
      <c r="D13" s="323"/>
      <c r="E13" s="336"/>
      <c r="F13" s="272"/>
      <c r="G13" s="7">
        <f>+IF(+'評価項目(標準)'!I12="","",+'評価項目(標準)'!I12)</f>
        <v>4</v>
      </c>
      <c r="H13" s="72" t="str">
        <f>+IF(+'評価項目(標準)'!F12="","",+'評価項目(標準)'!F12)</f>
        <v>４点</v>
      </c>
      <c r="I13" s="297"/>
      <c r="J13" s="308"/>
      <c r="K13" s="297"/>
      <c r="L13" s="359"/>
      <c r="M13" s="359"/>
    </row>
    <row r="14" spans="2:13" ht="40.15" customHeight="1" x14ac:dyDescent="0.2">
      <c r="B14" s="317"/>
      <c r="C14" s="317"/>
      <c r="D14" s="323"/>
      <c r="E14" s="336"/>
      <c r="F14" s="272"/>
      <c r="G14" s="7">
        <f>+IF(+'評価項目(標準)'!I13="","",+'評価項目(標準)'!I13)</f>
        <v>3</v>
      </c>
      <c r="H14" s="72" t="str">
        <f>+IF(+'評価項目(標準)'!F13="","",+'評価項目(標準)'!F13)</f>
        <v>３点</v>
      </c>
      <c r="I14" s="297"/>
      <c r="J14" s="308"/>
      <c r="K14" s="297"/>
      <c r="L14" s="359"/>
      <c r="M14" s="359"/>
    </row>
    <row r="15" spans="2:13" ht="40.15" customHeight="1" x14ac:dyDescent="0.2">
      <c r="B15" s="317"/>
      <c r="C15" s="317"/>
      <c r="D15" s="323"/>
      <c r="E15" s="337"/>
      <c r="F15" s="272"/>
      <c r="G15" s="7">
        <f>+IF(+'評価項目(標準)'!I14="","",+'評価項目(標準)'!I14)</f>
        <v>2</v>
      </c>
      <c r="H15" s="72" t="str">
        <f>+IF(+'評価項目(標準)'!F14="","",+'評価項目(標準)'!F14)</f>
        <v>２点</v>
      </c>
      <c r="I15" s="297"/>
      <c r="J15" s="308"/>
      <c r="K15" s="297"/>
      <c r="L15" s="359"/>
      <c r="M15" s="359"/>
    </row>
    <row r="16" spans="2:13" ht="40.15" customHeight="1" x14ac:dyDescent="0.2">
      <c r="B16" s="317"/>
      <c r="C16" s="317"/>
      <c r="D16" s="323"/>
      <c r="E16" s="337"/>
      <c r="F16" s="272"/>
      <c r="G16" s="7">
        <f>+IF(+'評価項目(標準)'!I15="","",+'評価項目(標準)'!I15)</f>
        <v>1</v>
      </c>
      <c r="H16" s="72" t="str">
        <f>+IF(+'評価項目(標準)'!F15="","",+'評価項目(標準)'!F15)</f>
        <v>１点</v>
      </c>
      <c r="I16" s="297"/>
      <c r="J16" s="308"/>
      <c r="K16" s="297"/>
      <c r="L16" s="359"/>
      <c r="M16" s="359"/>
    </row>
    <row r="17" spans="2:13" ht="40.15" customHeight="1" x14ac:dyDescent="0.2">
      <c r="B17" s="317"/>
      <c r="C17" s="317"/>
      <c r="D17" s="323"/>
      <c r="E17" s="338"/>
      <c r="F17" s="306"/>
      <c r="G17" s="7">
        <f>+IF(+'評価項目(標準)'!I16="","",+'評価項目(標準)'!I16)</f>
        <v>0</v>
      </c>
      <c r="H17" s="72" t="str">
        <f>+IF(+'評価項目(標準)'!F16="","",+'評価項目(標準)'!F16)</f>
        <v>実績（取得点）なし</v>
      </c>
      <c r="I17" s="298"/>
      <c r="J17" s="309"/>
      <c r="K17" s="298"/>
      <c r="L17" s="359"/>
      <c r="M17" s="359"/>
    </row>
    <row r="18" spans="2:13" ht="34.15" customHeight="1" x14ac:dyDescent="0.2">
      <c r="B18" s="317"/>
      <c r="C18" s="317"/>
      <c r="D18" s="323"/>
      <c r="E18" s="269" t="str">
        <f>IF(+'評価項目(標準)'!E17="","",+'評価項目(標準)'!E17)</f>
        <v>県内企業による施工</v>
      </c>
      <c r="F18" s="271">
        <f>+IF(+'評価項目(標準)'!J17="","",+'評価項目(標準)'!J17)</f>
        <v>5</v>
      </c>
      <c r="G18" s="7">
        <f>+IF(+'評価項目(標準)'!I17="","",+'評価項目(標準)'!I17)</f>
        <v>5</v>
      </c>
      <c r="H18" s="72" t="str">
        <f>+IF(+'評価項目(標準)'!F17="","",+'評価項目(標準)'!F17)</f>
        <v>県内企業による施工の割合90％以上</v>
      </c>
      <c r="I18" s="296"/>
      <c r="J18" s="301" t="str">
        <f>IF(I18="","",VLOOKUP(I18,'評価項目(標準)'!F17:I19,4,FALSE))</f>
        <v/>
      </c>
      <c r="K18" s="271" t="s">
        <v>65</v>
      </c>
      <c r="L18" s="359" t="s">
        <v>65</v>
      </c>
      <c r="M18" s="361" t="str">
        <f>J18</f>
        <v/>
      </c>
    </row>
    <row r="19" spans="2:13" ht="34.15" customHeight="1" x14ac:dyDescent="0.2">
      <c r="B19" s="317"/>
      <c r="C19" s="317"/>
      <c r="D19" s="323"/>
      <c r="E19" s="270"/>
      <c r="F19" s="272"/>
      <c r="G19" s="7">
        <f>+IF(+'評価項目(標準)'!I18="","",+'評価項目(標準)'!I18)</f>
        <v>3</v>
      </c>
      <c r="H19" s="72" t="str">
        <f>+IF(+'評価項目(標準)'!F18="","",+'評価項目(標準)'!F18)</f>
        <v>県内企業による施工の割合70％以上</v>
      </c>
      <c r="I19" s="297"/>
      <c r="J19" s="302"/>
      <c r="K19" s="272"/>
      <c r="L19" s="359"/>
      <c r="M19" s="361"/>
    </row>
    <row r="20" spans="2:13" ht="34.15" customHeight="1" x14ac:dyDescent="0.2">
      <c r="B20" s="317"/>
      <c r="C20" s="326"/>
      <c r="D20" s="324"/>
      <c r="E20" s="278"/>
      <c r="F20" s="306"/>
      <c r="G20" s="7">
        <f>+IF(+'評価項目(標準)'!I19="","",+'評価項目(標準)'!I19)</f>
        <v>0</v>
      </c>
      <c r="H20" s="72" t="str">
        <f>+IF(+'評価項目(標準)'!F19="","",+'評価項目(標準)'!F19)</f>
        <v>上記以外</v>
      </c>
      <c r="I20" s="298"/>
      <c r="J20" s="303"/>
      <c r="K20" s="306"/>
      <c r="L20" s="359"/>
      <c r="M20" s="361"/>
    </row>
    <row r="21" spans="2:13" ht="34.15" customHeight="1" x14ac:dyDescent="0.2">
      <c r="B21" s="317"/>
      <c r="C21" s="325" t="str">
        <f>IF(+'評価項目(標準)'!C20="","",+'評価項目(標準)'!C20)</f>
        <v>企業の技術力等</v>
      </c>
      <c r="D21" s="310" t="str">
        <f>IF(+'評価項目(標準)'!D20="","",+'評価項目(標準)'!D20)</f>
        <v>工事実績</v>
      </c>
      <c r="E21" s="269" t="str">
        <f>IF(+'評価項目(標準)'!E20="","",+'評価項目(標準)'!E20)</f>
        <v>企業の工事実績</v>
      </c>
      <c r="F21" s="271">
        <f>+IF(+'評価項目(標準)'!J20="","",+'評価項目(標準)'!J20)</f>
        <v>30</v>
      </c>
      <c r="G21" s="7">
        <f>+IF(+'評価項目(標準)'!I20="","",+'評価項目(標準)'!I20)</f>
        <v>30</v>
      </c>
      <c r="H21" s="72" t="str">
        <f>+IF(+'評価項目(標準)'!F20="","",+'評価項目(標準)'!F20)</f>
        <v>評価対象工事①の実績あり</v>
      </c>
      <c r="I21" s="296"/>
      <c r="J21" s="301" t="str">
        <f>IF(I21="","",VLOOKUP(I21,'評価項目(標準)'!F20:I22,4,FALSE))</f>
        <v/>
      </c>
      <c r="K21" s="296"/>
      <c r="L21" s="359" t="str">
        <f>IF(K21="","",VLOOKUP(K21,'評価項目(標準)'!F20:I22,4,FALSE))</f>
        <v/>
      </c>
      <c r="M21" s="359" t="str">
        <f>IF(J21="","",IF(L21="","",ROUNDUP(AVERAGE(J21,L21),1)))</f>
        <v/>
      </c>
    </row>
    <row r="22" spans="2:13" ht="34.15" customHeight="1" x14ac:dyDescent="0.2">
      <c r="B22" s="317"/>
      <c r="C22" s="317"/>
      <c r="D22" s="323"/>
      <c r="E22" s="270"/>
      <c r="F22" s="272"/>
      <c r="G22" s="7">
        <f>+IF(+'評価項目(標準)'!I21="","",+'評価項目(標準)'!I21)</f>
        <v>15</v>
      </c>
      <c r="H22" s="72" t="str">
        <f>+IF(+'評価項目(標準)'!F21="","",+'評価項目(標準)'!F21)</f>
        <v>評価対象工事②の実績あり</v>
      </c>
      <c r="I22" s="297"/>
      <c r="J22" s="302"/>
      <c r="K22" s="297"/>
      <c r="L22" s="359"/>
      <c r="M22" s="359"/>
    </row>
    <row r="23" spans="2:13" ht="34.15" customHeight="1" x14ac:dyDescent="0.2">
      <c r="B23" s="317"/>
      <c r="C23" s="317"/>
      <c r="D23" s="324"/>
      <c r="E23" s="278"/>
      <c r="F23" s="306"/>
      <c r="G23" s="7">
        <f>+IF(+'評価項目(標準)'!I22="","",+'評価項目(標準)'!I22)</f>
        <v>0</v>
      </c>
      <c r="H23" s="73" t="str">
        <f>+IF(+'評価項目(標準)'!F22="","",+'評価項目(標準)'!F22)</f>
        <v>評価対象工事の実績なし</v>
      </c>
      <c r="I23" s="297"/>
      <c r="J23" s="303"/>
      <c r="K23" s="297"/>
      <c r="L23" s="359"/>
      <c r="M23" s="359"/>
    </row>
    <row r="24" spans="2:13" ht="34.15" customHeight="1" x14ac:dyDescent="0.2">
      <c r="B24" s="317"/>
      <c r="C24" s="317"/>
      <c r="D24" s="310" t="str">
        <f>IF(+'評価項目(標準)'!D23="","",+'評価項目(標準)'!D23)</f>
        <v>工事成績</v>
      </c>
      <c r="E24" s="269" t="str">
        <f>IF(+'評価項目(標準)'!E23="","",+'評価項目(標準)'!E23)</f>
        <v>電気工事格付けに係る
平均工事成績</v>
      </c>
      <c r="F24" s="271">
        <f>+IF(+'評価項目(標準)'!J23="","",+'評価項目(標準)'!J23)</f>
        <v>5</v>
      </c>
      <c r="G24" s="5">
        <f>IF(+'評価項目(標準)'!I23="","",+'評価項目(標準)'!I23)</f>
        <v>5</v>
      </c>
      <c r="H24" s="74" t="str">
        <f>IF(+'評価項目(標準)'!F23="","",+'評価項目(標準)'!F23)</f>
        <v xml:space="preserve">８５点以上の場合 </v>
      </c>
      <c r="I24" s="345"/>
      <c r="J24" s="273" t="str">
        <f>IF(NOT(ISNUMBER(I24)),"",IF(I24="","",IF(I24&gt;100,"",IF(I24&gt;85,F24,IF(I24&gt;=75,ROUNDDOWN((ROUND(I24-75,1)*F24/10),1),IF(I24&lt;75,0))))))</f>
        <v/>
      </c>
      <c r="K24" s="345"/>
      <c r="L24" s="273" t="str">
        <f>IF(NOT(ISNUMBER(K24)),"",IF(K24="","",IF(K24&gt;100,"",IF(K24&gt;85,F24,IF(K24&gt;=75,ROUNDDOWN((ROUND(K24-75,1)*F24/10),1),IF(K24&lt;75,0))))))</f>
        <v/>
      </c>
      <c r="M24" s="362" t="str">
        <f>IF(J24="","",IF(L24="","",ROUNDUP(AVERAGE(J24,L24),1)))</f>
        <v/>
      </c>
    </row>
    <row r="25" spans="2:13" ht="34.15" customHeight="1" x14ac:dyDescent="0.2">
      <c r="B25" s="317"/>
      <c r="C25" s="317"/>
      <c r="D25" s="323"/>
      <c r="E25" s="270"/>
      <c r="F25" s="272"/>
      <c r="G25" s="129" t="str">
        <f>IF(+'評価項目(標準)'!I24="","",+'評価項目(標準)'!I24)</f>
        <v/>
      </c>
      <c r="H25" s="267" t="str">
        <f>IF(+'評価項目(標準)'!F24="","",+'評価項目(標準)'!F24)</f>
        <v>７５点以上８５点未満の場合
(平均工事成績点－７５点) × ５/１０</v>
      </c>
      <c r="I25" s="346"/>
      <c r="J25" s="274"/>
      <c r="K25" s="346"/>
      <c r="L25" s="274"/>
      <c r="M25" s="362"/>
    </row>
    <row r="26" spans="2:13" ht="34.15" customHeight="1" x14ac:dyDescent="0.2">
      <c r="B26" s="317"/>
      <c r="C26" s="317"/>
      <c r="D26" s="323"/>
      <c r="E26" s="270"/>
      <c r="F26" s="272"/>
      <c r="G26" s="8" t="str">
        <f>IF(+'評価項目(標準)'!I25="","",+'評価項目(標準)'!I25)</f>
        <v>～</v>
      </c>
      <c r="H26" s="268"/>
      <c r="I26" s="346"/>
      <c r="J26" s="274"/>
      <c r="K26" s="346"/>
      <c r="L26" s="274"/>
      <c r="M26" s="362"/>
    </row>
    <row r="27" spans="2:13" ht="34.15" customHeight="1" x14ac:dyDescent="0.2">
      <c r="B27" s="317"/>
      <c r="C27" s="317"/>
      <c r="D27" s="323"/>
      <c r="E27" s="270"/>
      <c r="F27" s="272"/>
      <c r="G27" s="6" t="str">
        <f>IF(+'評価項目(標準)'!I26="","",+'評価項目(標準)'!I26)</f>
        <v/>
      </c>
      <c r="H27" s="260"/>
      <c r="I27" s="346"/>
      <c r="J27" s="274"/>
      <c r="K27" s="346"/>
      <c r="L27" s="274"/>
      <c r="M27" s="362"/>
    </row>
    <row r="28" spans="2:13" ht="34.15" customHeight="1" x14ac:dyDescent="0.2">
      <c r="B28" s="317"/>
      <c r="C28" s="317"/>
      <c r="D28" s="323"/>
      <c r="E28" s="270"/>
      <c r="F28" s="272"/>
      <c r="G28" s="5">
        <f>IF(+'評価項目(標準)'!I27="","",+'評価項目(標準)'!I27)</f>
        <v>0</v>
      </c>
      <c r="H28" s="74" t="str">
        <f>IF(+'評価項目(標準)'!F27="","",+'評価項目(標準)'!F27)</f>
        <v>７５点未満の場合</v>
      </c>
      <c r="I28" s="347"/>
      <c r="J28" s="274"/>
      <c r="K28" s="347"/>
      <c r="L28" s="274"/>
      <c r="M28" s="362"/>
    </row>
    <row r="29" spans="2:13" ht="34.15" customHeight="1" x14ac:dyDescent="0.2">
      <c r="B29" s="317"/>
      <c r="C29" s="317"/>
      <c r="D29" s="269" t="str">
        <f>IF(+'評価項目(標準)'!D28="","",+'評価項目(標準)'!D28)</f>
        <v>品質
マネジメント</v>
      </c>
      <c r="E29" s="269" t="str">
        <f>IF(+'評価項目(標準)'!E28="","",+'評価項目(標準)'!E28)</f>
        <v>品質マネジメントシステムの認証</v>
      </c>
      <c r="F29" s="271">
        <f>+IF(+'評価項目(標準)'!J28="","",+'評価項目(標準)'!J28)</f>
        <v>3</v>
      </c>
      <c r="G29" s="7">
        <f>+IF(+'評価項目(標準)'!I28="","",+'評価項目(標準)'!I28)</f>
        <v>3</v>
      </c>
      <c r="H29" s="72" t="str">
        <f>+IF(+'評価項目(標準)'!F28="","",+'評価項目(標準)'!F28)</f>
        <v>有</v>
      </c>
      <c r="I29" s="297"/>
      <c r="J29" s="307" t="str">
        <f>IF(I29="","",IF(I29=H29,G29,IF(I29=H30,G30)))</f>
        <v/>
      </c>
      <c r="K29" s="297"/>
      <c r="L29" s="359" t="str">
        <f>IF(K29="","",IF(K29=H29,G29,IF(K29=H30,G30)))</f>
        <v/>
      </c>
      <c r="M29" s="359" t="str">
        <f>IF(J29="","",IF(L29="","",ROUNDUP(AVERAGE(J29,L29),1)))</f>
        <v/>
      </c>
    </row>
    <row r="30" spans="2:13" ht="34.15" customHeight="1" x14ac:dyDescent="0.2">
      <c r="B30" s="317"/>
      <c r="C30" s="317"/>
      <c r="D30" s="323"/>
      <c r="E30" s="278"/>
      <c r="F30" s="306"/>
      <c r="G30" s="7">
        <f>+IF(+'評価項目(標準)'!I29="","",+'評価項目(標準)'!I29)</f>
        <v>0</v>
      </c>
      <c r="H30" s="72" t="str">
        <f>+IF(+'評価項目(標準)'!F29="","",+'評価項目(標準)'!F29)</f>
        <v>無</v>
      </c>
      <c r="I30" s="298"/>
      <c r="J30" s="309"/>
      <c r="K30" s="298"/>
      <c r="L30" s="359"/>
      <c r="M30" s="359"/>
    </row>
    <row r="31" spans="2:13" ht="34.15" customHeight="1" thickBot="1" x14ac:dyDescent="0.25">
      <c r="B31" s="317"/>
      <c r="C31" s="317"/>
      <c r="D31" s="348" t="str">
        <f>IF(+'評価項目(標準)'!D30="","",+'評価項目(標準)'!D30)</f>
        <v>施工能力</v>
      </c>
      <c r="E31" s="269" t="str">
        <f>IF(+'評価項目(標準)'!E30="","",+'評価項目(標準)'!E30)</f>
        <v>登録基幹技能者配置</v>
      </c>
      <c r="F31" s="271">
        <f>+IF(+'評価項目(標準)'!J30="","",+'評価項目(標準)'!J30)</f>
        <v>5</v>
      </c>
      <c r="G31" s="6">
        <f>+IF(+'評価項目(標準)'!I30="","",+'評価項目(標準)'!I30)</f>
        <v>5</v>
      </c>
      <c r="H31" s="14" t="str">
        <f>IF(+'評価項目(標準)'!F30="","",+'評価項目(標準)'!F30)</f>
        <v>有</v>
      </c>
      <c r="I31" s="366"/>
      <c r="J31" s="284" t="str">
        <f>IF(I31="","",IF(I31=H31,G31,IF(I31=H32,G32)))</f>
        <v/>
      </c>
      <c r="K31" s="363" t="s">
        <v>120</v>
      </c>
      <c r="L31" s="359" t="s">
        <v>120</v>
      </c>
      <c r="M31" s="284" t="str">
        <f>J31</f>
        <v/>
      </c>
    </row>
    <row r="32" spans="2:13" ht="34.15" customHeight="1" thickTop="1" thickBot="1" x14ac:dyDescent="0.25">
      <c r="B32" s="318"/>
      <c r="C32" s="318"/>
      <c r="D32" s="349"/>
      <c r="E32" s="279"/>
      <c r="F32" s="280"/>
      <c r="G32" s="6">
        <f>+IF(+'評価項目(標準)'!I31="","",+'評価項目(標準)'!I31)</f>
        <v>0</v>
      </c>
      <c r="H32" s="3" t="str">
        <f>IF(+'評価項目(標準)'!F31="","",+'評価項目(標準)'!F31)</f>
        <v>無</v>
      </c>
      <c r="I32" s="367"/>
      <c r="J32" s="285"/>
      <c r="K32" s="364"/>
      <c r="L32" s="284"/>
      <c r="M32" s="285"/>
    </row>
    <row r="33" spans="1:13" ht="34.15" customHeight="1" thickTop="1" thickBot="1" x14ac:dyDescent="0.25">
      <c r="B33" s="313" t="str">
        <f>IF('評価項目(標準)'!B32="","",+'評価項目(標準)'!B32)</f>
        <v>技術者の能力</v>
      </c>
      <c r="C33" s="316" t="str">
        <f>IF(+'評価項目(標準)'!C32="","",+'評価項目(標準)'!C32)</f>
        <v>技術者の能力</v>
      </c>
      <c r="D33" s="277" t="str">
        <f>IF(+'評価項目(標準)'!D32="","",+'評価項目(標準)'!D32)</f>
        <v>配置予定
技術者の
工事実績</v>
      </c>
      <c r="E33" s="277" t="str">
        <f>IF(+'評価項目(標準)'!E32="","",+'評価項目(標準)'!E32)</f>
        <v>主任（監理）技術者又は
現場代理人としての工事実績</v>
      </c>
      <c r="F33" s="344">
        <f>+IF(+'評価項目(標準)'!J32="","",+'評価項目(標準)'!J32)</f>
        <v>20</v>
      </c>
      <c r="G33" s="75">
        <f>+IF(+'評価項目(標準)'!I32="","",+'評価項目(標準)'!I32)</f>
        <v>20</v>
      </c>
      <c r="H33" s="76" t="str">
        <f>+IF(+'評価項目(標準)'!F32="","",+'評価項目(標準)'!F32)</f>
        <v>評価対象工事②の実績あり</v>
      </c>
      <c r="I33" s="342"/>
      <c r="J33" s="350" t="str">
        <f>IF(I33="","",VLOOKUP(I33,'評価項目(標準)'!F32:I34,4,FALSE))</f>
        <v/>
      </c>
      <c r="K33" s="342"/>
      <c r="L33" s="285" t="str">
        <f>IF(K33="","",VLOOKUP(K33,'評価項目(標準)'!F32:I34,4,FALSE))</f>
        <v/>
      </c>
      <c r="M33" s="285" t="str">
        <f>IF(J33="","",IF(L33="","",ROUNDUP(AVERAGE(J33,L33),1)))</f>
        <v/>
      </c>
    </row>
    <row r="34" spans="1:13" ht="34.15" customHeight="1" thickTop="1" thickBot="1" x14ac:dyDescent="0.25">
      <c r="B34" s="314"/>
      <c r="C34" s="317"/>
      <c r="D34" s="270"/>
      <c r="E34" s="270"/>
      <c r="F34" s="272"/>
      <c r="G34" s="7">
        <f>+IF(+'評価項目(標準)'!I33="","",+'評価項目(標準)'!I33)</f>
        <v>10</v>
      </c>
      <c r="H34" s="72" t="str">
        <f>+IF(+'評価項目(標準)'!F33="","",+'評価項目(標準)'!F33)</f>
        <v>評価対象工事③の実績あり</v>
      </c>
      <c r="I34" s="342"/>
      <c r="J34" s="350"/>
      <c r="K34" s="342"/>
      <c r="L34" s="285"/>
      <c r="M34" s="285"/>
    </row>
    <row r="35" spans="1:13" ht="34.15" customHeight="1" thickTop="1" x14ac:dyDescent="0.2">
      <c r="B35" s="314"/>
      <c r="C35" s="317"/>
      <c r="D35" s="278"/>
      <c r="E35" s="278"/>
      <c r="F35" s="306"/>
      <c r="G35" s="7">
        <f>+IF(+'評価項目(標準)'!I34="","",+'評価項目(標準)'!I34)</f>
        <v>0</v>
      </c>
      <c r="H35" s="73" t="str">
        <f>+IF(+'評価項目(標準)'!F34="","",+'評価項目(標準)'!F34)</f>
        <v>評価対象工事の実績なし</v>
      </c>
      <c r="I35" s="343"/>
      <c r="J35" s="351"/>
      <c r="K35" s="343"/>
      <c r="L35" s="358"/>
      <c r="M35" s="358"/>
    </row>
    <row r="36" spans="1:13" ht="34.15" customHeight="1" thickBot="1" x14ac:dyDescent="0.25">
      <c r="B36" s="314"/>
      <c r="C36" s="317"/>
      <c r="D36" s="269" t="str">
        <f>IF(+'評価項目(標準)'!D35="","",+'評価項目(標準)'!D35)</f>
        <v>配置予定技術者
のCPD
(継続学習制度)
取組実績</v>
      </c>
      <c r="E36" s="269" t="str">
        <f>IF(+'評価項目(標準)'!E35="","",+'評価項目(標準)'!E35)</f>
        <v>各団体が発行するCPDの取組実績</v>
      </c>
      <c r="F36" s="271">
        <f>+IF(+'評価項目(標準)'!J35="","",+'評価項目(標準)'!J35)</f>
        <v>5</v>
      </c>
      <c r="G36" s="7">
        <f>+IF(+'評価項目(標準)'!I35="","",+'評価項目(標準)'!I35)</f>
        <v>5</v>
      </c>
      <c r="H36" s="73" t="str">
        <f>+IF(+'評価項目(標準)'!F35="","",+'評価項目(標準)'!F35)</f>
        <v>換算後の単位数の合計が推奨単位以上</v>
      </c>
      <c r="I36" s="340"/>
      <c r="J36" s="301" t="str">
        <f>IF(I36="","",IF(I36=H36,G36,IF(I36=H37,G37,IF(I36=H38,G38))))</f>
        <v/>
      </c>
      <c r="K36" s="340"/>
      <c r="L36" s="284" t="str">
        <f>IF(K36="","",IF(K36=H36,G36,IF(K36=H37,G37,IF(K36=H38,G38))))</f>
        <v/>
      </c>
      <c r="M36" s="284" t="str">
        <f>IF(J36="","",IF(L36="","",ROUNDUP(AVERAGE(J36,L36),1)))</f>
        <v/>
      </c>
    </row>
    <row r="37" spans="1:13" ht="34.15" customHeight="1" thickTop="1" thickBot="1" x14ac:dyDescent="0.25">
      <c r="B37" s="314"/>
      <c r="C37" s="317"/>
      <c r="D37" s="270"/>
      <c r="E37" s="270"/>
      <c r="F37" s="272"/>
      <c r="G37" s="7">
        <f>+IF(+'評価項目(標準)'!I36="","",+'評価項目(標準)'!I36)</f>
        <v>3</v>
      </c>
      <c r="H37" s="73" t="str">
        <f>+IF(+'評価項目(標準)'!F36="","",+'評価項目(標準)'!F36)</f>
        <v>換算後の単位数の合計が推奨単位の1/2以上</v>
      </c>
      <c r="I37" s="340"/>
      <c r="J37" s="302"/>
      <c r="K37" s="340"/>
      <c r="L37" s="285"/>
      <c r="M37" s="285"/>
    </row>
    <row r="38" spans="1:13" ht="34.15" customHeight="1" thickTop="1" thickBot="1" x14ac:dyDescent="0.25">
      <c r="B38" s="315"/>
      <c r="C38" s="318"/>
      <c r="D38" s="279"/>
      <c r="E38" s="279"/>
      <c r="F38" s="280"/>
      <c r="G38" s="77">
        <f>+IF(+'評価項目(標準)'!I37="","",+'評価項目(標準)'!I37)</f>
        <v>0</v>
      </c>
      <c r="H38" s="78" t="str">
        <f>+IF(+'評価項目(標準)'!F37="","",+'評価項目(標準)'!F37)</f>
        <v>換算後の単位数の合計が推奨単位の1/2未満</v>
      </c>
      <c r="I38" s="341"/>
      <c r="J38" s="339"/>
      <c r="K38" s="341"/>
      <c r="L38" s="285"/>
      <c r="M38" s="285"/>
    </row>
    <row r="39" spans="1:13" ht="59.25" customHeight="1" thickTop="1" x14ac:dyDescent="0.2">
      <c r="B39" s="288" t="str">
        <f>IF(+'評価項目(標準)'!B38="","",+'評価項目(標準)'!B38)</f>
        <v>総合評価方式の不履行による加算点の減点</v>
      </c>
      <c r="C39" s="289"/>
      <c r="D39" s="290"/>
      <c r="E39" s="281"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9" s="282"/>
      <c r="G39" s="283"/>
      <c r="H39" s="36" t="str">
        <f>IF('評価項目(標準)'!I38="","",+'評価項目(標準)'!I38)</f>
        <v>△換算前
加算点満点
×1割
×件数</v>
      </c>
      <c r="I39" s="79"/>
      <c r="J39" s="80">
        <f>IF(+I39="",0,-(+'評価項目(標準)'!J40*0.1*I39))</f>
        <v>0</v>
      </c>
      <c r="K39" s="79"/>
      <c r="L39" s="106">
        <f>IF(+K39="",0,-(+'評価項目(標準)'!J40*0.1*K39))</f>
        <v>0</v>
      </c>
      <c r="M39" s="106" t="str">
        <f>IF(J39+L39=0,"",J39+L39)</f>
        <v/>
      </c>
    </row>
    <row r="40" spans="1:13" ht="59.25" customHeight="1" thickBot="1" x14ac:dyDescent="0.25">
      <c r="B40" s="260" t="str">
        <f>IF(+'評価項目(標準)'!B39="","",+'評価項目(標準)'!B39)</f>
        <v>指名停止措置による
加算点の減点</v>
      </c>
      <c r="C40" s="261"/>
      <c r="D40" s="262"/>
      <c r="E40" s="263"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0" s="264"/>
      <c r="G40" s="265"/>
      <c r="H40" s="36" t="str">
        <f>IF('評価項目(標準)'!I39="","",+'評価項目(標準)'!I39)</f>
        <v>△換算前
加算点満点
×1割</v>
      </c>
      <c r="I40" s="79"/>
      <c r="J40" s="80"/>
      <c r="K40" s="79"/>
      <c r="L40" s="107"/>
      <c r="M40" s="108" t="str">
        <f>IF(I40+K40&gt;0,-'評価項目(標準)'!J40*0.1,"")</f>
        <v/>
      </c>
    </row>
    <row r="41" spans="1:13" ht="26.25" customHeight="1" thickBot="1" x14ac:dyDescent="0.25">
      <c r="E41" s="81"/>
      <c r="F41" s="82"/>
      <c r="G41" s="83"/>
      <c r="I41" s="109"/>
      <c r="J41" s="110"/>
      <c r="K41" s="111"/>
      <c r="L41" s="84" t="s">
        <v>109</v>
      </c>
      <c r="M41" s="132">
        <f>SUM(M6:M40)</f>
        <v>0</v>
      </c>
    </row>
    <row r="42" spans="1:13" ht="13.5" thickBot="1" x14ac:dyDescent="0.25"/>
    <row r="43" spans="1:13" s="85" customFormat="1" ht="21.75" customHeight="1" x14ac:dyDescent="0.2">
      <c r="A43" s="68"/>
      <c r="B43" s="86" t="s">
        <v>110</v>
      </c>
      <c r="C43" s="87"/>
      <c r="D43" s="87"/>
      <c r="E43" s="88"/>
      <c r="F43" s="88"/>
      <c r="G43" s="88"/>
      <c r="H43" s="88"/>
      <c r="I43" s="88"/>
      <c r="J43" s="88"/>
      <c r="K43" s="112"/>
      <c r="L43" s="113"/>
    </row>
    <row r="44" spans="1:13" s="85" customFormat="1" ht="21.75" customHeight="1" x14ac:dyDescent="0.2">
      <c r="A44" s="68"/>
      <c r="B44" s="89" t="s">
        <v>111</v>
      </c>
      <c r="C44" s="90"/>
      <c r="D44" s="365" t="s">
        <v>112</v>
      </c>
      <c r="E44" s="365"/>
      <c r="F44" s="365"/>
      <c r="G44" s="365"/>
      <c r="H44" s="365"/>
      <c r="I44" s="365"/>
      <c r="J44" s="365"/>
      <c r="K44" s="68"/>
      <c r="L44" s="114"/>
    </row>
    <row r="45" spans="1:13" ht="21.75" customHeight="1" x14ac:dyDescent="0.2">
      <c r="B45" s="89" t="s">
        <v>111</v>
      </c>
      <c r="C45" s="91"/>
      <c r="D45" s="365" t="s">
        <v>113</v>
      </c>
      <c r="E45" s="365"/>
      <c r="F45" s="365"/>
      <c r="G45" s="365"/>
      <c r="H45" s="365"/>
      <c r="I45" s="365"/>
      <c r="J45" s="365"/>
      <c r="L45" s="114"/>
    </row>
    <row r="46" spans="1:13" ht="21.75" customHeight="1" x14ac:dyDescent="0.2">
      <c r="B46" s="92" t="s">
        <v>114</v>
      </c>
      <c r="C46" s="93" t="s">
        <v>115</v>
      </c>
      <c r="D46" s="94"/>
      <c r="E46" s="94"/>
      <c r="F46" s="94"/>
      <c r="G46" s="94"/>
      <c r="H46" s="94"/>
      <c r="I46" s="94"/>
      <c r="J46" s="94"/>
      <c r="L46" s="114"/>
    </row>
    <row r="47" spans="1:13" ht="21.75" customHeight="1" thickBot="1" x14ac:dyDescent="0.25">
      <c r="B47" s="95" t="s">
        <v>114</v>
      </c>
      <c r="C47" s="96" t="s">
        <v>116</v>
      </c>
      <c r="D47" s="97"/>
      <c r="E47" s="97"/>
      <c r="F47" s="97"/>
      <c r="G47" s="97"/>
      <c r="H47" s="97"/>
      <c r="I47" s="97"/>
      <c r="J47" s="97"/>
      <c r="K47" s="115"/>
      <c r="L47" s="116"/>
    </row>
    <row r="48" spans="1:13" ht="7.5" customHeight="1" x14ac:dyDescent="0.2">
      <c r="B48" s="98"/>
      <c r="C48" s="98"/>
      <c r="D48" s="98"/>
      <c r="E48" s="99"/>
      <c r="F48" s="99"/>
      <c r="G48" s="99"/>
      <c r="H48" s="99"/>
      <c r="I48" s="99"/>
      <c r="J48" s="99"/>
    </row>
    <row r="49" spans="1:13" ht="24" customHeight="1" x14ac:dyDescent="0.2">
      <c r="A49" s="266"/>
      <c r="B49" s="266"/>
      <c r="C49" s="266"/>
      <c r="D49" s="266"/>
      <c r="E49" s="266"/>
      <c r="F49" s="266"/>
      <c r="G49" s="266"/>
      <c r="H49" s="266"/>
      <c r="I49" s="266"/>
      <c r="J49" s="266"/>
      <c r="K49" s="69"/>
      <c r="L49" s="69"/>
      <c r="M49" s="69"/>
    </row>
  </sheetData>
  <sheetProtection sheet="1" selectLockedCells="1"/>
  <mergeCells count="105">
    <mergeCell ref="B4:C5"/>
    <mergeCell ref="D4:D5"/>
    <mergeCell ref="E4:E5"/>
    <mergeCell ref="F4:F5"/>
    <mergeCell ref="G4:H4"/>
    <mergeCell ref="I4:J4"/>
    <mergeCell ref="C6:C11"/>
    <mergeCell ref="D6:D8"/>
    <mergeCell ref="E6:E8"/>
    <mergeCell ref="F6:F8"/>
    <mergeCell ref="I6:I8"/>
    <mergeCell ref="E9:E11"/>
    <mergeCell ref="F9:F11"/>
    <mergeCell ref="I9:I11"/>
    <mergeCell ref="J9:J11"/>
    <mergeCell ref="B6:B32"/>
    <mergeCell ref="C21:C32"/>
    <mergeCell ref="C12:C20"/>
    <mergeCell ref="F12:F17"/>
    <mergeCell ref="G12:H12"/>
    <mergeCell ref="I12:I17"/>
    <mergeCell ref="F29:F30"/>
    <mergeCell ref="I29:I30"/>
    <mergeCell ref="J29:J30"/>
    <mergeCell ref="D44:J44"/>
    <mergeCell ref="D45:J45"/>
    <mergeCell ref="H2:J2"/>
    <mergeCell ref="F3:G3"/>
    <mergeCell ref="J31:J32"/>
    <mergeCell ref="I31:I32"/>
    <mergeCell ref="D21:D23"/>
    <mergeCell ref="E21:E23"/>
    <mergeCell ref="F21:F23"/>
    <mergeCell ref="I21:I23"/>
    <mergeCell ref="J21:J23"/>
    <mergeCell ref="D24:D28"/>
    <mergeCell ref="E24:E28"/>
    <mergeCell ref="F24:F28"/>
    <mergeCell ref="I24:I28"/>
    <mergeCell ref="J24:J28"/>
    <mergeCell ref="H25:H27"/>
    <mergeCell ref="D29:D30"/>
    <mergeCell ref="E29:E30"/>
    <mergeCell ref="B39:D39"/>
    <mergeCell ref="E39:G39"/>
    <mergeCell ref="I36:I38"/>
    <mergeCell ref="J36:J38"/>
    <mergeCell ref="E12:E17"/>
    <mergeCell ref="A49:J49"/>
    <mergeCell ref="K6:K8"/>
    <mergeCell ref="K9:K11"/>
    <mergeCell ref="K12:K17"/>
    <mergeCell ref="K18:K20"/>
    <mergeCell ref="K21:K23"/>
    <mergeCell ref="K24:K28"/>
    <mergeCell ref="K29:K30"/>
    <mergeCell ref="K33:K35"/>
    <mergeCell ref="K36:K38"/>
    <mergeCell ref="B33:B38"/>
    <mergeCell ref="C33:C38"/>
    <mergeCell ref="D33:D35"/>
    <mergeCell ref="E33:E35"/>
    <mergeCell ref="F33:F35"/>
    <mergeCell ref="I33:I35"/>
    <mergeCell ref="J33:J35"/>
    <mergeCell ref="D36:D38"/>
    <mergeCell ref="E36:E38"/>
    <mergeCell ref="F36:F38"/>
    <mergeCell ref="B40:D40"/>
    <mergeCell ref="E40:G40"/>
    <mergeCell ref="K31:K32"/>
    <mergeCell ref="D31:D32"/>
    <mergeCell ref="L36:L38"/>
    <mergeCell ref="L33:L35"/>
    <mergeCell ref="L29:L30"/>
    <mergeCell ref="L21:L23"/>
    <mergeCell ref="M36:M38"/>
    <mergeCell ref="M33:M35"/>
    <mergeCell ref="M29:M30"/>
    <mergeCell ref="M21:M23"/>
    <mergeCell ref="L24:L28"/>
    <mergeCell ref="M24:M28"/>
    <mergeCell ref="M31:M32"/>
    <mergeCell ref="L31:L32"/>
    <mergeCell ref="E31:E32"/>
    <mergeCell ref="F31:F32"/>
    <mergeCell ref="D9:D11"/>
    <mergeCell ref="E18:E20"/>
    <mergeCell ref="F18:F20"/>
    <mergeCell ref="D12:D20"/>
    <mergeCell ref="K4:L4"/>
    <mergeCell ref="M4:M5"/>
    <mergeCell ref="H3:M3"/>
    <mergeCell ref="L6:L8"/>
    <mergeCell ref="M6:M8"/>
    <mergeCell ref="J6:J8"/>
    <mergeCell ref="M12:M17"/>
    <mergeCell ref="M9:M11"/>
    <mergeCell ref="L18:L20"/>
    <mergeCell ref="M18:M20"/>
    <mergeCell ref="J12:J17"/>
    <mergeCell ref="I18:I20"/>
    <mergeCell ref="J18:J20"/>
    <mergeCell ref="L12:L17"/>
    <mergeCell ref="L9:L11"/>
  </mergeCells>
  <phoneticPr fontId="2"/>
  <conditionalFormatting sqref="I6:I8">
    <cfRule type="cellIs" dxfId="20" priority="16" stopIfTrue="1" operator="equal">
      <formula>$F$6</formula>
    </cfRule>
  </conditionalFormatting>
  <conditionalFormatting sqref="I9:I11">
    <cfRule type="cellIs" dxfId="19" priority="25" stopIfTrue="1" operator="equal">
      <formula>$F$9</formula>
    </cfRule>
  </conditionalFormatting>
  <conditionalFormatting sqref="I12:I17 K12:K17">
    <cfRule type="cellIs" dxfId="18" priority="23" stopIfTrue="1" operator="equal">
      <formula>$F$12</formula>
    </cfRule>
  </conditionalFormatting>
  <conditionalFormatting sqref="I18:I20 K18:K20">
    <cfRule type="cellIs" dxfId="17" priority="18" stopIfTrue="1" operator="equal">
      <formula>$F$18</formula>
    </cfRule>
  </conditionalFormatting>
  <conditionalFormatting sqref="I21:I23">
    <cfRule type="cellIs" dxfId="16" priority="21" stopIfTrue="1" operator="equal">
      <formula>$F$21</formula>
    </cfRule>
  </conditionalFormatting>
  <conditionalFormatting sqref="I24">
    <cfRule type="cellIs" dxfId="15" priority="15" stopIfTrue="1" operator="equal">
      <formula>#REF!</formula>
    </cfRule>
  </conditionalFormatting>
  <conditionalFormatting sqref="I29:I30">
    <cfRule type="cellIs" dxfId="14" priority="22" stopIfTrue="1" operator="equal">
      <formula>$F$29</formula>
    </cfRule>
  </conditionalFormatting>
  <conditionalFormatting sqref="I31 K31">
    <cfRule type="cellIs" dxfId="13" priority="27" stopIfTrue="1" operator="equal">
      <formula>#REF!</formula>
    </cfRule>
  </conditionalFormatting>
  <conditionalFormatting sqref="I33:I35">
    <cfRule type="cellIs" dxfId="12" priority="17" stopIfTrue="1" operator="equal">
      <formula>$F$33</formula>
    </cfRule>
  </conditionalFormatting>
  <conditionalFormatting sqref="I36:I38">
    <cfRule type="cellIs" dxfId="11" priority="20" stopIfTrue="1" operator="equal">
      <formula>$F$36</formula>
    </cfRule>
  </conditionalFormatting>
  <conditionalFormatting sqref="K6:K8">
    <cfRule type="cellIs" dxfId="10" priority="5" stopIfTrue="1" operator="equal">
      <formula>$F$6</formula>
    </cfRule>
  </conditionalFormatting>
  <conditionalFormatting sqref="K9:K11">
    <cfRule type="cellIs" dxfId="9" priority="14" stopIfTrue="1" operator="equal">
      <formula>$F$9</formula>
    </cfRule>
  </conditionalFormatting>
  <conditionalFormatting sqref="K21:K23">
    <cfRule type="cellIs" dxfId="8" priority="10" stopIfTrue="1" operator="equal">
      <formula>$F$21</formula>
    </cfRule>
  </conditionalFormatting>
  <conditionalFormatting sqref="K24">
    <cfRule type="cellIs" dxfId="7" priority="1" stopIfTrue="1" operator="equal">
      <formula>#REF!</formula>
    </cfRule>
  </conditionalFormatting>
  <conditionalFormatting sqref="K29:K30">
    <cfRule type="cellIs" dxfId="6" priority="11" stopIfTrue="1" operator="equal">
      <formula>$F$29</formula>
    </cfRule>
  </conditionalFormatting>
  <conditionalFormatting sqref="K33:K35">
    <cfRule type="cellIs" dxfId="5" priority="6" stopIfTrue="1" operator="equal">
      <formula>$F$33</formula>
    </cfRule>
  </conditionalFormatting>
  <conditionalFormatting sqref="K36:K38">
    <cfRule type="cellIs" dxfId="4" priority="9" stopIfTrue="1" operator="equal">
      <formula>$F$36</formula>
    </cfRule>
  </conditionalFormatting>
  <dataValidations count="9">
    <dataValidation type="list" allowBlank="1" showInputMessage="1" showErrorMessage="1" sqref="I36:I38 K36:K38" xr:uid="{00000000-0002-0000-0400-000000000000}">
      <formula1>$H$36:$H$38</formula1>
    </dataValidation>
    <dataValidation type="list" allowBlank="1" showInputMessage="1" showErrorMessage="1" sqref="I9:I11 K9:K11" xr:uid="{00000000-0002-0000-0400-000001000000}">
      <formula1>$H$9:$H$11</formula1>
    </dataValidation>
    <dataValidation type="list" allowBlank="1" showInputMessage="1" showErrorMessage="1" sqref="I33:I35 K33:K35" xr:uid="{00000000-0002-0000-0400-000002000000}">
      <formula1>$H$33:$H$35</formula1>
    </dataValidation>
    <dataValidation type="list" allowBlank="1" showInputMessage="1" showErrorMessage="1" sqref="I21:I23 K21:K23" xr:uid="{00000000-0002-0000-0400-000003000000}">
      <formula1>$H$21:$H$23</formula1>
    </dataValidation>
    <dataValidation type="list" allowBlank="1" showInputMessage="1" showErrorMessage="1" sqref="I29:I30 K29:K30" xr:uid="{00000000-0002-0000-0400-000004000000}">
      <formula1>$H$29:$H$30</formula1>
    </dataValidation>
    <dataValidation type="list" allowBlank="1" showInputMessage="1" showErrorMessage="1" sqref="I31:I32" xr:uid="{00000000-0002-0000-0400-000006000000}">
      <formula1>$H$31:$H$32</formula1>
    </dataValidation>
    <dataValidation type="list" allowBlank="1" showInputMessage="1" showErrorMessage="1" sqref="I18:I20" xr:uid="{00000000-0002-0000-0400-000007000000}">
      <formula1>$H$18:$H$20</formula1>
    </dataValidation>
    <dataValidation type="list" allowBlank="1" showInputMessage="1" showErrorMessage="1" sqref="I6:I8" xr:uid="{00000000-0002-0000-0400-000008000000}">
      <formula1>$H$6:$H$8</formula1>
    </dataValidation>
    <dataValidation type="list" allowBlank="1" showInputMessage="1" showErrorMessage="1" sqref="K12:K17 I12:I17" xr:uid="{00000000-0002-0000-0400-000009000000}">
      <formula1>$H$13:$H$17</formula1>
    </dataValidation>
  </dataValidations>
  <printOptions horizontalCentered="1"/>
  <pageMargins left="0.59055118110236227" right="0.19685039370078741" top="0.59055118110236227" bottom="0.59055118110236227"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57"/>
  <sheetViews>
    <sheetView view="pageBreakPreview" zoomScale="70" zoomScaleNormal="85" zoomScaleSheetLayoutView="70" workbookViewId="0">
      <selection activeCell="R15" sqref="R15"/>
    </sheetView>
  </sheetViews>
  <sheetFormatPr defaultColWidth="3.1796875" defaultRowHeight="18" customHeight="1" x14ac:dyDescent="0.2"/>
  <cols>
    <col min="1" max="49" width="3.81640625" style="16" customWidth="1"/>
    <col min="50" max="16384" width="3.1796875" style="16"/>
  </cols>
  <sheetData>
    <row r="1" spans="1:70" ht="22.5" customHeight="1" x14ac:dyDescent="0.2">
      <c r="A1" s="35" t="s">
        <v>121</v>
      </c>
      <c r="O1" s="17"/>
      <c r="P1" s="17"/>
      <c r="Q1" s="17"/>
      <c r="R1" s="18"/>
      <c r="S1" s="18"/>
      <c r="T1" s="18"/>
      <c r="U1" s="18"/>
      <c r="V1" s="18"/>
      <c r="W1" s="18"/>
      <c r="X1" s="18"/>
      <c r="Y1" s="18"/>
      <c r="Z1" s="18"/>
      <c r="AA1" s="18"/>
      <c r="AB1" s="18"/>
      <c r="AC1" s="18"/>
      <c r="AD1" s="18"/>
      <c r="AE1" s="18"/>
      <c r="AF1" s="18"/>
      <c r="AG1" s="18"/>
      <c r="AH1" s="18"/>
      <c r="AI1" s="18"/>
      <c r="AJ1" s="446" t="s">
        <v>122</v>
      </c>
      <c r="AK1" s="447"/>
      <c r="AL1" s="447"/>
      <c r="AM1" s="447"/>
      <c r="AN1" s="447"/>
      <c r="AO1" s="447"/>
      <c r="AP1" s="447"/>
      <c r="AQ1" s="447"/>
      <c r="AR1" s="447"/>
      <c r="AS1" s="447"/>
      <c r="AT1" s="447"/>
      <c r="AU1" s="447"/>
      <c r="AV1" s="447"/>
      <c r="AW1" s="447"/>
      <c r="AX1" s="447"/>
      <c r="AY1" s="447"/>
      <c r="AZ1" s="447"/>
      <c r="BA1" s="447"/>
      <c r="BB1" s="447"/>
      <c r="BC1" s="447"/>
      <c r="BD1" s="447"/>
      <c r="BE1" s="447"/>
      <c r="BF1" s="447"/>
      <c r="BG1" s="447"/>
      <c r="BH1" s="447"/>
      <c r="BI1" s="447"/>
      <c r="BJ1" s="447"/>
      <c r="BK1" s="447"/>
      <c r="BL1" s="447"/>
      <c r="BM1" s="447"/>
      <c r="BN1" s="447"/>
      <c r="BO1" s="447"/>
      <c r="BP1" s="447"/>
      <c r="BQ1" s="447"/>
      <c r="BR1" s="447"/>
    </row>
    <row r="2" spans="1:70" ht="22.5" customHeight="1" thickBot="1" x14ac:dyDescent="0.25">
      <c r="O2" s="405" t="s">
        <v>123</v>
      </c>
      <c r="P2" s="406"/>
      <c r="Q2" s="407"/>
      <c r="R2" s="408"/>
      <c r="S2" s="409"/>
      <c r="T2" s="409"/>
      <c r="U2" s="409"/>
      <c r="V2" s="409"/>
      <c r="W2" s="409"/>
      <c r="X2" s="409"/>
      <c r="Y2" s="409"/>
      <c r="Z2" s="409"/>
      <c r="AA2" s="409"/>
      <c r="AB2" s="409"/>
      <c r="AC2" s="409"/>
      <c r="AD2" s="409"/>
      <c r="AE2" s="409"/>
      <c r="AF2" s="409"/>
      <c r="AG2" s="409"/>
      <c r="AH2" s="409"/>
      <c r="AI2" s="410"/>
      <c r="AJ2" s="448"/>
      <c r="AK2" s="448"/>
      <c r="AL2" s="448"/>
      <c r="AM2" s="448"/>
      <c r="AN2" s="448"/>
      <c r="AO2" s="448"/>
      <c r="AP2" s="448"/>
      <c r="AQ2" s="448"/>
      <c r="AR2" s="448"/>
      <c r="AS2" s="448"/>
      <c r="AT2" s="448"/>
      <c r="AU2" s="448"/>
      <c r="AV2" s="448"/>
      <c r="AW2" s="448"/>
      <c r="AX2" s="448"/>
      <c r="AY2" s="448"/>
      <c r="AZ2" s="448"/>
      <c r="BA2" s="448"/>
      <c r="BB2" s="448"/>
      <c r="BC2" s="448"/>
      <c r="BD2" s="448"/>
      <c r="BE2" s="448"/>
      <c r="BF2" s="448"/>
      <c r="BG2" s="448"/>
      <c r="BH2" s="448"/>
      <c r="BI2" s="448"/>
      <c r="BJ2" s="448"/>
      <c r="BK2" s="448"/>
      <c r="BL2" s="448"/>
      <c r="BM2" s="448"/>
      <c r="BN2" s="448"/>
      <c r="BO2" s="448"/>
      <c r="BP2" s="448"/>
      <c r="BQ2" s="448"/>
      <c r="BR2" s="448"/>
    </row>
    <row r="3" spans="1:70" ht="15" customHeight="1" x14ac:dyDescent="0.2">
      <c r="A3" s="411" t="s">
        <v>124</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3"/>
      <c r="AJ3" s="475" t="s">
        <v>125</v>
      </c>
      <c r="AK3" s="476"/>
      <c r="AL3" s="476"/>
      <c r="AM3" s="476"/>
      <c r="AN3" s="476"/>
      <c r="AO3" s="476"/>
      <c r="AP3" s="476"/>
      <c r="AQ3" s="476"/>
      <c r="AR3" s="476"/>
      <c r="AS3" s="476"/>
      <c r="AT3" s="476"/>
      <c r="AU3" s="476"/>
      <c r="AV3" s="476"/>
      <c r="AW3" s="476"/>
      <c r="AX3" s="476"/>
      <c r="AY3" s="476"/>
      <c r="AZ3" s="476"/>
      <c r="BA3" s="476"/>
      <c r="BB3" s="476"/>
      <c r="BC3" s="476"/>
      <c r="BD3" s="476"/>
      <c r="BE3" s="476"/>
      <c r="BF3" s="476"/>
      <c r="BG3" s="476"/>
      <c r="BH3" s="476"/>
      <c r="BI3" s="476"/>
      <c r="BJ3" s="476"/>
      <c r="BK3" s="476"/>
      <c r="BL3" s="476"/>
      <c r="BM3" s="476"/>
      <c r="BN3" s="476"/>
      <c r="BO3" s="476"/>
      <c r="BP3" s="476"/>
      <c r="BQ3" s="476"/>
      <c r="BR3" s="477"/>
    </row>
    <row r="4" spans="1:70" ht="15" customHeight="1" x14ac:dyDescent="0.2">
      <c r="A4" s="414"/>
      <c r="B4" s="415"/>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6"/>
      <c r="AJ4" s="478"/>
      <c r="AK4" s="479"/>
      <c r="AL4" s="479"/>
      <c r="AM4" s="479"/>
      <c r="AN4" s="479"/>
      <c r="AO4" s="479"/>
      <c r="AP4" s="479"/>
      <c r="AQ4" s="479"/>
      <c r="AR4" s="479"/>
      <c r="AS4" s="479"/>
      <c r="AT4" s="479"/>
      <c r="AU4" s="479"/>
      <c r="AV4" s="479"/>
      <c r="AW4" s="479"/>
      <c r="AX4" s="479"/>
      <c r="AY4" s="479"/>
      <c r="AZ4" s="479"/>
      <c r="BA4" s="479"/>
      <c r="BB4" s="479"/>
      <c r="BC4" s="479"/>
      <c r="BD4" s="479"/>
      <c r="BE4" s="479"/>
      <c r="BF4" s="479"/>
      <c r="BG4" s="479"/>
      <c r="BH4" s="479"/>
      <c r="BI4" s="479"/>
      <c r="BJ4" s="479"/>
      <c r="BK4" s="479"/>
      <c r="BL4" s="479"/>
      <c r="BM4" s="479"/>
      <c r="BN4" s="479"/>
      <c r="BO4" s="479"/>
      <c r="BP4" s="479"/>
      <c r="BQ4" s="479"/>
      <c r="BR4" s="480"/>
    </row>
    <row r="5" spans="1:70" ht="20.149999999999999" customHeight="1" x14ac:dyDescent="0.2">
      <c r="A5" s="417" t="s">
        <v>14</v>
      </c>
      <c r="B5" s="418"/>
      <c r="C5" s="418"/>
      <c r="D5" s="419"/>
      <c r="E5" s="424" t="s">
        <v>126</v>
      </c>
      <c r="F5" s="425"/>
      <c r="G5" s="425"/>
      <c r="H5" s="425"/>
      <c r="I5" s="425"/>
      <c r="J5" s="426"/>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8"/>
      <c r="AJ5" s="444" t="s">
        <v>127</v>
      </c>
      <c r="AK5" s="445"/>
      <c r="AL5" s="484" t="s">
        <v>128</v>
      </c>
      <c r="AM5" s="485"/>
      <c r="AN5" s="485"/>
      <c r="AO5" s="485"/>
      <c r="AP5" s="485"/>
      <c r="AQ5" s="485"/>
      <c r="AR5" s="485"/>
      <c r="AS5" s="485"/>
      <c r="AT5" s="485"/>
      <c r="AU5" s="485"/>
      <c r="AV5" s="485"/>
      <c r="AW5" s="485"/>
      <c r="AX5" s="485"/>
      <c r="AY5" s="485"/>
      <c r="AZ5" s="485"/>
      <c r="BA5" s="485"/>
      <c r="BB5" s="485"/>
      <c r="BC5" s="485"/>
      <c r="BD5" s="485"/>
      <c r="BE5" s="485"/>
      <c r="BF5" s="485"/>
      <c r="BG5" s="485"/>
      <c r="BH5" s="485"/>
      <c r="BI5" s="485"/>
      <c r="BJ5" s="485"/>
      <c r="BK5" s="485"/>
      <c r="BL5" s="485"/>
      <c r="BM5" s="485"/>
      <c r="BN5" s="485"/>
      <c r="BO5" s="485"/>
      <c r="BP5" s="485"/>
      <c r="BQ5" s="485"/>
      <c r="BR5" s="486"/>
    </row>
    <row r="6" spans="1:70" ht="20.149999999999999" customHeight="1" x14ac:dyDescent="0.2">
      <c r="A6" s="420"/>
      <c r="B6" s="399"/>
      <c r="C6" s="399"/>
      <c r="D6" s="421"/>
      <c r="E6" s="396"/>
      <c r="F6" s="397"/>
      <c r="G6" s="397"/>
      <c r="H6" s="397"/>
      <c r="I6" s="397"/>
      <c r="J6" s="429"/>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1"/>
      <c r="AJ6" s="404"/>
      <c r="AK6" s="403"/>
      <c r="AL6" s="436"/>
      <c r="AM6" s="436"/>
      <c r="AN6" s="436"/>
      <c r="AO6" s="436"/>
      <c r="AP6" s="436"/>
      <c r="AQ6" s="436"/>
      <c r="AR6" s="436"/>
      <c r="AS6" s="436"/>
      <c r="AT6" s="436"/>
      <c r="AU6" s="436"/>
      <c r="AV6" s="436"/>
      <c r="AW6" s="436"/>
      <c r="AX6" s="436"/>
      <c r="AY6" s="436"/>
      <c r="AZ6" s="436"/>
      <c r="BA6" s="436"/>
      <c r="BB6" s="436"/>
      <c r="BC6" s="436"/>
      <c r="BD6" s="436"/>
      <c r="BE6" s="436"/>
      <c r="BF6" s="436"/>
      <c r="BG6" s="436"/>
      <c r="BH6" s="436"/>
      <c r="BI6" s="436"/>
      <c r="BJ6" s="436"/>
      <c r="BK6" s="436"/>
      <c r="BL6" s="436"/>
      <c r="BM6" s="436"/>
      <c r="BN6" s="436"/>
      <c r="BO6" s="436"/>
      <c r="BP6" s="436"/>
      <c r="BQ6" s="436"/>
      <c r="BR6" s="437"/>
    </row>
    <row r="7" spans="1:70" ht="20.149999999999999" customHeight="1" x14ac:dyDescent="0.2">
      <c r="A7" s="420"/>
      <c r="B7" s="399"/>
      <c r="C7" s="399"/>
      <c r="D7" s="421"/>
      <c r="E7" s="370" t="s">
        <v>129</v>
      </c>
      <c r="F7" s="374"/>
      <c r="G7" s="374"/>
      <c r="H7" s="374"/>
      <c r="I7" s="374"/>
      <c r="J7" s="441" t="s">
        <v>130</v>
      </c>
      <c r="K7" s="442"/>
      <c r="L7" s="442"/>
      <c r="M7" s="442"/>
      <c r="N7" s="442"/>
      <c r="O7" s="442"/>
      <c r="P7" s="442"/>
      <c r="Q7" s="442"/>
      <c r="R7" s="442"/>
      <c r="S7" s="442"/>
      <c r="T7" s="442"/>
      <c r="U7" s="442"/>
      <c r="V7" s="442"/>
      <c r="W7" s="442"/>
      <c r="X7" s="442"/>
      <c r="Y7" s="442"/>
      <c r="Z7" s="442"/>
      <c r="AA7" s="442"/>
      <c r="AB7" s="442"/>
      <c r="AC7" s="442"/>
      <c r="AD7" s="442"/>
      <c r="AE7" s="442"/>
      <c r="AF7" s="442"/>
      <c r="AG7" s="442"/>
      <c r="AH7" s="442"/>
      <c r="AI7" s="443"/>
      <c r="AJ7" s="402" t="s">
        <v>131</v>
      </c>
      <c r="AK7" s="403"/>
      <c r="AL7" s="487" t="s">
        <v>132</v>
      </c>
      <c r="AM7" s="487"/>
      <c r="AN7" s="487"/>
      <c r="AO7" s="487"/>
      <c r="AP7" s="487"/>
      <c r="AQ7" s="487"/>
      <c r="AR7" s="487"/>
      <c r="AS7" s="487"/>
      <c r="AT7" s="487"/>
      <c r="AU7" s="487"/>
      <c r="AV7" s="487"/>
      <c r="AW7" s="487"/>
      <c r="AX7" s="487"/>
      <c r="AY7" s="487"/>
      <c r="AZ7" s="487"/>
      <c r="BA7" s="487"/>
      <c r="BB7" s="487"/>
      <c r="BC7" s="487"/>
      <c r="BD7" s="487"/>
      <c r="BE7" s="487"/>
      <c r="BF7" s="487"/>
      <c r="BG7" s="487"/>
      <c r="BH7" s="487"/>
      <c r="BI7" s="487"/>
      <c r="BJ7" s="487"/>
      <c r="BK7" s="487"/>
      <c r="BL7" s="487"/>
      <c r="BM7" s="487"/>
      <c r="BN7" s="487"/>
      <c r="BO7" s="487"/>
      <c r="BP7" s="487"/>
      <c r="BQ7" s="487"/>
      <c r="BR7" s="488"/>
    </row>
    <row r="8" spans="1:70" ht="20.149999999999999" customHeight="1" x14ac:dyDescent="0.2">
      <c r="A8" s="420"/>
      <c r="B8" s="399"/>
      <c r="C8" s="399"/>
      <c r="D8" s="421"/>
      <c r="E8" s="394" t="s">
        <v>133</v>
      </c>
      <c r="F8" s="395"/>
      <c r="G8" s="395"/>
      <c r="H8" s="395"/>
      <c r="I8" s="395"/>
      <c r="J8" s="432"/>
      <c r="K8" s="433"/>
      <c r="L8" s="433"/>
      <c r="M8" s="433"/>
      <c r="N8" s="433"/>
      <c r="O8" s="433"/>
      <c r="P8" s="433"/>
      <c r="Q8" s="433"/>
      <c r="R8" s="433"/>
      <c r="S8" s="433"/>
      <c r="T8" s="433"/>
      <c r="U8" s="433"/>
      <c r="V8" s="433"/>
      <c r="W8" s="433"/>
      <c r="X8" s="433"/>
      <c r="Y8" s="433"/>
      <c r="Z8" s="433"/>
      <c r="AA8" s="433"/>
      <c r="AB8" s="433"/>
      <c r="AC8" s="433"/>
      <c r="AD8" s="433"/>
      <c r="AE8" s="433"/>
      <c r="AF8" s="433"/>
      <c r="AG8" s="433"/>
      <c r="AH8" s="433"/>
      <c r="AI8" s="434"/>
      <c r="AJ8" s="404"/>
      <c r="AK8" s="403"/>
      <c r="AL8" s="487"/>
      <c r="AM8" s="487"/>
      <c r="AN8" s="487"/>
      <c r="AO8" s="487"/>
      <c r="AP8" s="487"/>
      <c r="AQ8" s="487"/>
      <c r="AR8" s="487"/>
      <c r="AS8" s="487"/>
      <c r="AT8" s="487"/>
      <c r="AU8" s="487"/>
      <c r="AV8" s="487"/>
      <c r="AW8" s="487"/>
      <c r="AX8" s="487"/>
      <c r="AY8" s="487"/>
      <c r="AZ8" s="487"/>
      <c r="BA8" s="487"/>
      <c r="BB8" s="487"/>
      <c r="BC8" s="487"/>
      <c r="BD8" s="487"/>
      <c r="BE8" s="487"/>
      <c r="BF8" s="487"/>
      <c r="BG8" s="487"/>
      <c r="BH8" s="487"/>
      <c r="BI8" s="487"/>
      <c r="BJ8" s="487"/>
      <c r="BK8" s="487"/>
      <c r="BL8" s="487"/>
      <c r="BM8" s="487"/>
      <c r="BN8" s="487"/>
      <c r="BO8" s="487"/>
      <c r="BP8" s="487"/>
      <c r="BQ8" s="487"/>
      <c r="BR8" s="488"/>
    </row>
    <row r="9" spans="1:70" ht="20.149999999999999" customHeight="1" x14ac:dyDescent="0.2">
      <c r="A9" s="420"/>
      <c r="B9" s="399"/>
      <c r="C9" s="399"/>
      <c r="D9" s="421"/>
      <c r="E9" s="396"/>
      <c r="F9" s="397"/>
      <c r="G9" s="397"/>
      <c r="H9" s="397"/>
      <c r="I9" s="397"/>
      <c r="J9" s="429"/>
      <c r="K9" s="430"/>
      <c r="L9" s="430"/>
      <c r="M9" s="430"/>
      <c r="N9" s="430"/>
      <c r="O9" s="430"/>
      <c r="P9" s="430"/>
      <c r="Q9" s="430"/>
      <c r="R9" s="430"/>
      <c r="S9" s="430"/>
      <c r="T9" s="430"/>
      <c r="U9" s="430"/>
      <c r="V9" s="430"/>
      <c r="W9" s="430"/>
      <c r="X9" s="430"/>
      <c r="Y9" s="430"/>
      <c r="Z9" s="430"/>
      <c r="AA9" s="430"/>
      <c r="AB9" s="430"/>
      <c r="AC9" s="430"/>
      <c r="AD9" s="430"/>
      <c r="AE9" s="430"/>
      <c r="AF9" s="430"/>
      <c r="AG9" s="430"/>
      <c r="AH9" s="430"/>
      <c r="AI9" s="431"/>
      <c r="AJ9" s="404"/>
      <c r="AK9" s="403"/>
      <c r="AL9" s="487"/>
      <c r="AM9" s="487"/>
      <c r="AN9" s="487"/>
      <c r="AO9" s="487"/>
      <c r="AP9" s="487"/>
      <c r="AQ9" s="487"/>
      <c r="AR9" s="487"/>
      <c r="AS9" s="487"/>
      <c r="AT9" s="487"/>
      <c r="AU9" s="487"/>
      <c r="AV9" s="487"/>
      <c r="AW9" s="487"/>
      <c r="AX9" s="487"/>
      <c r="AY9" s="487"/>
      <c r="AZ9" s="487"/>
      <c r="BA9" s="487"/>
      <c r="BB9" s="487"/>
      <c r="BC9" s="487"/>
      <c r="BD9" s="487"/>
      <c r="BE9" s="487"/>
      <c r="BF9" s="487"/>
      <c r="BG9" s="487"/>
      <c r="BH9" s="487"/>
      <c r="BI9" s="487"/>
      <c r="BJ9" s="487"/>
      <c r="BK9" s="487"/>
      <c r="BL9" s="487"/>
      <c r="BM9" s="487"/>
      <c r="BN9" s="487"/>
      <c r="BO9" s="487"/>
      <c r="BP9" s="487"/>
      <c r="BQ9" s="487"/>
      <c r="BR9" s="488"/>
    </row>
    <row r="10" spans="1:70" ht="20.149999999999999" customHeight="1" x14ac:dyDescent="0.2">
      <c r="A10" s="420"/>
      <c r="B10" s="399"/>
      <c r="C10" s="399"/>
      <c r="D10" s="421"/>
      <c r="E10" s="398" t="s">
        <v>134</v>
      </c>
      <c r="F10" s="399"/>
      <c r="G10" s="399"/>
      <c r="H10" s="399"/>
      <c r="I10" s="399"/>
      <c r="J10" s="435"/>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7"/>
      <c r="AJ10" s="404" t="s">
        <v>135</v>
      </c>
      <c r="AK10" s="403"/>
      <c r="AL10" s="487" t="s">
        <v>136</v>
      </c>
      <c r="AM10" s="436"/>
      <c r="AN10" s="436"/>
      <c r="AO10" s="436"/>
      <c r="AP10" s="436"/>
      <c r="AQ10" s="436"/>
      <c r="AR10" s="436"/>
      <c r="AS10" s="436"/>
      <c r="AT10" s="436"/>
      <c r="AU10" s="436"/>
      <c r="AV10" s="436"/>
      <c r="AW10" s="436"/>
      <c r="AX10" s="436"/>
      <c r="AY10" s="436"/>
      <c r="AZ10" s="436"/>
      <c r="BA10" s="436"/>
      <c r="BB10" s="436"/>
      <c r="BC10" s="436"/>
      <c r="BD10" s="436"/>
      <c r="BE10" s="436"/>
      <c r="BF10" s="436"/>
      <c r="BG10" s="436"/>
      <c r="BH10" s="436"/>
      <c r="BI10" s="436"/>
      <c r="BJ10" s="436"/>
      <c r="BK10" s="436"/>
      <c r="BL10" s="436"/>
      <c r="BM10" s="436"/>
      <c r="BN10" s="436"/>
      <c r="BO10" s="436"/>
      <c r="BP10" s="436"/>
      <c r="BQ10" s="436"/>
      <c r="BR10" s="437"/>
    </row>
    <row r="11" spans="1:70" ht="20.149999999999999" customHeight="1" thickBot="1" x14ac:dyDescent="0.25">
      <c r="A11" s="422"/>
      <c r="B11" s="401"/>
      <c r="C11" s="401"/>
      <c r="D11" s="423"/>
      <c r="E11" s="400"/>
      <c r="F11" s="401"/>
      <c r="G11" s="401"/>
      <c r="H11" s="401"/>
      <c r="I11" s="401"/>
      <c r="J11" s="438"/>
      <c r="K11" s="439"/>
      <c r="L11" s="439"/>
      <c r="M11" s="439"/>
      <c r="N11" s="439"/>
      <c r="O11" s="439"/>
      <c r="P11" s="439"/>
      <c r="Q11" s="439"/>
      <c r="R11" s="439"/>
      <c r="S11" s="439"/>
      <c r="T11" s="439"/>
      <c r="U11" s="439"/>
      <c r="V11" s="439"/>
      <c r="W11" s="439"/>
      <c r="X11" s="439"/>
      <c r="Y11" s="439"/>
      <c r="Z11" s="439"/>
      <c r="AA11" s="439"/>
      <c r="AB11" s="439"/>
      <c r="AC11" s="439"/>
      <c r="AD11" s="439"/>
      <c r="AE11" s="439"/>
      <c r="AF11" s="439"/>
      <c r="AG11" s="439"/>
      <c r="AH11" s="439"/>
      <c r="AI11" s="440"/>
      <c r="AJ11" s="404"/>
      <c r="AK11" s="403"/>
      <c r="AL11" s="436"/>
      <c r="AM11" s="436"/>
      <c r="AN11" s="436"/>
      <c r="AO11" s="436"/>
      <c r="AP11" s="436"/>
      <c r="AQ11" s="436"/>
      <c r="AR11" s="436"/>
      <c r="AS11" s="436"/>
      <c r="AT11" s="436"/>
      <c r="AU11" s="436"/>
      <c r="AV11" s="436"/>
      <c r="AW11" s="436"/>
      <c r="AX11" s="436"/>
      <c r="AY11" s="436"/>
      <c r="AZ11" s="436"/>
      <c r="BA11" s="436"/>
      <c r="BB11" s="436"/>
      <c r="BC11" s="436"/>
      <c r="BD11" s="436"/>
      <c r="BE11" s="436"/>
      <c r="BF11" s="436"/>
      <c r="BG11" s="436"/>
      <c r="BH11" s="436"/>
      <c r="BI11" s="436"/>
      <c r="BJ11" s="436"/>
      <c r="BK11" s="436"/>
      <c r="BL11" s="436"/>
      <c r="BM11" s="436"/>
      <c r="BN11" s="436"/>
      <c r="BO11" s="436"/>
      <c r="BP11" s="436"/>
      <c r="BQ11" s="436"/>
      <c r="BR11" s="437"/>
    </row>
    <row r="12" spans="1:70" ht="15" customHeight="1" thickTop="1" x14ac:dyDescent="0.2">
      <c r="A12" s="381"/>
      <c r="B12" s="382"/>
      <c r="C12" s="382"/>
      <c r="D12" s="382"/>
      <c r="E12" s="382"/>
      <c r="F12" s="382"/>
      <c r="G12" s="379" t="s">
        <v>137</v>
      </c>
      <c r="H12" s="379"/>
      <c r="I12" s="379"/>
      <c r="J12" s="379"/>
      <c r="K12" s="379"/>
      <c r="L12" s="379"/>
      <c r="M12" s="379"/>
      <c r="N12" s="379"/>
      <c r="O12" s="379"/>
      <c r="P12" s="379"/>
      <c r="Q12" s="379"/>
      <c r="R12" s="379"/>
      <c r="S12" s="379"/>
      <c r="T12" s="379"/>
      <c r="U12" s="379"/>
      <c r="V12" s="379"/>
      <c r="W12" s="379"/>
      <c r="X12" s="379"/>
      <c r="Y12" s="379"/>
      <c r="Z12" s="379"/>
      <c r="AA12" s="379"/>
      <c r="AB12" s="379"/>
      <c r="AC12" s="379"/>
      <c r="AD12" s="19"/>
      <c r="AE12" s="19"/>
      <c r="AF12" s="19"/>
      <c r="AG12" s="19"/>
      <c r="AH12" s="19"/>
      <c r="AI12" s="20"/>
      <c r="AJ12" s="451" t="s">
        <v>138</v>
      </c>
      <c r="AK12" s="452"/>
      <c r="AL12" s="452"/>
      <c r="AM12" s="452"/>
      <c r="AN12" s="452"/>
      <c r="AO12" s="452"/>
      <c r="AP12" s="452"/>
      <c r="AQ12" s="452"/>
      <c r="AR12" s="452"/>
      <c r="AS12" s="452"/>
      <c r="AT12" s="452"/>
      <c r="AU12" s="452"/>
      <c r="AV12" s="452"/>
      <c r="AW12" s="452"/>
      <c r="AX12" s="452"/>
      <c r="AY12" s="452"/>
      <c r="AZ12" s="452"/>
      <c r="BA12" s="452"/>
      <c r="BB12" s="452"/>
      <c r="BC12" s="452"/>
      <c r="BD12" s="452"/>
      <c r="BE12" s="452"/>
      <c r="BF12" s="452"/>
      <c r="BG12" s="452"/>
      <c r="BH12" s="452"/>
      <c r="BI12" s="452"/>
      <c r="BJ12" s="452"/>
      <c r="BK12" s="452"/>
      <c r="BL12" s="452"/>
      <c r="BM12" s="452"/>
      <c r="BN12" s="452"/>
      <c r="BO12" s="452"/>
      <c r="BP12" s="452"/>
      <c r="BQ12" s="452"/>
      <c r="BR12" s="453"/>
    </row>
    <row r="13" spans="1:70" ht="15" customHeight="1" x14ac:dyDescent="0.2">
      <c r="A13" s="383"/>
      <c r="B13" s="384"/>
      <c r="C13" s="384"/>
      <c r="D13" s="384"/>
      <c r="E13" s="384"/>
      <c r="F13" s="384"/>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72" t="s">
        <v>139</v>
      </c>
      <c r="AE13" s="372"/>
      <c r="AF13" s="372"/>
      <c r="AG13" s="372" t="s">
        <v>140</v>
      </c>
      <c r="AH13" s="372"/>
      <c r="AI13" s="373"/>
      <c r="AJ13" s="414"/>
      <c r="AK13" s="415"/>
      <c r="AL13" s="415"/>
      <c r="AM13" s="415"/>
      <c r="AN13" s="415"/>
      <c r="AO13" s="415"/>
      <c r="AP13" s="415"/>
      <c r="AQ13" s="415"/>
      <c r="AR13" s="415"/>
      <c r="AS13" s="415"/>
      <c r="AT13" s="415"/>
      <c r="AU13" s="415"/>
      <c r="AV13" s="415"/>
      <c r="AW13" s="415"/>
      <c r="AX13" s="415"/>
      <c r="AY13" s="415"/>
      <c r="AZ13" s="415"/>
      <c r="BA13" s="415"/>
      <c r="BB13" s="415"/>
      <c r="BC13" s="415"/>
      <c r="BD13" s="415"/>
      <c r="BE13" s="415"/>
      <c r="BF13" s="415"/>
      <c r="BG13" s="415"/>
      <c r="BH13" s="415"/>
      <c r="BI13" s="415"/>
      <c r="BJ13" s="415"/>
      <c r="BK13" s="415"/>
      <c r="BL13" s="415"/>
      <c r="BM13" s="415"/>
      <c r="BN13" s="415"/>
      <c r="BO13" s="415"/>
      <c r="BP13" s="415"/>
      <c r="BQ13" s="415"/>
      <c r="BR13" s="416"/>
    </row>
    <row r="14" spans="1:70" ht="21.75" customHeight="1" x14ac:dyDescent="0.2">
      <c r="A14" s="385" t="s">
        <v>24</v>
      </c>
      <c r="B14" s="386"/>
      <c r="C14" s="386"/>
      <c r="D14" s="387"/>
      <c r="E14" s="117" t="s">
        <v>141</v>
      </c>
      <c r="F14" s="119" t="s">
        <v>142</v>
      </c>
      <c r="G14" s="119"/>
      <c r="H14" s="21"/>
      <c r="I14" s="21"/>
      <c r="J14" s="21"/>
      <c r="K14" s="21"/>
      <c r="L14" s="21"/>
      <c r="M14" s="21"/>
      <c r="N14" s="21"/>
      <c r="O14" s="21"/>
      <c r="P14" s="21"/>
      <c r="Q14" s="21"/>
      <c r="R14" s="21"/>
      <c r="S14" s="21"/>
      <c r="T14" s="21"/>
      <c r="U14" s="21"/>
      <c r="V14" s="21"/>
      <c r="W14" s="21"/>
      <c r="X14" s="21"/>
      <c r="Y14" s="21"/>
      <c r="Z14" s="21"/>
      <c r="AA14" s="21"/>
      <c r="AB14" s="21"/>
      <c r="AC14" s="21"/>
      <c r="AD14" s="391"/>
      <c r="AE14" s="392"/>
      <c r="AF14" s="393"/>
      <c r="AG14" s="370"/>
      <c r="AH14" s="374"/>
      <c r="AI14" s="375"/>
      <c r="AJ14" s="444" t="s">
        <v>127</v>
      </c>
      <c r="AK14" s="445"/>
      <c r="AL14" s="485" t="s">
        <v>143</v>
      </c>
      <c r="AM14" s="485"/>
      <c r="AN14" s="485"/>
      <c r="AO14" s="485"/>
      <c r="AP14" s="485"/>
      <c r="AQ14" s="485"/>
      <c r="AR14" s="485"/>
      <c r="AS14" s="485"/>
      <c r="AT14" s="485"/>
      <c r="AU14" s="485"/>
      <c r="AV14" s="485"/>
      <c r="AW14" s="485"/>
      <c r="AX14" s="485"/>
      <c r="AY14" s="485"/>
      <c r="AZ14" s="485"/>
      <c r="BA14" s="485"/>
      <c r="BB14" s="485"/>
      <c r="BC14" s="485"/>
      <c r="BD14" s="485"/>
      <c r="BE14" s="485"/>
      <c r="BF14" s="485"/>
      <c r="BG14" s="485"/>
      <c r="BH14" s="485"/>
      <c r="BI14" s="485"/>
      <c r="BJ14" s="485"/>
      <c r="BK14" s="485"/>
      <c r="BL14" s="485"/>
      <c r="BM14" s="485"/>
      <c r="BN14" s="485"/>
      <c r="BO14" s="485"/>
      <c r="BP14" s="485"/>
      <c r="BQ14" s="485"/>
      <c r="BR14" s="486"/>
    </row>
    <row r="15" spans="1:70" ht="22.5" customHeight="1" x14ac:dyDescent="0.2">
      <c r="A15" s="388"/>
      <c r="B15" s="389"/>
      <c r="C15" s="389"/>
      <c r="D15" s="390"/>
      <c r="E15" s="117" t="s">
        <v>144</v>
      </c>
      <c r="F15" s="119" t="s">
        <v>145</v>
      </c>
      <c r="G15" s="119"/>
      <c r="H15" s="21"/>
      <c r="I15" s="21"/>
      <c r="J15" s="21"/>
      <c r="K15" s="21"/>
      <c r="L15" s="21"/>
      <c r="M15" s="21"/>
      <c r="N15" s="21"/>
      <c r="O15" s="21"/>
      <c r="P15" s="21"/>
      <c r="Q15" s="21"/>
      <c r="R15" s="21"/>
      <c r="S15" s="21"/>
      <c r="T15" s="21"/>
      <c r="U15" s="21"/>
      <c r="V15" s="21"/>
      <c r="W15" s="21"/>
      <c r="X15" s="21"/>
      <c r="Y15" s="21"/>
      <c r="Z15" s="21"/>
      <c r="AA15" s="21"/>
      <c r="AB15" s="21"/>
      <c r="AC15" s="21"/>
      <c r="AD15" s="391"/>
      <c r="AE15" s="392"/>
      <c r="AF15" s="393"/>
      <c r="AG15" s="370"/>
      <c r="AH15" s="374"/>
      <c r="AI15" s="375"/>
      <c r="AJ15" s="404"/>
      <c r="AK15" s="403"/>
      <c r="AL15" s="436"/>
      <c r="AM15" s="436"/>
      <c r="AN15" s="436"/>
      <c r="AO15" s="436"/>
      <c r="AP15" s="436"/>
      <c r="AQ15" s="436"/>
      <c r="AR15" s="436"/>
      <c r="AS15" s="436"/>
      <c r="AT15" s="436"/>
      <c r="AU15" s="436"/>
      <c r="AV15" s="436"/>
      <c r="AW15" s="436"/>
      <c r="AX15" s="436"/>
      <c r="AY15" s="436"/>
      <c r="AZ15" s="436"/>
      <c r="BA15" s="436"/>
      <c r="BB15" s="436"/>
      <c r="BC15" s="436"/>
      <c r="BD15" s="436"/>
      <c r="BE15" s="436"/>
      <c r="BF15" s="436"/>
      <c r="BG15" s="436"/>
      <c r="BH15" s="436"/>
      <c r="BI15" s="436"/>
      <c r="BJ15" s="436"/>
      <c r="BK15" s="436"/>
      <c r="BL15" s="436"/>
      <c r="BM15" s="436"/>
      <c r="BN15" s="436"/>
      <c r="BO15" s="436"/>
      <c r="BP15" s="436"/>
      <c r="BQ15" s="436"/>
      <c r="BR15" s="437"/>
    </row>
    <row r="16" spans="1:70" ht="22.5" customHeight="1" x14ac:dyDescent="0.2">
      <c r="A16" s="388"/>
      <c r="B16" s="389"/>
      <c r="C16" s="389"/>
      <c r="D16" s="390"/>
      <c r="E16" s="117" t="s">
        <v>146</v>
      </c>
      <c r="F16" s="119" t="s">
        <v>147</v>
      </c>
      <c r="G16" s="119"/>
      <c r="H16" s="21"/>
      <c r="I16" s="21"/>
      <c r="J16" s="21"/>
      <c r="K16" s="21"/>
      <c r="L16" s="21"/>
      <c r="M16" s="21"/>
      <c r="N16" s="21"/>
      <c r="O16" s="21"/>
      <c r="P16" s="21"/>
      <c r="Q16" s="21"/>
      <c r="R16" s="21"/>
      <c r="S16" s="21"/>
      <c r="T16" s="21"/>
      <c r="U16" s="21"/>
      <c r="V16" s="21"/>
      <c r="W16" s="21"/>
      <c r="X16" s="21"/>
      <c r="Y16" s="21"/>
      <c r="Z16" s="21"/>
      <c r="AA16" s="21"/>
      <c r="AB16" s="21"/>
      <c r="AC16" s="21"/>
      <c r="AD16" s="391"/>
      <c r="AE16" s="392"/>
      <c r="AF16" s="393"/>
      <c r="AG16" s="376"/>
      <c r="AH16" s="377"/>
      <c r="AI16" s="378"/>
      <c r="AJ16" s="404" t="s">
        <v>148</v>
      </c>
      <c r="AK16" s="403"/>
      <c r="AL16" s="368" t="s">
        <v>149</v>
      </c>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9"/>
    </row>
    <row r="17" spans="1:70" ht="22.5" customHeight="1" x14ac:dyDescent="0.2">
      <c r="A17" s="388"/>
      <c r="B17" s="389"/>
      <c r="C17" s="389"/>
      <c r="D17" s="390"/>
      <c r="E17" s="117" t="s">
        <v>150</v>
      </c>
      <c r="F17" s="119" t="s">
        <v>151</v>
      </c>
      <c r="G17" s="119"/>
      <c r="H17" s="22"/>
      <c r="I17" s="22"/>
      <c r="J17" s="22"/>
      <c r="K17" s="22"/>
      <c r="L17" s="22"/>
      <c r="M17" s="118"/>
      <c r="N17" s="118"/>
      <c r="O17" s="118"/>
      <c r="P17" s="118"/>
      <c r="Q17" s="118"/>
      <c r="R17" s="118"/>
      <c r="S17" s="118"/>
      <c r="T17" s="118"/>
      <c r="U17" s="118"/>
      <c r="V17" s="118"/>
      <c r="W17" s="118"/>
      <c r="X17" s="118"/>
      <c r="Y17" s="118"/>
      <c r="Z17" s="118"/>
      <c r="AA17" s="118"/>
      <c r="AB17" s="118"/>
      <c r="AC17" s="118"/>
      <c r="AD17" s="391"/>
      <c r="AE17" s="392"/>
      <c r="AF17" s="393"/>
      <c r="AG17" s="370"/>
      <c r="AH17" s="374"/>
      <c r="AI17" s="375"/>
      <c r="AJ17" s="404"/>
      <c r="AK17" s="403"/>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9"/>
    </row>
    <row r="18" spans="1:70" ht="22.5" customHeight="1" x14ac:dyDescent="0.2">
      <c r="A18" s="388"/>
      <c r="B18" s="389"/>
      <c r="C18" s="389"/>
      <c r="D18" s="390"/>
      <c r="E18" s="117" t="s">
        <v>152</v>
      </c>
      <c r="F18" s="119" t="s">
        <v>153</v>
      </c>
      <c r="G18" s="119"/>
      <c r="H18" s="22"/>
      <c r="I18" s="22"/>
      <c r="J18" s="22"/>
      <c r="K18" s="22"/>
      <c r="L18" s="22"/>
      <c r="M18" s="118"/>
      <c r="N18" s="118"/>
      <c r="O18" s="118"/>
      <c r="P18" s="118"/>
      <c r="Q18" s="118"/>
      <c r="R18" s="118"/>
      <c r="S18" s="118"/>
      <c r="T18" s="118"/>
      <c r="U18" s="118"/>
      <c r="V18" s="118"/>
      <c r="W18" s="118"/>
      <c r="X18" s="118"/>
      <c r="Y18" s="118"/>
      <c r="Z18" s="118"/>
      <c r="AA18" s="118"/>
      <c r="AB18" s="118"/>
      <c r="AC18" s="118"/>
      <c r="AD18" s="391"/>
      <c r="AE18" s="392"/>
      <c r="AF18" s="393"/>
      <c r="AG18" s="370"/>
      <c r="AH18" s="374"/>
      <c r="AI18" s="375"/>
      <c r="AJ18" s="30"/>
      <c r="BR18" s="24"/>
    </row>
    <row r="19" spans="1:70" ht="22.5" customHeight="1" x14ac:dyDescent="0.2">
      <c r="A19" s="388"/>
      <c r="B19" s="389"/>
      <c r="C19" s="389"/>
      <c r="D19" s="390"/>
      <c r="E19" s="117" t="s">
        <v>154</v>
      </c>
      <c r="F19" s="119" t="s">
        <v>155</v>
      </c>
      <c r="G19" s="119"/>
      <c r="H19" s="22"/>
      <c r="I19" s="22"/>
      <c r="J19" s="22"/>
      <c r="K19" s="22"/>
      <c r="L19" s="22"/>
      <c r="M19" s="118"/>
      <c r="N19" s="118"/>
      <c r="O19" s="118"/>
      <c r="P19" s="118"/>
      <c r="Q19" s="118"/>
      <c r="R19" s="118"/>
      <c r="S19" s="118"/>
      <c r="T19" s="118"/>
      <c r="U19" s="118"/>
      <c r="V19" s="118"/>
      <c r="W19" s="118"/>
      <c r="X19" s="118"/>
      <c r="Y19" s="118"/>
      <c r="Z19" s="118"/>
      <c r="AA19" s="118"/>
      <c r="AB19" s="118"/>
      <c r="AC19" s="118"/>
      <c r="AD19" s="391"/>
      <c r="AE19" s="392"/>
      <c r="AF19" s="393"/>
      <c r="AG19" s="370"/>
      <c r="AH19" s="374"/>
      <c r="AI19" s="375"/>
      <c r="AJ19" s="30"/>
      <c r="BR19" s="24"/>
    </row>
    <row r="20" spans="1:70" ht="22.5" customHeight="1" x14ac:dyDescent="0.2">
      <c r="A20" s="388"/>
      <c r="B20" s="389"/>
      <c r="C20" s="389"/>
      <c r="D20" s="390"/>
      <c r="E20" s="370" t="s">
        <v>156</v>
      </c>
      <c r="F20" s="21" t="s">
        <v>157</v>
      </c>
      <c r="G20" s="21"/>
      <c r="H20" s="22"/>
      <c r="I20" s="22"/>
      <c r="J20" s="22"/>
      <c r="K20" s="22"/>
      <c r="L20" s="22"/>
      <c r="M20" s="118"/>
      <c r="N20" s="118"/>
      <c r="O20" s="118"/>
      <c r="P20" s="118"/>
      <c r="Q20" s="118"/>
      <c r="R20" s="118"/>
      <c r="S20" s="118"/>
      <c r="T20" s="118"/>
      <c r="U20" s="118"/>
      <c r="V20" s="118"/>
      <c r="W20" s="118"/>
      <c r="X20" s="118"/>
      <c r="Y20" s="118"/>
      <c r="Z20" s="118"/>
      <c r="AA20" s="118"/>
      <c r="AB20" s="118"/>
      <c r="AC20" s="118"/>
      <c r="AD20" s="391"/>
      <c r="AE20" s="392"/>
      <c r="AF20" s="393"/>
      <c r="AG20" s="370"/>
      <c r="AH20" s="374"/>
      <c r="AI20" s="375"/>
      <c r="AJ20" s="30"/>
      <c r="BR20" s="24"/>
    </row>
    <row r="21" spans="1:70" ht="22.5" customHeight="1" thickBot="1" x14ac:dyDescent="0.25">
      <c r="A21" s="388"/>
      <c r="B21" s="389"/>
      <c r="C21" s="389"/>
      <c r="D21" s="390"/>
      <c r="E21" s="371"/>
      <c r="F21" s="128" t="s">
        <v>158</v>
      </c>
      <c r="G21" s="128"/>
      <c r="H21" s="25"/>
      <c r="I21" s="25"/>
      <c r="J21" s="25"/>
      <c r="K21" s="25"/>
      <c r="L21" s="25"/>
      <c r="M21" s="120"/>
      <c r="N21" s="120"/>
      <c r="O21" s="120"/>
      <c r="P21" s="120"/>
      <c r="Q21" s="120"/>
      <c r="R21" s="120"/>
      <c r="S21" s="120"/>
      <c r="T21" s="120"/>
      <c r="U21" s="120"/>
      <c r="V21" s="120"/>
      <c r="W21" s="120"/>
      <c r="X21" s="120"/>
      <c r="Y21" s="120"/>
      <c r="Z21" s="120"/>
      <c r="AA21" s="120"/>
      <c r="AB21" s="120"/>
      <c r="AC21" s="120"/>
      <c r="AD21" s="481"/>
      <c r="AE21" s="482"/>
      <c r="AF21" s="483"/>
      <c r="AG21" s="370"/>
      <c r="AH21" s="374"/>
      <c r="AI21" s="375"/>
      <c r="AJ21" s="30"/>
      <c r="BR21" s="24"/>
    </row>
    <row r="22" spans="1:70" ht="15" customHeight="1" thickTop="1" x14ac:dyDescent="0.2">
      <c r="A22" s="451" t="s">
        <v>159</v>
      </c>
      <c r="B22" s="452"/>
      <c r="C22" s="452"/>
      <c r="D22" s="452"/>
      <c r="E22" s="452"/>
      <c r="F22" s="452"/>
      <c r="G22" s="452"/>
      <c r="H22" s="452"/>
      <c r="I22" s="452"/>
      <c r="J22" s="452"/>
      <c r="K22" s="452"/>
      <c r="L22" s="452"/>
      <c r="M22" s="452"/>
      <c r="N22" s="452"/>
      <c r="O22" s="452"/>
      <c r="P22" s="452"/>
      <c r="Q22" s="452"/>
      <c r="R22" s="452"/>
      <c r="S22" s="452"/>
      <c r="T22" s="452"/>
      <c r="U22" s="452"/>
      <c r="V22" s="452"/>
      <c r="W22" s="452"/>
      <c r="X22" s="452"/>
      <c r="Y22" s="452"/>
      <c r="Z22" s="452"/>
      <c r="AA22" s="452"/>
      <c r="AB22" s="452"/>
      <c r="AC22" s="452"/>
      <c r="AD22" s="452"/>
      <c r="AE22" s="452"/>
      <c r="AF22" s="452"/>
      <c r="AG22" s="452"/>
      <c r="AH22" s="452"/>
      <c r="AI22" s="453"/>
      <c r="AJ22" s="451" t="s">
        <v>160</v>
      </c>
      <c r="AK22" s="452"/>
      <c r="AL22" s="452"/>
      <c r="AM22" s="452"/>
      <c r="AN22" s="452"/>
      <c r="AO22" s="452"/>
      <c r="AP22" s="452"/>
      <c r="AQ22" s="452"/>
      <c r="AR22" s="452"/>
      <c r="AS22" s="452"/>
      <c r="AT22" s="452"/>
      <c r="AU22" s="452"/>
      <c r="AV22" s="452"/>
      <c r="AW22" s="452"/>
      <c r="AX22" s="452"/>
      <c r="AY22" s="452"/>
      <c r="AZ22" s="452"/>
      <c r="BA22" s="452"/>
      <c r="BB22" s="452"/>
      <c r="BC22" s="452"/>
      <c r="BD22" s="452"/>
      <c r="BE22" s="452"/>
      <c r="BF22" s="452"/>
      <c r="BG22" s="452"/>
      <c r="BH22" s="452"/>
      <c r="BI22" s="452"/>
      <c r="BJ22" s="452"/>
      <c r="BK22" s="452"/>
      <c r="BL22" s="452"/>
      <c r="BM22" s="452"/>
      <c r="BN22" s="452"/>
      <c r="BO22" s="452"/>
      <c r="BP22" s="452"/>
      <c r="BQ22" s="452"/>
      <c r="BR22" s="453"/>
    </row>
    <row r="23" spans="1:70" ht="15" customHeight="1" x14ac:dyDescent="0.2">
      <c r="A23" s="414"/>
      <c r="B23" s="415"/>
      <c r="C23" s="415"/>
      <c r="D23" s="41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5"/>
      <c r="AD23" s="465"/>
      <c r="AE23" s="465"/>
      <c r="AF23" s="465"/>
      <c r="AG23" s="465"/>
      <c r="AH23" s="465"/>
      <c r="AI23" s="466"/>
      <c r="AJ23" s="414"/>
      <c r="AK23" s="415"/>
      <c r="AL23" s="415"/>
      <c r="AM23" s="415"/>
      <c r="AN23" s="415"/>
      <c r="AO23" s="415"/>
      <c r="AP23" s="415"/>
      <c r="AQ23" s="415"/>
      <c r="AR23" s="415"/>
      <c r="AS23" s="415"/>
      <c r="AT23" s="415"/>
      <c r="AU23" s="415"/>
      <c r="AV23" s="415"/>
      <c r="AW23" s="415"/>
      <c r="AX23" s="415"/>
      <c r="AY23" s="415"/>
      <c r="AZ23" s="415"/>
      <c r="BA23" s="415"/>
      <c r="BB23" s="415"/>
      <c r="BC23" s="415"/>
      <c r="BD23" s="415"/>
      <c r="BE23" s="415"/>
      <c r="BF23" s="415"/>
      <c r="BG23" s="415"/>
      <c r="BH23" s="415"/>
      <c r="BI23" s="415"/>
      <c r="BJ23" s="415"/>
      <c r="BK23" s="415"/>
      <c r="BL23" s="415"/>
      <c r="BM23" s="415"/>
      <c r="BN23" s="415"/>
      <c r="BO23" s="415"/>
      <c r="BP23" s="415"/>
      <c r="BQ23" s="415"/>
      <c r="BR23" s="416"/>
    </row>
    <row r="24" spans="1:70" ht="18.75" customHeight="1" x14ac:dyDescent="0.2">
      <c r="A24" s="463" t="s">
        <v>35</v>
      </c>
      <c r="B24" s="374"/>
      <c r="C24" s="374"/>
      <c r="D24" s="464"/>
      <c r="E24" s="458" t="s">
        <v>161</v>
      </c>
      <c r="F24" s="459"/>
      <c r="G24" s="459"/>
      <c r="H24" s="459"/>
      <c r="I24" s="459"/>
      <c r="J24" s="460"/>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c r="AH24" s="461"/>
      <c r="AI24" s="462"/>
      <c r="AJ24" s="32"/>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4"/>
    </row>
    <row r="25" spans="1:70" ht="15" customHeight="1" x14ac:dyDescent="0.2">
      <c r="A25" s="463"/>
      <c r="B25" s="374"/>
      <c r="C25" s="374"/>
      <c r="D25" s="464"/>
      <c r="E25" s="458" t="s">
        <v>162</v>
      </c>
      <c r="F25" s="459"/>
      <c r="G25" s="459"/>
      <c r="H25" s="459"/>
      <c r="I25" s="459"/>
      <c r="J25" s="441"/>
      <c r="K25" s="442"/>
      <c r="L25" s="442"/>
      <c r="M25" s="442"/>
      <c r="N25" s="442"/>
      <c r="O25" s="442"/>
      <c r="P25" s="442"/>
      <c r="Q25" s="442"/>
      <c r="R25" s="442"/>
      <c r="S25" s="442"/>
      <c r="T25" s="442"/>
      <c r="U25" s="442"/>
      <c r="V25" s="442"/>
      <c r="W25" s="442"/>
      <c r="X25" s="442"/>
      <c r="Y25" s="442"/>
      <c r="Z25" s="442"/>
      <c r="AA25" s="442"/>
      <c r="AB25" s="442"/>
      <c r="AC25" s="442"/>
      <c r="AD25" s="442"/>
      <c r="AE25" s="442"/>
      <c r="AF25" s="442"/>
      <c r="AG25" s="442"/>
      <c r="AH25" s="442"/>
      <c r="AI25" s="443"/>
      <c r="AJ25" s="30"/>
      <c r="BR25" s="24"/>
    </row>
    <row r="26" spans="1:70" ht="15" customHeight="1" x14ac:dyDescent="0.2">
      <c r="A26" s="463"/>
      <c r="B26" s="374"/>
      <c r="C26" s="374"/>
      <c r="D26" s="464"/>
      <c r="E26" s="458"/>
      <c r="F26" s="459"/>
      <c r="G26" s="459"/>
      <c r="H26" s="459"/>
      <c r="I26" s="459"/>
      <c r="J26" s="441"/>
      <c r="K26" s="442"/>
      <c r="L26" s="442"/>
      <c r="M26" s="442"/>
      <c r="N26" s="442"/>
      <c r="O26" s="442"/>
      <c r="P26" s="442"/>
      <c r="Q26" s="442"/>
      <c r="R26" s="442"/>
      <c r="S26" s="442"/>
      <c r="T26" s="442"/>
      <c r="U26" s="442"/>
      <c r="V26" s="442"/>
      <c r="W26" s="442"/>
      <c r="X26" s="442"/>
      <c r="Y26" s="442"/>
      <c r="Z26" s="442"/>
      <c r="AA26" s="442"/>
      <c r="AB26" s="442"/>
      <c r="AC26" s="442"/>
      <c r="AD26" s="442"/>
      <c r="AE26" s="442"/>
      <c r="AF26" s="442"/>
      <c r="AG26" s="442"/>
      <c r="AH26" s="442"/>
      <c r="AI26" s="443"/>
      <c r="AJ26" s="23" t="s">
        <v>163</v>
      </c>
      <c r="AK26" s="31"/>
      <c r="BR26" s="24"/>
    </row>
    <row r="27" spans="1:70" ht="15" customHeight="1" x14ac:dyDescent="0.2">
      <c r="A27" s="463"/>
      <c r="B27" s="374"/>
      <c r="C27" s="374"/>
      <c r="D27" s="464"/>
      <c r="E27" s="458"/>
      <c r="F27" s="459"/>
      <c r="G27" s="459"/>
      <c r="H27" s="459"/>
      <c r="I27" s="459"/>
      <c r="J27" s="441"/>
      <c r="K27" s="442"/>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442"/>
      <c r="AI27" s="443"/>
      <c r="AJ27" s="404" t="s">
        <v>127</v>
      </c>
      <c r="AK27" s="403"/>
      <c r="AL27" s="368" t="s">
        <v>164</v>
      </c>
      <c r="AM27" s="368"/>
      <c r="AN27" s="368"/>
      <c r="AO27" s="368"/>
      <c r="AP27" s="368"/>
      <c r="AQ27" s="368"/>
      <c r="AR27" s="368"/>
      <c r="AS27" s="368"/>
      <c r="AT27" s="368"/>
      <c r="AU27" s="368"/>
      <c r="AV27" s="368"/>
      <c r="AW27" s="368"/>
      <c r="AX27" s="368"/>
      <c r="AY27" s="368"/>
      <c r="AZ27" s="368"/>
      <c r="BA27" s="368"/>
      <c r="BB27" s="368"/>
      <c r="BC27" s="368"/>
      <c r="BD27" s="368"/>
      <c r="BE27" s="368"/>
      <c r="BF27" s="368"/>
      <c r="BG27" s="368"/>
      <c r="BH27" s="368"/>
      <c r="BI27" s="368"/>
      <c r="BJ27" s="368"/>
      <c r="BK27" s="368"/>
      <c r="BL27" s="368"/>
      <c r="BM27" s="368"/>
      <c r="BN27" s="368"/>
      <c r="BO27" s="368"/>
      <c r="BP27" s="368"/>
      <c r="BQ27" s="368"/>
      <c r="BR27" s="369"/>
    </row>
    <row r="28" spans="1:70" ht="22.5" customHeight="1" thickBot="1" x14ac:dyDescent="0.25">
      <c r="A28" s="467" t="s">
        <v>165</v>
      </c>
      <c r="B28" s="406"/>
      <c r="C28" s="406"/>
      <c r="D28" s="407"/>
      <c r="E28" s="405" t="s">
        <v>166</v>
      </c>
      <c r="F28" s="470"/>
      <c r="G28" s="470"/>
      <c r="H28" s="470"/>
      <c r="I28" s="471"/>
      <c r="J28" s="472" t="s">
        <v>167</v>
      </c>
      <c r="K28" s="473"/>
      <c r="L28" s="473"/>
      <c r="M28" s="473"/>
      <c r="N28" s="473"/>
      <c r="O28" s="473"/>
      <c r="P28" s="473"/>
      <c r="Q28" s="473"/>
      <c r="R28" s="473"/>
      <c r="S28" s="473"/>
      <c r="T28" s="473"/>
      <c r="U28" s="473"/>
      <c r="V28" s="473"/>
      <c r="W28" s="473"/>
      <c r="X28" s="473"/>
      <c r="Y28" s="473"/>
      <c r="Z28" s="473"/>
      <c r="AA28" s="473"/>
      <c r="AB28" s="473"/>
      <c r="AC28" s="473"/>
      <c r="AD28" s="473"/>
      <c r="AE28" s="474"/>
      <c r="AF28" s="468" t="s">
        <v>168</v>
      </c>
      <c r="AG28" s="406"/>
      <c r="AH28" s="406"/>
      <c r="AI28" s="469"/>
      <c r="AJ28" s="456"/>
      <c r="AK28" s="457"/>
      <c r="AL28" s="454"/>
      <c r="AM28" s="454"/>
      <c r="AN28" s="454"/>
      <c r="AO28" s="454"/>
      <c r="AP28" s="454"/>
      <c r="AQ28" s="454"/>
      <c r="AR28" s="454"/>
      <c r="AS28" s="454"/>
      <c r="AT28" s="454"/>
      <c r="AU28" s="454"/>
      <c r="AV28" s="454"/>
      <c r="AW28" s="454"/>
      <c r="AX28" s="454"/>
      <c r="AY28" s="454"/>
      <c r="AZ28" s="454"/>
      <c r="BA28" s="454"/>
      <c r="BB28" s="454"/>
      <c r="BC28" s="454"/>
      <c r="BD28" s="454"/>
      <c r="BE28" s="454"/>
      <c r="BF28" s="454"/>
      <c r="BG28" s="454"/>
      <c r="BH28" s="454"/>
      <c r="BI28" s="454"/>
      <c r="BJ28" s="454"/>
      <c r="BK28" s="454"/>
      <c r="BL28" s="454"/>
      <c r="BM28" s="454"/>
      <c r="BN28" s="454"/>
      <c r="BO28" s="454"/>
      <c r="BP28" s="454"/>
      <c r="BQ28" s="454"/>
      <c r="BR28" s="455"/>
    </row>
    <row r="29" spans="1:70" ht="15" customHeight="1" x14ac:dyDescent="0.2"/>
    <row r="30" spans="1:70" ht="15" customHeight="1" x14ac:dyDescent="0.2"/>
    <row r="31" spans="1:70" ht="15" customHeight="1" x14ac:dyDescent="0.2"/>
    <row r="32" spans="1:7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1:35" ht="18" customHeight="1" thickBot="1" x14ac:dyDescent="0.25"/>
    <row r="50" spans="1:35" ht="15" customHeight="1" x14ac:dyDescent="0.2">
      <c r="A50" s="449"/>
      <c r="B50" s="449"/>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row>
    <row r="52" spans="1:35" ht="18" customHeight="1" x14ac:dyDescent="0.2">
      <c r="A52" s="26"/>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row>
    <row r="53" spans="1:35" ht="18" customHeight="1" x14ac:dyDescent="0.2">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row>
    <row r="54" spans="1:35" ht="18" customHeight="1" x14ac:dyDescent="0.2">
      <c r="A54" s="18"/>
      <c r="B54" s="28"/>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row>
    <row r="55" spans="1:35" ht="18" customHeight="1" x14ac:dyDescent="0.2">
      <c r="A55" s="28"/>
      <c r="B55" s="28"/>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row>
    <row r="56" spans="1:35" ht="18" customHeight="1" x14ac:dyDescent="0.2">
      <c r="A56" s="28"/>
      <c r="B56" s="28"/>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row>
    <row r="57" spans="1:35" ht="18" customHeight="1" x14ac:dyDescent="0.2">
      <c r="A57" s="18"/>
      <c r="B57" s="28"/>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row>
  </sheetData>
  <sheetProtection selectLockedCells="1"/>
  <mergeCells count="62">
    <mergeCell ref="AJ3:BR4"/>
    <mergeCell ref="AD19:AF19"/>
    <mergeCell ref="AD21:AF21"/>
    <mergeCell ref="AD20:AF20"/>
    <mergeCell ref="AL5:BR6"/>
    <mergeCell ref="AL10:BR11"/>
    <mergeCell ref="AJ16:AK17"/>
    <mergeCell ref="AJ10:AK11"/>
    <mergeCell ref="AL7:BR9"/>
    <mergeCell ref="AJ12:BR13"/>
    <mergeCell ref="AD17:AF17"/>
    <mergeCell ref="AD14:AF14"/>
    <mergeCell ref="AD16:AF16"/>
    <mergeCell ref="AJ14:AK15"/>
    <mergeCell ref="AL14:BR15"/>
    <mergeCell ref="AD15:AF15"/>
    <mergeCell ref="A50:B50"/>
    <mergeCell ref="C50:AI50"/>
    <mergeCell ref="AJ22:BR23"/>
    <mergeCell ref="AL27:BR28"/>
    <mergeCell ref="AJ27:AK28"/>
    <mergeCell ref="E24:I24"/>
    <mergeCell ref="J24:AI24"/>
    <mergeCell ref="A24:D27"/>
    <mergeCell ref="A22:AI23"/>
    <mergeCell ref="J25:AI27"/>
    <mergeCell ref="A28:D28"/>
    <mergeCell ref="AF28:AI28"/>
    <mergeCell ref="E28:I28"/>
    <mergeCell ref="J28:AE28"/>
    <mergeCell ref="E25:I27"/>
    <mergeCell ref="E8:I9"/>
    <mergeCell ref="AD13:AF13"/>
    <mergeCell ref="E10:I11"/>
    <mergeCell ref="AJ7:AK9"/>
    <mergeCell ref="O2:Q2"/>
    <mergeCell ref="R2:AI2"/>
    <mergeCell ref="A3:AI4"/>
    <mergeCell ref="A5:D11"/>
    <mergeCell ref="E5:I6"/>
    <mergeCell ref="J5:AI6"/>
    <mergeCell ref="J8:AI9"/>
    <mergeCell ref="J10:AI11"/>
    <mergeCell ref="E7:I7"/>
    <mergeCell ref="J7:AI7"/>
    <mergeCell ref="AJ5:AK6"/>
    <mergeCell ref="AJ1:BR2"/>
    <mergeCell ref="AL16:BR17"/>
    <mergeCell ref="E20:E21"/>
    <mergeCell ref="AG13:AI13"/>
    <mergeCell ref="AG14:AI14"/>
    <mergeCell ref="AG15:AI15"/>
    <mergeCell ref="AG16:AI16"/>
    <mergeCell ref="AG17:AI17"/>
    <mergeCell ref="AG18:AI18"/>
    <mergeCell ref="AG19:AI19"/>
    <mergeCell ref="AG20:AI20"/>
    <mergeCell ref="AG21:AI21"/>
    <mergeCell ref="G12:AC13"/>
    <mergeCell ref="A12:F13"/>
    <mergeCell ref="A14:D21"/>
    <mergeCell ref="AD18:AF18"/>
  </mergeCells>
  <phoneticPr fontId="2"/>
  <conditionalFormatting sqref="AD14:AF21">
    <cfRule type="expression" dxfId="3" priority="1" stopIfTrue="1">
      <formula>AND($AD$20="○",$AD$21="○",COUNTIF($AD$14:$AF$19,"○")&gt;2)</formula>
    </cfRule>
    <cfRule type="expression" dxfId="2" priority="2" stopIfTrue="1">
      <formula>AND($AD$20&lt;&gt;"○",$AD$21&lt;&gt;"○",COUNTIF($AD$14:$AF$19,"○")&gt;4)</formula>
    </cfRule>
    <cfRule type="expression" dxfId="1" priority="3" stopIfTrue="1">
      <formula>AND($AD$20&lt;&gt;"○",$AD$21="○",COUNTIF($AD$14:$AF$19,"○")&gt;3)</formula>
    </cfRule>
    <cfRule type="expression" dxfId="0" priority="4" stopIfTrue="1">
      <formula>AND($AD$20="○",$AD$21&lt;&gt;"○",COUNTIF($AD$14:$AF$19,"○")&gt;2)</formula>
    </cfRule>
  </conditionalFormatting>
  <dataValidations count="6">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list" allowBlank="1" showInputMessage="1" showErrorMessage="1" sqref="AF28:AI28 AG14:AG15 AG17:AG21" xr:uid="{00000000-0002-0000-0500-000003000000}">
      <formula1>"無,有"</formula1>
    </dataValidation>
    <dataValidation type="list" allowBlank="1" showInputMessage="1" showErrorMessage="1" sqref="AD14:AF21" xr:uid="{00000000-0002-0000-0500-000004000000}">
      <formula1>"○,－"</formula1>
    </dataValidation>
    <dataValidation type="list" allowBlank="1" showInputMessage="1" showErrorMessage="1" sqref="AG16" xr:uid="{00000000-0002-0000-0500-000005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2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49"/>
  <sheetViews>
    <sheetView showGridLines="0" view="pageBreakPreview" zoomScale="80" zoomScaleNormal="85" zoomScaleSheetLayoutView="80" workbookViewId="0">
      <selection activeCell="G7" sqref="G7:J8"/>
    </sheetView>
  </sheetViews>
  <sheetFormatPr defaultColWidth="3.1796875" defaultRowHeight="18" customHeight="1" x14ac:dyDescent="0.2"/>
  <cols>
    <col min="1" max="50" width="3.81640625" style="16" customWidth="1"/>
    <col min="51" max="16384" width="3.1796875" style="16"/>
  </cols>
  <sheetData>
    <row r="1" spans="1:55" ht="23.25" customHeight="1" x14ac:dyDescent="0.2">
      <c r="A1" s="35" t="s">
        <v>169</v>
      </c>
      <c r="N1" s="17"/>
      <c r="O1" s="17"/>
      <c r="P1" s="17"/>
      <c r="Q1" s="18"/>
      <c r="R1" s="18"/>
      <c r="S1" s="18"/>
      <c r="T1" s="18"/>
      <c r="U1" s="18"/>
      <c r="V1" s="18"/>
      <c r="W1" s="18"/>
      <c r="X1" s="18"/>
      <c r="Y1" s="18"/>
      <c r="Z1" s="18"/>
      <c r="AA1" s="18"/>
      <c r="AB1" s="18"/>
      <c r="AC1" s="18"/>
      <c r="AD1" s="18"/>
      <c r="AE1" s="18"/>
      <c r="AF1" s="18"/>
      <c r="AG1" s="18"/>
      <c r="AH1" s="18"/>
    </row>
    <row r="2" spans="1:55" ht="26.25" customHeight="1" thickBot="1" x14ac:dyDescent="0.25">
      <c r="N2" s="405" t="s">
        <v>123</v>
      </c>
      <c r="O2" s="406"/>
      <c r="P2" s="407"/>
      <c r="Q2" s="408"/>
      <c r="R2" s="409"/>
      <c r="S2" s="409"/>
      <c r="T2" s="409"/>
      <c r="U2" s="409"/>
      <c r="V2" s="409"/>
      <c r="W2" s="409"/>
      <c r="X2" s="409"/>
      <c r="Y2" s="409"/>
      <c r="Z2" s="409"/>
      <c r="AA2" s="409"/>
      <c r="AB2" s="409"/>
      <c r="AC2" s="409"/>
      <c r="AD2" s="409"/>
      <c r="AE2" s="409"/>
      <c r="AF2" s="409"/>
      <c r="AG2" s="409"/>
      <c r="AH2" s="410"/>
    </row>
    <row r="3" spans="1:55" ht="15" customHeight="1" x14ac:dyDescent="0.2">
      <c r="A3" s="411" t="s">
        <v>170</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3"/>
    </row>
    <row r="4" spans="1:55" ht="15" customHeight="1" thickBot="1" x14ac:dyDescent="0.25">
      <c r="A4" s="498"/>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6"/>
    </row>
    <row r="5" spans="1:55" ht="26.25" customHeight="1" x14ac:dyDescent="0.2">
      <c r="A5" s="505" t="s">
        <v>171</v>
      </c>
      <c r="B5" s="506"/>
      <c r="C5" s="544" t="s">
        <v>172</v>
      </c>
      <c r="D5" s="545"/>
      <c r="E5" s="545"/>
      <c r="F5" s="546"/>
      <c r="G5" s="547"/>
      <c r="H5" s="548"/>
      <c r="I5" s="548"/>
      <c r="J5" s="548"/>
      <c r="K5" s="548"/>
      <c r="L5" s="548"/>
      <c r="M5" s="548"/>
      <c r="N5" s="548"/>
      <c r="O5" s="548"/>
      <c r="P5" s="548"/>
      <c r="Q5" s="548"/>
      <c r="R5" s="548"/>
      <c r="S5" s="548"/>
      <c r="T5" s="548"/>
      <c r="U5" s="548"/>
      <c r="V5" s="549"/>
      <c r="W5" s="501" t="s">
        <v>173</v>
      </c>
      <c r="X5" s="501"/>
      <c r="Y5" s="501"/>
      <c r="Z5" s="501"/>
      <c r="AA5" s="501"/>
      <c r="AB5" s="501" t="s">
        <v>174</v>
      </c>
      <c r="AC5" s="501"/>
      <c r="AD5" s="501"/>
      <c r="AE5" s="501"/>
      <c r="AF5" s="501"/>
      <c r="AG5" s="501"/>
      <c r="AH5" s="502"/>
    </row>
    <row r="6" spans="1:55" ht="26.25" customHeight="1" x14ac:dyDescent="0.2">
      <c r="A6" s="507"/>
      <c r="B6" s="508"/>
      <c r="C6" s="372" t="s">
        <v>35</v>
      </c>
      <c r="D6" s="372"/>
      <c r="E6" s="372"/>
      <c r="F6" s="372"/>
      <c r="G6" s="512" t="s">
        <v>161</v>
      </c>
      <c r="H6" s="512"/>
      <c r="I6" s="512"/>
      <c r="J6" s="512"/>
      <c r="K6" s="513"/>
      <c r="L6" s="513"/>
      <c r="M6" s="513"/>
      <c r="N6" s="513"/>
      <c r="O6" s="513"/>
      <c r="P6" s="513"/>
      <c r="Q6" s="513"/>
      <c r="R6" s="513"/>
      <c r="S6" s="513"/>
      <c r="T6" s="513"/>
      <c r="U6" s="513"/>
      <c r="V6" s="513"/>
      <c r="W6" s="513"/>
      <c r="X6" s="513"/>
      <c r="Y6" s="513"/>
      <c r="Z6" s="513"/>
      <c r="AA6" s="513"/>
      <c r="AB6" s="513"/>
      <c r="AC6" s="513"/>
      <c r="AD6" s="513"/>
      <c r="AE6" s="513"/>
      <c r="AF6" s="513"/>
      <c r="AG6" s="513"/>
      <c r="AH6" s="514"/>
    </row>
    <row r="7" spans="1:55" ht="26.25" customHeight="1" x14ac:dyDescent="0.2">
      <c r="A7" s="507"/>
      <c r="B7" s="508"/>
      <c r="C7" s="372"/>
      <c r="D7" s="372"/>
      <c r="E7" s="372"/>
      <c r="F7" s="372"/>
      <c r="G7" s="497" t="s">
        <v>162</v>
      </c>
      <c r="H7" s="497"/>
      <c r="I7" s="497"/>
      <c r="J7" s="497"/>
      <c r="K7" s="494"/>
      <c r="L7" s="494"/>
      <c r="M7" s="494"/>
      <c r="N7" s="494"/>
      <c r="O7" s="494"/>
      <c r="P7" s="494"/>
      <c r="Q7" s="494"/>
      <c r="R7" s="494"/>
      <c r="S7" s="494"/>
      <c r="T7" s="494"/>
      <c r="U7" s="494"/>
      <c r="V7" s="494"/>
      <c r="W7" s="494"/>
      <c r="X7" s="494"/>
      <c r="Y7" s="494"/>
      <c r="Z7" s="494"/>
      <c r="AA7" s="494"/>
      <c r="AB7" s="494"/>
      <c r="AC7" s="494"/>
      <c r="AD7" s="494"/>
      <c r="AE7" s="494"/>
      <c r="AF7" s="494"/>
      <c r="AG7" s="494"/>
      <c r="AH7" s="495"/>
    </row>
    <row r="8" spans="1:55" ht="26.25" customHeight="1" x14ac:dyDescent="0.2">
      <c r="A8" s="507"/>
      <c r="B8" s="508"/>
      <c r="C8" s="372"/>
      <c r="D8" s="372"/>
      <c r="E8" s="372"/>
      <c r="F8" s="372"/>
      <c r="G8" s="497"/>
      <c r="H8" s="497"/>
      <c r="I8" s="497"/>
      <c r="J8" s="497"/>
      <c r="K8" s="494"/>
      <c r="L8" s="494"/>
      <c r="M8" s="494"/>
      <c r="N8" s="494"/>
      <c r="O8" s="494"/>
      <c r="P8" s="494"/>
      <c r="Q8" s="494"/>
      <c r="R8" s="494"/>
      <c r="S8" s="494"/>
      <c r="T8" s="494"/>
      <c r="U8" s="494"/>
      <c r="V8" s="494"/>
      <c r="W8" s="494"/>
      <c r="X8" s="494"/>
      <c r="Y8" s="494"/>
      <c r="Z8" s="494"/>
      <c r="AA8" s="494"/>
      <c r="AB8" s="494"/>
      <c r="AC8" s="494"/>
      <c r="AD8" s="494"/>
      <c r="AE8" s="494"/>
      <c r="AF8" s="494"/>
      <c r="AG8" s="494"/>
      <c r="AH8" s="495"/>
      <c r="AK8" s="37"/>
    </row>
    <row r="9" spans="1:55" ht="26.25" customHeight="1" x14ac:dyDescent="0.2">
      <c r="A9" s="507"/>
      <c r="B9" s="508"/>
      <c r="C9" s="489" t="s">
        <v>175</v>
      </c>
      <c r="D9" s="418"/>
      <c r="E9" s="418"/>
      <c r="F9" s="418"/>
      <c r="G9" s="418"/>
      <c r="H9" s="418"/>
      <c r="I9" s="418"/>
      <c r="J9" s="490"/>
      <c r="K9" s="458" t="s">
        <v>176</v>
      </c>
      <c r="L9" s="492"/>
      <c r="M9" s="492"/>
      <c r="N9" s="492"/>
      <c r="O9" s="492"/>
      <c r="P9" s="493"/>
      <c r="Q9" s="370" t="s">
        <v>177</v>
      </c>
      <c r="R9" s="374"/>
      <c r="S9" s="374"/>
      <c r="T9" s="374"/>
      <c r="U9" s="374"/>
      <c r="V9" s="65" t="s">
        <v>178</v>
      </c>
      <c r="W9" s="370" t="s">
        <v>179</v>
      </c>
      <c r="X9" s="374"/>
      <c r="Y9" s="374"/>
      <c r="Z9" s="374"/>
      <c r="AA9" s="374"/>
      <c r="AB9" s="65" t="s">
        <v>178</v>
      </c>
      <c r="AC9" s="370" t="s">
        <v>180</v>
      </c>
      <c r="AD9" s="374"/>
      <c r="AE9" s="374"/>
      <c r="AF9" s="374"/>
      <c r="AG9" s="374"/>
      <c r="AH9" s="66" t="s">
        <v>178</v>
      </c>
      <c r="AL9" s="17"/>
    </row>
    <row r="10" spans="1:55" ht="26.25" customHeight="1" x14ac:dyDescent="0.2">
      <c r="A10" s="507"/>
      <c r="B10" s="508"/>
      <c r="C10" s="400"/>
      <c r="D10" s="401"/>
      <c r="E10" s="401"/>
      <c r="F10" s="401"/>
      <c r="G10" s="401"/>
      <c r="H10" s="401"/>
      <c r="I10" s="401"/>
      <c r="J10" s="491"/>
      <c r="K10" s="370" t="s">
        <v>181</v>
      </c>
      <c r="L10" s="492"/>
      <c r="M10" s="492"/>
      <c r="N10" s="492"/>
      <c r="O10" s="492"/>
      <c r="P10" s="493"/>
      <c r="Q10" s="500"/>
      <c r="R10" s="500"/>
      <c r="S10" s="500"/>
      <c r="T10" s="500"/>
      <c r="U10" s="500"/>
      <c r="V10" s="500"/>
      <c r="W10" s="500"/>
      <c r="X10" s="500"/>
      <c r="Y10" s="500"/>
      <c r="Z10" s="500"/>
      <c r="AA10" s="500"/>
      <c r="AB10" s="500"/>
      <c r="AC10" s="500"/>
      <c r="AD10" s="500"/>
      <c r="AE10" s="500"/>
      <c r="AF10" s="500"/>
      <c r="AG10" s="500"/>
      <c r="AH10" s="560"/>
    </row>
    <row r="11" spans="1:55" ht="26.25" customHeight="1" x14ac:dyDescent="0.2">
      <c r="A11" s="507"/>
      <c r="B11" s="508"/>
      <c r="C11" s="531" t="s">
        <v>182</v>
      </c>
      <c r="D11" s="508"/>
      <c r="E11" s="499" t="s">
        <v>183</v>
      </c>
      <c r="F11" s="500"/>
      <c r="G11" s="500"/>
      <c r="H11" s="500"/>
      <c r="I11" s="500"/>
      <c r="J11" s="500"/>
      <c r="K11" s="500"/>
      <c r="L11" s="500"/>
      <c r="M11" s="500"/>
      <c r="N11" s="400" t="s">
        <v>184</v>
      </c>
      <c r="O11" s="401"/>
      <c r="P11" s="401"/>
      <c r="Q11" s="401"/>
      <c r="R11" s="401"/>
      <c r="S11" s="401"/>
      <c r="T11" s="401"/>
      <c r="U11" s="401"/>
      <c r="V11" s="401"/>
      <c r="W11" s="401"/>
      <c r="X11" s="423"/>
      <c r="Y11" s="400" t="s">
        <v>185</v>
      </c>
      <c r="Z11" s="401"/>
      <c r="AA11" s="401"/>
      <c r="AB11" s="401"/>
      <c r="AC11" s="423"/>
      <c r="AD11" s="400"/>
      <c r="AE11" s="401"/>
      <c r="AF11" s="401"/>
      <c r="AG11" s="503" t="s">
        <v>186</v>
      </c>
      <c r="AH11" s="504"/>
      <c r="AL11" s="17"/>
      <c r="AM11" s="38"/>
      <c r="AN11" s="38"/>
      <c r="AO11" s="38"/>
      <c r="AP11" s="38"/>
      <c r="AQ11" s="38"/>
      <c r="AR11" s="17"/>
      <c r="AS11" s="38"/>
      <c r="AT11" s="38"/>
      <c r="AU11" s="38"/>
      <c r="AV11" s="38"/>
      <c r="AW11" s="38"/>
      <c r="AX11" s="17"/>
      <c r="AY11" s="38"/>
      <c r="AZ11" s="38"/>
      <c r="BA11" s="38"/>
      <c r="BB11" s="38"/>
      <c r="BC11" s="38"/>
    </row>
    <row r="12" spans="1:55" ht="26.25" customHeight="1" x14ac:dyDescent="0.2">
      <c r="A12" s="507"/>
      <c r="B12" s="508"/>
      <c r="C12" s="531"/>
      <c r="D12" s="508"/>
      <c r="E12" s="553"/>
      <c r="F12" s="554"/>
      <c r="G12" s="554"/>
      <c r="H12" s="554"/>
      <c r="I12" s="554"/>
      <c r="J12" s="554"/>
      <c r="K12" s="554"/>
      <c r="L12" s="554"/>
      <c r="M12" s="554"/>
      <c r="N12" s="497" t="s">
        <v>187</v>
      </c>
      <c r="O12" s="497"/>
      <c r="P12" s="497"/>
      <c r="Q12" s="497"/>
      <c r="R12" s="497"/>
      <c r="S12" s="555" t="s">
        <v>188</v>
      </c>
      <c r="T12" s="556"/>
      <c r="U12" s="459" t="s">
        <v>189</v>
      </c>
      <c r="V12" s="459"/>
      <c r="W12" s="459"/>
      <c r="X12" s="459"/>
      <c r="Y12" s="458" t="s">
        <v>190</v>
      </c>
      <c r="Z12" s="459"/>
      <c r="AA12" s="459"/>
      <c r="AB12" s="459"/>
      <c r="AC12" s="459"/>
      <c r="AD12" s="459"/>
      <c r="AE12" s="459"/>
      <c r="AF12" s="459"/>
      <c r="AG12" s="459"/>
      <c r="AH12" s="496"/>
    </row>
    <row r="13" spans="1:55" ht="26.25" customHeight="1" x14ac:dyDescent="0.2">
      <c r="A13" s="507"/>
      <c r="B13" s="508"/>
      <c r="C13" s="531"/>
      <c r="D13" s="508"/>
      <c r="E13" s="522" t="s">
        <v>191</v>
      </c>
      <c r="F13" s="523"/>
      <c r="G13" s="523"/>
      <c r="H13" s="523"/>
      <c r="I13" s="523"/>
      <c r="J13" s="523"/>
      <c r="K13" s="523"/>
      <c r="L13" s="523"/>
      <c r="M13" s="524"/>
      <c r="N13" s="540"/>
      <c r="O13" s="540"/>
      <c r="P13" s="541"/>
      <c r="Q13" s="521" t="s">
        <v>192</v>
      </c>
      <c r="R13" s="497"/>
      <c r="S13" s="542">
        <v>1</v>
      </c>
      <c r="T13" s="543"/>
      <c r="U13" s="511" t="str">
        <f>IF(N13="","",ROUNDDOWN(N13*S13,3))</f>
        <v/>
      </c>
      <c r="V13" s="511"/>
      <c r="W13" s="459" t="s">
        <v>192</v>
      </c>
      <c r="X13" s="459"/>
      <c r="Y13" s="533" t="str">
        <f>IF(SUM(U13:V16)=0,"",SUM(U13:V16))</f>
        <v/>
      </c>
      <c r="Z13" s="534"/>
      <c r="AA13" s="534"/>
      <c r="AB13" s="534"/>
      <c r="AC13" s="534"/>
      <c r="AD13" s="418" t="s">
        <v>193</v>
      </c>
      <c r="AE13" s="418"/>
      <c r="AF13" s="418"/>
      <c r="AG13" s="418"/>
      <c r="AH13" s="515"/>
    </row>
    <row r="14" spans="1:55" ht="26.25" customHeight="1" x14ac:dyDescent="0.2">
      <c r="A14" s="507"/>
      <c r="B14" s="508"/>
      <c r="C14" s="531"/>
      <c r="D14" s="508"/>
      <c r="E14" s="522" t="s">
        <v>194</v>
      </c>
      <c r="F14" s="523"/>
      <c r="G14" s="523"/>
      <c r="H14" s="523"/>
      <c r="I14" s="523"/>
      <c r="J14" s="523"/>
      <c r="K14" s="523"/>
      <c r="L14" s="523"/>
      <c r="M14" s="524"/>
      <c r="N14" s="540"/>
      <c r="O14" s="540"/>
      <c r="P14" s="541"/>
      <c r="Q14" s="521" t="s">
        <v>192</v>
      </c>
      <c r="R14" s="497"/>
      <c r="S14" s="542">
        <v>1</v>
      </c>
      <c r="T14" s="543"/>
      <c r="U14" s="511" t="str">
        <f>IF(N14="","",ROUNDDOWN(N14*S14,3))</f>
        <v/>
      </c>
      <c r="V14" s="511"/>
      <c r="W14" s="459" t="s">
        <v>192</v>
      </c>
      <c r="X14" s="459"/>
      <c r="Y14" s="535"/>
      <c r="Z14" s="536"/>
      <c r="AA14" s="536"/>
      <c r="AB14" s="536"/>
      <c r="AC14" s="536"/>
      <c r="AD14" s="399"/>
      <c r="AE14" s="399"/>
      <c r="AF14" s="399"/>
      <c r="AG14" s="399"/>
      <c r="AH14" s="516"/>
    </row>
    <row r="15" spans="1:55" ht="26.25" customHeight="1" x14ac:dyDescent="0.2">
      <c r="A15" s="507"/>
      <c r="B15" s="508"/>
      <c r="C15" s="531"/>
      <c r="D15" s="508"/>
      <c r="E15" s="522" t="s">
        <v>195</v>
      </c>
      <c r="F15" s="523"/>
      <c r="G15" s="523"/>
      <c r="H15" s="523"/>
      <c r="I15" s="523"/>
      <c r="J15" s="523"/>
      <c r="K15" s="523"/>
      <c r="L15" s="523"/>
      <c r="M15" s="524"/>
      <c r="N15" s="540"/>
      <c r="O15" s="540"/>
      <c r="P15" s="541"/>
      <c r="Q15" s="521" t="s">
        <v>192</v>
      </c>
      <c r="R15" s="497"/>
      <c r="S15" s="530">
        <v>0.5</v>
      </c>
      <c r="T15" s="530"/>
      <c r="U15" s="511" t="str">
        <f>IF(N15="","",ROUNDDOWN(N15*(1/2),3))</f>
        <v/>
      </c>
      <c r="V15" s="511"/>
      <c r="W15" s="459" t="s">
        <v>192</v>
      </c>
      <c r="X15" s="459"/>
      <c r="Y15" s="535"/>
      <c r="Z15" s="536"/>
      <c r="AA15" s="536"/>
      <c r="AB15" s="536"/>
      <c r="AC15" s="536"/>
      <c r="AD15" s="399"/>
      <c r="AE15" s="399"/>
      <c r="AF15" s="399"/>
      <c r="AG15" s="399"/>
      <c r="AH15" s="516"/>
    </row>
    <row r="16" spans="1:55" ht="26.25" customHeight="1" thickBot="1" x14ac:dyDescent="0.25">
      <c r="A16" s="509"/>
      <c r="B16" s="510"/>
      <c r="C16" s="532"/>
      <c r="D16" s="510"/>
      <c r="E16" s="527" t="s">
        <v>196</v>
      </c>
      <c r="F16" s="528"/>
      <c r="G16" s="528"/>
      <c r="H16" s="528"/>
      <c r="I16" s="528"/>
      <c r="J16" s="528"/>
      <c r="K16" s="528"/>
      <c r="L16" s="528"/>
      <c r="M16" s="529"/>
      <c r="N16" s="525"/>
      <c r="O16" s="525"/>
      <c r="P16" s="526"/>
      <c r="Q16" s="557" t="s">
        <v>192</v>
      </c>
      <c r="R16" s="558"/>
      <c r="S16" s="559">
        <v>0.25</v>
      </c>
      <c r="T16" s="559"/>
      <c r="U16" s="539" t="str">
        <f>IF(N16="","",ROUNDDOWN(N16*(1/4),3))</f>
        <v/>
      </c>
      <c r="V16" s="539"/>
      <c r="W16" s="562" t="s">
        <v>192</v>
      </c>
      <c r="X16" s="562"/>
      <c r="Y16" s="537"/>
      <c r="Z16" s="538"/>
      <c r="AA16" s="538"/>
      <c r="AB16" s="538"/>
      <c r="AC16" s="538"/>
      <c r="AD16" s="517"/>
      <c r="AE16" s="517"/>
      <c r="AF16" s="517"/>
      <c r="AG16" s="517"/>
      <c r="AH16" s="518"/>
    </row>
    <row r="17" spans="1:34" ht="26.25" customHeight="1" x14ac:dyDescent="0.2">
      <c r="A17" s="39"/>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row>
    <row r="18" spans="1:34" ht="11.25" customHeight="1" x14ac:dyDescent="0.2">
      <c r="A18" s="40"/>
      <c r="B18" s="40"/>
      <c r="C18" s="40"/>
      <c r="D18" s="40"/>
      <c r="E18" s="41"/>
      <c r="F18" s="41"/>
      <c r="G18" s="41"/>
      <c r="H18" s="41"/>
      <c r="I18" s="41"/>
      <c r="J18" s="41"/>
      <c r="K18" s="41"/>
      <c r="L18" s="41"/>
      <c r="M18" s="41"/>
      <c r="N18" s="42"/>
      <c r="O18" s="42"/>
      <c r="P18" s="42"/>
      <c r="Q18" s="41"/>
      <c r="R18" s="41"/>
      <c r="S18" s="43"/>
      <c r="T18" s="43"/>
      <c r="U18" s="44"/>
      <c r="V18" s="44"/>
      <c r="W18" s="41"/>
      <c r="X18" s="41"/>
      <c r="Y18" s="45"/>
      <c r="Z18" s="45"/>
      <c r="AA18" s="45"/>
      <c r="AB18" s="45"/>
      <c r="AC18" s="45"/>
      <c r="AD18" s="41"/>
      <c r="AE18" s="41"/>
      <c r="AF18" s="41"/>
      <c r="AG18" s="41"/>
      <c r="AH18" s="41"/>
    </row>
    <row r="19" spans="1:34" ht="11.25" customHeight="1" x14ac:dyDescent="0.2">
      <c r="A19" s="40"/>
      <c r="B19" s="40"/>
      <c r="C19" s="40"/>
      <c r="D19" s="40"/>
      <c r="E19" s="41"/>
      <c r="F19" s="41"/>
      <c r="G19" s="41"/>
      <c r="H19" s="41"/>
      <c r="I19" s="41"/>
      <c r="J19" s="41"/>
      <c r="K19" s="41"/>
      <c r="L19" s="41"/>
      <c r="M19" s="41"/>
      <c r="N19" s="42"/>
      <c r="O19" s="42"/>
      <c r="P19" s="42"/>
      <c r="Q19" s="41"/>
      <c r="R19" s="41"/>
      <c r="S19" s="43"/>
      <c r="T19" s="43"/>
      <c r="U19" s="44"/>
      <c r="V19" s="44"/>
      <c r="W19" s="41"/>
      <c r="X19" s="41"/>
      <c r="Y19" s="45"/>
      <c r="Z19" s="45"/>
      <c r="AA19" s="45"/>
      <c r="AB19" s="45"/>
      <c r="AC19" s="45"/>
      <c r="AD19" s="41"/>
      <c r="AE19" s="41"/>
      <c r="AF19" s="41"/>
      <c r="AG19" s="41"/>
      <c r="AH19" s="41"/>
    </row>
    <row r="20" spans="1:34" ht="11.25" customHeight="1" thickBot="1" x14ac:dyDescent="0.25">
      <c r="C20" s="40"/>
      <c r="D20" s="40"/>
      <c r="E20" s="41"/>
      <c r="F20" s="41"/>
      <c r="G20" s="41"/>
      <c r="H20" s="41"/>
      <c r="I20" s="41"/>
      <c r="J20" s="41"/>
      <c r="K20" s="41"/>
      <c r="L20" s="41"/>
      <c r="M20" s="41"/>
      <c r="N20" s="42"/>
      <c r="O20" s="42"/>
      <c r="P20" s="42"/>
      <c r="Q20" s="41"/>
      <c r="R20" s="41"/>
      <c r="S20" s="43"/>
      <c r="T20" s="43"/>
      <c r="U20" s="46"/>
      <c r="V20" s="46"/>
      <c r="W20" s="41"/>
      <c r="X20" s="41"/>
      <c r="Y20" s="47"/>
      <c r="Z20" s="47"/>
      <c r="AA20" s="47"/>
      <c r="AB20" s="47"/>
      <c r="AC20" s="47"/>
      <c r="AD20" s="41"/>
      <c r="AE20" s="41"/>
      <c r="AF20" s="41"/>
      <c r="AG20" s="41"/>
      <c r="AH20" s="41"/>
    </row>
    <row r="21" spans="1:34" ht="18.75" customHeight="1" x14ac:dyDescent="0.2">
      <c r="A21" s="411" t="s">
        <v>197</v>
      </c>
      <c r="B21" s="412"/>
      <c r="C21" s="412"/>
      <c r="D21" s="412"/>
      <c r="E21" s="412"/>
      <c r="F21" s="412"/>
      <c r="G21" s="412"/>
      <c r="H21" s="412"/>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3"/>
    </row>
    <row r="22" spans="1:34" ht="18.75" customHeight="1" x14ac:dyDescent="0.2">
      <c r="A22" s="414"/>
      <c r="B22" s="415"/>
      <c r="C22" s="415"/>
      <c r="D22" s="415"/>
      <c r="E22" s="415"/>
      <c r="F22" s="415"/>
      <c r="G22" s="415"/>
      <c r="H22" s="415"/>
      <c r="I22" s="415"/>
      <c r="J22" s="415"/>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6"/>
    </row>
    <row r="23" spans="1:34" ht="18.75" customHeight="1" x14ac:dyDescent="0.2">
      <c r="A23" s="550" t="s">
        <v>198</v>
      </c>
      <c r="B23" s="551"/>
      <c r="C23" s="484" t="s">
        <v>199</v>
      </c>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561"/>
    </row>
    <row r="24" spans="1:34" ht="18.75" customHeight="1" x14ac:dyDescent="0.2">
      <c r="A24" s="402"/>
      <c r="B24" s="552"/>
      <c r="C24" s="487"/>
      <c r="D24" s="487"/>
      <c r="E24" s="487"/>
      <c r="F24" s="487"/>
      <c r="G24" s="487"/>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487"/>
      <c r="AH24" s="488"/>
    </row>
    <row r="25" spans="1:34" ht="18.75" customHeight="1" x14ac:dyDescent="0.2">
      <c r="A25" s="404" t="s">
        <v>200</v>
      </c>
      <c r="B25" s="403"/>
      <c r="C25" s="368" t="s">
        <v>201</v>
      </c>
      <c r="D25" s="368"/>
      <c r="E25" s="368"/>
      <c r="F25" s="368"/>
      <c r="G25" s="368"/>
      <c r="H25" s="368"/>
      <c r="I25" s="368"/>
      <c r="J25" s="368"/>
      <c r="K25" s="368"/>
      <c r="L25" s="368"/>
      <c r="M25" s="368"/>
      <c r="N25" s="368"/>
      <c r="O25" s="368"/>
      <c r="P25" s="368"/>
      <c r="Q25" s="368"/>
      <c r="R25" s="368"/>
      <c r="S25" s="368"/>
      <c r="T25" s="368"/>
      <c r="U25" s="368"/>
      <c r="V25" s="368"/>
      <c r="W25" s="368"/>
      <c r="X25" s="368"/>
      <c r="Y25" s="368"/>
      <c r="Z25" s="368"/>
      <c r="AA25" s="368"/>
      <c r="AB25" s="368"/>
      <c r="AC25" s="368"/>
      <c r="AD25" s="368"/>
      <c r="AE25" s="368"/>
      <c r="AF25" s="368"/>
      <c r="AG25" s="368"/>
      <c r="AH25" s="369"/>
    </row>
    <row r="26" spans="1:34" ht="18.75" customHeight="1" x14ac:dyDescent="0.2">
      <c r="A26" s="404"/>
      <c r="B26" s="403"/>
      <c r="C26" s="368"/>
      <c r="D26" s="368"/>
      <c r="E26" s="368"/>
      <c r="F26" s="368"/>
      <c r="G26" s="368"/>
      <c r="H26" s="368"/>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9"/>
    </row>
    <row r="27" spans="1:34" ht="18.75" customHeight="1" x14ac:dyDescent="0.2">
      <c r="A27" s="402" t="s">
        <v>202</v>
      </c>
      <c r="B27" s="403"/>
      <c r="C27" s="487" t="s">
        <v>203</v>
      </c>
      <c r="D27" s="487"/>
      <c r="E27" s="487"/>
      <c r="F27" s="487"/>
      <c r="G27" s="487"/>
      <c r="H27" s="487"/>
      <c r="I27" s="487"/>
      <c r="J27" s="487"/>
      <c r="K27" s="487"/>
      <c r="L27" s="487"/>
      <c r="M27" s="487"/>
      <c r="N27" s="487"/>
      <c r="O27" s="487"/>
      <c r="P27" s="487"/>
      <c r="Q27" s="487"/>
      <c r="R27" s="487"/>
      <c r="S27" s="487"/>
      <c r="T27" s="487"/>
      <c r="U27" s="487"/>
      <c r="V27" s="487"/>
      <c r="W27" s="487"/>
      <c r="X27" s="487"/>
      <c r="Y27" s="487"/>
      <c r="Z27" s="487"/>
      <c r="AA27" s="487"/>
      <c r="AB27" s="487"/>
      <c r="AC27" s="487"/>
      <c r="AD27" s="487"/>
      <c r="AE27" s="487"/>
      <c r="AF27" s="487"/>
      <c r="AG27" s="487"/>
      <c r="AH27" s="488"/>
    </row>
    <row r="28" spans="1:34" ht="18.75" customHeight="1" x14ac:dyDescent="0.2">
      <c r="A28" s="404"/>
      <c r="B28" s="403"/>
      <c r="C28" s="487"/>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7"/>
      <c r="AD28" s="487"/>
      <c r="AE28" s="487"/>
      <c r="AF28" s="487"/>
      <c r="AG28" s="487"/>
      <c r="AH28" s="488"/>
    </row>
    <row r="29" spans="1:34" ht="18.75" customHeight="1" x14ac:dyDescent="0.2">
      <c r="A29" s="402" t="s">
        <v>204</v>
      </c>
      <c r="B29" s="403"/>
      <c r="C29" s="519" t="s">
        <v>205</v>
      </c>
      <c r="D29" s="519"/>
      <c r="E29" s="519"/>
      <c r="F29" s="519"/>
      <c r="G29" s="519"/>
      <c r="H29" s="519"/>
      <c r="I29" s="519"/>
      <c r="J29" s="519"/>
      <c r="K29" s="519"/>
      <c r="L29" s="519"/>
      <c r="M29" s="519"/>
      <c r="N29" s="519"/>
      <c r="O29" s="519"/>
      <c r="P29" s="519"/>
      <c r="Q29" s="519"/>
      <c r="R29" s="519"/>
      <c r="S29" s="519"/>
      <c r="T29" s="519"/>
      <c r="U29" s="519"/>
      <c r="V29" s="519"/>
      <c r="W29" s="519"/>
      <c r="X29" s="519"/>
      <c r="Y29" s="519"/>
      <c r="Z29" s="519"/>
      <c r="AA29" s="519"/>
      <c r="AB29" s="519"/>
      <c r="AC29" s="519"/>
      <c r="AD29" s="519"/>
      <c r="AE29" s="519"/>
      <c r="AF29" s="519"/>
      <c r="AG29" s="519"/>
      <c r="AH29" s="520"/>
    </row>
    <row r="30" spans="1:34" ht="18.75" customHeight="1" x14ac:dyDescent="0.2">
      <c r="A30" s="404"/>
      <c r="B30" s="403"/>
      <c r="C30" s="519"/>
      <c r="D30" s="519"/>
      <c r="E30" s="519"/>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20"/>
    </row>
    <row r="31" spans="1:34" ht="18.75" customHeight="1" x14ac:dyDescent="0.2">
      <c r="A31" s="48"/>
      <c r="B31" s="49"/>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50"/>
    </row>
    <row r="32" spans="1:34" ht="18.75" customHeight="1" x14ac:dyDescent="0.2">
      <c r="A32" s="48"/>
      <c r="B32" s="49"/>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50"/>
    </row>
    <row r="33" spans="1:34" ht="18.75" customHeight="1" x14ac:dyDescent="0.2">
      <c r="A33" s="48"/>
      <c r="B33" s="49"/>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50"/>
    </row>
    <row r="34" spans="1:34" ht="18.75" customHeight="1" x14ac:dyDescent="0.2">
      <c r="A34" s="48"/>
      <c r="B34" s="49"/>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51"/>
    </row>
    <row r="35" spans="1:34" ht="18.75" customHeight="1" thickBot="1" x14ac:dyDescent="0.25">
      <c r="A35" s="52"/>
      <c r="B35" s="53"/>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5"/>
    </row>
    <row r="36" spans="1:34" ht="7.5" customHeight="1" x14ac:dyDescent="0.2">
      <c r="C36" s="40"/>
      <c r="D36" s="40"/>
      <c r="E36" s="17"/>
      <c r="F36" s="17"/>
      <c r="G36" s="17"/>
      <c r="H36" s="17"/>
      <c r="I36" s="17"/>
      <c r="J36" s="17"/>
      <c r="K36" s="17"/>
      <c r="L36" s="17"/>
      <c r="M36" s="17"/>
      <c r="N36" s="17"/>
      <c r="O36" s="17"/>
      <c r="P36" s="17"/>
      <c r="Q36" s="17"/>
      <c r="R36" s="56"/>
      <c r="S36" s="56"/>
      <c r="T36" s="56"/>
      <c r="U36" s="56"/>
      <c r="V36" s="56"/>
      <c r="W36" s="17"/>
      <c r="X36" s="56"/>
      <c r="Y36" s="56"/>
      <c r="Z36" s="56"/>
      <c r="AA36" s="56"/>
      <c r="AB36" s="56"/>
      <c r="AC36" s="17"/>
      <c r="AD36" s="56"/>
      <c r="AE36" s="56"/>
      <c r="AF36" s="56"/>
      <c r="AG36" s="56"/>
      <c r="AH36" s="56"/>
    </row>
    <row r="37" spans="1:34" ht="29.25" customHeight="1" x14ac:dyDescent="0.2">
      <c r="C37" s="40"/>
      <c r="D37" s="40"/>
      <c r="E37" s="17"/>
      <c r="F37" s="17"/>
      <c r="G37" s="17"/>
      <c r="H37" s="17"/>
      <c r="I37" s="17"/>
      <c r="J37" s="17"/>
      <c r="K37" s="17"/>
      <c r="L37" s="17"/>
      <c r="M37" s="17"/>
      <c r="N37" s="17"/>
      <c r="O37" s="17"/>
      <c r="P37" s="17"/>
      <c r="Q37" s="17"/>
      <c r="R37" s="56"/>
      <c r="S37" s="56"/>
      <c r="T37" s="56"/>
      <c r="U37" s="56"/>
      <c r="V37" s="56"/>
      <c r="W37" s="17"/>
      <c r="X37" s="56"/>
      <c r="Y37" s="56"/>
      <c r="Z37" s="56"/>
      <c r="AA37" s="56"/>
      <c r="AB37" s="56"/>
      <c r="AC37" s="17"/>
      <c r="AD37" s="56"/>
      <c r="AE37" s="56"/>
      <c r="AF37" s="56"/>
      <c r="AG37" s="56"/>
      <c r="AH37" s="56"/>
    </row>
    <row r="38" spans="1:34" ht="29.25" customHeight="1" x14ac:dyDescent="0.2">
      <c r="C38" s="40"/>
      <c r="D38" s="40"/>
      <c r="E38" s="17"/>
      <c r="F38" s="17"/>
      <c r="G38" s="17"/>
      <c r="H38" s="17"/>
      <c r="I38" s="17"/>
      <c r="J38" s="17"/>
      <c r="K38" s="17"/>
      <c r="L38" s="17"/>
      <c r="M38" s="17"/>
      <c r="N38" s="17"/>
      <c r="O38" s="17"/>
      <c r="P38" s="17"/>
      <c r="Q38" s="17"/>
      <c r="R38" s="56"/>
      <c r="S38" s="56"/>
      <c r="T38" s="56"/>
      <c r="U38" s="56"/>
      <c r="V38" s="56"/>
      <c r="W38" s="17"/>
      <c r="X38" s="56"/>
      <c r="Y38" s="56"/>
      <c r="Z38" s="56"/>
      <c r="AA38" s="56"/>
      <c r="AB38" s="56"/>
      <c r="AC38" s="17"/>
      <c r="AD38" s="56"/>
      <c r="AE38" s="56"/>
      <c r="AF38" s="56"/>
      <c r="AG38" s="56"/>
      <c r="AH38" s="56"/>
    </row>
    <row r="39" spans="1:34" ht="29.25" customHeight="1" x14ac:dyDescent="0.2">
      <c r="C39" s="40"/>
      <c r="D39" s="40"/>
      <c r="E39" s="17"/>
      <c r="F39" s="17"/>
      <c r="G39" s="17"/>
      <c r="H39" s="17"/>
      <c r="I39" s="17"/>
      <c r="J39" s="17"/>
      <c r="K39" s="17"/>
      <c r="L39" s="17"/>
      <c r="M39" s="17"/>
      <c r="N39" s="17"/>
      <c r="O39" s="17"/>
      <c r="P39" s="17"/>
      <c r="Q39" s="17"/>
      <c r="R39" s="56"/>
      <c r="S39" s="56"/>
      <c r="T39" s="56"/>
      <c r="U39" s="56"/>
      <c r="V39" s="56"/>
      <c r="W39" s="17"/>
      <c r="X39" s="56"/>
      <c r="Y39" s="56"/>
      <c r="Z39" s="56"/>
      <c r="AA39" s="56"/>
      <c r="AB39" s="56"/>
      <c r="AC39" s="17"/>
      <c r="AD39" s="56"/>
      <c r="AE39" s="56"/>
      <c r="AF39" s="56"/>
      <c r="AG39" s="56"/>
      <c r="AH39" s="56"/>
    </row>
    <row r="40" spans="1:34" ht="29.25" customHeight="1" x14ac:dyDescent="0.2">
      <c r="C40" s="40"/>
      <c r="D40" s="40"/>
      <c r="E40" s="17"/>
      <c r="F40" s="17"/>
      <c r="G40" s="17"/>
      <c r="H40" s="17"/>
      <c r="I40" s="17"/>
      <c r="J40" s="17"/>
      <c r="K40" s="17"/>
      <c r="L40" s="17"/>
      <c r="M40" s="17"/>
      <c r="N40" s="17"/>
      <c r="O40" s="17"/>
      <c r="P40" s="17"/>
      <c r="Q40" s="17"/>
      <c r="R40" s="56"/>
      <c r="S40" s="56"/>
      <c r="T40" s="56"/>
      <c r="U40" s="56"/>
      <c r="V40" s="56"/>
      <c r="W40" s="17"/>
      <c r="X40" s="56"/>
      <c r="Y40" s="56"/>
      <c r="Z40" s="56"/>
      <c r="AA40" s="56"/>
      <c r="AB40" s="56"/>
      <c r="AC40" s="17"/>
      <c r="AD40" s="56"/>
      <c r="AE40" s="56"/>
      <c r="AF40" s="56"/>
      <c r="AG40" s="56"/>
      <c r="AH40" s="56"/>
    </row>
    <row r="41" spans="1:34" ht="29.25" customHeight="1" x14ac:dyDescent="0.2">
      <c r="C41" s="40"/>
      <c r="D41" s="40"/>
      <c r="E41" s="17"/>
      <c r="F41" s="17"/>
      <c r="G41" s="17"/>
      <c r="H41" s="17"/>
      <c r="I41" s="17"/>
      <c r="J41" s="17"/>
      <c r="K41" s="17"/>
      <c r="L41" s="17"/>
      <c r="M41" s="17"/>
      <c r="N41" s="17"/>
      <c r="O41" s="17"/>
      <c r="P41" s="17"/>
      <c r="Q41" s="17"/>
      <c r="R41" s="56"/>
      <c r="S41" s="56"/>
      <c r="T41" s="56"/>
      <c r="U41" s="56"/>
      <c r="V41" s="56"/>
      <c r="W41" s="17"/>
      <c r="X41" s="56"/>
      <c r="Y41" s="56"/>
      <c r="Z41" s="56"/>
      <c r="AA41" s="56"/>
      <c r="AB41" s="56"/>
      <c r="AC41" s="17"/>
      <c r="AD41" s="56"/>
      <c r="AE41" s="56"/>
      <c r="AF41" s="56"/>
      <c r="AG41" s="56"/>
      <c r="AH41" s="56"/>
    </row>
    <row r="42" spans="1:34" ht="29.25" customHeight="1" x14ac:dyDescent="0.2">
      <c r="C42" s="40"/>
      <c r="D42" s="40"/>
      <c r="E42" s="17"/>
      <c r="F42" s="17"/>
      <c r="G42" s="17"/>
      <c r="H42" s="17"/>
      <c r="I42" s="17"/>
      <c r="J42" s="17"/>
      <c r="K42" s="17"/>
      <c r="L42" s="17"/>
      <c r="M42" s="17"/>
      <c r="N42" s="17"/>
      <c r="O42" s="17"/>
      <c r="P42" s="17"/>
      <c r="Q42" s="17"/>
      <c r="R42" s="56"/>
      <c r="S42" s="56"/>
      <c r="T42" s="56"/>
      <c r="U42" s="56"/>
      <c r="V42" s="56"/>
      <c r="W42" s="17"/>
      <c r="X42" s="56"/>
      <c r="Y42" s="56"/>
      <c r="Z42" s="56"/>
      <c r="AA42" s="56"/>
      <c r="AB42" s="56"/>
      <c r="AC42" s="17"/>
      <c r="AD42" s="56"/>
      <c r="AE42" s="56"/>
      <c r="AF42" s="56"/>
      <c r="AG42" s="56"/>
      <c r="AH42" s="56"/>
    </row>
    <row r="43" spans="1:34" ht="29.25" customHeight="1" x14ac:dyDescent="0.2">
      <c r="C43" s="40"/>
      <c r="D43" s="40"/>
      <c r="E43" s="17"/>
      <c r="F43" s="17"/>
      <c r="G43" s="17"/>
      <c r="H43" s="17"/>
      <c r="I43" s="17"/>
      <c r="J43" s="17"/>
      <c r="K43" s="17"/>
      <c r="L43" s="17"/>
      <c r="M43" s="17"/>
      <c r="N43" s="17"/>
      <c r="O43" s="17"/>
      <c r="P43" s="17"/>
      <c r="Q43" s="17"/>
      <c r="R43" s="56"/>
      <c r="S43" s="56"/>
      <c r="T43" s="56"/>
      <c r="U43" s="56"/>
      <c r="V43" s="56"/>
      <c r="W43" s="17"/>
      <c r="X43" s="56"/>
      <c r="Y43" s="56"/>
      <c r="Z43" s="56"/>
      <c r="AA43" s="56"/>
      <c r="AB43" s="56"/>
      <c r="AC43" s="17"/>
      <c r="AD43" s="56"/>
      <c r="AE43" s="56"/>
      <c r="AF43" s="56"/>
      <c r="AG43" s="56"/>
      <c r="AH43" s="56"/>
    </row>
    <row r="44" spans="1:34" ht="29.25" customHeight="1" x14ac:dyDescent="0.2">
      <c r="C44" s="40"/>
      <c r="D44" s="40"/>
      <c r="E44" s="17"/>
      <c r="F44" s="17"/>
      <c r="G44" s="17"/>
      <c r="H44" s="17"/>
      <c r="I44" s="17"/>
      <c r="J44" s="17"/>
      <c r="K44" s="17"/>
      <c r="L44" s="17"/>
      <c r="M44" s="17"/>
      <c r="N44" s="17"/>
      <c r="O44" s="17"/>
      <c r="P44" s="17"/>
      <c r="Q44" s="17"/>
      <c r="R44" s="56"/>
      <c r="S44" s="56"/>
      <c r="T44" s="56"/>
      <c r="U44" s="56"/>
      <c r="V44" s="56"/>
      <c r="W44" s="17"/>
      <c r="X44" s="56"/>
      <c r="Y44" s="56"/>
      <c r="Z44" s="56"/>
      <c r="AA44" s="56"/>
      <c r="AB44" s="56"/>
      <c r="AC44" s="17"/>
      <c r="AD44" s="56"/>
      <c r="AE44" s="56"/>
      <c r="AF44" s="56"/>
      <c r="AG44" s="56"/>
      <c r="AH44" s="56"/>
    </row>
    <row r="45" spans="1:34" ht="29.25" customHeight="1" x14ac:dyDescent="0.2">
      <c r="C45" s="40"/>
      <c r="D45" s="40"/>
      <c r="E45" s="17"/>
      <c r="F45" s="17"/>
      <c r="G45" s="17"/>
      <c r="H45" s="17"/>
      <c r="I45" s="17"/>
      <c r="J45" s="17"/>
      <c r="K45" s="17"/>
      <c r="L45" s="17"/>
      <c r="M45" s="17"/>
      <c r="N45" s="17"/>
      <c r="O45" s="17"/>
      <c r="P45" s="17"/>
      <c r="Q45" s="17"/>
      <c r="R45" s="56"/>
      <c r="S45" s="56"/>
      <c r="T45" s="56"/>
      <c r="U45" s="56"/>
      <c r="V45" s="56"/>
      <c r="W45" s="17"/>
      <c r="X45" s="56"/>
      <c r="Y45" s="56"/>
      <c r="Z45" s="56"/>
      <c r="AA45" s="56"/>
      <c r="AB45" s="56"/>
      <c r="AC45" s="17"/>
      <c r="AD45" s="56"/>
      <c r="AE45" s="56"/>
      <c r="AF45" s="56"/>
      <c r="AG45" s="56"/>
      <c r="AH45" s="56"/>
    </row>
    <row r="46" spans="1:34" ht="29.25" customHeight="1" x14ac:dyDescent="0.2">
      <c r="C46" s="40"/>
      <c r="D46" s="40"/>
      <c r="E46" s="17"/>
      <c r="F46" s="17"/>
      <c r="G46" s="17"/>
      <c r="H46" s="17"/>
      <c r="I46" s="17"/>
      <c r="J46" s="17"/>
      <c r="K46" s="17"/>
      <c r="L46" s="17"/>
      <c r="M46" s="17"/>
      <c r="N46" s="17"/>
      <c r="O46" s="17"/>
      <c r="P46" s="17"/>
      <c r="Q46" s="17"/>
      <c r="R46" s="56"/>
      <c r="S46" s="56"/>
      <c r="T46" s="56"/>
      <c r="U46" s="56"/>
      <c r="V46" s="56"/>
      <c r="W46" s="17"/>
      <c r="X46" s="56"/>
      <c r="Y46" s="56"/>
      <c r="Z46" s="56"/>
      <c r="AA46" s="56"/>
      <c r="AB46" s="56"/>
      <c r="AC46" s="17"/>
      <c r="AD46" s="56"/>
      <c r="AE46" s="56"/>
      <c r="AF46" s="56"/>
      <c r="AG46" s="56"/>
      <c r="AH46" s="56"/>
    </row>
    <row r="47" spans="1:34" ht="29.25" customHeight="1" x14ac:dyDescent="0.2">
      <c r="C47" s="40"/>
      <c r="D47" s="40"/>
      <c r="E47" s="17"/>
      <c r="F47" s="17"/>
      <c r="G47" s="17"/>
      <c r="H47" s="17"/>
      <c r="I47" s="17"/>
      <c r="J47" s="17"/>
      <c r="K47" s="17"/>
      <c r="L47" s="17"/>
      <c r="M47" s="17"/>
      <c r="N47" s="17"/>
      <c r="O47" s="17"/>
      <c r="P47" s="17"/>
      <c r="Q47" s="17"/>
      <c r="R47" s="56"/>
      <c r="S47" s="56"/>
      <c r="T47" s="56"/>
      <c r="U47" s="56"/>
      <c r="V47" s="56"/>
      <c r="W47" s="17"/>
      <c r="X47" s="56"/>
      <c r="Y47" s="56"/>
      <c r="Z47" s="56"/>
      <c r="AA47" s="56"/>
      <c r="AB47" s="56"/>
      <c r="AC47" s="17"/>
      <c r="AD47" s="56"/>
      <c r="AE47" s="56"/>
      <c r="AF47" s="56"/>
      <c r="AG47" s="56"/>
      <c r="AH47" s="56"/>
    </row>
    <row r="48" spans="1:34" ht="29.25" customHeight="1" x14ac:dyDescent="0.2">
      <c r="C48" s="40"/>
      <c r="D48" s="40"/>
      <c r="E48" s="17"/>
      <c r="F48" s="17"/>
      <c r="G48" s="17"/>
      <c r="H48" s="17"/>
      <c r="I48" s="17"/>
      <c r="J48" s="17"/>
      <c r="K48" s="17"/>
      <c r="L48" s="17"/>
      <c r="M48" s="17"/>
      <c r="N48" s="17"/>
      <c r="O48" s="17"/>
      <c r="P48" s="17"/>
      <c r="Q48" s="17"/>
      <c r="R48" s="56"/>
      <c r="S48" s="56"/>
      <c r="T48" s="56"/>
      <c r="U48" s="56"/>
      <c r="V48" s="56"/>
      <c r="W48" s="17"/>
      <c r="X48" s="56"/>
      <c r="Y48" s="56"/>
      <c r="Z48" s="56"/>
      <c r="AA48" s="56"/>
      <c r="AB48" s="56"/>
      <c r="AC48" s="17"/>
      <c r="AD48" s="56"/>
      <c r="AE48" s="56"/>
      <c r="AF48" s="56"/>
      <c r="AG48" s="56"/>
      <c r="AH48" s="56"/>
    </row>
    <row r="49" spans="1:34" ht="29.25" customHeight="1" x14ac:dyDescent="0.2">
      <c r="C49" s="40"/>
      <c r="D49" s="40"/>
      <c r="E49" s="17"/>
      <c r="F49" s="17"/>
      <c r="G49" s="17"/>
      <c r="H49" s="17"/>
      <c r="I49" s="17"/>
      <c r="J49" s="17"/>
      <c r="K49" s="17"/>
      <c r="L49" s="17"/>
      <c r="M49" s="17"/>
      <c r="N49" s="17"/>
      <c r="O49" s="17"/>
      <c r="P49" s="17"/>
      <c r="Q49" s="17"/>
      <c r="R49" s="56"/>
      <c r="S49" s="56"/>
      <c r="T49" s="56"/>
      <c r="U49" s="56"/>
      <c r="V49" s="56"/>
      <c r="W49" s="17"/>
      <c r="X49" s="56"/>
      <c r="Y49" s="56"/>
      <c r="Z49" s="56"/>
      <c r="AA49" s="56"/>
      <c r="AB49" s="56"/>
      <c r="AC49" s="17"/>
      <c r="AD49" s="56"/>
      <c r="AE49" s="56"/>
      <c r="AF49" s="56"/>
      <c r="AG49" s="56"/>
      <c r="AH49" s="56"/>
    </row>
    <row r="50" spans="1:34" ht="29.25" customHeight="1" x14ac:dyDescent="0.2">
      <c r="C50" s="40"/>
      <c r="D50" s="40"/>
      <c r="E50" s="17"/>
      <c r="F50" s="17"/>
      <c r="G50" s="17"/>
      <c r="H50" s="17"/>
      <c r="I50" s="17"/>
      <c r="J50" s="17"/>
      <c r="K50" s="17"/>
      <c r="L50" s="17"/>
      <c r="M50" s="17"/>
      <c r="N50" s="17"/>
      <c r="O50" s="17"/>
      <c r="P50" s="17"/>
      <c r="Q50" s="17"/>
      <c r="R50" s="56"/>
      <c r="S50" s="56"/>
      <c r="T50" s="56"/>
      <c r="U50" s="56"/>
      <c r="V50" s="56"/>
      <c r="W50" s="17"/>
      <c r="X50" s="56"/>
      <c r="Y50" s="56"/>
      <c r="Z50" s="56"/>
      <c r="AA50" s="56"/>
      <c r="AB50" s="56"/>
      <c r="AC50" s="17"/>
      <c r="AD50" s="56"/>
      <c r="AE50" s="56"/>
      <c r="AF50" s="56"/>
      <c r="AG50" s="56"/>
      <c r="AH50" s="56"/>
    </row>
    <row r="51" spans="1:34"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row>
    <row r="138" spans="7:34" ht="15" customHeight="1" x14ac:dyDescent="0.2">
      <c r="G138" s="57"/>
      <c r="H138" s="57"/>
      <c r="I138" s="57"/>
      <c r="J138" s="57"/>
      <c r="K138" s="57"/>
      <c r="L138" s="57"/>
      <c r="M138" s="57"/>
      <c r="N138" s="57"/>
      <c r="O138" s="58"/>
      <c r="P138" s="58"/>
      <c r="Q138" s="58"/>
      <c r="R138" s="58"/>
      <c r="S138" s="59"/>
      <c r="T138" s="59"/>
      <c r="U138" s="59"/>
      <c r="V138" s="59"/>
      <c r="W138" s="59"/>
      <c r="X138" s="59"/>
      <c r="Y138" s="60"/>
      <c r="Z138" s="60"/>
      <c r="AA138" s="60"/>
      <c r="AB138" s="60"/>
      <c r="AC138" s="60"/>
      <c r="AD138" s="60"/>
      <c r="AE138" s="60"/>
      <c r="AF138" s="60"/>
      <c r="AG138" s="61"/>
      <c r="AH138" s="61"/>
    </row>
    <row r="139" spans="7:34" ht="15" customHeight="1" x14ac:dyDescent="0.2">
      <c r="G139" s="57"/>
      <c r="H139" s="57"/>
      <c r="I139" s="57"/>
      <c r="J139" s="57"/>
      <c r="K139" s="57"/>
      <c r="L139" s="57"/>
      <c r="M139" s="57"/>
      <c r="N139" s="57"/>
      <c r="O139" s="58"/>
      <c r="P139" s="58"/>
      <c r="Q139" s="58"/>
      <c r="R139" s="58"/>
      <c r="S139" s="62"/>
      <c r="T139" s="62"/>
      <c r="U139" s="62"/>
      <c r="V139" s="62"/>
      <c r="W139" s="62"/>
      <c r="X139" s="62"/>
      <c r="Y139" s="60"/>
      <c r="Z139" s="60"/>
      <c r="AA139" s="60"/>
      <c r="AB139" s="60"/>
      <c r="AC139" s="60"/>
      <c r="AD139" s="60"/>
      <c r="AE139" s="60"/>
      <c r="AF139" s="60"/>
      <c r="AG139" s="61"/>
      <c r="AH139" s="61"/>
    </row>
    <row r="140" spans="7:34" ht="15" customHeight="1" x14ac:dyDescent="0.2">
      <c r="G140" s="57"/>
      <c r="H140" s="57"/>
      <c r="I140" s="57"/>
      <c r="J140" s="57"/>
      <c r="K140" s="57"/>
      <c r="L140" s="57"/>
      <c r="M140" s="57"/>
      <c r="N140" s="63"/>
      <c r="O140" s="58"/>
      <c r="P140" s="58"/>
      <c r="Q140" s="58"/>
      <c r="R140" s="63"/>
      <c r="S140" s="64"/>
      <c r="T140" s="64"/>
      <c r="U140" s="64"/>
      <c r="V140" s="64"/>
      <c r="W140" s="64"/>
      <c r="X140" s="64"/>
      <c r="Y140" s="60"/>
      <c r="Z140" s="60"/>
      <c r="AA140" s="60"/>
      <c r="AB140" s="60"/>
      <c r="AC140" s="60"/>
      <c r="AD140" s="60"/>
      <c r="AE140" s="60"/>
      <c r="AF140" s="60"/>
      <c r="AG140" s="61"/>
      <c r="AH140" s="61"/>
    </row>
    <row r="141" spans="7:34" ht="15" customHeight="1" x14ac:dyDescent="0.2">
      <c r="G141" s="57"/>
      <c r="H141" s="57"/>
      <c r="I141" s="57"/>
      <c r="J141" s="57"/>
      <c r="K141" s="57"/>
      <c r="L141" s="57"/>
      <c r="M141" s="57"/>
      <c r="N141" s="57"/>
      <c r="O141" s="58"/>
      <c r="P141" s="58"/>
      <c r="Q141" s="58"/>
      <c r="R141" s="58"/>
      <c r="S141" s="59"/>
      <c r="T141" s="59"/>
      <c r="U141" s="59"/>
      <c r="V141" s="59"/>
      <c r="W141" s="59"/>
      <c r="X141" s="59"/>
      <c r="Y141" s="60"/>
      <c r="Z141" s="60"/>
      <c r="AA141" s="60"/>
      <c r="AB141" s="60"/>
      <c r="AC141" s="60"/>
      <c r="AD141" s="60"/>
      <c r="AE141" s="60"/>
      <c r="AF141" s="60"/>
      <c r="AG141" s="61"/>
      <c r="AH141" s="61"/>
    </row>
    <row r="142" spans="7:34" ht="15" customHeight="1" x14ac:dyDescent="0.2">
      <c r="G142" s="57"/>
      <c r="H142" s="57"/>
      <c r="I142" s="57"/>
      <c r="J142" s="57"/>
      <c r="K142" s="57"/>
      <c r="L142" s="57"/>
      <c r="M142" s="57"/>
      <c r="N142" s="57"/>
      <c r="O142" s="58"/>
      <c r="P142" s="58"/>
      <c r="Q142" s="58"/>
      <c r="R142" s="58"/>
      <c r="S142" s="62"/>
      <c r="T142" s="62"/>
      <c r="U142" s="62"/>
      <c r="V142" s="62"/>
      <c r="W142" s="62"/>
      <c r="X142" s="62"/>
      <c r="Y142" s="60"/>
      <c r="Z142" s="60"/>
      <c r="AA142" s="60"/>
      <c r="AB142" s="60"/>
      <c r="AC142" s="60"/>
      <c r="AD142" s="60"/>
      <c r="AE142" s="60"/>
      <c r="AF142" s="60"/>
      <c r="AG142" s="61"/>
      <c r="AH142" s="61"/>
    </row>
    <row r="143" spans="7:34" ht="15" customHeight="1" x14ac:dyDescent="0.2">
      <c r="G143" s="57"/>
      <c r="H143" s="57"/>
      <c r="I143" s="57"/>
      <c r="J143" s="57"/>
      <c r="K143" s="57"/>
      <c r="L143" s="57"/>
      <c r="M143" s="57"/>
      <c r="N143" s="63"/>
      <c r="O143" s="58"/>
      <c r="P143" s="58"/>
      <c r="Q143" s="58"/>
      <c r="R143" s="63"/>
      <c r="S143" s="64"/>
      <c r="T143" s="64"/>
      <c r="U143" s="64"/>
      <c r="V143" s="64"/>
      <c r="W143" s="64"/>
      <c r="X143" s="64"/>
      <c r="Y143" s="60"/>
      <c r="Z143" s="60"/>
      <c r="AA143" s="60"/>
      <c r="AB143" s="60"/>
      <c r="AC143" s="60"/>
      <c r="AD143" s="60"/>
      <c r="AE143" s="60"/>
      <c r="AF143" s="60"/>
      <c r="AG143" s="61"/>
      <c r="AH143" s="61"/>
    </row>
    <row r="144" spans="7:34" ht="15" customHeight="1" x14ac:dyDescent="0.2">
      <c r="G144" s="57"/>
      <c r="H144" s="57"/>
      <c r="I144" s="57"/>
      <c r="J144" s="57"/>
      <c r="K144" s="57"/>
      <c r="L144" s="57"/>
      <c r="M144" s="57"/>
      <c r="N144" s="57"/>
      <c r="O144" s="58"/>
      <c r="P144" s="58"/>
      <c r="Q144" s="58"/>
      <c r="R144" s="58"/>
      <c r="S144" s="59"/>
      <c r="T144" s="59"/>
      <c r="U144" s="59"/>
      <c r="V144" s="59"/>
      <c r="W144" s="59"/>
      <c r="X144" s="59"/>
      <c r="Y144" s="60"/>
      <c r="Z144" s="60"/>
      <c r="AA144" s="60"/>
      <c r="AB144" s="60"/>
      <c r="AC144" s="60"/>
      <c r="AD144" s="60"/>
      <c r="AE144" s="60"/>
      <c r="AF144" s="60"/>
      <c r="AG144" s="61"/>
      <c r="AH144" s="61"/>
    </row>
    <row r="145" spans="7:34" ht="15" customHeight="1" x14ac:dyDescent="0.2">
      <c r="G145" s="57"/>
      <c r="H145" s="57"/>
      <c r="I145" s="57"/>
      <c r="J145" s="57"/>
      <c r="K145" s="57"/>
      <c r="L145" s="57"/>
      <c r="M145" s="57"/>
      <c r="N145" s="57"/>
      <c r="O145" s="58"/>
      <c r="P145" s="58"/>
      <c r="Q145" s="58"/>
      <c r="R145" s="58"/>
      <c r="S145" s="62"/>
      <c r="T145" s="62"/>
      <c r="U145" s="62"/>
      <c r="V145" s="62"/>
      <c r="W145" s="62"/>
      <c r="X145" s="62"/>
      <c r="Y145" s="60"/>
      <c r="Z145" s="60"/>
      <c r="AA145" s="60"/>
      <c r="AB145" s="60"/>
      <c r="AC145" s="60"/>
      <c r="AD145" s="60"/>
      <c r="AE145" s="60"/>
      <c r="AF145" s="60"/>
      <c r="AG145" s="61"/>
      <c r="AH145" s="61"/>
    </row>
    <row r="146" spans="7:34" ht="15" customHeight="1" x14ac:dyDescent="0.2">
      <c r="G146" s="57"/>
      <c r="H146" s="57"/>
      <c r="I146" s="57"/>
      <c r="J146" s="57"/>
      <c r="K146" s="57"/>
      <c r="L146" s="57"/>
      <c r="M146" s="57"/>
      <c r="N146" s="63"/>
      <c r="O146" s="58"/>
      <c r="P146" s="58"/>
      <c r="Q146" s="58"/>
      <c r="R146" s="63"/>
      <c r="S146" s="64"/>
      <c r="T146" s="64"/>
      <c r="U146" s="64"/>
      <c r="V146" s="64"/>
      <c r="W146" s="64"/>
      <c r="X146" s="64"/>
      <c r="Y146" s="60"/>
      <c r="Z146" s="60"/>
      <c r="AA146" s="60"/>
      <c r="AB146" s="60"/>
      <c r="AC146" s="60"/>
      <c r="AD146" s="60"/>
      <c r="AE146" s="60"/>
      <c r="AF146" s="60"/>
      <c r="AG146" s="61"/>
      <c r="AH146" s="61"/>
    </row>
    <row r="147" spans="7:34" ht="15" customHeight="1" x14ac:dyDescent="0.2">
      <c r="G147" s="57"/>
      <c r="H147" s="57"/>
      <c r="I147" s="57"/>
      <c r="J147" s="57"/>
      <c r="K147" s="57"/>
      <c r="L147" s="57"/>
      <c r="M147" s="57"/>
      <c r="N147" s="57"/>
      <c r="O147" s="58"/>
      <c r="P147" s="58"/>
      <c r="Q147" s="58"/>
      <c r="R147" s="58"/>
      <c r="S147" s="59"/>
      <c r="T147" s="59"/>
      <c r="U147" s="59"/>
      <c r="V147" s="59"/>
      <c r="W147" s="59"/>
      <c r="X147" s="59"/>
      <c r="Y147" s="60"/>
      <c r="Z147" s="60"/>
      <c r="AA147" s="60"/>
      <c r="AB147" s="60"/>
      <c r="AC147" s="60"/>
      <c r="AD147" s="60"/>
      <c r="AE147" s="60"/>
      <c r="AF147" s="60"/>
      <c r="AG147" s="61"/>
      <c r="AH147" s="61"/>
    </row>
    <row r="148" spans="7:34" ht="15" customHeight="1" x14ac:dyDescent="0.2">
      <c r="G148" s="57"/>
      <c r="H148" s="57"/>
      <c r="I148" s="57"/>
      <c r="J148" s="57"/>
      <c r="K148" s="57"/>
      <c r="L148" s="57"/>
      <c r="M148" s="57"/>
      <c r="N148" s="57"/>
      <c r="O148" s="58"/>
      <c r="P148" s="58"/>
      <c r="Q148" s="58"/>
      <c r="R148" s="58"/>
      <c r="S148" s="62"/>
      <c r="T148" s="62"/>
      <c r="U148" s="62"/>
      <c r="V148" s="62"/>
      <c r="W148" s="62"/>
      <c r="X148" s="62"/>
      <c r="Y148" s="60"/>
      <c r="Z148" s="60"/>
      <c r="AA148" s="60"/>
      <c r="AB148" s="60"/>
      <c r="AC148" s="60"/>
      <c r="AD148" s="60"/>
      <c r="AE148" s="60"/>
      <c r="AF148" s="60"/>
      <c r="AG148" s="61"/>
      <c r="AH148" s="61"/>
    </row>
    <row r="149" spans="7:34" ht="15" customHeight="1" x14ac:dyDescent="0.2">
      <c r="G149" s="57"/>
      <c r="H149" s="57"/>
      <c r="I149" s="57"/>
      <c r="J149" s="57"/>
      <c r="K149" s="57"/>
      <c r="L149" s="57"/>
      <c r="M149" s="57"/>
      <c r="N149" s="63"/>
      <c r="O149" s="58"/>
      <c r="P149" s="58"/>
      <c r="Q149" s="58"/>
      <c r="R149" s="63"/>
      <c r="S149" s="64"/>
      <c r="T149" s="64"/>
      <c r="U149" s="64"/>
      <c r="V149" s="64"/>
      <c r="W149" s="64"/>
      <c r="X149" s="64"/>
      <c r="Y149" s="60"/>
      <c r="Z149" s="60"/>
      <c r="AA149" s="60"/>
      <c r="AB149" s="60"/>
      <c r="AC149" s="60"/>
      <c r="AD149" s="60"/>
      <c r="AE149" s="60"/>
      <c r="AF149" s="60"/>
      <c r="AG149" s="61"/>
      <c r="AH149" s="61"/>
    </row>
  </sheetData>
  <sheetProtection sheet="1" selectLockedCells="1"/>
  <mergeCells count="66">
    <mergeCell ref="C5:F5"/>
    <mergeCell ref="G5:V5"/>
    <mergeCell ref="A23:B24"/>
    <mergeCell ref="E12:M12"/>
    <mergeCell ref="S12:T12"/>
    <mergeCell ref="U12:X12"/>
    <mergeCell ref="Q16:R16"/>
    <mergeCell ref="S16:T16"/>
    <mergeCell ref="N14:P14"/>
    <mergeCell ref="Q10:AH10"/>
    <mergeCell ref="C23:AH24"/>
    <mergeCell ref="S14:T14"/>
    <mergeCell ref="Q15:R15"/>
    <mergeCell ref="N15:P15"/>
    <mergeCell ref="W14:X14"/>
    <mergeCell ref="W16:X16"/>
    <mergeCell ref="W15:X15"/>
    <mergeCell ref="C11:D16"/>
    <mergeCell ref="Y13:AC16"/>
    <mergeCell ref="U16:V16"/>
    <mergeCell ref="E13:M13"/>
    <mergeCell ref="N13:P13"/>
    <mergeCell ref="Q13:R13"/>
    <mergeCell ref="S13:T13"/>
    <mergeCell ref="AD13:AH16"/>
    <mergeCell ref="A25:B26"/>
    <mergeCell ref="A29:B30"/>
    <mergeCell ref="C29:AH30"/>
    <mergeCell ref="A21:AH22"/>
    <mergeCell ref="U14:V14"/>
    <mergeCell ref="A27:B28"/>
    <mergeCell ref="Q14:R14"/>
    <mergeCell ref="E15:M15"/>
    <mergeCell ref="E14:M14"/>
    <mergeCell ref="C27:AH28"/>
    <mergeCell ref="N16:P16"/>
    <mergeCell ref="E16:M16"/>
    <mergeCell ref="S15:T15"/>
    <mergeCell ref="U15:V15"/>
    <mergeCell ref="C25:AH26"/>
    <mergeCell ref="N2:P2"/>
    <mergeCell ref="Q2:AH2"/>
    <mergeCell ref="A3:AH4"/>
    <mergeCell ref="C6:F8"/>
    <mergeCell ref="E11:M11"/>
    <mergeCell ref="N11:X11"/>
    <mergeCell ref="AB5:AH5"/>
    <mergeCell ref="W5:AA5"/>
    <mergeCell ref="AD11:AF11"/>
    <mergeCell ref="AG11:AH11"/>
    <mergeCell ref="A5:B16"/>
    <mergeCell ref="U13:V13"/>
    <mergeCell ref="W13:X13"/>
    <mergeCell ref="G6:J6"/>
    <mergeCell ref="K6:AH6"/>
    <mergeCell ref="G7:J8"/>
    <mergeCell ref="C9:J10"/>
    <mergeCell ref="K9:P9"/>
    <mergeCell ref="K10:P10"/>
    <mergeCell ref="K7:AH8"/>
    <mergeCell ref="Y12:AH12"/>
    <mergeCell ref="Q9:U9"/>
    <mergeCell ref="W9:AA9"/>
    <mergeCell ref="AC9:AG9"/>
    <mergeCell ref="Y11:AC11"/>
    <mergeCell ref="N12:R12"/>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1FF3A8-7B65-4891-843D-70E61CED0526}">
  <ds:schemaRefs>
    <ds:schemaRef ds:uri="http://schemas.microsoft.com/sharepoint/v3/contenttype/forms"/>
  </ds:schemaRefs>
</ds:datastoreItem>
</file>

<file path=customXml/itemProps2.xml><?xml version="1.0" encoding="utf-8"?>
<ds:datastoreItem xmlns:ds="http://schemas.openxmlformats.org/officeDocument/2006/customXml" ds:itemID="{54700371-3245-4546-933A-5D41C4D379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様式１（経常JV用）</vt:lpstr>
      <vt:lpstr>様式２</vt:lpstr>
      <vt:lpstr>様式３</vt:lpstr>
      <vt:lpstr>届出書!Print_Area</vt:lpstr>
      <vt:lpstr>'評価項目(標準)'!Print_Area</vt:lpstr>
      <vt:lpstr>様式１!Print_Area</vt:lpstr>
      <vt:lpstr>'様式１（経常JV用）'!Print_Area</vt:lpstr>
      <vt:lpstr>様式２!Print_Area</vt:lpstr>
      <vt:lpstr>様式３!Print_Area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2026-09-09T12:02:53Z</dcterms:modified>
  <cp:category/>
  <cp:contentStatus/>
</cp:coreProperties>
</file>