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showInkAnnotation="0" codeName="ThisWorkbook" defaultThemeVersion="124226"/>
  <xr:revisionPtr revIDLastSave="0" documentId="13_ncr:1_{798CDA7F-2353-4BA5-B5CA-BD97C5767782}" xr6:coauthVersionLast="47" xr6:coauthVersionMax="47" xr10:uidLastSave="{00000000-0000-0000-0000-000000000000}"/>
  <bookViews>
    <workbookView xWindow="28680" yWindow="-1875" windowWidth="24240" windowHeight="13020"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 name="様式４（対策なし）" sheetId="93" r:id="rId6"/>
  </sheets>
  <definedNames>
    <definedName name="_xlnm.Print_Area" localSheetId="1">届出書!$A$1:$AA$41</definedName>
    <definedName name="_xlnm.Print_Area" localSheetId="0">'評価項目(標準)'!$B$1:$M$43</definedName>
    <definedName name="_xlnm.Print_Area" localSheetId="2">様式１!$B$1:$L$41</definedName>
    <definedName name="_xlnm.Print_Area" localSheetId="3">様式１【経常ＪＶ用】!$B$1:$O$42</definedName>
    <definedName name="_xlnm.Print_Area" localSheetId="4">様式２!$A$1:$AI$53</definedName>
    <definedName name="_xlnm.Print_Area" localSheetId="5">'様式４（対策なし）'!$A$1:$CF$50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74" l="1"/>
  <c r="C15" i="74"/>
  <c r="D6" i="74"/>
  <c r="C6" i="74"/>
  <c r="B6" i="74"/>
  <c r="D14" i="66"/>
  <c r="C14" i="66"/>
  <c r="B5" i="66"/>
  <c r="C5" i="66"/>
  <c r="D5" i="66"/>
  <c r="K5" i="57" l="1"/>
  <c r="J40" i="57" s="1"/>
  <c r="L11" i="74" l="1"/>
  <c r="J11" i="74"/>
  <c r="G12" i="74"/>
  <c r="H12" i="74"/>
  <c r="G13" i="74"/>
  <c r="H13" i="74"/>
  <c r="G14" i="74"/>
  <c r="H14" i="74"/>
  <c r="J10" i="66"/>
  <c r="G11" i="66"/>
  <c r="H11" i="66"/>
  <c r="G12" i="66"/>
  <c r="H12" i="66"/>
  <c r="G13" i="66"/>
  <c r="H13" i="66"/>
  <c r="J19" i="66"/>
  <c r="L20" i="74"/>
  <c r="J20" i="74"/>
  <c r="J33" i="66"/>
  <c r="M20" i="74" l="1"/>
  <c r="AD16" i="80"/>
  <c r="M34" i="74" l="1"/>
  <c r="H34" i="74" l="1"/>
  <c r="E34" i="74"/>
  <c r="B34" i="74"/>
  <c r="H33" i="66" l="1"/>
  <c r="E33" i="66"/>
  <c r="B33" i="66"/>
  <c r="D30" i="74" l="1"/>
  <c r="D29" i="66"/>
  <c r="D19" i="66"/>
  <c r="H15" i="74"/>
  <c r="H16" i="74"/>
  <c r="G16" i="74"/>
  <c r="H14" i="66"/>
  <c r="H15" i="66"/>
  <c r="G15" i="66"/>
  <c r="J32" i="66"/>
  <c r="L33" i="74"/>
  <c r="J33" i="74"/>
  <c r="F5" i="66"/>
  <c r="H33" i="74"/>
  <c r="E33" i="74"/>
  <c r="B33" i="74"/>
  <c r="H32" i="66"/>
  <c r="E32" i="66"/>
  <c r="B32" i="66"/>
  <c r="L30" i="74"/>
  <c r="J30" i="74"/>
  <c r="H31" i="74"/>
  <c r="J29" i="66"/>
  <c r="F29" i="66"/>
  <c r="H30" i="66"/>
  <c r="G30" i="66"/>
  <c r="L18" i="74"/>
  <c r="J18" i="74"/>
  <c r="J15" i="74"/>
  <c r="M15" i="74" s="1"/>
  <c r="J17" i="66"/>
  <c r="J14" i="66"/>
  <c r="G20" i="74"/>
  <c r="H20" i="66"/>
  <c r="H19" i="66"/>
  <c r="G19" i="66"/>
  <c r="L10" i="74"/>
  <c r="L8" i="74"/>
  <c r="J8" i="74"/>
  <c r="J7" i="66"/>
  <c r="M28" i="74"/>
  <c r="M26" i="74"/>
  <c r="M24" i="74"/>
  <c r="M22" i="74"/>
  <c r="L6" i="74"/>
  <c r="J6" i="74"/>
  <c r="J5" i="66"/>
  <c r="G29" i="74"/>
  <c r="G28" i="74"/>
  <c r="G27" i="74"/>
  <c r="G26" i="74"/>
  <c r="G25" i="74"/>
  <c r="G24" i="74"/>
  <c r="G23" i="74"/>
  <c r="G22" i="74"/>
  <c r="G21" i="74"/>
  <c r="F20" i="74"/>
  <c r="E20" i="74"/>
  <c r="D20" i="74"/>
  <c r="H29" i="74"/>
  <c r="H26" i="74"/>
  <c r="H25" i="74"/>
  <c r="H24" i="74"/>
  <c r="H21" i="74"/>
  <c r="H20" i="74"/>
  <c r="E25" i="74"/>
  <c r="D25" i="74"/>
  <c r="H28" i="66"/>
  <c r="H25" i="66"/>
  <c r="H24" i="66"/>
  <c r="H23" i="66"/>
  <c r="G20" i="66"/>
  <c r="G21" i="66"/>
  <c r="G22" i="66"/>
  <c r="G23" i="66"/>
  <c r="G24" i="66"/>
  <c r="G25" i="66"/>
  <c r="G26" i="66"/>
  <c r="G27" i="66"/>
  <c r="G28" i="66"/>
  <c r="F19" i="66"/>
  <c r="E19" i="66"/>
  <c r="E24" i="66"/>
  <c r="D24" i="66"/>
  <c r="H32" i="74"/>
  <c r="G32" i="74"/>
  <c r="G31" i="74"/>
  <c r="H30" i="74"/>
  <c r="G30" i="74"/>
  <c r="F30" i="74"/>
  <c r="H29" i="66"/>
  <c r="G29" i="66"/>
  <c r="H31" i="66"/>
  <c r="G31" i="66"/>
  <c r="F6" i="74"/>
  <c r="F8" i="74"/>
  <c r="F11" i="74"/>
  <c r="F15" i="74"/>
  <c r="F18" i="74"/>
  <c r="F7" i="66"/>
  <c r="F10" i="66"/>
  <c r="F14" i="66"/>
  <c r="F17" i="66"/>
  <c r="E15" i="74"/>
  <c r="E30" i="74"/>
  <c r="H19" i="74"/>
  <c r="G19" i="74"/>
  <c r="H18" i="74"/>
  <c r="G18" i="74"/>
  <c r="E18" i="74"/>
  <c r="D18" i="74"/>
  <c r="C18" i="74"/>
  <c r="H17" i="74"/>
  <c r="G17" i="74"/>
  <c r="G15" i="74"/>
  <c r="H11" i="74"/>
  <c r="G11" i="74"/>
  <c r="E11" i="74"/>
  <c r="H10" i="74"/>
  <c r="G10" i="74"/>
  <c r="H9" i="74"/>
  <c r="G9" i="74"/>
  <c r="H8" i="74"/>
  <c r="G8" i="74"/>
  <c r="E8" i="74"/>
  <c r="D8" i="74"/>
  <c r="H7" i="74"/>
  <c r="G7" i="74"/>
  <c r="H6" i="74"/>
  <c r="G6" i="74"/>
  <c r="E6" i="74"/>
  <c r="H5" i="66"/>
  <c r="G5" i="66"/>
  <c r="E5" i="66"/>
  <c r="E7" i="66"/>
  <c r="C17" i="66"/>
  <c r="D7" i="66"/>
  <c r="H18" i="66"/>
  <c r="H17" i="66"/>
  <c r="H16" i="66"/>
  <c r="G18" i="66"/>
  <c r="G17" i="66"/>
  <c r="G16" i="66"/>
  <c r="G14" i="66"/>
  <c r="H10" i="66"/>
  <c r="H9" i="66"/>
  <c r="H8" i="66"/>
  <c r="H7" i="66"/>
  <c r="G10" i="66"/>
  <c r="G9" i="66"/>
  <c r="G8" i="66"/>
  <c r="G7" i="66"/>
  <c r="E10" i="66"/>
  <c r="E29" i="66"/>
  <c r="E17" i="66"/>
  <c r="E14" i="66"/>
  <c r="D17" i="66"/>
  <c r="H6" i="66"/>
  <c r="G6" i="66"/>
  <c r="M33" i="74" l="1"/>
  <c r="M18" i="74"/>
  <c r="M11" i="74"/>
  <c r="M10" i="74"/>
  <c r="M6" i="74"/>
  <c r="M8" i="74"/>
  <c r="J34" i="66"/>
  <c r="M30" i="74"/>
  <c r="M35" i="74" l="1"/>
</calcChain>
</file>

<file path=xl/sharedStrings.xml><?xml version="1.0" encoding="utf-8"?>
<sst xmlns="http://schemas.openxmlformats.org/spreadsheetml/2006/main" count="257" uniqueCount="192">
  <si>
    <r>
      <t>土木一式工事（特別簡易型）　【</t>
    </r>
    <r>
      <rPr>
        <b/>
        <sz val="12"/>
        <color indexed="10"/>
        <rFont val="BIZ UDゴシック"/>
        <family val="3"/>
        <charset val="128"/>
      </rPr>
      <t>令和８年６月版</t>
    </r>
    <r>
      <rPr>
        <b/>
        <sz val="12"/>
        <rFont val="BIZ UDゴシック"/>
        <family val="3"/>
        <charset val="128"/>
      </rPr>
      <t>】</t>
    </r>
    <phoneticPr fontId="2"/>
  </si>
  <si>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</si>
  <si>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</si>
  <si>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</si>
  <si>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</si>
  <si>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</si>
  <si>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</si>
  <si>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</si>
  <si>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</si>
  <si>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</si>
  <si>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</si>
  <si>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</si>
  <si>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</si>
  <si>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</si>
  <si>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</si>
  <si>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</si>
  <si>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</si>
  <si>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</si>
  <si>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</si>
  <si>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</si>
  <si>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</si>
  <si>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</si>
  <si>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</si>
  <si>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</si>
  <si>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</si>
  <si>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</si>
  <si>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</si>
  <si>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</si>
  <si>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</si>
  <si>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</si>
  <si>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</si>
  <si>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</si>
  <si>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</si>
  <si>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</si>
  <si>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</si>
  <si>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</si>
  <si>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</si>
  <si>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</si>
  <si>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</si>
  <si>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</si>
  <si>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</si>
  <si>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</si>
  <si>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</si>
  <si>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</si>
  <si>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</si>
  <si>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</si>
  <si>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</si>
  <si>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技術提案等</t>
    <rPh sb="0" eb="2">
      <t>ギジュツ</t>
    </rPh>
    <rPh sb="2" eb="4">
      <t>テイアン</t>
    </rPh>
    <rPh sb="4" eb="5">
      <t>トウ</t>
    </rPh>
    <phoneticPr fontId="2"/>
  </si>
  <si>
    <t>技術提案
（対策なし型）</t>
    <rPh sb="0" eb="2">
      <t>ギジュツ</t>
    </rPh>
    <rPh sb="2" eb="4">
      <t>テイアン</t>
    </rPh>
    <rPh sb="6" eb="8">
      <t>タイサク</t>
    </rPh>
    <rPh sb="10" eb="11">
      <t>ガタ</t>
    </rPh>
    <phoneticPr fontId="2"/>
  </si>
  <si>
    <t>特記課題</t>
    <rPh sb="0" eb="2">
      <t>トッキ</t>
    </rPh>
    <rPh sb="1" eb="2">
      <t>トッキ</t>
    </rPh>
    <phoneticPr fontId="2"/>
  </si>
  <si>
    <t>発注者が指定するテーマ・項目</t>
    <rPh sb="0" eb="1">
      <t>ハッチュウシャ</t>
    </rPh>
    <rPh sb="2" eb="4">
      <t>シテイ</t>
    </rPh>
    <rPh sb="10" eb="12">
      <t>コウモク</t>
    </rPh>
    <phoneticPr fontId="2"/>
  </si>
  <si>
    <t>１項目あたりの評価基準・加算点</t>
    <rPh sb="1" eb="3">
      <t>コウモク</t>
    </rPh>
    <rPh sb="7" eb="9">
      <t>ヒョウカ</t>
    </rPh>
    <rPh sb="9" eb="11">
      <t>キジュン</t>
    </rPh>
    <rPh sb="12" eb="14">
      <t>カサン</t>
    </rPh>
    <rPh sb="14" eb="15">
      <t>テン</t>
    </rPh>
    <phoneticPr fontId="2"/>
  </si>
  <si>
    <t>様式４</t>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</si>
  <si>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</si>
  <si>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</si>
  <si>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</si>
  <si>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</si>
  <si>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</si>
  <si>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</si>
  <si>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</si>
  <si>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</si>
  <si>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</si>
  <si>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</si>
  <si>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</si>
  <si>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</si>
  <si>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</si>
  <si>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</si>
  <si>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</si>
  <si>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</si>
  <si>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</si>
  <si>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</si>
  <si>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</si>
  <si>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</si>
  <si>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</si>
  <si>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</si>
  <si>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</si>
  <si>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</si>
  <si>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</si>
  <si>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</si>
  <si>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</si>
  <si>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</si>
  <si>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</si>
  <si>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</si>
  <si>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</si>
  <si>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</si>
  <si>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</si>
  <si>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</si>
  <si>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</si>
  <si>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</si>
  <si>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</si>
  <si>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</si>
  <si>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</si>
  <si>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</si>
  <si>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</si>
  <si>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</si>
  <si>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</si>
  <si>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</si>
  <si>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</si>
  <si>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</si>
  <si>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</si>
  <si>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</si>
  <si>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</si>
  <si>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【記入上の注意】</t>
    <rPh sb="1" eb="3">
      <t>キニュウ</t>
    </rPh>
    <rPh sb="3" eb="4">
      <t>ジョウ</t>
    </rPh>
    <rPh sb="5" eb="7">
      <t>チュウイ</t>
    </rPh>
    <phoneticPr fontId="2"/>
  </si>
  <si>
    <t>・</t>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</si>
  <si>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</si>
  <si>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</si>
  <si>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</si>
  <si>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</si>
  <si>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</si>
  <si>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</si>
  <si>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</si>
  <si>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</si>
  <si>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</si>
  <si>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</si>
  <si>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</si>
  <si>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</si>
  <si>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</si>
  <si>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</si>
  <si>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</si>
  <si>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</si>
  <si>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</si>
  <si>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</si>
  <si>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</si>
  <si>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</si>
  <si>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</si>
  <si>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</si>
  <si>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</si>
  <si>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三重県の
工事評定点</t>
    <rPh sb="0" eb="3">
      <t>ミエケン</t>
    </rPh>
    <rPh sb="5" eb="7">
      <t>コウジ</t>
    </rPh>
    <rPh sb="7" eb="9">
      <t>ヒョウテイ</t>
    </rPh>
    <rPh sb="9" eb="10">
      <t>テン</t>
    </rPh>
    <phoneticPr fontId="2"/>
  </si>
  <si>
    <t>令和５年４月１日以降に完成検査を行った工事の評定点</t>
    <rPh sb="0" eb="2">
      <t>レイワ</t>
    </rPh>
    <rPh sb="3" eb="4">
      <t>ネン</t>
    </rPh>
    <rPh sb="8" eb="10">
      <t>イコウ</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</si>
  <si>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</si>
  <si>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</si>
  <si>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</si>
  <si>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</si>
  <si>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</si>
  <si>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</si>
  <si>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</si>
  <si>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</si>
  <si>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</si>
  <si>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</si>
  <si>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</si>
  <si>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</si>
  <si>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記載例</t>
    <rPh sb="0" eb="3">
      <t>キサイレイ</t>
    </rPh>
    <phoneticPr fontId="2"/>
  </si>
  <si>
    <t>【契約件数】</t>
    <rPh sb="1" eb="3">
      <t>ケイヤク</t>
    </rPh>
    <rPh sb="3" eb="5">
      <t>ケンスウ</t>
    </rPh>
    <phoneticPr fontId="2"/>
  </si>
  <si>
    <t>（様式４）　技術提案に関する技術資料</t>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</si>
  <si>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</si>
  <si>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</si>
  <si>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</si>
  <si>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</si>
  <si>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</si>
  <si>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</si>
  <si>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留意点①</t>
    <phoneticPr fontId="2"/>
  </si>
  <si>
    <t>1
2
3
4
5
6
7
8
9
10
11
12
13
14
15</t>
    <phoneticPr fontId="2"/>
  </si>
  <si>
    <t>評価項目一覧に示す３項目について、工事を行ううえでの留意点とその理由をそれぞれ簡潔に</t>
    <phoneticPr fontId="2"/>
  </si>
  <si>
    <t>　</t>
    <phoneticPr fontId="2"/>
  </si>
  <si>
    <t>記載してください。</t>
    <phoneticPr fontId="2"/>
  </si>
  <si>
    <t>具体的に実施する対策などを記載しても、その部分は評価しません。</t>
  </si>
  <si>
    <t>文字の大きさは、１０ポイントとします。</t>
  </si>
  <si>
    <t>行列の挿入及びセルサイズの変更は、不可とします。</t>
  </si>
  <si>
    <t>留意点②</t>
    <phoneticPr fontId="2"/>
  </si>
  <si>
    <t>各項目の留意点①～③は、それぞれ５行以内で記載するものとします。</t>
  </si>
  <si>
    <t>５行を超えて記載されている留意点は、評価しません。※例１、例２参照</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</si>
  <si>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</si>
  <si>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</si>
  <si>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</si>
  <si>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</si>
  <si>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</si>
  <si>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</si>
  <si>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</si>
  <si>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r>
      <rPr>
        <sz val="12"/>
        <color rgb="FFFF0000"/>
        <rFont val="BIZ UDゴシック"/>
        <family val="3"/>
        <charset val="128"/>
      </rPr>
      <t>尾鷲市内</t>
    </r>
    <r>
      <rPr>
        <sz val="12"/>
        <rFont val="BIZ UDゴシック"/>
        <family val="3"/>
        <charset val="128"/>
      </rPr>
      <t>における工事実績あり</t>
    </r>
    <phoneticPr fontId="2"/>
  </si>
  <si>
    <r>
      <rPr>
        <sz val="12"/>
        <color rgb="FFFF0000"/>
        <rFont val="BIZ UDゴシック"/>
        <family val="3"/>
        <charset val="128"/>
      </rPr>
      <t>尾鷲市内</t>
    </r>
    <r>
      <rPr>
        <sz val="12"/>
        <rFont val="BIZ UDゴシック"/>
        <family val="3"/>
        <charset val="128"/>
      </rPr>
      <t>において、単独又は共同企業体構成員（出資比率20％以上に限る）の元請として受注し、</t>
    </r>
    <r>
      <rPr>
        <sz val="12"/>
        <color rgb="FFFF0000"/>
        <rFont val="BIZ UDゴシック"/>
        <family val="3"/>
        <charset val="128"/>
      </rPr>
      <t>令和５年度以降</t>
    </r>
    <r>
      <rPr>
        <sz val="12"/>
        <rFont val="BIZ UDゴシック"/>
        <family val="3"/>
        <charset val="128"/>
      </rPr>
      <t>に完成し、かつ、引渡しが済んでいる</t>
    </r>
    <r>
      <rPr>
        <sz val="12"/>
        <color rgb="FFFF0000"/>
        <rFont val="BIZ UDゴシック"/>
        <family val="3"/>
        <charset val="128"/>
      </rPr>
      <t>契約金額５百万円</t>
    </r>
    <r>
      <rPr>
        <sz val="12"/>
        <rFont val="BIZ UDゴシック"/>
        <family val="3"/>
        <charset val="128"/>
      </rPr>
      <t>以上の工事の実績の有無により評価します。
・評価対象の工事実績は１件とし、コリンズに登録された公共機関等発注の工事に限ります。</t>
    </r>
    <rPh sb="13" eb="15">
      <t>キョウドウ</t>
    </rPh>
    <rPh sb="15" eb="18">
      <t>キギョウタイ</t>
    </rPh>
    <phoneticPr fontId="2"/>
  </si>
  <si>
    <t>森林災害復旧支援等の評価</t>
    <rPh sb="0" eb="2">
      <t>シンリン</t>
    </rPh>
    <rPh sb="2" eb="4">
      <t>サイガイ</t>
    </rPh>
    <rPh sb="4" eb="6">
      <t>フッキュウ</t>
    </rPh>
    <rPh sb="6" eb="8">
      <t>シエン</t>
    </rPh>
    <rPh sb="8" eb="9">
      <t>トウ</t>
    </rPh>
    <rPh sb="10" eb="12">
      <t>ヒョウカ</t>
    </rPh>
    <phoneticPr fontId="2"/>
  </si>
  <si>
    <t>連携協定の締結があり、活動実績もある場合</t>
    <rPh sb="0" eb="2">
      <t>レンケイ</t>
    </rPh>
    <rPh sb="2" eb="4">
      <t>キョウテイ</t>
    </rPh>
    <rPh sb="5" eb="7">
      <t>テイケツ</t>
    </rPh>
    <rPh sb="11" eb="13">
      <t>カツドウ</t>
    </rPh>
    <rPh sb="13" eb="15">
      <t>ジッセキ</t>
    </rPh>
    <rPh sb="18" eb="20">
      <t>バアイ</t>
    </rPh>
    <phoneticPr fontId="2"/>
  </si>
  <si>
    <t>連携協定の締結があり、活動実績がない場合</t>
    <rPh sb="0" eb="2">
      <t>レンケイ</t>
    </rPh>
    <rPh sb="2" eb="4">
      <t>キョウテイ</t>
    </rPh>
    <rPh sb="5" eb="7">
      <t>テイケツ</t>
    </rPh>
    <rPh sb="11" eb="13">
      <t>カツドウ</t>
    </rPh>
    <rPh sb="13" eb="15">
      <t>ジッセキ</t>
    </rPh>
    <rPh sb="18" eb="20">
      <t>バアイ</t>
    </rPh>
    <phoneticPr fontId="2"/>
  </si>
  <si>
    <t>下記の実績により評価します。
〔森林災害復旧支援等の連携協定の締結〕
尾鷲市長と森林災害復旧支援等の協定締結をいいます。
※連携協定については、尾鷲市長との協定書の写しを提出してください。また、団体協定の場合は構成員であることが分かる証明書を添付してください。
〔森林災害復旧支援等の活動実績〕
協定締結を行った尾鷲市において、令和６年度又は令和７年度における活動実績の有無により評価します。
※活動実績については、尾鷲市に提出した活動報告書の写しを提出してください。なお、活動報告書は、尾鷲市の受理が確認できるものとします。（受理日、受理印があるもの）</t>
    <phoneticPr fontId="2"/>
  </si>
  <si>
    <t>県内企業による施工</t>
    <rPh sb="0" eb="2">
      <t>ケンナイ</t>
    </rPh>
    <rPh sb="2" eb="4">
      <t>キギョウ</t>
    </rPh>
    <rPh sb="7" eb="9">
      <t>セコウ</t>
    </rPh>
    <phoneticPr fontId="2"/>
  </si>
  <si>
    <r>
      <t>県内企業による施工の割合</t>
    </r>
    <r>
      <rPr>
        <sz val="12"/>
        <color rgb="FFFF0000"/>
        <rFont val="BIZ UDゴシック"/>
        <family val="3"/>
        <charset val="128"/>
      </rPr>
      <t>90％</t>
    </r>
    <r>
      <rPr>
        <sz val="12"/>
        <rFont val="BIZ UDゴシック"/>
        <family val="3"/>
        <charset val="128"/>
      </rPr>
      <t>以上</t>
    </r>
    <rPh sb="0" eb="2">
      <t>ケンナイ</t>
    </rPh>
    <phoneticPr fontId="2"/>
  </si>
  <si>
    <r>
      <t>県内企業による施工の割合</t>
    </r>
    <r>
      <rPr>
        <sz val="12"/>
        <color rgb="FFFF0000"/>
        <rFont val="BIZ UDゴシック"/>
        <family val="3"/>
        <charset val="128"/>
      </rPr>
      <t>70％</t>
    </r>
    <r>
      <rPr>
        <sz val="12"/>
        <rFont val="BIZ UDゴシック"/>
        <family val="3"/>
        <charset val="128"/>
      </rPr>
      <t>以上</t>
    </r>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</si>
  <si>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t>
    </r>
    <r>
      <rPr>
        <sz val="12"/>
        <color indexed="10"/>
        <rFont val="BIZ UDゴシック"/>
        <family val="3"/>
        <charset val="128"/>
      </rPr>
      <t>　</t>
    </r>
    <r>
      <rPr>
        <sz val="12"/>
        <rFont val="BIZ UDゴシック"/>
        <family val="3"/>
        <charset val="128"/>
      </rPr>
      <t>県内企業による施工の割合 ＝ [ 契約金額(最終) － { 県外一次下請金額(最終) + 県外二次下請金額(最終) } ] ／ 契約金額(最終)</t>
    </r>
    <r>
      <rPr>
        <sz val="12"/>
        <color indexed="10"/>
        <rFont val="BIZ UDゴシック"/>
        <family val="3"/>
        <charset val="128"/>
      </rPr>
      <t xml:space="preserve">
</t>
    </r>
    <r>
      <rPr>
        <sz val="12"/>
        <color indexed="40"/>
        <rFont val="BIZ UDゴシック"/>
        <family val="3"/>
        <charset val="128"/>
      </rPr>
      <t>　</t>
    </r>
    <r>
      <rPr>
        <sz val="12"/>
        <rFont val="BIZ UDゴシック"/>
        <family val="3"/>
        <charset val="128"/>
      </rPr>
      <t xml:space="preserve">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98" eb="99">
      <t>オヨ</t>
    </rPh>
    <rPh sb="189" eb="191">
      <t>キンガク</t>
    </rPh>
    <rPh sb="192" eb="194">
      <t>サイシュウ</t>
    </rPh>
    <phoneticPr fontId="2"/>
  </si>
  <si>
    <r>
      <t>入札公告日における</t>
    </r>
    <r>
      <rPr>
        <sz val="12"/>
        <color rgb="FFFF0000"/>
        <rFont val="BIZ UDゴシック"/>
        <family val="3"/>
        <charset val="128"/>
      </rPr>
      <t>公共機関等発注</t>
    </r>
    <r>
      <rPr>
        <sz val="12"/>
        <rFont val="BIZ UDゴシック"/>
        <family val="3"/>
        <charset val="128"/>
      </rPr>
      <t>の</t>
    </r>
    <r>
      <rPr>
        <sz val="12"/>
        <color rgb="FFFF0000"/>
        <rFont val="BIZ UDゴシック"/>
        <family val="3"/>
        <charset val="128"/>
      </rPr>
      <t>契約金額２千万円以上</t>
    </r>
    <r>
      <rPr>
        <sz val="12"/>
        <rFont val="BIZ UDゴシック"/>
        <family val="3"/>
        <charset val="128"/>
      </rPr>
      <t>の土木一式工事の契約件数により評価します。なお、共同企業体工事については、出資比率にかかわらず契約件数１件としてカウントします。
・小規模、雪氷、地域維持型維持修繕等の業務委託は、件数に含みません。</t>
    </r>
    <rPh sb="0" eb="2">
      <t>ニュウサツ</t>
    </rPh>
    <rPh sb="4" eb="5">
      <t>ビ</t>
    </rPh>
    <rPh sb="28" eb="30">
      <t>ドボク</t>
    </rPh>
    <rPh sb="30" eb="31">
      <t>イチ</t>
    </rPh>
    <rPh sb="31" eb="32">
      <t>シキ</t>
    </rPh>
    <rPh sb="32" eb="34">
      <t>コウジ</t>
    </rPh>
    <rPh sb="51" eb="53">
      <t>キョウドウ</t>
    </rPh>
    <rPh sb="53" eb="56">
      <t>キギョウタイ</t>
    </rPh>
    <rPh sb="56" eb="58">
      <t>コウジ</t>
    </rPh>
    <rPh sb="64" eb="66">
      <t>シュッシ</t>
    </rPh>
    <rPh sb="66" eb="68">
      <t>ヒリツ</t>
    </rPh>
    <rPh sb="74" eb="76">
      <t>ケイヤク</t>
    </rPh>
    <rPh sb="76" eb="78">
      <t>ケンスウ</t>
    </rPh>
    <rPh sb="79" eb="80">
      <t>ケン</t>
    </rPh>
    <rPh sb="93" eb="96">
      <t>ショウキボ</t>
    </rPh>
    <rPh sb="97" eb="98">
      <t>ユキ</t>
    </rPh>
    <rPh sb="98" eb="99">
      <t>コオリ</t>
    </rPh>
    <rPh sb="100" eb="105">
      <t>チイキイジガタ</t>
    </rPh>
    <rPh sb="105" eb="109">
      <t>イジシュウゼン</t>
    </rPh>
    <rPh sb="109" eb="110">
      <t>トウ</t>
    </rPh>
    <rPh sb="117" eb="119">
      <t>ケンスウ</t>
    </rPh>
    <rPh sb="120" eb="121">
      <t>フク</t>
    </rPh>
    <phoneticPr fontId="2"/>
  </si>
  <si>
    <r>
      <rPr>
        <sz val="14"/>
        <rFont val="BIZ UDゴシック"/>
        <family val="3"/>
        <charset val="128"/>
      </rPr>
      <t>36</t>
    </r>
    <r>
      <rPr>
        <sz val="12"/>
        <rFont val="BIZ UDゴシック"/>
        <family val="3"/>
        <charset val="128"/>
      </rPr>
      <t xml:space="preserve">
(最大12点/項目×項目数)</t>
    </r>
    <rPh sb="4" eb="6">
      <t>サイダイ</t>
    </rPh>
    <rPh sb="8" eb="9">
      <t>テン</t>
    </rPh>
    <rPh sb="10" eb="12">
      <t>コウモク</t>
    </rPh>
    <rPh sb="13" eb="15">
      <t>コウモク</t>
    </rPh>
    <rPh sb="15" eb="16">
      <t>スウ</t>
    </rPh>
    <phoneticPr fontId="2"/>
  </si>
  <si>
    <t>様式１
様式２</t>
    <phoneticPr fontId="2"/>
  </si>
  <si>
    <t>機能強化・老朽化対策事業（交付金）</t>
    <rPh sb="0" eb="2">
      <t>キノウ</t>
    </rPh>
    <rPh sb="2" eb="4">
      <t>キョウカ</t>
    </rPh>
    <rPh sb="5" eb="8">
      <t>ロウキュウカ</t>
    </rPh>
    <rPh sb="8" eb="10">
      <t>タイサク</t>
    </rPh>
    <rPh sb="10" eb="12">
      <t>ジギョウ</t>
    </rPh>
    <rPh sb="13" eb="16">
      <t>コウフキン</t>
    </rPh>
    <phoneticPr fontId="2"/>
  </si>
  <si>
    <t>第２号工事（栃川原）</t>
    <rPh sb="0" eb="1">
      <t>ダイ</t>
    </rPh>
    <rPh sb="2" eb="3">
      <t>ゴウ</t>
    </rPh>
    <rPh sb="3" eb="5">
      <t>コウジ</t>
    </rPh>
    <rPh sb="6" eb="7">
      <t>トチ</t>
    </rPh>
    <rPh sb="7" eb="9">
      <t>ガワラ</t>
    </rPh>
    <phoneticPr fontId="2"/>
  </si>
  <si>
    <t>令和8年度 機能強化 第6440-分0002号</t>
    <rPh sb="0" eb="2">
      <t>レイワ</t>
    </rPh>
    <rPh sb="3" eb="5">
      <t>ネンド</t>
    </rPh>
    <rPh sb="6" eb="8">
      <t>キノウ</t>
    </rPh>
    <rPh sb="8" eb="10">
      <t>キョウカ</t>
    </rPh>
    <rPh sb="11" eb="12">
      <t>ダイ</t>
    </rPh>
    <rPh sb="17" eb="18">
      <t>ブン</t>
    </rPh>
    <rPh sb="22" eb="23">
      <t>ゴウ</t>
    </rPh>
    <phoneticPr fontId="2"/>
  </si>
  <si>
    <t>入札公告日における、公共機関等発注の契約金額２千万円以上の土木一式工事の契約件数が３件以上ある場合は、２件まで記載して下さい。</t>
    <rPh sb="0" eb="2">
      <t>ニュウサツ</t>
    </rPh>
    <rPh sb="29" eb="31">
      <t>ドボク</t>
    </rPh>
    <rPh sb="31" eb="32">
      <t>イチ</t>
    </rPh>
    <rPh sb="32" eb="33">
      <t>シキ</t>
    </rPh>
    <rPh sb="33" eb="35">
      <t>コウジ</t>
    </rPh>
    <rPh sb="36" eb="38">
      <t>ケイヤク</t>
    </rPh>
    <rPh sb="38" eb="40">
      <t>ケンスウ</t>
    </rPh>
    <rPh sb="42" eb="43">
      <t>ケン</t>
    </rPh>
    <rPh sb="43" eb="45">
      <t>イジョウ</t>
    </rPh>
    <rPh sb="47" eb="49">
      <t>バアイ</t>
    </rPh>
    <rPh sb="52" eb="53">
      <t>ケン</t>
    </rPh>
    <rPh sb="55" eb="57">
      <t>キサイ</t>
    </rPh>
    <rPh sb="59" eb="60">
      <t>クダ</t>
    </rPh>
    <phoneticPr fontId="2"/>
  </si>
  <si>
    <t>機能強化・老朽化対策事業（交付金）第２号工事（栃川原）</t>
    <phoneticPr fontId="2"/>
  </si>
  <si>
    <r>
      <rPr>
        <sz val="12"/>
        <rFont val="BIZ UDゴシック"/>
        <family val="3"/>
        <charset val="128"/>
      </rPr>
      <t>「災害協定に基づく訓練１への参加実績」又は「災害協定に基づく訓練２への参加実績」又は「防災協定の締結実績」の有無により評価します。</t>
    </r>
    <r>
      <rPr>
        <sz val="12"/>
        <color rgb="FFFF0000"/>
        <rFont val="BIZ UDゴシック"/>
        <family val="3"/>
        <charset val="128"/>
      </rPr>
      <t xml:space="preserve">
</t>
    </r>
    <r>
      <rPr>
        <sz val="12"/>
        <rFont val="BIZ UDゴシック"/>
        <family val="3"/>
        <charset val="128"/>
      </rPr>
      <t>【災害協定に基づく訓練１】
・「災害協定」とは、</t>
    </r>
    <r>
      <rPr>
        <sz val="12"/>
        <color rgb="FFFF0000"/>
        <rFont val="BIZ UDゴシック"/>
        <family val="3"/>
        <charset val="128"/>
      </rPr>
      <t>尾鷲建設事務所</t>
    </r>
    <r>
      <rPr>
        <sz val="12"/>
        <rFont val="BIZ UDゴシック"/>
        <family val="3"/>
        <charset val="128"/>
      </rPr>
      <t>と締結した「地震・津波・風水害等の緊急時における運用協定」をいいます。</t>
    </r>
    <r>
      <rPr>
        <sz val="12"/>
        <color rgb="FFFF0000"/>
        <rFont val="BIZ UDゴシック"/>
        <family val="3"/>
        <charset val="128"/>
      </rPr>
      <t xml:space="preserve">
</t>
    </r>
    <r>
      <rPr>
        <sz val="12"/>
        <rFont val="BIZ UDゴシック"/>
        <family val="3"/>
        <charset val="128"/>
      </rPr>
      <t>・「災害協定に基づく訓練１の参加実績」は、「災害協定」に基づいた災害対応実動訓練及び情報伝達訓練への令和６年度又は令和７年度の参加実績を指します。</t>
    </r>
    <r>
      <rPr>
        <sz val="12"/>
        <color rgb="FFFF0000"/>
        <rFont val="BIZ UDゴシック"/>
        <family val="3"/>
        <charset val="128"/>
      </rPr>
      <t xml:space="preserve">
</t>
    </r>
    <r>
      <rPr>
        <sz val="12"/>
        <rFont val="BIZ UDゴシック"/>
        <family val="3"/>
        <charset val="128"/>
      </rPr>
      <t>・「災害対応実動訓練」は、以下の要件をすべて満たす場合に評価します。</t>
    </r>
    <r>
      <rPr>
        <sz val="12"/>
        <color rgb="FFFF0000"/>
        <rFont val="BIZ UDゴシック"/>
        <family val="3"/>
        <charset val="128"/>
      </rPr>
      <t xml:space="preserve">
</t>
    </r>
    <r>
      <rPr>
        <sz val="12"/>
        <rFont val="BIZ UDゴシック"/>
        <family val="3"/>
        <charset val="128"/>
      </rPr>
      <t>　① 団体として５年以上継続した実動訓練実績があること。</t>
    </r>
    <r>
      <rPr>
        <sz val="12"/>
        <color rgb="FFFF0000"/>
        <rFont val="BIZ UDゴシック"/>
        <family val="3"/>
        <charset val="128"/>
      </rPr>
      <t xml:space="preserve">
　</t>
    </r>
    <r>
      <rPr>
        <sz val="12"/>
        <rFont val="BIZ UDゴシック"/>
        <family val="3"/>
        <charset val="128"/>
      </rPr>
      <t>② 評価対象年度の実動訓練において、協定締結団体構成員のうち、</t>
    </r>
    <r>
      <rPr>
        <sz val="12"/>
        <color rgb="FFFF0000"/>
        <rFont val="BIZ UDゴシック"/>
        <family val="3"/>
        <charset val="128"/>
      </rPr>
      <t>尾鷲建設事務所</t>
    </r>
    <r>
      <rPr>
        <sz val="12"/>
        <rFont val="BIZ UDゴシック"/>
        <family val="3"/>
        <charset val="128"/>
      </rPr>
      <t>管内の構成員の半数以上が参加していること。</t>
    </r>
    <r>
      <rPr>
        <sz val="12"/>
        <color rgb="FFFF0000"/>
        <rFont val="BIZ UDゴシック"/>
        <family val="3"/>
        <charset val="128"/>
      </rPr>
      <t xml:space="preserve">
　</t>
    </r>
    <r>
      <rPr>
        <sz val="12"/>
        <rFont val="BIZ UDゴシック"/>
        <family val="3"/>
        <charset val="128"/>
      </rPr>
      <t>③ ②で評価する参加企業については、Ａランク企業では代表者と１名以上の技術者、Ｂランク企業等では、１名以上の技術者が参加していること。</t>
    </r>
    <r>
      <rPr>
        <sz val="12"/>
        <color rgb="FFFF0000"/>
        <rFont val="BIZ UDゴシック"/>
        <family val="3"/>
        <charset val="128"/>
      </rPr>
      <t xml:space="preserve">
</t>
    </r>
    <r>
      <rPr>
        <sz val="12"/>
        <rFont val="BIZ UDゴシック"/>
        <family val="3"/>
        <charset val="128"/>
      </rPr>
      <t>・「情報伝達訓練」は、団体として５年以上の継続した訓練の実績がある場合に評価します。</t>
    </r>
    <r>
      <rPr>
        <sz val="12"/>
        <color rgb="FFFF0000"/>
        <rFont val="BIZ UDゴシック"/>
        <family val="3"/>
        <charset val="128"/>
      </rPr>
      <t xml:space="preserve">
</t>
    </r>
    <r>
      <rPr>
        <sz val="12"/>
        <rFont val="BIZ UDゴシック"/>
        <family val="3"/>
        <charset val="128"/>
      </rPr>
      <t>【災害協定に基づく訓練２】
・「災害協定」とは、</t>
    </r>
    <r>
      <rPr>
        <sz val="12"/>
        <color rgb="FFFF0000"/>
        <rFont val="BIZ UDゴシック"/>
        <family val="3"/>
        <charset val="128"/>
      </rPr>
      <t>尾鷲建設事務所</t>
    </r>
    <r>
      <rPr>
        <sz val="12"/>
        <rFont val="BIZ UDゴシック"/>
        <family val="3"/>
        <charset val="128"/>
      </rPr>
      <t>と締結した「地震・津波・風水害等の緊急時における運用協定」をいいます。</t>
    </r>
    <r>
      <rPr>
        <sz val="12"/>
        <color rgb="FFFF0000"/>
        <rFont val="BIZ UDゴシック"/>
        <family val="3"/>
        <charset val="128"/>
      </rPr>
      <t xml:space="preserve">
</t>
    </r>
    <r>
      <rPr>
        <sz val="12"/>
        <rFont val="BIZ UDゴシック"/>
        <family val="3"/>
        <charset val="128"/>
      </rPr>
      <t>・「災害協定に基づく訓練２の参加実績」は、「災害協定」に基づいた情報伝達訓練への令和６年度又は令和７年度の参加実績を指します。</t>
    </r>
    <r>
      <rPr>
        <sz val="12"/>
        <color rgb="FFFF0000"/>
        <rFont val="BIZ UDゴシック"/>
        <family val="3"/>
        <charset val="128"/>
      </rPr>
      <t xml:space="preserve">
</t>
    </r>
    <r>
      <rPr>
        <sz val="12"/>
        <rFont val="BIZ UDゴシック"/>
        <family val="3"/>
        <charset val="128"/>
      </rPr>
      <t>・「情報伝達訓練」は、団体として５年以上の継続した訓練の実績がある場合に評価します。</t>
    </r>
    <r>
      <rPr>
        <sz val="12"/>
        <color rgb="FFFF0000"/>
        <rFont val="BIZ UDゴシック"/>
        <family val="3"/>
        <charset val="128"/>
      </rPr>
      <t xml:space="preserve">
</t>
    </r>
    <r>
      <rPr>
        <sz val="12"/>
        <rFont val="BIZ UDゴシック"/>
        <family val="3"/>
        <charset val="128"/>
      </rPr>
      <t>【防災協定の締結】
・「防災協定」とは、「</t>
    </r>
    <r>
      <rPr>
        <sz val="12"/>
        <color rgb="FFFF0000"/>
        <rFont val="BIZ UDゴシック"/>
        <family val="3"/>
        <charset val="128"/>
      </rPr>
      <t>尾鷲建設事務所</t>
    </r>
    <r>
      <rPr>
        <sz val="12"/>
        <rFont val="BIZ UDゴシック"/>
        <family val="3"/>
        <charset val="128"/>
      </rPr>
      <t>管内の市町との防災協定」又は「三重県との防災協定」をいいます。</t>
    </r>
    <r>
      <rPr>
        <sz val="12"/>
        <color rgb="FFFF0000"/>
        <rFont val="BIZ UDゴシック"/>
        <family val="3"/>
        <charset val="128"/>
      </rPr>
      <t xml:space="preserve">
</t>
    </r>
    <r>
      <rPr>
        <sz val="12"/>
        <rFont val="BIZ UDゴシック"/>
        <family val="3"/>
        <charset val="128"/>
      </rPr>
      <t>・「</t>
    </r>
    <r>
      <rPr>
        <sz val="12"/>
        <color rgb="FFFF0000"/>
        <rFont val="BIZ UDゴシック"/>
        <family val="3"/>
        <charset val="128"/>
      </rPr>
      <t>尾鷲建設事務所</t>
    </r>
    <r>
      <rPr>
        <sz val="12"/>
        <rFont val="BIZ UDゴシック"/>
        <family val="3"/>
        <charset val="128"/>
      </rPr>
      <t>管内の市町との防災協定」については、「建設業のための広場」で公開している最新版の「経営事項審査申請の手引き」に記載された、協定書等に災害時の建設業者の活動義務が規定されている防災協定とします。</t>
    </r>
    <r>
      <rPr>
        <sz val="12"/>
        <color rgb="FFFF0000"/>
        <rFont val="BIZ UDゴシック"/>
        <family val="3"/>
        <charset val="128"/>
      </rPr>
      <t xml:space="preserve">
</t>
    </r>
    <r>
      <rPr>
        <sz val="12"/>
        <rFont val="BIZ UDゴシック"/>
        <family val="3"/>
        <charset val="128"/>
      </rPr>
      <t>・「三重県との防災協定」については、「技術資料作成上の留意事項」に記載した防災協定とします。</t>
    </r>
    <r>
      <rPr>
        <sz val="12"/>
        <color rgb="FFFF0000"/>
        <rFont val="BIZ UDゴシック"/>
        <family val="3"/>
        <charset val="128"/>
      </rPr>
      <t xml:space="preserve">
</t>
    </r>
    <r>
      <rPr>
        <sz val="12"/>
        <rFont val="BIZ UDゴシック"/>
        <family val="3"/>
        <charset val="128"/>
      </rPr>
      <t>・「防災協定の締結」は、令和６年度又は令和７年度の防災協定締結を評価の対象とします。対象期間以前の協定締結で、自動継続している協定は含みます。</t>
    </r>
    <r>
      <rPr>
        <sz val="12"/>
        <color rgb="FFFF0000"/>
        <rFont val="BIZ UDゴシック"/>
        <family val="3"/>
        <charset val="128"/>
      </rPr>
      <t xml:space="preserve">
</t>
    </r>
    <r>
      <rPr>
        <sz val="12"/>
        <rFont val="BIZ UDゴシック"/>
        <family val="3"/>
        <charset val="128"/>
      </rPr>
      <t>・「防災協定の締結」の評価は、</t>
    </r>
    <r>
      <rPr>
        <sz val="12"/>
        <color rgb="FFFF0000"/>
        <rFont val="BIZ UDゴシック"/>
        <family val="3"/>
        <charset val="128"/>
      </rPr>
      <t>尾鷲建設事務所</t>
    </r>
    <r>
      <rPr>
        <sz val="12"/>
        <rFont val="BIZ UDゴシック"/>
        <family val="3"/>
        <charset val="128"/>
      </rPr>
      <t>管内に「本店及び建設業法上の主たる営業所」又は「建設業法上の営業所」を有する企業に限ります。</t>
    </r>
    <r>
      <rPr>
        <sz val="12"/>
        <color rgb="FFFF0000"/>
        <rFont val="BIZ UDゴシック"/>
        <family val="3"/>
        <charset val="128"/>
      </rPr>
      <t xml:space="preserve">
</t>
    </r>
    <r>
      <rPr>
        <sz val="12"/>
        <rFont val="BIZ UDゴシック"/>
        <family val="3"/>
        <charset val="128"/>
      </rPr>
      <t>※「災害協定に基づく訓練１への参加実績」と「災害協定に基づく訓練２への参加実績」と「防災協定の締結実績」は重複して評価しません。</t>
    </r>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527" eb="529">
      <t>サンカ</t>
    </rPh>
    <rPh sb="545" eb="547">
      <t>ジョウホウ</t>
    </rPh>
    <rPh sb="579" eb="581">
      <t>ジョウホウ</t>
    </rPh>
    <rPh sb="610" eb="612">
      <t>バアイ</t>
    </rPh>
    <rPh sb="613" eb="615">
      <t>ヒョウカ</t>
    </rPh>
    <rPh sb="622" eb="626">
      <t>ボウサイキョウテイ</t>
    </rPh>
    <rPh sb="633" eb="635">
      <t>ボウサイ</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</si>
  <si>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r>
      <t>三重県内において、単独又は共同企業体構成員（出資比率20％以上に限る）の元請として受注し、</t>
    </r>
    <r>
      <rPr>
        <sz val="12"/>
        <color rgb="FFFF0000"/>
        <rFont val="BIZ UDゴシック"/>
        <family val="3"/>
        <charset val="128"/>
      </rPr>
      <t>平成２３年度以降</t>
    </r>
    <r>
      <rPr>
        <sz val="12"/>
        <rFont val="BIZ UDゴシック"/>
        <family val="3"/>
        <charset val="128"/>
      </rPr>
      <t>に完成し、かつ、引渡しが済んでいる</t>
    </r>
    <r>
      <rPr>
        <sz val="12"/>
        <color rgb="FFFF0000"/>
        <rFont val="BIZ UDゴシック"/>
        <family val="3"/>
        <charset val="128"/>
      </rPr>
      <t>契約金額２千５百万円以上</t>
    </r>
    <r>
      <rPr>
        <sz val="12"/>
        <rFont val="BIZ UDゴシック"/>
        <family val="3"/>
        <charset val="128"/>
      </rPr>
      <t>の評価対象工事の実績の有無により評価します。
・「</t>
    </r>
    <r>
      <rPr>
        <sz val="12"/>
        <color rgb="FFFF0000"/>
        <rFont val="BIZ UDゴシック"/>
        <family val="3"/>
        <charset val="128"/>
      </rPr>
      <t>評価対象工事</t>
    </r>
    <r>
      <rPr>
        <sz val="12"/>
        <rFont val="BIZ UDゴシック"/>
        <family val="3"/>
        <charset val="128"/>
      </rPr>
      <t>」とは、</t>
    </r>
    <r>
      <rPr>
        <sz val="12"/>
        <color rgb="FFFF0000"/>
        <rFont val="BIZ UDゴシック"/>
        <family val="3"/>
        <charset val="128"/>
      </rPr>
      <t>「治山事業で発注された谷止工、床固工を含む工事」又は「砂防事業で発注された堰堤工、床固工を含む工事」を指します。</t>
    </r>
    <r>
      <rPr>
        <sz val="12"/>
        <rFont val="BIZ UDゴシック"/>
        <family val="3"/>
        <charset val="128"/>
      </rPr>
      <t xml:space="preserve">
・評価対象の工事実績は１件とし、コリンズに登録された公共機関等発注の工事に限ります。</t>
    </r>
    <rPh sb="13" eb="15">
      <t>キョウドウ</t>
    </rPh>
    <rPh sb="15" eb="18">
      <t>キギョウタイ</t>
    </rPh>
    <phoneticPr fontId="2"/>
  </si>
  <si>
    <r>
      <rPr>
        <sz val="12"/>
        <color rgb="FFFF0000"/>
        <rFont val="BIZ UDゴシック"/>
        <family val="3"/>
        <charset val="128"/>
      </rPr>
      <t>評価対象工事</t>
    </r>
    <r>
      <rPr>
        <sz val="12"/>
        <rFont val="BIZ UDゴシック"/>
        <family val="3"/>
        <charset val="128"/>
      </rPr>
      <t>の実績あり</t>
    </r>
    <rPh sb="0" eb="2">
      <t>ヒョウカ</t>
    </rPh>
    <rPh sb="2" eb="4">
      <t>タイショウ</t>
    </rPh>
    <rPh sb="4" eb="6">
      <t>コウジ</t>
    </rPh>
    <rPh sb="7" eb="9">
      <t>ジッセキ</t>
    </rPh>
    <phoneticPr fontId="2"/>
  </si>
  <si>
    <t>機能強化・老朽化対策事業（交付金）第2号工事（栃川原）</t>
    <phoneticPr fontId="2"/>
  </si>
  <si>
    <r>
      <rPr>
        <sz val="12"/>
        <color rgb="FFFF0000"/>
        <rFont val="BIZ UDゴシック"/>
        <family val="3"/>
        <charset val="128"/>
      </rPr>
      <t>当該工事は谷止工の補修を行う工事です。
「項目１効率的な施工計画」、「項目２工事期間中の安全管理」、「項目３コンクリート構造物の品質管理」の３項目</t>
    </r>
    <r>
      <rPr>
        <sz val="12"/>
        <rFont val="BIZ UDゴシック"/>
        <family val="3"/>
        <charset val="128"/>
      </rPr>
      <t>について、それぞれ工事を行ううえで考えられる留意点を３つ以内でその理由を含めて記述してください。
・これらの提案については、対策を求めていません。そのため履行義務はありません。</t>
    </r>
    <rPh sb="38" eb="43">
      <t>コウジキカンチュウ</t>
    </rPh>
    <rPh sb="44" eb="48">
      <t>アンゼンカンリ</t>
    </rPh>
    <rPh sb="60" eb="63">
      <t>コウゾウブツ</t>
    </rPh>
    <rPh sb="64" eb="68">
      <t>ヒンシツカンリ</t>
    </rPh>
    <rPh sb="90" eb="91">
      <t>カンガ</t>
    </rPh>
    <rPh sb="101" eb="103">
      <t>イナイ</t>
    </rPh>
    <rPh sb="106" eb="108">
      <t>リユウ</t>
    </rPh>
    <rPh sb="109" eb="110">
      <t>フク</t>
    </rPh>
    <phoneticPr fontId="2"/>
  </si>
  <si>
    <t>（令和　8年　9月 11日　時点）</t>
    <rPh sb="1" eb="2">
      <t>レイ</t>
    </rPh>
    <rPh sb="2" eb="3">
      <t>ワ</t>
    </rPh>
    <rPh sb="5" eb="6">
      <t>ネン</t>
    </rPh>
    <rPh sb="8" eb="9">
      <t>ガツ</t>
    </rPh>
    <rPh sb="12" eb="13">
      <t>ニチ</t>
    </rPh>
    <rPh sb="14" eb="16">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</si>
</sst>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quot;△ &quot;0.00"/>
    <numFmt numFmtId="179" formatCode="0.0"/>
  </numFmts>
  <fonts count="5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b/>
      <sz val="12"/>
      <name val="ＭＳ 明朝"/>
      <family val="1"/>
      <charset val="128"/>
    </font>
    <font>
      <sz val="12"/>
      <name val="HG丸ｺﾞｼｯｸM-PRO"/>
      <family val="3"/>
      <charset val="128"/>
    </font>
    <font>
      <sz val="10"/>
      <name val="ＭＳ 明朝"/>
      <family val="1"/>
      <charset val="128"/>
    </font>
    <font>
      <sz val="12"/>
      <name val="ＭＳ 明朝"/>
      <family val="1"/>
      <charset val="128"/>
    </font>
    <font>
      <b/>
      <u/>
      <sz val="10"/>
      <name val="ＭＳ 明朝"/>
      <family val="1"/>
      <charset val="128"/>
    </font>
    <font>
      <sz val="8"/>
      <name val="ＭＳ 明朝"/>
      <family val="1"/>
      <charset val="128"/>
    </font>
    <font>
      <sz val="10"/>
      <color rgb="FFFF0000"/>
      <name val="ＭＳ 明朝"/>
      <family val="1"/>
      <charset val="128"/>
    </font>
    <font>
      <b/>
      <u/>
      <sz val="10"/>
      <color rgb="FFFF0000"/>
      <name val="ＭＳ 明朝"/>
      <family val="1"/>
      <charset val="128"/>
    </font>
    <font>
      <b/>
      <sz val="12"/>
      <color rgb="FFFF0000"/>
      <name val="ＭＳ ゴシック"/>
      <family val="3"/>
      <charset val="128"/>
    </font>
    <font>
      <sz val="12"/>
      <name val="ＭＳ 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sz val="10"/>
      <color rgb="FFFF0000"/>
      <name val="BIZ UDP明朝 Medium"/>
      <family val="1"/>
      <charset val="128"/>
    </font>
    <font>
      <u/>
      <sz val="10"/>
      <color rgb="FFFF0000"/>
      <name val="BIZ UDP明朝 Medium"/>
      <family val="1"/>
      <charset val="128"/>
    </font>
    <font>
      <sz val="12"/>
      <name val="BIZ UDP明朝 Medium"/>
      <family val="1"/>
      <charset val="128"/>
    </font>
    <font>
      <b/>
      <sz val="12"/>
      <color indexed="10"/>
      <name val="BIZ UDゴシック"/>
      <family val="3"/>
      <charset val="128"/>
    </font>
    <font>
      <b/>
      <sz val="20"/>
      <name val="BIZ UDゴシック"/>
      <family val="3"/>
      <charset val="128"/>
    </font>
    <font>
      <sz val="14"/>
      <name val="BIZ UDゴシック"/>
      <family val="3"/>
      <charset val="128"/>
    </font>
    <font>
      <sz val="12"/>
      <color indexed="40"/>
      <name val="BIZ UDゴシック"/>
      <family val="3"/>
      <charset val="128"/>
    </font>
    <font>
      <sz val="12"/>
      <color indexed="10"/>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color rgb="FFFF000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4"/>
      <color rgb="FFFF0000"/>
      <name val="BIZ UDゴシック"/>
      <family val="3"/>
      <charset val="128"/>
    </font>
    <font>
      <sz val="10"/>
      <name val="BIZ UD明朝 Medium"/>
      <family val="1"/>
      <charset val="128"/>
    </font>
    <font>
      <sz val="12"/>
      <color rgb="FFFF0000"/>
      <name val="BIZ UDゴシック"/>
      <family val="3"/>
      <charset val="128"/>
    </font>
    <font>
      <b/>
      <sz val="20"/>
      <color rgb="FFFF0000"/>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0"/>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0" fontId="1" fillId="0" borderId="0">
      <alignment vertical="center"/>
    </xf>
  </cellStyleXfs>
  <cellXfs count="515">
    <xf numFmtId="0" fontId="0" fillId="0" borderId="0" xfId="0">
      <alignment vertical="center"/>
    </xf>
    <xf numFmtId="0" fontId="5" fillId="0" borderId="0" xfId="3" applyFont="1" applyProtection="1">
      <alignment vertical="center"/>
      <protection locked="0"/>
    </xf>
    <xf numFmtId="0" fontId="3" fillId="0" borderId="0" xfId="3" applyFont="1" applyProtection="1">
      <alignment vertical="center"/>
      <protection locked="0"/>
    </xf>
    <xf numFmtId="0" fontId="3" fillId="0" borderId="0" xfId="3" applyFont="1" applyAlignment="1" applyProtection="1">
      <alignment horizontal="center" vertical="center"/>
      <protection locked="0"/>
    </xf>
    <xf numFmtId="0" fontId="6" fillId="0" borderId="0" xfId="3" applyFont="1" applyAlignment="1" applyProtection="1">
      <alignment horizontal="right" vertical="center"/>
      <protection locked="0"/>
    </xf>
    <xf numFmtId="0" fontId="7" fillId="0" borderId="30" xfId="3" applyFont="1" applyBorder="1" applyAlignment="1" applyProtection="1">
      <alignment horizontal="left" vertical="center"/>
      <protection locked="0"/>
    </xf>
    <xf numFmtId="0" fontId="7" fillId="0" borderId="31" xfId="3" quotePrefix="1" applyFont="1" applyBorder="1" applyAlignment="1" applyProtection="1">
      <alignment horizontal="left" vertical="center"/>
      <protection locked="0"/>
    </xf>
    <xf numFmtId="0" fontId="7" fillId="0" borderId="0" xfId="3" applyFont="1" applyAlignment="1" applyProtection="1">
      <alignment horizontal="left" vertical="center"/>
      <protection locked="0"/>
    </xf>
    <xf numFmtId="0" fontId="7" fillId="0" borderId="32" xfId="3" applyFont="1" applyBorder="1" applyAlignment="1" applyProtection="1">
      <alignment horizontal="left" vertical="center"/>
      <protection locked="0"/>
    </xf>
    <xf numFmtId="0" fontId="7" fillId="0" borderId="33" xfId="3" applyFont="1" applyBorder="1" applyAlignment="1" applyProtection="1">
      <alignment horizontal="right" vertical="top" wrapText="1"/>
      <protection locked="0"/>
    </xf>
    <xf numFmtId="0" fontId="7" fillId="0" borderId="31" xfId="3" applyFont="1" applyBorder="1" applyAlignment="1" applyProtection="1">
      <alignment horizontal="left" vertical="center"/>
      <protection locked="0"/>
    </xf>
    <xf numFmtId="0" fontId="7" fillId="0" borderId="34" xfId="3" applyFont="1" applyBorder="1" applyAlignment="1" applyProtection="1">
      <alignment horizontal="left" vertical="center"/>
      <protection locked="0"/>
    </xf>
    <xf numFmtId="0" fontId="7" fillId="0" borderId="11" xfId="3" applyFont="1" applyBorder="1" applyAlignment="1" applyProtection="1">
      <alignment horizontal="left" vertical="center"/>
      <protection locked="0"/>
    </xf>
    <xf numFmtId="0" fontId="7" fillId="0" borderId="35" xfId="3" applyFont="1" applyBorder="1" applyAlignment="1" applyProtection="1">
      <alignment horizontal="left" vertical="center"/>
      <protection locked="0"/>
    </xf>
    <xf numFmtId="0" fontId="7" fillId="0" borderId="36" xfId="3" applyFont="1" applyBorder="1" applyAlignment="1" applyProtection="1">
      <alignment horizontal="right" vertical="top" wrapText="1"/>
      <protection locked="0"/>
    </xf>
    <xf numFmtId="0" fontId="7" fillId="0" borderId="0" xfId="3" applyFont="1" applyAlignment="1" applyProtection="1">
      <alignment horizontal="center" vertical="center" textRotation="255"/>
      <protection locked="0"/>
    </xf>
    <xf numFmtId="0" fontId="7" fillId="0" borderId="0" xfId="3" applyFont="1" applyAlignment="1" applyProtection="1">
      <alignment horizontal="right" vertical="top" wrapText="1"/>
      <protection locked="0"/>
    </xf>
    <xf numFmtId="0" fontId="11" fillId="0" borderId="37" xfId="3" applyFont="1" applyBorder="1" applyAlignment="1" applyProtection="1">
      <alignment horizontal="left" vertical="center"/>
      <protection locked="0"/>
    </xf>
    <xf numFmtId="0" fontId="11" fillId="0" borderId="30" xfId="3" applyFont="1" applyBorder="1" applyAlignment="1" applyProtection="1">
      <alignment horizontal="left" vertical="center"/>
      <protection locked="0"/>
    </xf>
    <xf numFmtId="0" fontId="7" fillId="0" borderId="38" xfId="3" applyFont="1" applyBorder="1" applyAlignment="1" applyProtection="1">
      <alignment horizontal="left" vertical="center"/>
      <protection locked="0"/>
    </xf>
    <xf numFmtId="0" fontId="11" fillId="0" borderId="31" xfId="3" applyFont="1" applyBorder="1" applyAlignment="1" applyProtection="1">
      <alignment horizontal="left" vertical="center"/>
      <protection locked="0"/>
    </xf>
    <xf numFmtId="0" fontId="11" fillId="0" borderId="0" xfId="3" applyFont="1" applyAlignment="1" applyProtection="1">
      <alignment horizontal="left" vertical="center"/>
      <protection locked="0"/>
    </xf>
    <xf numFmtId="0" fontId="7" fillId="0" borderId="39" xfId="3" applyFont="1" applyBorder="1" applyAlignment="1" applyProtection="1">
      <alignment horizontal="left" vertical="center"/>
      <protection locked="0"/>
    </xf>
    <xf numFmtId="0" fontId="12" fillId="0" borderId="0" xfId="3" applyFont="1" applyAlignment="1" applyProtection="1">
      <alignment horizontal="left" vertical="center"/>
      <protection locked="0"/>
    </xf>
    <xf numFmtId="0" fontId="9" fillId="0" borderId="0" xfId="3" applyFont="1" applyAlignment="1" applyProtection="1">
      <alignment horizontal="left" vertical="center"/>
      <protection locked="0"/>
    </xf>
    <xf numFmtId="0" fontId="9" fillId="0" borderId="39" xfId="3" applyFont="1" applyBorder="1" applyAlignment="1" applyProtection="1">
      <alignment horizontal="left" vertical="center"/>
      <protection locked="0"/>
    </xf>
    <xf numFmtId="0" fontId="8" fillId="0" borderId="31" xfId="3" applyFont="1" applyBorder="1" applyProtection="1">
      <alignment vertical="center"/>
      <protection locked="0"/>
    </xf>
    <xf numFmtId="0" fontId="8" fillId="0" borderId="0" xfId="3" applyFont="1" applyProtection="1">
      <alignment vertical="center"/>
      <protection locked="0"/>
    </xf>
    <xf numFmtId="0" fontId="8" fillId="0" borderId="39" xfId="3" applyFont="1" applyBorder="1" applyProtection="1">
      <alignment vertical="center"/>
      <protection locked="0"/>
    </xf>
    <xf numFmtId="0" fontId="7" fillId="0" borderId="31" xfId="3" applyFont="1" applyBorder="1" applyAlignment="1" applyProtection="1">
      <alignment vertical="center" textRotation="255" wrapText="1"/>
      <protection locked="0"/>
    </xf>
    <xf numFmtId="0" fontId="7" fillId="0" borderId="0" xfId="3" applyFont="1" applyAlignment="1" applyProtection="1">
      <alignment vertical="center" textRotation="255" wrapText="1"/>
      <protection locked="0"/>
    </xf>
    <xf numFmtId="0" fontId="7" fillId="0" borderId="0" xfId="3" applyFont="1" applyAlignment="1" applyProtection="1">
      <alignment vertical="center" textRotation="255"/>
      <protection locked="0"/>
    </xf>
    <xf numFmtId="0" fontId="7" fillId="0" borderId="39" xfId="3" applyFont="1" applyBorder="1" applyAlignment="1" applyProtection="1">
      <alignment horizontal="right" vertical="top" wrapText="1"/>
      <protection locked="0"/>
    </xf>
    <xf numFmtId="0" fontId="7" fillId="0" borderId="31" xfId="3" applyFont="1" applyBorder="1" applyAlignment="1" applyProtection="1">
      <alignment vertical="center" textRotation="255"/>
      <protection locked="0"/>
    </xf>
    <xf numFmtId="0" fontId="10" fillId="0" borderId="0" xfId="3" applyFont="1" applyAlignment="1" applyProtection="1">
      <alignment vertical="top" wrapText="1"/>
      <protection locked="0"/>
    </xf>
    <xf numFmtId="0" fontId="3" fillId="0" borderId="31" xfId="3" applyFont="1" applyBorder="1" applyProtection="1">
      <alignment vertical="center"/>
      <protection locked="0"/>
    </xf>
    <xf numFmtId="0" fontId="3" fillId="0" borderId="39" xfId="3" applyFont="1" applyBorder="1" applyProtection="1">
      <alignment vertical="center"/>
      <protection locked="0"/>
    </xf>
    <xf numFmtId="0" fontId="3" fillId="0" borderId="40" xfId="3" applyFont="1" applyBorder="1" applyProtection="1">
      <alignment vertical="center"/>
      <protection locked="0"/>
    </xf>
    <xf numFmtId="0" fontId="15" fillId="0" borderId="0" xfId="0" applyFont="1">
      <alignment vertical="center"/>
    </xf>
    <xf numFmtId="0" fontId="16" fillId="0" borderId="0" xfId="0" applyFont="1">
      <alignment vertical="center"/>
    </xf>
    <xf numFmtId="0" fontId="18" fillId="0" borderId="0" xfId="0" applyFont="1">
      <alignment vertical="center"/>
    </xf>
    <xf numFmtId="0" fontId="19" fillId="0" borderId="30" xfId="3" applyFont="1" applyBorder="1" applyAlignment="1" applyProtection="1">
      <alignment horizontal="left" vertical="center"/>
      <protection locked="0"/>
    </xf>
    <xf numFmtId="0" fontId="19" fillId="0" borderId="0" xfId="3" applyFont="1" applyAlignment="1" applyProtection="1">
      <alignment horizontal="left" vertical="center"/>
      <protection locked="0"/>
    </xf>
    <xf numFmtId="0" fontId="20" fillId="0" borderId="0" xfId="3" applyFont="1" applyAlignment="1" applyProtection="1">
      <alignment horizontal="left" vertical="center"/>
      <protection locked="0"/>
    </xf>
    <xf numFmtId="0" fontId="21" fillId="0" borderId="0" xfId="3" applyFont="1" applyProtection="1">
      <alignment vertical="center"/>
      <protection locked="0"/>
    </xf>
    <xf numFmtId="0" fontId="17" fillId="0" borderId="0" xfId="3" applyFont="1" applyProtection="1">
      <alignment vertical="center"/>
      <protection locked="0"/>
    </xf>
    <xf numFmtId="0" fontId="15" fillId="0" borderId="0" xfId="0" applyFont="1" applyAlignment="1">
      <alignmen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7" fillId="0" borderId="0" xfId="0" applyFont="1" applyAlignment="1">
      <alignment horizontal="right" vertical="center"/>
    </xf>
    <xf numFmtId="0" fontId="23" fillId="0" borderId="0" xfId="0" applyFont="1">
      <alignment vertical="center"/>
    </xf>
    <xf numFmtId="0" fontId="23" fillId="0" borderId="0" xfId="0" applyFont="1" applyAlignment="1">
      <alignment horizontal="center" vertical="center"/>
    </xf>
    <xf numFmtId="0" fontId="15" fillId="0" borderId="12" xfId="0" applyFont="1" applyBorder="1" applyAlignment="1">
      <alignment horizontal="center" vertical="center" wrapText="1"/>
    </xf>
    <xf numFmtId="0" fontId="15" fillId="0" borderId="12" xfId="1" quotePrefix="1" applyNumberFormat="1" applyFont="1" applyFill="1" applyBorder="1" applyAlignment="1" applyProtection="1">
      <alignment horizontal="center" vertical="center" wrapText="1"/>
    </xf>
    <xf numFmtId="0" fontId="24" fillId="0" borderId="1" xfId="0" applyFont="1" applyBorder="1" applyAlignment="1">
      <alignment horizontal="center" vertical="center"/>
    </xf>
    <xf numFmtId="0" fontId="24" fillId="0" borderId="2" xfId="0" applyFont="1" applyBorder="1" applyAlignment="1">
      <alignment horizontal="center" vertical="center"/>
    </xf>
    <xf numFmtId="37" fontId="24" fillId="0" borderId="1" xfId="0" quotePrefix="1" applyNumberFormat="1" applyFont="1" applyBorder="1" applyAlignment="1">
      <alignment horizontal="center" vertical="center" wrapText="1"/>
    </xf>
    <xf numFmtId="0" fontId="24" fillId="0" borderId="19" xfId="0" applyFont="1" applyBorder="1" applyAlignment="1">
      <alignment horizontal="center" vertical="center"/>
    </xf>
    <xf numFmtId="0" fontId="24" fillId="0" borderId="3" xfId="0" applyFont="1" applyBorder="1" applyAlignment="1">
      <alignment horizontal="center" vertical="center"/>
    </xf>
    <xf numFmtId="0" fontId="24" fillId="0" borderId="19" xfId="0" applyFont="1" applyBorder="1" applyAlignment="1">
      <alignment horizontal="center" vertical="center" textRotation="180"/>
    </xf>
    <xf numFmtId="0" fontId="24" fillId="0" borderId="2" xfId="0" quotePrefix="1" applyFont="1" applyBorder="1" applyAlignment="1">
      <alignment horizontal="center" vertical="center"/>
    </xf>
    <xf numFmtId="177" fontId="24" fillId="0" borderId="14" xfId="0" applyNumberFormat="1" applyFont="1" applyBorder="1" applyAlignment="1">
      <alignment horizontal="center" vertical="center" wrapText="1"/>
    </xf>
    <xf numFmtId="0" fontId="18" fillId="0" borderId="1" xfId="0" applyFont="1" applyBorder="1" applyAlignment="1">
      <alignment horizontal="center" vertical="center"/>
    </xf>
    <xf numFmtId="0" fontId="18" fillId="0" borderId="5" xfId="0" applyFont="1" applyBorder="1" applyAlignment="1">
      <alignment horizontal="center" vertical="center"/>
    </xf>
    <xf numFmtId="176" fontId="15" fillId="0" borderId="4" xfId="0" quotePrefix="1" applyNumberFormat="1" applyFont="1" applyBorder="1" applyAlignment="1">
      <alignment horizontal="center" vertical="center" wrapText="1"/>
    </xf>
    <xf numFmtId="176" fontId="24" fillId="0" borderId="4" xfId="0" quotePrefix="1" applyNumberFormat="1" applyFont="1" applyBorder="1" applyAlignment="1">
      <alignment horizontal="center" vertical="center" wrapText="1"/>
    </xf>
    <xf numFmtId="0" fontId="18" fillId="0" borderId="29" xfId="1" applyNumberFormat="1" applyFont="1" applyFill="1" applyBorder="1" applyAlignment="1" applyProtection="1">
      <alignment horizontal="center" vertical="center"/>
    </xf>
    <xf numFmtId="0" fontId="18" fillId="0" borderId="4" xfId="0" applyFont="1" applyBorder="1" applyAlignment="1">
      <alignment horizontal="center" vertical="center"/>
    </xf>
    <xf numFmtId="0" fontId="18" fillId="0" borderId="4" xfId="0" applyFont="1" applyBorder="1" applyAlignment="1">
      <alignment vertical="center" wrapText="1"/>
    </xf>
    <xf numFmtId="176" fontId="15" fillId="0" borderId="2" xfId="0" quotePrefix="1" applyNumberFormat="1" applyFont="1" applyBorder="1" applyAlignment="1">
      <alignment horizontal="center" vertical="center" wrapText="1"/>
    </xf>
    <xf numFmtId="176" fontId="24" fillId="0" borderId="2" xfId="0" quotePrefix="1" applyNumberFormat="1" applyFont="1" applyBorder="1" applyAlignment="1">
      <alignment horizontal="center" vertical="center" wrapText="1"/>
    </xf>
    <xf numFmtId="0" fontId="18" fillId="0" borderId="74" xfId="1" applyNumberFormat="1" applyFont="1" applyFill="1" applyBorder="1" applyAlignment="1" applyProtection="1">
      <alignment horizontal="center" vertical="center"/>
    </xf>
    <xf numFmtId="0" fontId="18" fillId="0" borderId="1" xfId="0" applyFont="1" applyBorder="1" applyAlignment="1">
      <alignment vertical="center" wrapText="1"/>
    </xf>
    <xf numFmtId="0" fontId="18" fillId="0" borderId="2" xfId="0" applyFont="1" applyBorder="1" applyAlignment="1">
      <alignment horizontal="center" vertical="center" wrapText="1"/>
    </xf>
    <xf numFmtId="176" fontId="24" fillId="0" borderId="2" xfId="1" applyNumberFormat="1" applyFont="1" applyFill="1" applyBorder="1" applyAlignment="1" applyProtection="1">
      <alignment horizontal="center" vertical="center"/>
    </xf>
    <xf numFmtId="0" fontId="18" fillId="0" borderId="0" xfId="0" applyFont="1" applyAlignment="1">
      <alignment horizontal="left" vertical="center"/>
    </xf>
    <xf numFmtId="0" fontId="18" fillId="0" borderId="0" xfId="0" applyFont="1" applyAlignment="1">
      <alignment horizontal="center" vertical="center"/>
    </xf>
    <xf numFmtId="0" fontId="27" fillId="0" borderId="0" xfId="0" applyFont="1" applyAlignment="1">
      <alignment horizontal="left" vertical="center"/>
    </xf>
    <xf numFmtId="178" fontId="28" fillId="0" borderId="2" xfId="1" applyNumberFormat="1" applyFont="1" applyFill="1" applyBorder="1" applyAlignment="1" applyProtection="1">
      <alignment horizontal="center" vertical="center"/>
    </xf>
    <xf numFmtId="0" fontId="18" fillId="0" borderId="0" xfId="0" applyFont="1" applyAlignment="1">
      <alignment horizontal="right" vertical="center"/>
    </xf>
    <xf numFmtId="0" fontId="29" fillId="0" borderId="0" xfId="2" applyFont="1" applyFill="1" applyAlignment="1" applyProtection="1">
      <alignment horizontal="right" vertical="center"/>
    </xf>
    <xf numFmtId="0" fontId="15" fillId="0" borderId="0" xfId="1" applyNumberFormat="1" applyFont="1" applyFill="1" applyBorder="1" applyAlignment="1" applyProtection="1">
      <alignment vertical="center"/>
    </xf>
    <xf numFmtId="0" fontId="31" fillId="0" borderId="0" xfId="0" applyFont="1">
      <alignment vertical="center"/>
    </xf>
    <xf numFmtId="0" fontId="31" fillId="0" borderId="0" xfId="0" applyFont="1" applyAlignment="1">
      <alignment horizontal="right" vertical="center"/>
    </xf>
    <xf numFmtId="0" fontId="34" fillId="0" borderId="0" xfId="0" applyFont="1">
      <alignment vertical="center"/>
    </xf>
    <xf numFmtId="0" fontId="31" fillId="0" borderId="0" xfId="0" quotePrefix="1" applyFont="1">
      <alignment vertical="center"/>
    </xf>
    <xf numFmtId="0" fontId="31" fillId="0" borderId="0" xfId="0" applyFont="1" applyAlignment="1">
      <alignment horizontal="center" vertical="center"/>
    </xf>
    <xf numFmtId="0" fontId="30" fillId="0" borderId="0" xfId="0" applyFont="1">
      <alignment vertical="center"/>
    </xf>
    <xf numFmtId="0" fontId="24" fillId="0" borderId="0" xfId="0" applyFont="1">
      <alignment vertical="center"/>
    </xf>
    <xf numFmtId="0" fontId="18" fillId="0" borderId="11" xfId="0" applyFont="1" applyBorder="1">
      <alignment vertical="center"/>
    </xf>
    <xf numFmtId="0" fontId="15" fillId="0" borderId="12" xfId="0" applyFont="1" applyBorder="1" applyAlignment="1">
      <alignment horizontal="center" vertical="center"/>
    </xf>
    <xf numFmtId="0" fontId="15" fillId="0" borderId="1" xfId="0" applyFont="1" applyBorder="1" applyAlignment="1">
      <alignment horizontal="center" vertical="center"/>
    </xf>
    <xf numFmtId="0" fontId="38" fillId="0" borderId="2" xfId="0" applyFont="1" applyBorder="1" applyAlignment="1">
      <alignment horizontal="center" vertical="center"/>
    </xf>
    <xf numFmtId="0" fontId="36" fillId="0" borderId="2" xfId="0" applyFont="1" applyBorder="1" applyAlignment="1">
      <alignment horizontal="center" vertical="center"/>
    </xf>
    <xf numFmtId="0" fontId="15" fillId="0" borderId="2" xfId="0" applyFont="1" applyBorder="1" applyAlignment="1">
      <alignment horizontal="center" vertical="center"/>
    </xf>
    <xf numFmtId="0" fontId="15" fillId="0" borderId="1" xfId="0" applyFont="1" applyBorder="1" applyAlignment="1">
      <alignment horizontal="center" vertical="center" wrapText="1"/>
    </xf>
    <xf numFmtId="0" fontId="15" fillId="0" borderId="5" xfId="0" applyFont="1" applyBorder="1" applyAlignment="1">
      <alignment horizontal="center" vertical="center" shrinkToFit="1"/>
    </xf>
    <xf numFmtId="0" fontId="24" fillId="0" borderId="1" xfId="0" applyFont="1" applyBorder="1" applyAlignment="1">
      <alignment horizontal="center" vertical="center" wrapText="1"/>
    </xf>
    <xf numFmtId="0" fontId="15" fillId="0" borderId="1" xfId="0" applyFont="1" applyBorder="1" applyAlignment="1">
      <alignment horizontal="center" vertical="center" shrinkToFit="1"/>
    </xf>
    <xf numFmtId="0" fontId="15" fillId="0" borderId="20" xfId="0" applyFont="1" applyBorder="1" applyAlignment="1">
      <alignment horizontal="center" vertical="center" shrinkToFit="1"/>
    </xf>
    <xf numFmtId="0" fontId="24" fillId="0" borderId="3" xfId="0" applyFont="1" applyBorder="1" applyAlignment="1">
      <alignment vertical="center" shrinkToFit="1"/>
    </xf>
    <xf numFmtId="0" fontId="18" fillId="3" borderId="25" xfId="0" applyFont="1" applyFill="1" applyBorder="1" applyAlignment="1" applyProtection="1">
      <alignment horizontal="center" vertical="center" wrapText="1"/>
      <protection locked="0"/>
    </xf>
    <xf numFmtId="0" fontId="24" fillId="0" borderId="19" xfId="0" applyFont="1" applyBorder="1" applyAlignment="1">
      <alignment horizontal="left" vertical="center"/>
    </xf>
    <xf numFmtId="0" fontId="15" fillId="0" borderId="3" xfId="0" applyFont="1" applyBorder="1" applyAlignment="1">
      <alignment horizontal="center" vertical="center" wrapText="1"/>
    </xf>
    <xf numFmtId="0" fontId="24" fillId="0" borderId="1" xfId="0" applyFont="1" applyBorder="1" applyAlignment="1">
      <alignment horizontal="center" vertical="center" textRotation="255"/>
    </xf>
    <xf numFmtId="0" fontId="15" fillId="0" borderId="19" xfId="0" applyFont="1" applyBorder="1" applyAlignment="1">
      <alignment horizontal="center" vertical="center" wrapText="1"/>
    </xf>
    <xf numFmtId="0" fontId="15" fillId="0" borderId="4" xfId="0" applyFont="1" applyBorder="1" applyAlignment="1">
      <alignment vertical="center" wrapText="1"/>
    </xf>
    <xf numFmtId="0" fontId="30" fillId="0" borderId="4" xfId="0" applyFont="1" applyBorder="1" applyAlignment="1">
      <alignment vertical="center" wrapText="1"/>
    </xf>
    <xf numFmtId="176" fontId="40" fillId="0" borderId="4" xfId="0" quotePrefix="1" applyNumberFormat="1" applyFont="1" applyBorder="1" applyAlignment="1">
      <alignment horizontal="right" vertical="center" wrapText="1"/>
    </xf>
    <xf numFmtId="0" fontId="15" fillId="0" borderId="4" xfId="0" applyFont="1" applyBorder="1" applyAlignment="1">
      <alignment horizontal="center" vertical="center" wrapText="1"/>
    </xf>
    <xf numFmtId="176" fontId="24" fillId="2" borderId="4" xfId="0" quotePrefix="1" applyNumberFormat="1" applyFont="1" applyFill="1" applyBorder="1" applyAlignment="1" applyProtection="1">
      <alignment horizontal="center" vertical="center" wrapText="1"/>
      <protection locked="0"/>
    </xf>
    <xf numFmtId="0" fontId="37" fillId="0" borderId="4" xfId="1" applyNumberFormat="1" applyFont="1" applyBorder="1" applyAlignment="1">
      <alignment horizontal="center" vertical="center"/>
    </xf>
    <xf numFmtId="0" fontId="15" fillId="0" borderId="2" xfId="0" applyFont="1" applyBorder="1" applyAlignment="1">
      <alignment vertical="center" wrapText="1"/>
    </xf>
    <xf numFmtId="0" fontId="30" fillId="0" borderId="11" xfId="0" applyFont="1" applyBorder="1" applyAlignment="1">
      <alignment vertical="center" wrapText="1"/>
    </xf>
    <xf numFmtId="176" fontId="40" fillId="0" borderId="2" xfId="0" quotePrefix="1" applyNumberFormat="1" applyFont="1" applyBorder="1" applyAlignment="1">
      <alignment horizontal="right" vertical="center" wrapText="1"/>
    </xf>
    <xf numFmtId="0" fontId="15" fillId="0" borderId="11" xfId="0" applyFont="1" applyBorder="1" applyAlignment="1">
      <alignment horizontal="center" vertical="center" wrapText="1"/>
    </xf>
    <xf numFmtId="176" fontId="24" fillId="2" borderId="2" xfId="0" quotePrefix="1" applyNumberFormat="1" applyFont="1" applyFill="1" applyBorder="1" applyAlignment="1" applyProtection="1">
      <alignment horizontal="center" vertical="center" wrapText="1"/>
      <protection locked="0"/>
    </xf>
    <xf numFmtId="0" fontId="37" fillId="0" borderId="2" xfId="1" applyNumberFormat="1" applyFont="1" applyBorder="1" applyAlignment="1">
      <alignment horizontal="center" vertical="center"/>
    </xf>
    <xf numFmtId="0" fontId="24" fillId="0" borderId="0" xfId="0" applyFont="1" applyAlignment="1">
      <alignment horizontal="center" vertical="center"/>
    </xf>
    <xf numFmtId="0" fontId="30" fillId="0" borderId="0" xfId="0" applyFont="1" applyAlignment="1">
      <alignment horizontal="center" vertical="center"/>
    </xf>
    <xf numFmtId="0" fontId="15" fillId="0" borderId="0" xfId="0" applyFont="1" applyAlignment="1">
      <alignment horizontal="center" vertical="center" wrapText="1"/>
    </xf>
    <xf numFmtId="176" fontId="24" fillId="0" borderId="2" xfId="1" applyNumberFormat="1" applyFont="1" applyBorder="1" applyAlignment="1">
      <alignment horizontal="center" vertical="center"/>
    </xf>
    <xf numFmtId="0" fontId="41" fillId="0" borderId="2" xfId="0" applyFont="1" applyBorder="1" applyAlignment="1">
      <alignment horizontal="center" vertical="center"/>
    </xf>
    <xf numFmtId="0" fontId="37" fillId="0" borderId="6" xfId="0" applyFont="1" applyBorder="1">
      <alignment vertical="center"/>
    </xf>
    <xf numFmtId="0" fontId="37" fillId="0" borderId="7" xfId="0" applyFont="1" applyBorder="1">
      <alignment vertical="center"/>
    </xf>
    <xf numFmtId="0" fontId="18" fillId="0" borderId="7" xfId="0" applyFont="1" applyBorder="1">
      <alignment vertical="center"/>
    </xf>
    <xf numFmtId="0" fontId="18" fillId="0" borderId="8" xfId="0" applyFont="1" applyBorder="1">
      <alignment vertical="center"/>
    </xf>
    <xf numFmtId="0" fontId="38" fillId="0" borderId="16" xfId="0" applyFont="1" applyBorder="1" applyAlignment="1">
      <alignment horizontal="right" vertical="center"/>
    </xf>
    <xf numFmtId="0" fontId="38" fillId="2" borderId="1" xfId="0" applyFont="1" applyFill="1" applyBorder="1">
      <alignment vertical="center"/>
    </xf>
    <xf numFmtId="0" fontId="38" fillId="3" borderId="1" xfId="0" applyFont="1" applyFill="1" applyBorder="1">
      <alignment vertical="center"/>
    </xf>
    <xf numFmtId="0" fontId="38" fillId="0" borderId="18" xfId="0" applyFont="1" applyBorder="1" applyAlignment="1">
      <alignment horizontal="right" vertical="center"/>
    </xf>
    <xf numFmtId="0" fontId="38" fillId="0" borderId="0" xfId="0" applyFont="1">
      <alignment vertical="center"/>
    </xf>
    <xf numFmtId="0" fontId="38" fillId="0" borderId="0" xfId="0" applyFont="1" applyAlignment="1">
      <alignment vertical="top" wrapText="1"/>
    </xf>
    <xf numFmtId="0" fontId="38" fillId="0" borderId="13" xfId="0" applyFont="1" applyBorder="1" applyAlignment="1">
      <alignment vertical="top" wrapText="1"/>
    </xf>
    <xf numFmtId="0" fontId="24" fillId="0" borderId="21" xfId="0" applyFont="1" applyBorder="1" applyAlignment="1">
      <alignment horizontal="right" vertical="center"/>
    </xf>
    <xf numFmtId="0" fontId="24" fillId="0" borderId="9" xfId="0" applyFont="1" applyBorder="1">
      <alignment vertical="center"/>
    </xf>
    <xf numFmtId="0" fontId="38" fillId="0" borderId="9" xfId="0" applyFont="1" applyBorder="1" applyAlignment="1">
      <alignment vertical="top" wrapText="1"/>
    </xf>
    <xf numFmtId="0" fontId="38" fillId="0" borderId="10" xfId="0" applyFont="1" applyBorder="1" applyAlignment="1">
      <alignment vertical="top" wrapText="1"/>
    </xf>
    <xf numFmtId="0" fontId="38" fillId="0" borderId="7" xfId="0" applyFont="1" applyBorder="1">
      <alignment vertical="center"/>
    </xf>
    <xf numFmtId="0" fontId="24" fillId="0" borderId="7" xfId="0" applyFont="1" applyBorder="1">
      <alignment vertical="center"/>
    </xf>
    <xf numFmtId="0" fontId="38" fillId="0" borderId="0" xfId="0" applyFont="1" applyAlignment="1">
      <alignment horizontal="left" vertical="top" wrapText="1"/>
    </xf>
    <xf numFmtId="0" fontId="38" fillId="0" borderId="13" xfId="0" applyFont="1" applyBorder="1" applyAlignment="1">
      <alignment horizontal="left" vertical="top" wrapText="1"/>
    </xf>
    <xf numFmtId="0" fontId="38" fillId="0" borderId="0" xfId="0" applyFont="1" applyAlignment="1">
      <alignment vertical="center" wrapText="1"/>
    </xf>
    <xf numFmtId="0" fontId="38" fillId="0" borderId="13" xfId="0" applyFont="1" applyBorder="1" applyAlignment="1">
      <alignment vertical="center" wrapText="1"/>
    </xf>
    <xf numFmtId="0" fontId="38" fillId="0" borderId="9" xfId="0" applyFont="1" applyBorder="1" applyAlignment="1">
      <alignment vertical="center" wrapText="1"/>
    </xf>
    <xf numFmtId="0" fontId="38" fillId="0" borderId="10" xfId="0" applyFont="1" applyBorder="1" applyAlignment="1">
      <alignment vertical="center" wrapText="1"/>
    </xf>
    <xf numFmtId="0" fontId="15" fillId="0" borderId="14" xfId="0" applyFont="1" applyBorder="1" applyAlignment="1">
      <alignment horizontal="center" vertical="center" wrapText="1"/>
    </xf>
    <xf numFmtId="0" fontId="15" fillId="0" borderId="14" xfId="1" quotePrefix="1" applyNumberFormat="1" applyFont="1" applyBorder="1" applyAlignment="1">
      <alignment horizontal="center" vertical="center" wrapText="1"/>
    </xf>
    <xf numFmtId="0" fontId="15" fillId="0" borderId="15" xfId="1" quotePrefix="1" applyNumberFormat="1" applyFont="1" applyBorder="1" applyAlignment="1">
      <alignment horizontal="center" vertical="center" wrapText="1"/>
    </xf>
    <xf numFmtId="0" fontId="38" fillId="0" borderId="3" xfId="0" applyFont="1" applyBorder="1" applyAlignment="1">
      <alignment vertical="center" shrinkToFit="1"/>
    </xf>
    <xf numFmtId="0" fontId="38" fillId="0" borderId="19" xfId="0" applyFont="1" applyBorder="1" applyAlignment="1">
      <alignment horizontal="left" vertical="center"/>
    </xf>
    <xf numFmtId="0" fontId="30" fillId="0" borderId="23" xfId="0" applyFont="1" applyBorder="1" applyAlignment="1">
      <alignment vertical="center" wrapText="1"/>
    </xf>
    <xf numFmtId="0" fontId="15" fillId="0" borderId="47" xfId="0" applyFont="1" applyBorder="1" applyAlignment="1">
      <alignment horizontal="center" vertical="center" wrapText="1"/>
    </xf>
    <xf numFmtId="0" fontId="37" fillId="0" borderId="1" xfId="1" applyNumberFormat="1" applyFont="1" applyBorder="1" applyAlignment="1">
      <alignment horizontal="center" vertical="center"/>
    </xf>
    <xf numFmtId="0" fontId="37" fillId="0" borderId="19" xfId="1" applyNumberFormat="1" applyFont="1" applyBorder="1" applyAlignment="1">
      <alignment horizontal="center" vertical="center"/>
    </xf>
    <xf numFmtId="176" fontId="24" fillId="0" borderId="40" xfId="1" applyNumberFormat="1" applyFont="1" applyBorder="1" applyAlignment="1">
      <alignment horizontal="center" vertical="center"/>
    </xf>
    <xf numFmtId="0" fontId="42" fillId="0" borderId="40" xfId="0" applyFont="1" applyBorder="1" applyAlignment="1">
      <alignment horizontal="center" vertical="center"/>
    </xf>
    <xf numFmtId="176" fontId="24" fillId="0" borderId="49" xfId="1" applyNumberFormat="1" applyFont="1" applyBorder="1" applyAlignment="1">
      <alignment horizontal="center" vertical="center"/>
    </xf>
    <xf numFmtId="0" fontId="43" fillId="0" borderId="2" xfId="0" applyFont="1" applyBorder="1" applyAlignment="1">
      <alignment horizontal="center" vertical="center"/>
    </xf>
    <xf numFmtId="0" fontId="42" fillId="0" borderId="17" xfId="0" applyFont="1" applyBorder="1" applyAlignment="1">
      <alignment horizontal="center" vertical="center"/>
    </xf>
    <xf numFmtId="0" fontId="31" fillId="0" borderId="0" xfId="0" applyFont="1" applyProtection="1">
      <alignment vertical="center"/>
      <protection locked="0"/>
    </xf>
    <xf numFmtId="0" fontId="31" fillId="0" borderId="0" xfId="0" applyFont="1" applyAlignment="1" applyProtection="1">
      <alignment horizontal="center" vertical="center"/>
      <protection locked="0"/>
    </xf>
    <xf numFmtId="0" fontId="31" fillId="0" borderId="0" xfId="0" applyFont="1" applyAlignment="1" applyProtection="1">
      <alignment horizontal="left" vertical="center"/>
      <protection locked="0"/>
    </xf>
    <xf numFmtId="0" fontId="44" fillId="0" borderId="41" xfId="0" applyFont="1" applyBorder="1" applyAlignment="1" applyProtection="1">
      <alignment horizontal="center" vertical="center"/>
      <protection locked="0"/>
    </xf>
    <xf numFmtId="0" fontId="31" fillId="0" borderId="0" xfId="0" quotePrefix="1" applyFont="1" applyAlignment="1" applyProtection="1">
      <alignment horizontal="center" vertical="center" wrapText="1"/>
      <protection locked="0"/>
    </xf>
    <xf numFmtId="0" fontId="31" fillId="0" borderId="0" xfId="0" applyFont="1" applyAlignment="1" applyProtection="1">
      <alignment horizontal="center" vertical="center" textRotation="255"/>
      <protection locked="0"/>
    </xf>
    <xf numFmtId="0" fontId="31" fillId="0" borderId="26" xfId="0" applyFont="1" applyBorder="1" applyAlignment="1" applyProtection="1">
      <alignment horizontal="right" vertical="center" wrapText="1"/>
      <protection locked="0"/>
    </xf>
    <xf numFmtId="0" fontId="31" fillId="0" borderId="27" xfId="0" applyFont="1" applyBorder="1" applyAlignment="1" applyProtection="1">
      <alignment horizontal="right" vertical="center" wrapText="1"/>
      <protection locked="0"/>
    </xf>
    <xf numFmtId="0" fontId="31" fillId="0" borderId="27" xfId="0" applyFont="1" applyBorder="1" applyAlignment="1" applyProtection="1">
      <alignment horizontal="left" vertical="center" wrapText="1"/>
      <protection locked="0"/>
    </xf>
    <xf numFmtId="0" fontId="31" fillId="0" borderId="28" xfId="0" applyFont="1" applyBorder="1" applyAlignment="1" applyProtection="1">
      <alignment horizontal="left" vertical="center" wrapText="1"/>
      <protection locked="0"/>
    </xf>
    <xf numFmtId="0" fontId="31" fillId="0" borderId="18" xfId="0" applyFont="1" applyBorder="1" applyAlignment="1" applyProtection="1">
      <alignment horizontal="left" vertical="center"/>
      <protection locked="0"/>
    </xf>
    <xf numFmtId="0" fontId="31" fillId="0" borderId="0" xfId="0" applyFont="1" applyAlignment="1" applyProtection="1">
      <alignment horizontal="right" vertical="center" wrapText="1"/>
      <protection locked="0"/>
    </xf>
    <xf numFmtId="0" fontId="31" fillId="0" borderId="0" xfId="0" applyFont="1" applyAlignment="1" applyProtection="1">
      <alignment horizontal="left" vertical="center" wrapText="1"/>
      <protection locked="0"/>
    </xf>
    <xf numFmtId="0" fontId="31" fillId="0" borderId="13" xfId="0" applyFont="1" applyBorder="1" applyAlignment="1" applyProtection="1">
      <alignment horizontal="left" vertical="center" wrapText="1"/>
      <protection locked="0"/>
    </xf>
    <xf numFmtId="0" fontId="31" fillId="0" borderId="18" xfId="0" applyFont="1" applyBorder="1" applyProtection="1">
      <alignment vertical="center"/>
      <protection locked="0"/>
    </xf>
    <xf numFmtId="0" fontId="31" fillId="0" borderId="0" xfId="0" applyFont="1" applyAlignment="1" applyProtection="1">
      <alignment vertical="center" wrapText="1"/>
      <protection locked="0"/>
    </xf>
    <xf numFmtId="0" fontId="31" fillId="0" borderId="13" xfId="0" applyFont="1" applyBorder="1" applyAlignment="1" applyProtection="1">
      <alignment vertical="center" wrapText="1"/>
      <protection locked="0"/>
    </xf>
    <xf numFmtId="0" fontId="45" fillId="0" borderId="18" xfId="0" applyFont="1" applyBorder="1" applyAlignment="1" applyProtection="1">
      <alignment vertical="center" wrapText="1"/>
      <protection locked="0"/>
    </xf>
    <xf numFmtId="0" fontId="45" fillId="0" borderId="0" xfId="0" applyFont="1" applyProtection="1">
      <alignment vertical="center"/>
      <protection locked="0"/>
    </xf>
    <xf numFmtId="0" fontId="45" fillId="0" borderId="0" xfId="0" applyFont="1" applyAlignment="1" applyProtection="1">
      <alignment vertical="center" wrapText="1"/>
      <protection locked="0"/>
    </xf>
    <xf numFmtId="0" fontId="45" fillId="0" borderId="13" xfId="0" applyFont="1" applyBorder="1" applyAlignment="1" applyProtection="1">
      <alignment vertical="center" wrapText="1"/>
      <protection locked="0"/>
    </xf>
    <xf numFmtId="0" fontId="45" fillId="0" borderId="18" xfId="0" applyFont="1" applyBorder="1" applyProtection="1">
      <alignment vertical="center"/>
      <protection locked="0"/>
    </xf>
    <xf numFmtId="0" fontId="31" fillId="0" borderId="13" xfId="0" applyFont="1" applyBorder="1" applyProtection="1">
      <alignment vertical="center"/>
      <protection locked="0"/>
    </xf>
    <xf numFmtId="0" fontId="31" fillId="0" borderId="18" xfId="0" quotePrefix="1" applyFont="1" applyBorder="1" applyAlignment="1" applyProtection="1">
      <alignment horizontal="left" vertical="center"/>
      <protection locked="0"/>
    </xf>
    <xf numFmtId="0" fontId="24" fillId="0" borderId="0" xfId="0" applyFont="1" applyProtection="1">
      <alignment vertical="center"/>
      <protection locked="0"/>
    </xf>
    <xf numFmtId="0" fontId="18" fillId="0" borderId="31" xfId="0" applyFont="1" applyBorder="1" applyProtection="1">
      <alignment vertical="center"/>
      <protection locked="0"/>
    </xf>
    <xf numFmtId="0" fontId="46" fillId="0" borderId="3" xfId="0" applyFont="1" applyBorder="1" applyAlignment="1">
      <alignment horizontal="center" vertical="center"/>
    </xf>
    <xf numFmtId="0" fontId="31" fillId="0" borderId="0" xfId="3" applyFont="1" applyProtection="1">
      <alignment vertical="center"/>
      <protection locked="0"/>
    </xf>
    <xf numFmtId="0" fontId="47" fillId="0" borderId="0" xfId="3" applyFont="1" applyAlignment="1" applyProtection="1">
      <alignment horizontal="left" vertical="center"/>
      <protection locked="0"/>
    </xf>
    <xf numFmtId="0" fontId="47" fillId="0" borderId="30" xfId="3" applyFont="1" applyBorder="1" applyAlignment="1" applyProtection="1">
      <alignment horizontal="left" vertical="center"/>
      <protection locked="0"/>
    </xf>
    <xf numFmtId="0" fontId="46" fillId="0" borderId="2" xfId="0" applyFont="1" applyBorder="1" applyAlignment="1">
      <alignment horizontal="center" vertical="center"/>
    </xf>
    <xf numFmtId="0" fontId="46" fillId="0" borderId="1" xfId="0" applyFont="1" applyBorder="1" applyAlignment="1">
      <alignment horizontal="center" vertical="center"/>
    </xf>
    <xf numFmtId="0" fontId="35" fillId="0" borderId="1" xfId="0" applyFont="1" applyBorder="1" applyAlignment="1">
      <alignment horizontal="center" vertical="center" wrapText="1"/>
    </xf>
    <xf numFmtId="0" fontId="30" fillId="0" borderId="3" xfId="1" quotePrefix="1" applyNumberFormat="1" applyFont="1" applyBorder="1" applyAlignment="1">
      <alignment horizontal="center" vertical="center"/>
    </xf>
    <xf numFmtId="0" fontId="30" fillId="0" borderId="3" xfId="0" applyFont="1" applyBorder="1" applyAlignment="1">
      <alignment horizontal="center" vertical="center"/>
    </xf>
    <xf numFmtId="0" fontId="49" fillId="0" borderId="0" xfId="0" applyFont="1" applyAlignment="1">
      <alignment horizontal="left" vertical="center"/>
    </xf>
    <xf numFmtId="0" fontId="33" fillId="0" borderId="0" xfId="0" applyFont="1">
      <alignment vertical="center"/>
    </xf>
    <xf numFmtId="0" fontId="48" fillId="0" borderId="5" xfId="0" applyFont="1" applyBorder="1" applyAlignment="1">
      <alignment horizontal="center" vertical="center"/>
    </xf>
    <xf numFmtId="0" fontId="48" fillId="0" borderId="42" xfId="0" applyFont="1" applyBorder="1" applyAlignment="1">
      <alignment horizontal="center" vertical="center"/>
    </xf>
    <xf numFmtId="0" fontId="48" fillId="0" borderId="43" xfId="0" applyFont="1" applyBorder="1" applyAlignment="1">
      <alignment horizontal="center" vertical="center"/>
    </xf>
    <xf numFmtId="0" fontId="18" fillId="0" borderId="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 xfId="0" applyFont="1" applyBorder="1" applyAlignment="1">
      <alignment horizontal="center" vertical="center" wrapText="1"/>
    </xf>
    <xf numFmtId="0" fontId="48" fillId="0" borderId="3" xfId="0" applyFont="1" applyBorder="1" applyAlignment="1">
      <alignment horizontal="center" vertical="center"/>
    </xf>
    <xf numFmtId="0" fontId="48" fillId="0" borderId="19" xfId="0" applyFont="1" applyBorder="1" applyAlignment="1">
      <alignment horizontal="center" vertical="center"/>
    </xf>
    <xf numFmtId="0" fontId="48" fillId="0" borderId="2" xfId="0" applyFont="1" applyBorder="1" applyAlignment="1">
      <alignment horizontal="center" vertical="center"/>
    </xf>
    <xf numFmtId="0" fontId="18" fillId="0" borderId="3" xfId="0" applyFont="1" applyBorder="1" applyAlignment="1">
      <alignment horizontal="center" vertical="center" wrapText="1"/>
    </xf>
    <xf numFmtId="0" fontId="48" fillId="0" borderId="34" xfId="0" applyFont="1" applyBorder="1" applyAlignment="1">
      <alignment horizontal="center" vertical="center"/>
    </xf>
    <xf numFmtId="0" fontId="18" fillId="0" borderId="11" xfId="0" applyFont="1" applyBorder="1" applyAlignment="1">
      <alignment horizontal="center" vertical="center"/>
    </xf>
    <xf numFmtId="0" fontId="18" fillId="0" borderId="48" xfId="0" applyFont="1" applyBorder="1" applyAlignment="1">
      <alignment horizontal="center" vertical="center"/>
    </xf>
    <xf numFmtId="0" fontId="18" fillId="0" borderId="5" xfId="0" applyFont="1" applyBorder="1" applyAlignment="1">
      <alignment horizontal="center" vertical="center"/>
    </xf>
    <xf numFmtId="0" fontId="18" fillId="0" borderId="42" xfId="0" applyFont="1" applyBorder="1" applyAlignment="1">
      <alignment horizontal="center" vertical="center"/>
    </xf>
    <xf numFmtId="0" fontId="18" fillId="0" borderId="43" xfId="0"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23"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24" xfId="0" quotePrefix="1" applyFont="1" applyBorder="1" applyAlignment="1">
      <alignment horizontal="center" vertical="center" wrapText="1"/>
    </xf>
    <xf numFmtId="0" fontId="18" fillId="0" borderId="19" xfId="0" quotePrefix="1" applyFont="1" applyBorder="1" applyAlignment="1">
      <alignment horizontal="center" vertical="center" wrapText="1"/>
    </xf>
    <xf numFmtId="0" fontId="18" fillId="0" borderId="14" xfId="0" quotePrefix="1" applyFont="1" applyBorder="1" applyAlignment="1">
      <alignment horizontal="center" vertical="center" wrapText="1"/>
    </xf>
    <xf numFmtId="0" fontId="18" fillId="0" borderId="23" xfId="0" applyFont="1" applyBorder="1" applyAlignment="1">
      <alignment horizontal="center" vertical="center"/>
    </xf>
    <xf numFmtId="0" fontId="18" fillId="0" borderId="22" xfId="0" applyFont="1" applyBorder="1" applyAlignment="1">
      <alignment horizontal="center" vertical="center"/>
    </xf>
    <xf numFmtId="0" fontId="18" fillId="0" borderId="47" xfId="0" applyFont="1" applyBorder="1" applyAlignment="1">
      <alignment horizontal="center" vertical="center"/>
    </xf>
    <xf numFmtId="0" fontId="48" fillId="0" borderId="3" xfId="0" applyFont="1" applyBorder="1" applyAlignment="1">
      <alignment horizontal="left" vertical="center" wrapText="1"/>
    </xf>
    <xf numFmtId="0" fontId="48" fillId="0" borderId="19" xfId="0" applyFont="1" applyBorder="1" applyAlignment="1">
      <alignment horizontal="left" vertical="center" wrapText="1"/>
    </xf>
    <xf numFmtId="0" fontId="48" fillId="0" borderId="2" xfId="0" applyFont="1" applyBorder="1" applyAlignment="1">
      <alignment horizontal="left" vertical="center" wrapText="1"/>
    </xf>
    <xf numFmtId="0" fontId="18" fillId="0" borderId="49" xfId="0" applyFont="1" applyBorder="1" applyAlignment="1">
      <alignment horizontal="left" vertical="center" wrapText="1"/>
    </xf>
    <xf numFmtId="0" fontId="18" fillId="0" borderId="39" xfId="0" applyFont="1" applyBorder="1" applyAlignment="1">
      <alignment horizontal="left" vertical="center" wrapText="1"/>
    </xf>
    <xf numFmtId="0" fontId="18" fillId="0" borderId="48" xfId="0" applyFont="1" applyBorder="1" applyAlignment="1">
      <alignment horizontal="left" vertical="center" wrapText="1"/>
    </xf>
    <xf numFmtId="0" fontId="30" fillId="0" borderId="44" xfId="0" applyFont="1" applyBorder="1" applyAlignment="1">
      <alignment horizontal="center" vertical="center"/>
    </xf>
    <xf numFmtId="0" fontId="30" fillId="0" borderId="45" xfId="0" applyFont="1" applyBorder="1" applyAlignment="1">
      <alignment horizontal="center" vertical="center"/>
    </xf>
    <xf numFmtId="0" fontId="18" fillId="0" borderId="31" xfId="0" applyFont="1" applyBorder="1" applyAlignment="1">
      <alignment horizontal="center" vertical="center"/>
    </xf>
    <xf numFmtId="0" fontId="18" fillId="0" borderId="39" xfId="0" applyFont="1" applyBorder="1" applyAlignment="1">
      <alignment horizontal="center" vertical="center"/>
    </xf>
    <xf numFmtId="0" fontId="18" fillId="0" borderId="15" xfId="0" applyFont="1" applyBorder="1" applyAlignment="1">
      <alignment horizontal="center" vertical="center"/>
    </xf>
    <xf numFmtId="0" fontId="18" fillId="0" borderId="46" xfId="0" applyFont="1" applyBorder="1" applyAlignment="1">
      <alignment horizontal="center" vertical="center"/>
    </xf>
    <xf numFmtId="0" fontId="18" fillId="0" borderId="3" xfId="0" applyFont="1" applyBorder="1" applyAlignment="1">
      <alignment horizontal="center" vertical="center"/>
    </xf>
    <xf numFmtId="0" fontId="18" fillId="0" borderId="14" xfId="0" applyFont="1" applyBorder="1" applyAlignment="1">
      <alignment horizontal="center" vertical="center"/>
    </xf>
    <xf numFmtId="0" fontId="18" fillId="0" borderId="2" xfId="0" applyFont="1" applyBorder="1" applyAlignment="1">
      <alignment horizontal="center" vertical="center"/>
    </xf>
    <xf numFmtId="0" fontId="18" fillId="0" borderId="24" xfId="0" applyFont="1" applyBorder="1" applyAlignment="1">
      <alignment horizontal="center" vertical="center" textRotation="255" wrapText="1"/>
    </xf>
    <xf numFmtId="0" fontId="18" fillId="0" borderId="19" xfId="0" applyFont="1" applyBorder="1" applyAlignment="1">
      <alignment horizontal="center" vertical="center" textRotation="255" wrapText="1"/>
    </xf>
    <xf numFmtId="0" fontId="18" fillId="0" borderId="14" xfId="0" applyFont="1" applyBorder="1" applyAlignment="1">
      <alignment horizontal="center" vertical="center" textRotation="255" wrapText="1"/>
    </xf>
    <xf numFmtId="0" fontId="18" fillId="0" borderId="3" xfId="0" quotePrefix="1" applyFont="1" applyBorder="1" applyAlignment="1">
      <alignment horizontal="center" vertical="center" textRotation="255" wrapText="1"/>
    </xf>
    <xf numFmtId="0" fontId="18" fillId="0" borderId="19" xfId="0" quotePrefix="1" applyFont="1" applyBorder="1" applyAlignment="1">
      <alignment horizontal="center" vertical="center" textRotation="255" wrapText="1"/>
    </xf>
    <xf numFmtId="0" fontId="18" fillId="0" borderId="2" xfId="0" quotePrefix="1" applyFont="1" applyBorder="1" applyAlignment="1">
      <alignment horizontal="center" vertical="center" textRotation="255" wrapText="1"/>
    </xf>
    <xf numFmtId="0" fontId="18" fillId="0" borderId="19" xfId="0" applyFont="1" applyBorder="1" applyAlignment="1">
      <alignment horizontal="center" vertical="center"/>
    </xf>
    <xf numFmtId="0" fontId="18" fillId="0" borderId="24" xfId="0" quotePrefix="1" applyFont="1" applyBorder="1" applyAlignment="1">
      <alignment horizontal="center" vertical="center" textRotation="255" wrapText="1"/>
    </xf>
    <xf numFmtId="0" fontId="25" fillId="0" borderId="5" xfId="0" applyFont="1" applyBorder="1" applyAlignment="1">
      <alignment horizontal="center" vertical="center" wrapText="1"/>
    </xf>
    <xf numFmtId="0" fontId="18" fillId="0" borderId="20" xfId="0" applyFont="1" applyBorder="1" applyAlignment="1">
      <alignment horizontal="center" vertical="center"/>
    </xf>
    <xf numFmtId="0" fontId="18" fillId="0" borderId="40" xfId="0" applyFont="1" applyBorder="1" applyAlignment="1">
      <alignment horizontal="center" vertical="center"/>
    </xf>
    <xf numFmtId="0" fontId="18" fillId="0" borderId="49" xfId="0" applyFont="1" applyBorder="1" applyAlignment="1">
      <alignment horizontal="center" vertical="center"/>
    </xf>
    <xf numFmtId="0" fontId="18" fillId="0" borderId="27" xfId="0" applyFont="1" applyBorder="1" applyAlignment="1">
      <alignment horizontal="center" vertical="center"/>
    </xf>
    <xf numFmtId="0" fontId="18" fillId="0" borderId="20"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0" xfId="0" applyFont="1" applyAlignment="1">
      <alignment horizontal="center" vertical="center" wrapText="1"/>
    </xf>
    <xf numFmtId="0" fontId="18" fillId="0" borderId="39"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14" xfId="0" applyFont="1" applyBorder="1" applyAlignment="1">
      <alignment horizontal="center" vertical="center" wrapText="1"/>
    </xf>
    <xf numFmtId="0" fontId="18" fillId="4" borderId="49" xfId="0" applyFont="1" applyFill="1" applyBorder="1" applyAlignment="1">
      <alignment horizontal="left" vertical="center" wrapText="1"/>
    </xf>
    <xf numFmtId="0" fontId="18" fillId="4" borderId="48" xfId="0" applyFont="1" applyFill="1" applyBorder="1" applyAlignment="1">
      <alignment horizontal="left" vertical="center" wrapText="1"/>
    </xf>
    <xf numFmtId="0" fontId="24" fillId="0" borderId="3" xfId="0" applyFont="1" applyBorder="1" applyAlignment="1">
      <alignment horizontal="center" vertical="center"/>
    </xf>
    <xf numFmtId="0" fontId="24" fillId="0" borderId="2" xfId="0" applyFont="1" applyBorder="1" applyAlignment="1">
      <alignment horizontal="center" vertical="center"/>
    </xf>
    <xf numFmtId="0" fontId="18" fillId="0" borderId="48" xfId="0" applyFont="1" applyBorder="1" applyAlignment="1">
      <alignment vertical="center" wrapText="1"/>
    </xf>
    <xf numFmtId="0" fontId="18" fillId="0" borderId="43" xfId="0" applyFont="1" applyBorder="1" applyAlignment="1">
      <alignment vertical="center" wrapText="1"/>
    </xf>
    <xf numFmtId="0" fontId="18" fillId="0" borderId="50" xfId="0" applyFont="1" applyBorder="1" applyAlignment="1">
      <alignment vertical="center" wrapText="1"/>
    </xf>
    <xf numFmtId="0" fontId="24" fillId="0" borderId="19" xfId="1" quotePrefix="1" applyNumberFormat="1" applyFont="1" applyFill="1" applyBorder="1" applyAlignment="1" applyProtection="1">
      <alignment horizontal="center" vertical="center"/>
    </xf>
    <xf numFmtId="0" fontId="24" fillId="0" borderId="14" xfId="1" quotePrefix="1" applyNumberFormat="1" applyFont="1" applyFill="1" applyBorder="1" applyAlignment="1" applyProtection="1">
      <alignment horizontal="center" vertical="center"/>
    </xf>
    <xf numFmtId="0" fontId="18" fillId="0" borderId="49" xfId="0" applyFont="1" applyBorder="1" applyAlignment="1">
      <alignment vertical="center" wrapText="1"/>
    </xf>
    <xf numFmtId="0" fontId="18" fillId="0" borderId="39" xfId="0" applyFont="1" applyBorder="1" applyAlignment="1">
      <alignment vertical="center" wrapText="1"/>
    </xf>
    <xf numFmtId="0" fontId="24" fillId="0" borderId="19" xfId="0" applyFont="1" applyBorder="1" applyAlignment="1">
      <alignment horizontal="center" vertical="center"/>
    </xf>
    <xf numFmtId="0" fontId="24" fillId="0" borderId="14" xfId="0" applyFont="1" applyBorder="1" applyAlignment="1">
      <alignment horizontal="center" vertical="center"/>
    </xf>
    <xf numFmtId="0" fontId="18" fillId="0" borderId="5" xfId="0" quotePrefix="1" applyFont="1" applyBorder="1" applyAlignment="1">
      <alignment horizontal="center" vertical="center" wrapText="1"/>
    </xf>
    <xf numFmtId="0" fontId="18" fillId="0" borderId="48" xfId="0" quotePrefix="1" applyFont="1" applyBorder="1" applyAlignment="1">
      <alignment horizontal="left" vertical="center" wrapText="1"/>
    </xf>
    <xf numFmtId="0" fontId="46" fillId="0" borderId="3" xfId="0" applyFont="1" applyBorder="1" applyAlignment="1">
      <alignment horizontal="center" vertical="center"/>
    </xf>
    <xf numFmtId="0" fontId="46" fillId="0" borderId="19" xfId="0" applyFont="1" applyBorder="1" applyAlignment="1">
      <alignment horizontal="center" vertical="center"/>
    </xf>
    <xf numFmtId="0" fontId="46" fillId="0" borderId="2" xfId="0" applyFont="1" applyBorder="1" applyAlignment="1">
      <alignment horizontal="center" vertical="center"/>
    </xf>
    <xf numFmtId="0" fontId="18" fillId="0" borderId="19" xfId="0" applyFont="1" applyBorder="1" applyAlignment="1">
      <alignment horizontal="left" vertical="center" wrapText="1"/>
    </xf>
    <xf numFmtId="0" fontId="18" fillId="0" borderId="2" xfId="0" applyFont="1" applyBorder="1" applyAlignment="1">
      <alignment horizontal="left" vertical="center" wrapText="1"/>
    </xf>
    <xf numFmtId="0" fontId="18" fillId="4" borderId="5" xfId="0" applyFont="1" applyFill="1" applyBorder="1" applyAlignment="1">
      <alignment horizontal="center" vertical="center" wrapText="1"/>
    </xf>
    <xf numFmtId="0" fontId="18" fillId="4" borderId="42" xfId="0" applyFont="1" applyFill="1" applyBorder="1" applyAlignment="1">
      <alignment horizontal="center" vertical="center"/>
    </xf>
    <xf numFmtId="0" fontId="18" fillId="4" borderId="43" xfId="0" applyFont="1" applyFill="1" applyBorder="1" applyAlignment="1">
      <alignment horizontal="center" vertical="center"/>
    </xf>
    <xf numFmtId="0" fontId="18" fillId="0" borderId="1" xfId="0" applyFont="1" applyBorder="1">
      <alignment vertical="center"/>
    </xf>
    <xf numFmtId="0" fontId="18" fillId="0" borderId="24" xfId="0" applyFont="1" applyBorder="1" applyAlignment="1">
      <alignment horizontal="center" vertical="center" textRotation="255"/>
    </xf>
    <xf numFmtId="0" fontId="18" fillId="0" borderId="19" xfId="0" applyFont="1" applyBorder="1" applyAlignment="1">
      <alignment horizontal="center" vertical="center" textRotation="255"/>
    </xf>
    <xf numFmtId="0" fontId="18" fillId="0" borderId="4" xfId="0" quotePrefix="1" applyFont="1" applyBorder="1" applyAlignment="1">
      <alignment horizontal="center" vertical="center" wrapText="1"/>
    </xf>
    <xf numFmtId="0" fontId="18" fillId="0" borderId="1" xfId="0" quotePrefix="1" applyFont="1" applyBorder="1" applyAlignment="1">
      <alignment horizontal="center" vertical="center" wrapText="1"/>
    </xf>
    <xf numFmtId="0" fontId="18" fillId="0" borderId="1" xfId="0" applyFont="1" applyBorder="1" applyAlignment="1">
      <alignment horizontal="center" vertical="center"/>
    </xf>
    <xf numFmtId="0" fontId="18" fillId="0" borderId="14" xfId="0" quotePrefix="1" applyFont="1" applyBorder="1" applyAlignment="1">
      <alignment horizontal="center" vertical="center" textRotation="255" wrapText="1"/>
    </xf>
    <xf numFmtId="0" fontId="18" fillId="0" borderId="31" xfId="0" quotePrefix="1" applyFont="1" applyBorder="1" applyAlignment="1">
      <alignment horizontal="center" vertical="center" wrapText="1"/>
    </xf>
    <xf numFmtId="0" fontId="18" fillId="0" borderId="15" xfId="0" quotePrefix="1" applyFont="1" applyBorder="1" applyAlignment="1">
      <alignment horizontal="center" vertical="center" wrapText="1"/>
    </xf>
    <xf numFmtId="0" fontId="18" fillId="0" borderId="2" xfId="0" quotePrefix="1" applyFont="1" applyBorder="1" applyAlignment="1">
      <alignment horizontal="center" vertical="center" wrapText="1"/>
    </xf>
    <xf numFmtId="0" fontId="18" fillId="0" borderId="4" xfId="0" applyFont="1" applyBorder="1" applyAlignment="1">
      <alignment vertical="center" wrapText="1"/>
    </xf>
    <xf numFmtId="0" fontId="24" fillId="0" borderId="5" xfId="0" applyFont="1" applyBorder="1" applyAlignment="1">
      <alignment horizontal="center" vertical="center" wrapText="1"/>
    </xf>
    <xf numFmtId="0" fontId="24" fillId="0" borderId="43" xfId="0" applyFont="1" applyBorder="1" applyAlignment="1">
      <alignment horizontal="center" vertical="center" wrapText="1"/>
    </xf>
    <xf numFmtId="0" fontId="18" fillId="0" borderId="24"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4" xfId="0" applyFont="1" applyBorder="1" applyAlignment="1">
      <alignment horizontal="center" vertical="center"/>
    </xf>
    <xf numFmtId="0" fontId="15" fillId="0" borderId="0" xfId="0" applyFont="1">
      <alignment vertical="center"/>
    </xf>
    <xf numFmtId="0" fontId="18" fillId="0" borderId="23" xfId="0" applyFont="1" applyBorder="1" applyAlignment="1">
      <alignment vertical="center" wrapText="1"/>
    </xf>
    <xf numFmtId="0" fontId="18" fillId="0" borderId="22" xfId="0" applyFont="1" applyBorder="1" applyAlignment="1">
      <alignment vertical="center" wrapText="1"/>
    </xf>
    <xf numFmtId="0" fontId="18" fillId="0" borderId="47" xfId="0" applyFont="1" applyBorder="1" applyAlignment="1">
      <alignment vertical="center" wrapText="1"/>
    </xf>
    <xf numFmtId="0" fontId="15" fillId="0" borderId="0" xfId="0" applyFont="1" applyAlignment="1">
      <alignment horizontal="left" vertical="center"/>
    </xf>
    <xf numFmtId="0" fontId="32" fillId="0" borderId="0" xfId="0" applyFont="1" applyAlignment="1">
      <alignment horizontal="center" vertical="center"/>
    </xf>
    <xf numFmtId="0" fontId="31" fillId="0" borderId="0" xfId="0" applyFont="1" applyAlignment="1">
      <alignment horizontal="distributed" vertical="center"/>
    </xf>
    <xf numFmtId="0" fontId="30" fillId="0" borderId="3"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30" fillId="0" borderId="19" xfId="1" quotePrefix="1" applyNumberFormat="1" applyFont="1" applyBorder="1" applyAlignment="1">
      <alignment horizontal="center" vertical="center"/>
    </xf>
    <xf numFmtId="0" fontId="18" fillId="3" borderId="3" xfId="0" applyFont="1" applyFill="1" applyBorder="1" applyAlignment="1" applyProtection="1">
      <alignment horizontal="center" vertical="center" wrapText="1"/>
      <protection locked="0"/>
    </xf>
    <xf numFmtId="0" fontId="18" fillId="3" borderId="19" xfId="0" applyFont="1" applyFill="1" applyBorder="1" applyAlignment="1" applyProtection="1">
      <alignment horizontal="center" vertical="center" wrapText="1"/>
      <protection locked="0"/>
    </xf>
    <xf numFmtId="0" fontId="15" fillId="0" borderId="23"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47" xfId="0" applyFont="1" applyBorder="1" applyAlignment="1">
      <alignment horizontal="center" vertical="center" wrapText="1"/>
    </xf>
    <xf numFmtId="0" fontId="18" fillId="3" borderId="2" xfId="0" applyFont="1" applyFill="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4" xfId="0" applyFont="1" applyBorder="1" applyAlignment="1">
      <alignment horizontal="center" vertical="center" textRotation="255" wrapText="1"/>
    </xf>
    <xf numFmtId="0" fontId="15" fillId="0" borderId="19" xfId="0" applyFont="1" applyBorder="1" applyAlignment="1">
      <alignment horizontal="center" vertical="center" textRotation="255" wrapText="1"/>
    </xf>
    <xf numFmtId="0" fontId="15" fillId="0" borderId="14" xfId="0" applyFont="1" applyBorder="1" applyAlignment="1">
      <alignment horizontal="center" vertical="center" textRotation="255" wrapText="1"/>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wrapText="1"/>
    </xf>
    <xf numFmtId="0" fontId="30" fillId="0" borderId="19" xfId="0" applyFont="1" applyBorder="1" applyAlignment="1">
      <alignment horizontal="center" vertical="center" wrapText="1"/>
    </xf>
    <xf numFmtId="0" fontId="37" fillId="0" borderId="3" xfId="0" applyFont="1" applyBorder="1" applyAlignment="1">
      <alignment horizontal="center" vertical="center"/>
    </xf>
    <xf numFmtId="0" fontId="37" fillId="0" borderId="2" xfId="0" applyFont="1" applyBorder="1" applyAlignment="1">
      <alignment horizontal="center" vertical="center"/>
    </xf>
    <xf numFmtId="0" fontId="30" fillId="0" borderId="19" xfId="0" applyFont="1" applyBorder="1" applyAlignment="1">
      <alignment horizontal="center" vertical="center"/>
    </xf>
    <xf numFmtId="0" fontId="15" fillId="0" borderId="19" xfId="0" applyFont="1" applyBorder="1" applyAlignment="1">
      <alignment horizontal="center" vertical="center" wrapText="1"/>
    </xf>
    <xf numFmtId="0" fontId="24" fillId="0" borderId="0" xfId="0" applyFont="1" applyAlignment="1">
      <alignment horizontal="center" vertical="center"/>
    </xf>
    <xf numFmtId="0" fontId="30" fillId="0" borderId="2" xfId="0" applyFont="1" applyBorder="1" applyAlignment="1">
      <alignment horizontal="center" vertical="center" wrapText="1"/>
    </xf>
    <xf numFmtId="179" fontId="30" fillId="0" borderId="3" xfId="0" applyNumberFormat="1" applyFont="1" applyBorder="1" applyAlignment="1">
      <alignment horizontal="center" vertical="center" wrapText="1"/>
    </xf>
    <xf numFmtId="179" fontId="30" fillId="0" borderId="19" xfId="0" applyNumberFormat="1" applyFont="1" applyBorder="1" applyAlignment="1">
      <alignment horizontal="center" vertical="center" wrapText="1"/>
    </xf>
    <xf numFmtId="179" fontId="30" fillId="0" borderId="2" xfId="0" applyNumberFormat="1" applyFont="1" applyBorder="1" applyAlignment="1">
      <alignment horizontal="center" vertical="center" wrapText="1"/>
    </xf>
    <xf numFmtId="0" fontId="15" fillId="0" borderId="3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48" xfId="0" applyFont="1" applyBorder="1" applyAlignment="1">
      <alignment horizontal="center" vertical="center" wrapText="1"/>
    </xf>
    <xf numFmtId="0" fontId="39" fillId="2" borderId="19" xfId="0" applyFont="1" applyFill="1" applyBorder="1" applyAlignment="1" applyProtection="1">
      <alignment horizontal="center" vertical="center"/>
      <protection locked="0"/>
    </xf>
    <xf numFmtId="0" fontId="39" fillId="2" borderId="2" xfId="0" applyFont="1" applyFill="1" applyBorder="1" applyAlignment="1" applyProtection="1">
      <alignment horizontal="center" vertical="center"/>
      <protection locked="0"/>
    </xf>
    <xf numFmtId="179" fontId="39" fillId="2" borderId="19" xfId="0" applyNumberFormat="1" applyFont="1" applyFill="1" applyBorder="1" applyAlignment="1" applyProtection="1">
      <alignment horizontal="center" vertical="center"/>
      <protection locked="0"/>
    </xf>
    <xf numFmtId="179" fontId="39" fillId="2" borderId="2" xfId="0" applyNumberFormat="1" applyFont="1" applyFill="1" applyBorder="1" applyAlignment="1" applyProtection="1">
      <alignment horizontal="center" vertical="center"/>
      <protection locked="0"/>
    </xf>
    <xf numFmtId="0" fontId="38" fillId="0" borderId="0" xfId="0" applyFont="1" applyAlignment="1">
      <alignment horizontal="left" vertical="center" wrapText="1"/>
    </xf>
    <xf numFmtId="0" fontId="38" fillId="0" borderId="13" xfId="0" applyFont="1" applyBorder="1" applyAlignment="1">
      <alignment horizontal="left" vertical="center" wrapText="1"/>
    </xf>
    <xf numFmtId="0" fontId="15" fillId="0" borderId="3" xfId="0" applyFont="1" applyBorder="1" applyAlignment="1">
      <alignment horizontal="center" vertical="center"/>
    </xf>
    <xf numFmtId="0" fontId="15" fillId="0" borderId="19"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textRotation="255" wrapText="1"/>
    </xf>
    <xf numFmtId="0" fontId="18" fillId="0" borderId="5" xfId="0" applyFont="1" applyBorder="1" applyAlignment="1" applyProtection="1">
      <alignment horizontal="left" vertical="center"/>
      <protection locked="0"/>
    </xf>
    <xf numFmtId="0" fontId="18" fillId="0" borderId="42" xfId="0" applyFont="1" applyBorder="1" applyAlignment="1" applyProtection="1">
      <alignment horizontal="left" vertical="center"/>
      <protection locked="0"/>
    </xf>
    <xf numFmtId="0" fontId="18" fillId="0" borderId="43" xfId="0" applyFont="1" applyBorder="1" applyAlignment="1" applyProtection="1">
      <alignment horizontal="left" vertical="center"/>
      <protection locked="0"/>
    </xf>
    <xf numFmtId="0" fontId="15" fillId="0" borderId="14" xfId="0" applyFont="1" applyBorder="1" applyAlignment="1">
      <alignment horizontal="center" vertical="center" wrapText="1"/>
    </xf>
    <xf numFmtId="0" fontId="15" fillId="0" borderId="49" xfId="1" quotePrefix="1" applyNumberFormat="1" applyFont="1" applyBorder="1" applyAlignment="1">
      <alignment horizontal="center" vertical="center" wrapText="1"/>
    </xf>
    <xf numFmtId="0" fontId="15" fillId="0" borderId="46" xfId="1" quotePrefix="1" applyNumberFormat="1" applyFont="1" applyBorder="1" applyAlignment="1">
      <alignment horizontal="center" vertical="center" wrapText="1"/>
    </xf>
    <xf numFmtId="0" fontId="15" fillId="0" borderId="14" xfId="0" applyFont="1" applyBorder="1" applyAlignment="1">
      <alignment horizontal="center" vertical="center"/>
    </xf>
    <xf numFmtId="0" fontId="15" fillId="0" borderId="1" xfId="0" quotePrefix="1" applyFont="1" applyBorder="1" applyAlignment="1">
      <alignment horizontal="center" vertical="center" wrapText="1"/>
    </xf>
    <xf numFmtId="0" fontId="24" fillId="0" borderId="5" xfId="0" applyFont="1" applyBorder="1" applyAlignment="1">
      <alignment horizontal="center" vertical="center"/>
    </xf>
    <xf numFmtId="0" fontId="24" fillId="0" borderId="43"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15" fillId="0" borderId="20" xfId="0" applyFont="1" applyBorder="1" applyAlignment="1">
      <alignment horizontal="center" vertical="center"/>
    </xf>
    <xf numFmtId="0" fontId="15" fillId="0" borderId="49" xfId="0" applyFont="1" applyBorder="1" applyAlignment="1">
      <alignment horizontal="center" vertical="center"/>
    </xf>
    <xf numFmtId="0" fontId="15" fillId="0" borderId="15" xfId="0" applyFont="1" applyBorder="1" applyAlignment="1">
      <alignment horizontal="center" vertical="center"/>
    </xf>
    <xf numFmtId="0" fontId="15" fillId="0" borderId="46" xfId="0" applyFont="1" applyBorder="1" applyAlignment="1">
      <alignment horizontal="center" vertical="center"/>
    </xf>
    <xf numFmtId="0" fontId="15" fillId="0" borderId="24" xfId="0" quotePrefix="1" applyFont="1" applyBorder="1" applyAlignment="1">
      <alignment horizontal="center" vertical="center" wrapText="1"/>
    </xf>
    <xf numFmtId="0" fontId="15" fillId="0" borderId="2" xfId="0" quotePrefix="1" applyFont="1" applyBorder="1" applyAlignment="1">
      <alignment horizontal="center" vertical="center" wrapText="1"/>
    </xf>
    <xf numFmtId="0" fontId="15" fillId="0" borderId="3" xfId="0" quotePrefix="1" applyFont="1" applyBorder="1" applyAlignment="1">
      <alignment horizontal="center" vertical="center" wrapText="1"/>
    </xf>
    <xf numFmtId="0" fontId="15" fillId="0" borderId="19" xfId="0" quotePrefix="1" applyFont="1" applyBorder="1" applyAlignment="1">
      <alignment horizontal="center" vertical="center" wrapText="1"/>
    </xf>
    <xf numFmtId="0" fontId="15" fillId="0" borderId="2" xfId="0" applyFont="1" applyBorder="1" applyAlignment="1">
      <alignment horizontal="center" vertical="center" textRotation="255" wrapText="1"/>
    </xf>
    <xf numFmtId="0" fontId="15" fillId="0" borderId="24" xfId="0" quotePrefix="1" applyFont="1" applyBorder="1" applyAlignment="1">
      <alignment horizontal="center" vertical="center" textRotation="255" wrapText="1"/>
    </xf>
    <xf numFmtId="0" fontId="15" fillId="0" borderId="19" xfId="0" quotePrefix="1" applyFont="1" applyBorder="1" applyAlignment="1">
      <alignment horizontal="center" vertical="center" textRotation="255" wrapText="1"/>
    </xf>
    <xf numFmtId="0" fontId="15" fillId="0" borderId="2" xfId="0" quotePrefix="1" applyFont="1" applyBorder="1" applyAlignment="1">
      <alignment horizontal="center" vertical="center" textRotation="255" wrapText="1"/>
    </xf>
    <xf numFmtId="0" fontId="37" fillId="0" borderId="3" xfId="0" applyFont="1" applyBorder="1" applyAlignment="1">
      <alignment horizontal="center" vertical="center" wrapText="1"/>
    </xf>
    <xf numFmtId="0" fontId="37" fillId="0" borderId="19" xfId="0" applyFont="1" applyBorder="1" applyAlignment="1">
      <alignment horizontal="center" vertical="center" wrapText="1"/>
    </xf>
    <xf numFmtId="0" fontId="30" fillId="0" borderId="1" xfId="0" applyFont="1" applyBorder="1" applyAlignment="1">
      <alignment horizontal="center" vertical="center"/>
    </xf>
    <xf numFmtId="0" fontId="18" fillId="0" borderId="5" xfId="0" applyFont="1" applyBorder="1" applyAlignment="1" applyProtection="1">
      <alignment horizontal="center" vertical="center"/>
      <protection locked="0"/>
    </xf>
    <xf numFmtId="0" fontId="18" fillId="0" borderId="42" xfId="0" applyFont="1" applyBorder="1" applyAlignment="1" applyProtection="1">
      <alignment horizontal="center" vertical="center"/>
      <protection locked="0"/>
    </xf>
    <xf numFmtId="0" fontId="15" fillId="0" borderId="5"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 xfId="1" quotePrefix="1" applyNumberFormat="1" applyFont="1" applyBorder="1" applyAlignment="1">
      <alignment horizontal="center" vertical="center" wrapText="1"/>
    </xf>
    <xf numFmtId="0" fontId="15" fillId="0" borderId="14" xfId="1" quotePrefix="1" applyNumberFormat="1" applyFont="1" applyBorder="1" applyAlignment="1">
      <alignment horizontal="center" vertical="center" wrapText="1"/>
    </xf>
    <xf numFmtId="0" fontId="15" fillId="0" borderId="42" xfId="0" applyFont="1" applyBorder="1" applyAlignment="1">
      <alignment horizontal="center" vertical="center" wrapText="1"/>
    </xf>
    <xf numFmtId="0" fontId="30" fillId="0" borderId="20" xfId="0" applyFont="1" applyBorder="1" applyAlignment="1">
      <alignment horizontal="center" vertical="center"/>
    </xf>
    <xf numFmtId="0" fontId="30" fillId="0" borderId="31" xfId="0" applyFont="1" applyBorder="1" applyAlignment="1">
      <alignment horizontal="center" vertical="center"/>
    </xf>
    <xf numFmtId="0" fontId="30" fillId="0" borderId="34" xfId="0" applyFont="1" applyBorder="1" applyAlignment="1">
      <alignment horizontal="center" vertical="center"/>
    </xf>
    <xf numFmtId="0" fontId="31" fillId="0" borderId="53" xfId="0" applyFont="1" applyBorder="1" applyAlignment="1" applyProtection="1">
      <alignment horizontal="left" vertical="center"/>
      <protection locked="0"/>
    </xf>
    <xf numFmtId="0" fontId="31" fillId="0" borderId="0" xfId="0" applyFont="1" applyAlignment="1" applyProtection="1">
      <alignment horizontal="left" vertical="center"/>
      <protection locked="0"/>
    </xf>
    <xf numFmtId="0" fontId="31" fillId="0" borderId="13" xfId="0" applyFont="1" applyBorder="1" applyAlignment="1" applyProtection="1">
      <alignment horizontal="left" vertical="center"/>
      <protection locked="0"/>
    </xf>
    <xf numFmtId="0" fontId="31" fillId="0" borderId="56" xfId="0" applyFont="1" applyBorder="1" applyAlignment="1" applyProtection="1">
      <alignment horizontal="left" vertical="center"/>
      <protection locked="0"/>
    </xf>
    <xf numFmtId="0" fontId="31" fillId="0" borderId="9" xfId="0" applyFont="1" applyBorder="1" applyAlignment="1" applyProtection="1">
      <alignment horizontal="left" vertical="center"/>
      <protection locked="0"/>
    </xf>
    <xf numFmtId="0" fontId="31" fillId="0" borderId="10" xfId="0" applyFont="1" applyBorder="1" applyAlignment="1" applyProtection="1">
      <alignment horizontal="left" vertical="center"/>
      <protection locked="0"/>
    </xf>
    <xf numFmtId="49" fontId="31" fillId="0" borderId="76" xfId="0" applyNumberFormat="1" applyFont="1" applyBorder="1" applyAlignment="1" applyProtection="1">
      <alignment horizontal="left" vertical="center" indent="2"/>
      <protection locked="0"/>
    </xf>
    <xf numFmtId="49" fontId="31" fillId="0" borderId="42" xfId="0" applyNumberFormat="1" applyFont="1" applyBorder="1" applyAlignment="1" applyProtection="1">
      <alignment horizontal="left" vertical="center" indent="2"/>
      <protection locked="0"/>
    </xf>
    <xf numFmtId="49" fontId="31" fillId="0" borderId="71" xfId="0" applyNumberFormat="1" applyFont="1" applyBorder="1" applyAlignment="1" applyProtection="1">
      <alignment horizontal="left" vertical="center" indent="2"/>
      <protection locked="0"/>
    </xf>
    <xf numFmtId="0" fontId="44" fillId="0" borderId="57" xfId="0" applyFont="1" applyBorder="1" applyAlignment="1" applyProtection="1">
      <alignment horizontal="center" vertical="center"/>
      <protection locked="0"/>
    </xf>
    <xf numFmtId="0" fontId="44" fillId="0" borderId="58" xfId="0" applyFont="1" applyBorder="1" applyAlignment="1" applyProtection="1">
      <alignment horizontal="center" vertical="center"/>
      <protection locked="0"/>
    </xf>
    <xf numFmtId="0" fontId="44" fillId="0" borderId="55" xfId="0" applyFont="1" applyBorder="1" applyAlignment="1" applyProtection="1">
      <alignment horizontal="center" vertical="center"/>
      <protection locked="0"/>
    </xf>
    <xf numFmtId="0" fontId="31" fillId="0" borderId="63" xfId="0" applyFont="1" applyBorder="1" applyAlignment="1" applyProtection="1">
      <alignment horizontal="left" vertical="center"/>
      <protection locked="0"/>
    </xf>
    <xf numFmtId="0" fontId="31" fillId="0" borderId="64" xfId="0" applyFont="1" applyBorder="1" applyAlignment="1" applyProtection="1">
      <alignment horizontal="left" vertical="center"/>
      <protection locked="0"/>
    </xf>
    <xf numFmtId="0" fontId="31" fillId="0" borderId="65" xfId="0" applyFont="1" applyBorder="1" applyAlignment="1" applyProtection="1">
      <alignment horizontal="left" vertical="center"/>
      <protection locked="0"/>
    </xf>
    <xf numFmtId="0" fontId="31" fillId="0" borderId="63" xfId="0" applyFont="1" applyBorder="1" applyAlignment="1" applyProtection="1">
      <alignment horizontal="center" vertical="center"/>
      <protection locked="0"/>
    </xf>
    <xf numFmtId="0" fontId="31" fillId="0" borderId="64" xfId="0" applyFont="1" applyBorder="1" applyAlignment="1" applyProtection="1">
      <alignment horizontal="center" vertical="center"/>
      <protection locked="0"/>
    </xf>
    <xf numFmtId="0" fontId="31" fillId="0" borderId="65" xfId="0" applyFont="1" applyBorder="1" applyAlignment="1" applyProtection="1">
      <alignment horizontal="center" vertical="center"/>
      <protection locked="0"/>
    </xf>
    <xf numFmtId="0" fontId="15" fillId="5" borderId="18" xfId="0" quotePrefix="1" applyFont="1" applyFill="1" applyBorder="1" applyAlignment="1" applyProtection="1">
      <alignment horizontal="center" vertical="center"/>
      <protection locked="0"/>
    </xf>
    <xf numFmtId="0" fontId="15" fillId="5" borderId="0" xfId="0" applyFont="1" applyFill="1" applyAlignment="1" applyProtection="1">
      <alignment horizontal="center" vertical="center"/>
      <protection locked="0"/>
    </xf>
    <xf numFmtId="0" fontId="15" fillId="5" borderId="13" xfId="0" applyFont="1" applyFill="1" applyBorder="1" applyAlignment="1" applyProtection="1">
      <alignment horizontal="center" vertical="center"/>
      <protection locked="0"/>
    </xf>
    <xf numFmtId="0" fontId="15" fillId="5" borderId="66"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31" fillId="0" borderId="27" xfId="0" applyFont="1" applyBorder="1" applyAlignment="1" applyProtection="1">
      <alignment horizontal="left" vertical="center"/>
      <protection locked="0"/>
    </xf>
    <xf numFmtId="0" fontId="31" fillId="0" borderId="28" xfId="0" applyFont="1" applyBorder="1" applyAlignment="1" applyProtection="1">
      <alignment horizontal="left" vertical="center"/>
      <protection locked="0"/>
    </xf>
    <xf numFmtId="0" fontId="15" fillId="5" borderId="6"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protection locked="0"/>
    </xf>
    <xf numFmtId="0" fontId="15" fillId="5" borderId="8" xfId="0" applyFont="1" applyFill="1" applyBorder="1" applyAlignment="1" applyProtection="1">
      <alignment horizontal="center" vertical="center"/>
      <protection locked="0"/>
    </xf>
    <xf numFmtId="0" fontId="15" fillId="5" borderId="41" xfId="0" applyFont="1" applyFill="1" applyBorder="1" applyAlignment="1" applyProtection="1">
      <alignment horizontal="center" vertical="center"/>
      <protection locked="0"/>
    </xf>
    <xf numFmtId="0" fontId="31" fillId="0" borderId="59" xfId="0" applyFont="1" applyBorder="1" applyAlignment="1" applyProtection="1">
      <alignment horizontal="center" vertical="center" wrapText="1"/>
      <protection locked="0"/>
    </xf>
    <xf numFmtId="0" fontId="31" fillId="0" borderId="40" xfId="0" applyFont="1" applyBorder="1" applyAlignment="1" applyProtection="1">
      <alignment horizontal="center" vertical="center" wrapText="1"/>
      <protection locked="0"/>
    </xf>
    <xf numFmtId="0" fontId="31" fillId="0" borderId="18" xfId="0" applyFont="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31" fillId="0" borderId="26" xfId="0" applyFont="1" applyBorder="1" applyAlignment="1" applyProtection="1">
      <alignment horizontal="center" vertical="center" wrapText="1"/>
      <protection locked="0"/>
    </xf>
    <xf numFmtId="0" fontId="31" fillId="0" borderId="27" xfId="0" applyFont="1" applyBorder="1" applyAlignment="1" applyProtection="1">
      <alignment horizontal="center" vertical="center" wrapText="1"/>
      <protection locked="0"/>
    </xf>
    <xf numFmtId="0" fontId="31" fillId="0" borderId="76" xfId="0" applyFont="1" applyBorder="1" applyAlignment="1" applyProtection="1">
      <alignment horizontal="left" vertical="center"/>
      <protection locked="0"/>
    </xf>
    <xf numFmtId="0" fontId="31" fillId="0" borderId="42" xfId="0" applyFont="1" applyBorder="1" applyAlignment="1" applyProtection="1">
      <alignment horizontal="left" vertical="center"/>
      <protection locked="0"/>
    </xf>
    <xf numFmtId="0" fontId="31" fillId="0" borderId="71" xfId="0" applyFont="1" applyBorder="1" applyAlignment="1" applyProtection="1">
      <alignment horizontal="left" vertical="center"/>
      <protection locked="0"/>
    </xf>
    <xf numFmtId="0" fontId="44" fillId="0" borderId="40" xfId="0" applyFont="1" applyBorder="1" applyAlignment="1" applyProtection="1">
      <alignment horizontal="center" vertical="center"/>
      <protection locked="0"/>
    </xf>
    <xf numFmtId="0" fontId="44" fillId="0" borderId="62" xfId="0" applyFont="1" applyBorder="1" applyAlignment="1" applyProtection="1">
      <alignment horizontal="center" vertical="center"/>
      <protection locked="0"/>
    </xf>
    <xf numFmtId="0" fontId="44" fillId="0" borderId="67" xfId="0" applyFont="1" applyBorder="1" applyAlignment="1" applyProtection="1">
      <alignment horizontal="center" vertical="center"/>
      <protection locked="0"/>
    </xf>
    <xf numFmtId="0" fontId="44" fillId="0" borderId="61" xfId="0" applyFont="1" applyBorder="1" applyAlignment="1" applyProtection="1">
      <alignment horizontal="center" vertical="center"/>
      <protection locked="0"/>
    </xf>
    <xf numFmtId="0" fontId="44" fillId="0" borderId="52" xfId="0" applyFont="1" applyBorder="1" applyAlignment="1" applyProtection="1">
      <alignment horizontal="center" vertical="center"/>
      <protection locked="0"/>
    </xf>
    <xf numFmtId="179" fontId="44" fillId="0" borderId="11" xfId="0" applyNumberFormat="1" applyFont="1" applyBorder="1" applyAlignment="1">
      <alignment horizontal="center" vertical="center" wrapText="1"/>
    </xf>
    <xf numFmtId="0" fontId="44" fillId="0" borderId="54" xfId="0" applyFont="1" applyBorder="1" applyAlignment="1" applyProtection="1">
      <alignment horizontal="center" vertical="center"/>
      <protection locked="0"/>
    </xf>
    <xf numFmtId="0" fontId="31" fillId="0" borderId="5" xfId="0" applyFont="1" applyBorder="1" applyAlignment="1" applyProtection="1">
      <alignment horizontal="center" vertical="center" wrapText="1"/>
      <protection locked="0"/>
    </xf>
    <xf numFmtId="0" fontId="31" fillId="0" borderId="42" xfId="0" applyFont="1" applyBorder="1" applyAlignment="1" applyProtection="1">
      <alignment horizontal="center" vertical="center" wrapText="1"/>
      <protection locked="0"/>
    </xf>
    <xf numFmtId="0" fontId="31" fillId="0" borderId="43"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0" borderId="11" xfId="0" applyFont="1" applyBorder="1" applyAlignment="1" applyProtection="1">
      <alignment horizontal="center" vertical="center" wrapText="1"/>
      <protection locked="0"/>
    </xf>
    <xf numFmtId="0" fontId="31" fillId="0" borderId="48" xfId="0" applyFont="1" applyBorder="1" applyAlignment="1" applyProtection="1">
      <alignment horizontal="center" vertical="center" wrapText="1"/>
      <protection locked="0"/>
    </xf>
    <xf numFmtId="0" fontId="31" fillId="0" borderId="72" xfId="0" applyFont="1" applyBorder="1" applyAlignment="1" applyProtection="1">
      <alignment horizontal="center" vertical="center" wrapText="1"/>
      <protection locked="0"/>
    </xf>
    <xf numFmtId="0" fontId="31" fillId="0" borderId="73" xfId="0" applyFont="1" applyBorder="1" applyAlignment="1" applyProtection="1">
      <alignment horizontal="center" vertical="center" wrapText="1"/>
      <protection locked="0"/>
    </xf>
    <xf numFmtId="0" fontId="31" fillId="0" borderId="50" xfId="0" applyFont="1" applyBorder="1" applyAlignment="1" applyProtection="1">
      <alignment horizontal="center" vertical="center" wrapText="1"/>
      <protection locked="0"/>
    </xf>
    <xf numFmtId="0" fontId="44" fillId="0" borderId="70" xfId="0" applyFont="1" applyBorder="1" applyAlignment="1" applyProtection="1">
      <alignment horizontal="center" vertical="center"/>
      <protection locked="0"/>
    </xf>
    <xf numFmtId="0" fontId="31" fillId="0" borderId="11" xfId="0" applyFont="1" applyBorder="1" applyAlignment="1" applyProtection="1">
      <alignment horizontal="left" vertical="center"/>
      <protection locked="0"/>
    </xf>
    <xf numFmtId="0" fontId="31" fillId="0" borderId="41" xfId="0" applyFont="1" applyBorder="1" applyAlignment="1" applyProtection="1">
      <alignment horizontal="left" vertical="center"/>
      <protection locked="0"/>
    </xf>
    <xf numFmtId="0" fontId="31" fillId="0" borderId="18" xfId="0" quotePrefix="1" applyFont="1" applyBorder="1" applyAlignment="1" applyProtection="1">
      <alignment horizontal="right" vertical="top" wrapText="1"/>
      <protection locked="0"/>
    </xf>
    <xf numFmtId="0" fontId="31" fillId="0" borderId="0" xfId="0" quotePrefix="1" applyFont="1" applyAlignment="1" applyProtection="1">
      <alignment horizontal="right" vertical="top" wrapText="1"/>
      <protection locked="0"/>
    </xf>
    <xf numFmtId="0" fontId="31" fillId="0" borderId="21" xfId="0" quotePrefix="1" applyFont="1" applyBorder="1" applyAlignment="1" applyProtection="1">
      <alignment horizontal="right" vertical="top" wrapText="1"/>
      <protection locked="0"/>
    </xf>
    <xf numFmtId="0" fontId="31" fillId="0" borderId="9" xfId="0" quotePrefix="1" applyFont="1" applyBorder="1" applyAlignment="1" applyProtection="1">
      <alignment horizontal="right" vertical="top" wrapText="1"/>
      <protection locked="0"/>
    </xf>
    <xf numFmtId="0" fontId="31" fillId="0" borderId="59" xfId="0" applyFont="1" applyBorder="1" applyAlignment="1" applyProtection="1">
      <alignment horizontal="right" vertical="center"/>
      <protection locked="0"/>
    </xf>
    <xf numFmtId="0" fontId="31" fillId="0" borderId="40" xfId="0" applyFont="1" applyBorder="1" applyAlignment="1" applyProtection="1">
      <alignment horizontal="right" vertical="center"/>
      <protection locked="0"/>
    </xf>
    <xf numFmtId="0" fontId="31" fillId="0" borderId="18" xfId="0" applyFont="1" applyBorder="1" applyAlignment="1" applyProtection="1">
      <alignment horizontal="right" vertical="center"/>
      <protection locked="0"/>
    </xf>
    <xf numFmtId="0" fontId="31" fillId="0" borderId="0" xfId="0" applyFont="1" applyAlignment="1" applyProtection="1">
      <alignment horizontal="right" vertical="center"/>
      <protection locked="0"/>
    </xf>
    <xf numFmtId="0" fontId="31" fillId="0" borderId="0" xfId="0" applyFont="1" applyAlignment="1" applyProtection="1">
      <alignment horizontal="center" vertical="center"/>
      <protection locked="0"/>
    </xf>
    <xf numFmtId="0" fontId="31" fillId="0" borderId="18" xfId="0" applyFont="1" applyBorder="1" applyAlignment="1" applyProtection="1">
      <alignment horizontal="center" vertical="center"/>
      <protection locked="0"/>
    </xf>
    <xf numFmtId="0" fontId="15" fillId="5" borderId="68" xfId="0" quotePrefix="1" applyFont="1" applyFill="1" applyBorder="1" applyAlignment="1" applyProtection="1">
      <alignment horizontal="center" vertical="center"/>
      <protection locked="0"/>
    </xf>
    <xf numFmtId="0" fontId="15" fillId="5" borderId="30" xfId="0" applyFont="1" applyFill="1" applyBorder="1" applyAlignment="1" applyProtection="1">
      <alignment horizontal="center" vertical="center"/>
      <protection locked="0"/>
    </xf>
    <xf numFmtId="0" fontId="15" fillId="5" borderId="69" xfId="0" applyFont="1" applyFill="1" applyBorder="1" applyAlignment="1" applyProtection="1">
      <alignment horizontal="center" vertical="center"/>
      <protection locked="0"/>
    </xf>
    <xf numFmtId="0" fontId="31" fillId="0" borderId="40" xfId="0" applyFont="1" applyBorder="1" applyAlignment="1" applyProtection="1">
      <alignment horizontal="left" vertical="center" wrapText="1"/>
      <protection locked="0"/>
    </xf>
    <xf numFmtId="0" fontId="31" fillId="0" borderId="62" xfId="0" applyFont="1" applyBorder="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1" fillId="0" borderId="13" xfId="0" applyFont="1" applyBorder="1" applyAlignment="1" applyProtection="1">
      <alignment horizontal="left" vertical="center" wrapText="1"/>
      <protection locked="0"/>
    </xf>
    <xf numFmtId="0" fontId="31" fillId="0" borderId="0" xfId="0" quotePrefix="1" applyFont="1" applyAlignment="1" applyProtection="1">
      <alignment horizontal="left" vertical="top" wrapText="1"/>
      <protection locked="0"/>
    </xf>
    <xf numFmtId="0" fontId="31" fillId="0" borderId="13" xfId="0" quotePrefix="1" applyFont="1" applyBorder="1" applyAlignment="1" applyProtection="1">
      <alignment horizontal="left" vertical="top" wrapText="1"/>
      <protection locked="0"/>
    </xf>
    <xf numFmtId="0" fontId="31" fillId="0" borderId="9" xfId="0" quotePrefix="1" applyFont="1" applyBorder="1" applyAlignment="1" applyProtection="1">
      <alignment horizontal="left" vertical="top" wrapText="1"/>
      <protection locked="0"/>
    </xf>
    <xf numFmtId="0" fontId="31" fillId="0" borderId="10" xfId="0" quotePrefix="1" applyFont="1" applyBorder="1" applyAlignment="1" applyProtection="1">
      <alignment horizontal="left" vertical="top" wrapText="1"/>
      <protection locked="0"/>
    </xf>
    <xf numFmtId="0" fontId="31" fillId="0" borderId="59" xfId="0" applyFont="1" applyBorder="1" applyAlignment="1" applyProtection="1">
      <alignment horizontal="center" vertical="center"/>
      <protection locked="0"/>
    </xf>
    <xf numFmtId="0" fontId="31" fillId="0" borderId="40" xfId="0" applyFont="1" applyBorder="1" applyAlignment="1" applyProtection="1">
      <alignment horizontal="center" vertical="center"/>
      <protection locked="0"/>
    </xf>
    <xf numFmtId="0" fontId="31" fillId="0" borderId="66" xfId="0" applyFont="1" applyBorder="1" applyAlignment="1" applyProtection="1">
      <alignment horizontal="center" vertical="center"/>
      <protection locked="0"/>
    </xf>
    <xf numFmtId="0" fontId="31" fillId="0" borderId="11" xfId="0" applyFont="1" applyBorder="1" applyAlignment="1" applyProtection="1">
      <alignment horizontal="center" vertical="center"/>
      <protection locked="0"/>
    </xf>
    <xf numFmtId="0" fontId="31" fillId="0" borderId="66" xfId="0" applyFont="1" applyBorder="1" applyAlignment="1" applyProtection="1">
      <alignment horizontal="center" vertical="center" wrapText="1"/>
      <protection locked="0"/>
    </xf>
    <xf numFmtId="0" fontId="31" fillId="0" borderId="59" xfId="0" quotePrefix="1" applyFont="1" applyBorder="1" applyAlignment="1" applyProtection="1">
      <alignment horizontal="center" vertical="center" wrapText="1"/>
      <protection locked="0"/>
    </xf>
    <xf numFmtId="0" fontId="31" fillId="0" borderId="40" xfId="0" quotePrefix="1" applyFont="1" applyBorder="1" applyAlignment="1" applyProtection="1">
      <alignment horizontal="center" vertical="center" wrapText="1"/>
      <protection locked="0"/>
    </xf>
    <xf numFmtId="0" fontId="31" fillId="0" borderId="18" xfId="0" quotePrefix="1" applyFont="1" applyBorder="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1" fillId="0" borderId="21" xfId="0" quotePrefix="1" applyFont="1" applyBorder="1" applyAlignment="1" applyProtection="1">
      <alignment horizontal="center" vertical="center" wrapText="1"/>
      <protection locked="0"/>
    </xf>
    <xf numFmtId="0" fontId="31" fillId="0" borderId="9" xfId="0" quotePrefix="1" applyFont="1" applyBorder="1" applyAlignment="1" applyProtection="1">
      <alignment horizontal="center" vertical="center" wrapText="1"/>
      <protection locked="0"/>
    </xf>
    <xf numFmtId="0" fontId="31" fillId="0" borderId="20"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5" xfId="0" applyFont="1" applyBorder="1" applyAlignment="1" applyProtection="1">
      <alignment horizontal="left" vertical="center"/>
      <protection locked="0"/>
    </xf>
    <xf numFmtId="0" fontId="31" fillId="0" borderId="1"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75" xfId="0" applyFont="1" applyBorder="1" applyAlignment="1" applyProtection="1">
      <alignment horizontal="center" vertical="center" wrapText="1"/>
      <protection locked="0"/>
    </xf>
    <xf numFmtId="0" fontId="31" fillId="0" borderId="31" xfId="0" applyFont="1" applyBorder="1" applyAlignment="1" applyProtection="1">
      <alignment horizontal="center" vertical="center" wrapText="1"/>
      <protection locked="0"/>
    </xf>
    <xf numFmtId="0" fontId="31" fillId="0" borderId="39" xfId="0" applyFont="1" applyBorder="1" applyAlignment="1" applyProtection="1">
      <alignment horizontal="center" vertical="center" wrapText="1"/>
      <protection locked="0"/>
    </xf>
    <xf numFmtId="0" fontId="31" fillId="0" borderId="51" xfId="0" applyFont="1" applyBorder="1" applyAlignment="1" applyProtection="1">
      <alignment horizontal="center" vertical="center" wrapText="1"/>
      <protection locked="0"/>
    </xf>
    <xf numFmtId="0" fontId="31" fillId="0" borderId="60" xfId="0" applyFont="1" applyBorder="1" applyAlignment="1" applyProtection="1">
      <alignment horizontal="center" vertical="center" wrapText="1"/>
      <protection locked="0"/>
    </xf>
    <xf numFmtId="0" fontId="31" fillId="0" borderId="11" xfId="0" applyFont="1" applyBorder="1" applyAlignment="1" applyProtection="1">
      <alignment horizontal="left" vertical="center" wrapText="1"/>
      <protection locked="0"/>
    </xf>
    <xf numFmtId="0" fontId="7" fillId="0" borderId="0" xfId="3" applyFont="1" applyAlignment="1" applyProtection="1">
      <alignment horizontal="center" vertical="center"/>
      <protection locked="0"/>
    </xf>
    <xf numFmtId="0" fontId="7" fillId="0" borderId="0" xfId="3" applyFont="1" applyAlignment="1" applyProtection="1">
      <alignment horizontal="left" vertical="center"/>
      <protection locked="0"/>
    </xf>
    <xf numFmtId="0" fontId="7" fillId="0" borderId="5" xfId="3" applyFont="1" applyBorder="1" applyAlignment="1" applyProtection="1">
      <alignment horizontal="center" vertical="center"/>
      <protection locked="0"/>
    </xf>
    <xf numFmtId="0" fontId="7" fillId="0" borderId="42" xfId="3" applyFont="1" applyBorder="1" applyAlignment="1" applyProtection="1">
      <alignment horizontal="center" vertical="center"/>
      <protection locked="0"/>
    </xf>
    <xf numFmtId="0" fontId="7" fillId="0" borderId="43" xfId="3" applyFont="1" applyBorder="1" applyAlignment="1" applyProtection="1">
      <alignment horizontal="center" vertical="center"/>
      <protection locked="0"/>
    </xf>
    <xf numFmtId="0" fontId="7" fillId="0" borderId="5" xfId="3" applyFont="1" applyBorder="1" applyAlignment="1" applyProtection="1">
      <alignment horizontal="left" vertical="center"/>
      <protection locked="0"/>
    </xf>
    <xf numFmtId="0" fontId="7" fillId="0" borderId="42" xfId="3" applyFont="1" applyBorder="1" applyAlignment="1" applyProtection="1">
      <alignment horizontal="left" vertical="center"/>
      <protection locked="0"/>
    </xf>
    <xf numFmtId="0" fontId="7" fillId="0" borderId="43" xfId="3" applyFont="1" applyBorder="1" applyAlignment="1" applyProtection="1">
      <alignment horizontal="left" vertical="center"/>
      <protection locked="0"/>
    </xf>
    <xf numFmtId="0" fontId="13" fillId="0" borderId="11" xfId="3" applyFont="1" applyBorder="1" applyAlignment="1" applyProtection="1">
      <alignment horizontal="center" vertical="center" readingOrder="1"/>
      <protection locked="0"/>
    </xf>
    <xf numFmtId="0" fontId="8" fillId="5" borderId="72" xfId="3" applyFont="1" applyFill="1" applyBorder="1" applyAlignment="1" applyProtection="1">
      <alignment horizontal="center" vertical="center"/>
      <protection locked="0"/>
    </xf>
    <xf numFmtId="0" fontId="8" fillId="5" borderId="73" xfId="3" applyFont="1" applyFill="1" applyBorder="1" applyAlignment="1" applyProtection="1">
      <alignment horizontal="center" vertical="center"/>
      <protection locked="0"/>
    </xf>
    <xf numFmtId="0" fontId="8" fillId="5" borderId="50" xfId="3" applyFont="1" applyFill="1" applyBorder="1" applyAlignment="1" applyProtection="1">
      <alignment horizontal="center" vertical="center"/>
      <protection locked="0"/>
    </xf>
    <xf numFmtId="0" fontId="14" fillId="5" borderId="72" xfId="3" applyFont="1" applyFill="1" applyBorder="1" applyAlignment="1" applyProtection="1">
      <alignment horizontal="center" vertical="center"/>
      <protection locked="0"/>
    </xf>
    <xf numFmtId="0" fontId="14" fillId="5" borderId="73" xfId="3" applyFont="1" applyFill="1" applyBorder="1" applyAlignment="1" applyProtection="1">
      <alignment horizontal="center" vertical="center"/>
      <protection locked="0"/>
    </xf>
    <xf numFmtId="0" fontId="14" fillId="5" borderId="50" xfId="3" applyFont="1" applyFill="1" applyBorder="1" applyAlignment="1" applyProtection="1">
      <alignment horizontal="center" vertical="center"/>
      <protection locked="0"/>
    </xf>
    <xf numFmtId="0" fontId="7" fillId="0" borderId="37" xfId="3" applyFont="1" applyBorder="1" applyAlignment="1" applyProtection="1">
      <alignment horizontal="center" vertical="center" textRotation="255" wrapText="1"/>
      <protection locked="0"/>
    </xf>
    <xf numFmtId="0" fontId="7" fillId="0" borderId="30" xfId="3" applyFont="1" applyBorder="1" applyAlignment="1" applyProtection="1">
      <alignment horizontal="center" vertical="center" textRotation="255" wrapText="1"/>
      <protection locked="0"/>
    </xf>
    <xf numFmtId="0" fontId="7" fillId="0" borderId="38" xfId="3" applyFont="1" applyBorder="1" applyAlignment="1" applyProtection="1">
      <alignment horizontal="center" vertical="center" textRotation="255" wrapText="1"/>
      <protection locked="0"/>
    </xf>
    <xf numFmtId="0" fontId="7" fillId="0" borderId="31" xfId="3" applyFont="1" applyBorder="1" applyAlignment="1" applyProtection="1">
      <alignment horizontal="center" vertical="center" textRotation="255" wrapText="1"/>
      <protection locked="0"/>
    </xf>
    <xf numFmtId="0" fontId="7" fillId="0" borderId="0" xfId="3" applyFont="1" applyAlignment="1" applyProtection="1">
      <alignment horizontal="center" vertical="center" textRotation="255" wrapText="1"/>
      <protection locked="0"/>
    </xf>
    <xf numFmtId="0" fontId="7" fillId="0" borderId="39" xfId="3" applyFont="1" applyBorder="1" applyAlignment="1" applyProtection="1">
      <alignment horizontal="center" vertical="center" textRotation="255" wrapText="1"/>
      <protection locked="0"/>
    </xf>
    <xf numFmtId="0" fontId="7" fillId="0" borderId="34" xfId="3" applyFont="1" applyBorder="1" applyAlignment="1" applyProtection="1">
      <alignment horizontal="center" vertical="center" textRotation="255" wrapText="1"/>
      <protection locked="0"/>
    </xf>
    <xf numFmtId="0" fontId="7" fillId="0" borderId="11" xfId="3" applyFont="1" applyBorder="1" applyAlignment="1" applyProtection="1">
      <alignment horizontal="center" vertical="center" textRotation="255" wrapText="1"/>
      <protection locked="0"/>
    </xf>
    <xf numFmtId="0" fontId="7" fillId="0" borderId="48" xfId="3" applyFont="1" applyBorder="1" applyAlignment="1" applyProtection="1">
      <alignment horizontal="center" vertical="center" textRotation="255" wrapText="1"/>
      <protection locked="0"/>
    </xf>
    <xf numFmtId="0" fontId="7" fillId="0" borderId="20" xfId="3" applyFont="1" applyBorder="1" applyAlignment="1" applyProtection="1">
      <alignment horizontal="center" vertical="center" textRotation="255" wrapText="1"/>
      <protection locked="0"/>
    </xf>
    <xf numFmtId="0" fontId="7" fillId="0" borderId="40" xfId="3" applyFont="1" applyBorder="1" applyAlignment="1" applyProtection="1">
      <alignment horizontal="center" vertical="center" textRotation="255" wrapText="1"/>
      <protection locked="0"/>
    </xf>
    <xf numFmtId="0" fontId="7" fillId="0" borderId="49" xfId="3" applyFont="1" applyBorder="1" applyAlignment="1" applyProtection="1">
      <alignment horizontal="center" vertical="center" textRotation="255" wrapText="1"/>
      <protection locked="0"/>
    </xf>
  </cellXfs>
  <cellStyles count="4">
    <cellStyle name="パーセント" xfId="1" builtinId="5"/>
    <cellStyle name="ハイパーリンク" xfId="2" builtinId="8"/>
    <cellStyle name="標準" xfId="0" builtinId="0"/>
    <cellStyle name="標準 2" xfId="3" xr:uid="{00000000-0005-0000-0000-000003000000}"/>
  </cellStyles>
  <dxfs count="22">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22</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13</xdr:row>
      <xdr:rowOff>0</xdr:rowOff>
    </xdr:from>
    <xdr:to>
      <xdr:col>11</xdr:col>
      <xdr:colOff>669924</xdr:colOff>
      <xdr:row>19</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9</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28</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23</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45288</xdr:colOff>
      <xdr:row>16</xdr:row>
      <xdr:rowOff>190047</xdr:rowOff>
    </xdr:from>
    <xdr:to>
      <xdr:col>14</xdr:col>
      <xdr:colOff>674301</xdr:colOff>
      <xdr:row>23</xdr:row>
      <xdr:rowOff>101146</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16431" y="8717190"/>
          <a:ext cx="1372870" cy="3104242"/>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30</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63228</xdr:colOff>
      <xdr:row>5</xdr:row>
      <xdr:rowOff>199118</xdr:rowOff>
    </xdr:from>
    <xdr:to>
      <xdr:col>14</xdr:col>
      <xdr:colOff>674097</xdr:colOff>
      <xdr:row>14</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41</xdr:row>
      <xdr:rowOff>0</xdr:rowOff>
    </xdr:from>
    <xdr:to>
      <xdr:col>33</xdr:col>
      <xdr:colOff>140883</xdr:colOff>
      <xdr:row>43</xdr:row>
      <xdr:rowOff>54660</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11</xdr:row>
      <xdr:rowOff>0</xdr:rowOff>
    </xdr:from>
    <xdr:to>
      <xdr:col>33</xdr:col>
      <xdr:colOff>235597</xdr:colOff>
      <xdr:row>12</xdr:row>
      <xdr:rowOff>201120</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44</xdr:row>
      <xdr:rowOff>18521</xdr:rowOff>
    </xdr:from>
    <xdr:to>
      <xdr:col>18</xdr:col>
      <xdr:colOff>176531</xdr:colOff>
      <xdr:row>46</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44</xdr:row>
      <xdr:rowOff>16207</xdr:rowOff>
    </xdr:from>
    <xdr:to>
      <xdr:col>34</xdr:col>
      <xdr:colOff>135996</xdr:colOff>
      <xdr:row>46</xdr:row>
      <xdr:rowOff>31218</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207672" y="3048000"/>
          <a:ext cx="5923564" cy="5149236"/>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34584</xdr:colOff>
      <xdr:row>5</xdr:row>
      <xdr:rowOff>123825</xdr:rowOff>
    </xdr:from>
    <xdr:to>
      <xdr:col>33</xdr:col>
      <xdr:colOff>58572</xdr:colOff>
      <xdr:row>11</xdr:row>
      <xdr:rowOff>80578</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120434" y="1295400"/>
          <a:ext cx="3595863" cy="98545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8"/>
  <sheetViews>
    <sheetView tabSelected="1" view="pageBreakPreview" topLeftCell="I1" zoomScale="70" zoomScaleNormal="75" zoomScaleSheetLayoutView="70" workbookViewId="0">
      <selection activeCell="M32" sqref="M32:M37"/>
    </sheetView>
  </sheetViews>
  <sheetFormatPr defaultColWidth="8.7265625" defaultRowHeight="13" x14ac:dyDescent="0.2"/>
  <cols>
    <col min="1" max="1" width="2.453125" style="38" customWidth="1"/>
    <col min="2" max="3" width="8.54296875" style="38" customWidth="1"/>
    <col min="4" max="4" width="18.7265625" style="38" customWidth="1"/>
    <col min="5" max="5" width="64.7265625" style="38" customWidth="1"/>
    <col min="6" max="6" width="36.7265625" style="38" customWidth="1"/>
    <col min="7" max="9" width="10.26953125" style="38" customWidth="1"/>
    <col min="10" max="10" width="10.26953125" style="48" customWidth="1"/>
    <col min="11" max="11" width="10.26953125" style="38" customWidth="1"/>
    <col min="12" max="12" width="12.453125" style="48" customWidth="1"/>
    <col min="13" max="13" width="250.7265625" style="38" customWidth="1"/>
    <col min="14" max="16384" width="8.7265625" style="38"/>
  </cols>
  <sheetData>
    <row r="1" spans="2:14" ht="14.5" thickBot="1" x14ac:dyDescent="0.25">
      <c r="E1" s="46"/>
      <c r="M1" s="49" t="s">
        <v>0</v>
      </c>
    </row>
    <row r="2" spans="2:14" ht="41.25" customHeight="1" thickBot="1" x14ac:dyDescent="0.25">
      <c r="B2" s="232" t="s">
        <v>1</v>
      </c>
      <c r="C2" s="233"/>
      <c r="D2" s="50" t="s">
        <v>2</v>
      </c>
      <c r="F2" s="39"/>
      <c r="G2" s="50" t="s">
        <v>3</v>
      </c>
      <c r="H2" s="39"/>
      <c r="I2" s="195" t="s">
        <v>189</v>
      </c>
      <c r="J2" s="51"/>
      <c r="K2" s="51"/>
      <c r="M2" s="50"/>
      <c r="N2" s="50"/>
    </row>
    <row r="3" spans="2:14" s="40" customFormat="1" ht="20.149999999999999" customHeight="1" x14ac:dyDescent="0.2">
      <c r="B3" s="234" t="s">
        <v>4</v>
      </c>
      <c r="C3" s="235"/>
      <c r="D3" s="238" t="s">
        <v>5</v>
      </c>
      <c r="E3" s="238" t="s">
        <v>6</v>
      </c>
      <c r="F3" s="250" t="s">
        <v>7</v>
      </c>
      <c r="G3" s="251"/>
      <c r="H3" s="252"/>
      <c r="I3" s="277" t="s">
        <v>8</v>
      </c>
      <c r="J3" s="201"/>
      <c r="K3" s="202"/>
      <c r="L3" s="208" t="s">
        <v>9</v>
      </c>
      <c r="M3" s="238" t="s">
        <v>10</v>
      </c>
    </row>
    <row r="4" spans="2:14" s="40" customFormat="1" ht="30" customHeight="1" thickBot="1" x14ac:dyDescent="0.25">
      <c r="B4" s="236"/>
      <c r="C4" s="237"/>
      <c r="D4" s="239"/>
      <c r="E4" s="239"/>
      <c r="F4" s="236"/>
      <c r="G4" s="253"/>
      <c r="H4" s="237"/>
      <c r="I4" s="52" t="s">
        <v>11</v>
      </c>
      <c r="J4" s="52" t="s">
        <v>12</v>
      </c>
      <c r="K4" s="53" t="s">
        <v>13</v>
      </c>
      <c r="L4" s="263"/>
      <c r="M4" s="239"/>
    </row>
    <row r="5" spans="2:14" s="40" customFormat="1" ht="30" customHeight="1" thickTop="1" x14ac:dyDescent="0.2">
      <c r="B5" s="241" t="s">
        <v>14</v>
      </c>
      <c r="C5" s="248" t="s">
        <v>15</v>
      </c>
      <c r="D5" s="203" t="s">
        <v>16</v>
      </c>
      <c r="E5" s="238" t="s">
        <v>17</v>
      </c>
      <c r="F5" s="249" t="s">
        <v>168</v>
      </c>
      <c r="G5" s="201"/>
      <c r="H5" s="202"/>
      <c r="I5" s="54">
        <v>5</v>
      </c>
      <c r="J5" s="266">
        <v>5</v>
      </c>
      <c r="K5" s="271">
        <f>SUM(J5:J31)</f>
        <v>64</v>
      </c>
      <c r="L5" s="203" t="s">
        <v>180</v>
      </c>
      <c r="M5" s="264" t="s">
        <v>169</v>
      </c>
    </row>
    <row r="6" spans="2:14" s="40" customFormat="1" ht="30" customHeight="1" x14ac:dyDescent="0.2">
      <c r="B6" s="242"/>
      <c r="C6" s="245"/>
      <c r="D6" s="204"/>
      <c r="E6" s="240"/>
      <c r="F6" s="200" t="s">
        <v>18</v>
      </c>
      <c r="G6" s="201"/>
      <c r="H6" s="202"/>
      <c r="I6" s="55">
        <v>0</v>
      </c>
      <c r="J6" s="267"/>
      <c r="K6" s="271"/>
      <c r="L6" s="203"/>
      <c r="M6" s="265"/>
    </row>
    <row r="7" spans="2:14" s="40" customFormat="1" ht="35" customHeight="1" x14ac:dyDescent="0.2">
      <c r="B7" s="242"/>
      <c r="C7" s="245"/>
      <c r="D7" s="208" t="s">
        <v>19</v>
      </c>
      <c r="E7" s="205" t="s">
        <v>170</v>
      </c>
      <c r="F7" s="209" t="s">
        <v>171</v>
      </c>
      <c r="G7" s="210"/>
      <c r="H7" s="211"/>
      <c r="I7" s="190">
        <v>5</v>
      </c>
      <c r="J7" s="279">
        <v>5</v>
      </c>
      <c r="K7" s="271"/>
      <c r="L7" s="203"/>
      <c r="M7" s="226" t="s">
        <v>173</v>
      </c>
    </row>
    <row r="8" spans="2:14" s="40" customFormat="1" ht="35" customHeight="1" x14ac:dyDescent="0.2">
      <c r="B8" s="242"/>
      <c r="C8" s="245"/>
      <c r="D8" s="203"/>
      <c r="E8" s="206"/>
      <c r="F8" s="197" t="s">
        <v>172</v>
      </c>
      <c r="G8" s="198"/>
      <c r="H8" s="199"/>
      <c r="I8" s="191">
        <v>3</v>
      </c>
      <c r="J8" s="280"/>
      <c r="K8" s="271"/>
      <c r="L8" s="203"/>
      <c r="M8" s="282"/>
    </row>
    <row r="9" spans="2:14" s="40" customFormat="1" ht="35" customHeight="1" x14ac:dyDescent="0.2">
      <c r="B9" s="242"/>
      <c r="C9" s="245"/>
      <c r="D9" s="203"/>
      <c r="E9" s="207"/>
      <c r="F9" s="197" t="s">
        <v>27</v>
      </c>
      <c r="G9" s="213"/>
      <c r="H9" s="214"/>
      <c r="I9" s="191">
        <v>0</v>
      </c>
      <c r="J9" s="281"/>
      <c r="K9" s="271"/>
      <c r="L9" s="203"/>
      <c r="M9" s="283"/>
    </row>
    <row r="10" spans="2:14" s="40" customFormat="1" ht="90" customHeight="1" x14ac:dyDescent="0.2">
      <c r="B10" s="242"/>
      <c r="C10" s="245"/>
      <c r="D10" s="203"/>
      <c r="E10" s="208" t="s">
        <v>20</v>
      </c>
      <c r="F10" s="200" t="s">
        <v>21</v>
      </c>
      <c r="G10" s="201"/>
      <c r="H10" s="202"/>
      <c r="I10" s="55">
        <v>9</v>
      </c>
      <c r="J10" s="266">
        <v>9</v>
      </c>
      <c r="K10" s="271"/>
      <c r="L10" s="203"/>
      <c r="M10" s="226" t="s">
        <v>186</v>
      </c>
    </row>
    <row r="11" spans="2:14" s="40" customFormat="1" ht="90" customHeight="1" x14ac:dyDescent="0.2">
      <c r="B11" s="242"/>
      <c r="C11" s="245"/>
      <c r="D11" s="203"/>
      <c r="E11" s="203"/>
      <c r="F11" s="200" t="s">
        <v>22</v>
      </c>
      <c r="G11" s="201"/>
      <c r="H11" s="202"/>
      <c r="I11" s="55">
        <v>7</v>
      </c>
      <c r="J11" s="275"/>
      <c r="K11" s="271"/>
      <c r="L11" s="203"/>
      <c r="M11" s="227"/>
    </row>
    <row r="12" spans="2:14" s="40" customFormat="1" ht="90" customHeight="1" x14ac:dyDescent="0.2">
      <c r="B12" s="242"/>
      <c r="C12" s="245"/>
      <c r="D12" s="203"/>
      <c r="E12" s="203"/>
      <c r="F12" s="200" t="s">
        <v>23</v>
      </c>
      <c r="G12" s="201"/>
      <c r="H12" s="202"/>
      <c r="I12" s="55">
        <v>3</v>
      </c>
      <c r="J12" s="275"/>
      <c r="K12" s="271"/>
      <c r="L12" s="203"/>
      <c r="M12" s="227"/>
    </row>
    <row r="13" spans="2:14" s="40" customFormat="1" ht="90" customHeight="1" x14ac:dyDescent="0.2">
      <c r="B13" s="242"/>
      <c r="C13" s="246"/>
      <c r="D13" s="204"/>
      <c r="E13" s="203"/>
      <c r="F13" s="212" t="s">
        <v>24</v>
      </c>
      <c r="G13" s="213"/>
      <c r="H13" s="214"/>
      <c r="I13" s="55">
        <v>0</v>
      </c>
      <c r="J13" s="275"/>
      <c r="K13" s="271"/>
      <c r="L13" s="203"/>
      <c r="M13" s="228"/>
    </row>
    <row r="14" spans="2:14" s="40" customFormat="1" ht="40.15" customHeight="1" x14ac:dyDescent="0.2">
      <c r="B14" s="242"/>
      <c r="C14" s="244" t="s">
        <v>25</v>
      </c>
      <c r="D14" s="238" t="s">
        <v>26</v>
      </c>
      <c r="E14" s="208" t="s">
        <v>174</v>
      </c>
      <c r="F14" s="284" t="s">
        <v>175</v>
      </c>
      <c r="G14" s="285"/>
      <c r="H14" s="286"/>
      <c r="I14" s="54">
        <v>5</v>
      </c>
      <c r="J14" s="266">
        <v>5</v>
      </c>
      <c r="K14" s="271"/>
      <c r="L14" s="203"/>
      <c r="M14" s="273" t="s">
        <v>177</v>
      </c>
    </row>
    <row r="15" spans="2:14" s="40" customFormat="1" ht="40.15" customHeight="1" x14ac:dyDescent="0.2">
      <c r="B15" s="242"/>
      <c r="C15" s="245"/>
      <c r="D15" s="247"/>
      <c r="E15" s="203"/>
      <c r="F15" s="284" t="s">
        <v>176</v>
      </c>
      <c r="G15" s="285"/>
      <c r="H15" s="286"/>
      <c r="I15" s="56">
        <v>3</v>
      </c>
      <c r="J15" s="275"/>
      <c r="K15" s="271"/>
      <c r="L15" s="203"/>
      <c r="M15" s="274"/>
    </row>
    <row r="16" spans="2:14" s="40" customFormat="1" ht="40.15" customHeight="1" x14ac:dyDescent="0.2">
      <c r="B16" s="242"/>
      <c r="C16" s="246"/>
      <c r="D16" s="240"/>
      <c r="E16" s="204"/>
      <c r="F16" s="212" t="s">
        <v>27</v>
      </c>
      <c r="G16" s="213"/>
      <c r="H16" s="214"/>
      <c r="I16" s="54">
        <v>0</v>
      </c>
      <c r="J16" s="267"/>
      <c r="K16" s="271"/>
      <c r="L16" s="203"/>
      <c r="M16" s="268"/>
    </row>
    <row r="17" spans="2:13" s="40" customFormat="1" ht="30" customHeight="1" x14ac:dyDescent="0.2">
      <c r="B17" s="242"/>
      <c r="C17" s="244" t="s">
        <v>28</v>
      </c>
      <c r="D17" s="238" t="s">
        <v>29</v>
      </c>
      <c r="E17" s="208" t="s">
        <v>30</v>
      </c>
      <c r="F17" s="212" t="s">
        <v>188</v>
      </c>
      <c r="G17" s="213"/>
      <c r="H17" s="214"/>
      <c r="I17" s="55">
        <v>20</v>
      </c>
      <c r="J17" s="275">
        <v>20</v>
      </c>
      <c r="K17" s="271"/>
      <c r="L17" s="203"/>
      <c r="M17" s="229" t="s">
        <v>187</v>
      </c>
    </row>
    <row r="18" spans="2:13" s="40" customFormat="1" ht="30" customHeight="1" x14ac:dyDescent="0.2">
      <c r="B18" s="242"/>
      <c r="C18" s="245"/>
      <c r="D18" s="240"/>
      <c r="E18" s="296"/>
      <c r="F18" s="212" t="s">
        <v>31</v>
      </c>
      <c r="G18" s="213"/>
      <c r="H18" s="214"/>
      <c r="I18" s="54">
        <v>0</v>
      </c>
      <c r="J18" s="267"/>
      <c r="K18" s="271"/>
      <c r="L18" s="203"/>
      <c r="M18" s="278"/>
    </row>
    <row r="19" spans="2:13" s="40" customFormat="1" ht="20.149999999999999" customHeight="1" x14ac:dyDescent="0.2">
      <c r="B19" s="242"/>
      <c r="C19" s="245"/>
      <c r="D19" s="238" t="s">
        <v>32</v>
      </c>
      <c r="E19" s="208" t="s">
        <v>33</v>
      </c>
      <c r="F19" s="254" t="s">
        <v>34</v>
      </c>
      <c r="G19" s="255"/>
      <c r="H19" s="256"/>
      <c r="I19" s="54">
        <v>10</v>
      </c>
      <c r="J19" s="266">
        <v>10</v>
      </c>
      <c r="K19" s="271"/>
      <c r="L19" s="203"/>
      <c r="M19" s="229" t="s">
        <v>35</v>
      </c>
    </row>
    <row r="20" spans="2:13" s="40" customFormat="1" ht="20.149999999999999" customHeight="1" x14ac:dyDescent="0.2">
      <c r="B20" s="242"/>
      <c r="C20" s="245"/>
      <c r="D20" s="247"/>
      <c r="E20" s="203"/>
      <c r="F20" s="254" t="s">
        <v>36</v>
      </c>
      <c r="G20" s="255"/>
      <c r="H20" s="256"/>
      <c r="I20" s="186"/>
      <c r="J20" s="275"/>
      <c r="K20" s="271"/>
      <c r="L20" s="203"/>
      <c r="M20" s="230"/>
    </row>
    <row r="21" spans="2:13" s="40" customFormat="1" ht="20.149999999999999" customHeight="1" x14ac:dyDescent="0.2">
      <c r="B21" s="242"/>
      <c r="C21" s="245"/>
      <c r="D21" s="247"/>
      <c r="E21" s="203"/>
      <c r="F21" s="257"/>
      <c r="G21" s="258"/>
      <c r="H21" s="259"/>
      <c r="I21" s="59" t="s">
        <v>37</v>
      </c>
      <c r="J21" s="275"/>
      <c r="K21" s="271"/>
      <c r="L21" s="203"/>
      <c r="M21" s="230"/>
    </row>
    <row r="22" spans="2:13" s="40" customFormat="1" ht="20.149999999999999" customHeight="1" x14ac:dyDescent="0.2">
      <c r="B22" s="242"/>
      <c r="C22" s="245"/>
      <c r="D22" s="247"/>
      <c r="E22" s="203"/>
      <c r="F22" s="260"/>
      <c r="G22" s="261"/>
      <c r="H22" s="262"/>
      <c r="I22" s="60"/>
      <c r="J22" s="275"/>
      <c r="K22" s="271"/>
      <c r="L22" s="203"/>
      <c r="M22" s="230"/>
    </row>
    <row r="23" spans="2:13" s="40" customFormat="1" ht="20.149999999999999" customHeight="1" x14ac:dyDescent="0.2">
      <c r="B23" s="242"/>
      <c r="C23" s="245"/>
      <c r="D23" s="247"/>
      <c r="E23" s="203"/>
      <c r="F23" s="260" t="s">
        <v>38</v>
      </c>
      <c r="G23" s="261"/>
      <c r="H23" s="262"/>
      <c r="I23" s="60">
        <v>5</v>
      </c>
      <c r="J23" s="275"/>
      <c r="K23" s="271"/>
      <c r="L23" s="203"/>
      <c r="M23" s="230"/>
    </row>
    <row r="24" spans="2:13" s="40" customFormat="1" ht="20.149999999999999" customHeight="1" x14ac:dyDescent="0.2">
      <c r="B24" s="242"/>
      <c r="C24" s="245"/>
      <c r="D24" s="247"/>
      <c r="E24" s="203"/>
      <c r="F24" s="254" t="s">
        <v>39</v>
      </c>
      <c r="G24" s="255"/>
      <c r="H24" s="256"/>
      <c r="I24" s="54">
        <v>5</v>
      </c>
      <c r="J24" s="275"/>
      <c r="K24" s="271"/>
      <c r="L24" s="203"/>
      <c r="M24" s="230"/>
    </row>
    <row r="25" spans="2:13" s="40" customFormat="1" ht="20.149999999999999" customHeight="1" x14ac:dyDescent="0.2">
      <c r="B25" s="242"/>
      <c r="C25" s="245"/>
      <c r="D25" s="247"/>
      <c r="E25" s="203"/>
      <c r="F25" s="254" t="s">
        <v>40</v>
      </c>
      <c r="G25" s="255"/>
      <c r="H25" s="256"/>
      <c r="I25" s="58"/>
      <c r="J25" s="275"/>
      <c r="K25" s="271"/>
      <c r="L25" s="203"/>
      <c r="M25" s="230"/>
    </row>
    <row r="26" spans="2:13" s="40" customFormat="1" ht="20.149999999999999" customHeight="1" x14ac:dyDescent="0.2">
      <c r="B26" s="242"/>
      <c r="C26" s="245"/>
      <c r="D26" s="247"/>
      <c r="E26" s="203"/>
      <c r="F26" s="257"/>
      <c r="G26" s="258"/>
      <c r="H26" s="259"/>
      <c r="I26" s="59" t="s">
        <v>37</v>
      </c>
      <c r="J26" s="275"/>
      <c r="K26" s="271"/>
      <c r="L26" s="203"/>
      <c r="M26" s="230"/>
    </row>
    <row r="27" spans="2:13" s="40" customFormat="1" ht="20.149999999999999" customHeight="1" x14ac:dyDescent="0.2">
      <c r="B27" s="242"/>
      <c r="C27" s="245"/>
      <c r="D27" s="247"/>
      <c r="E27" s="203"/>
      <c r="F27" s="260"/>
      <c r="G27" s="261"/>
      <c r="H27" s="262"/>
      <c r="I27" s="60"/>
      <c r="J27" s="275"/>
      <c r="K27" s="271"/>
      <c r="L27" s="203"/>
      <c r="M27" s="230"/>
    </row>
    <row r="28" spans="2:13" s="40" customFormat="1" ht="20.149999999999999" customHeight="1" x14ac:dyDescent="0.2">
      <c r="B28" s="242"/>
      <c r="C28" s="245"/>
      <c r="D28" s="240"/>
      <c r="E28" s="204"/>
      <c r="F28" s="260" t="s">
        <v>41</v>
      </c>
      <c r="G28" s="261"/>
      <c r="H28" s="262"/>
      <c r="I28" s="60">
        <v>0</v>
      </c>
      <c r="J28" s="267"/>
      <c r="K28" s="271"/>
      <c r="L28" s="203"/>
      <c r="M28" s="231"/>
    </row>
    <row r="29" spans="2:13" s="40" customFormat="1" ht="30" customHeight="1" x14ac:dyDescent="0.2">
      <c r="B29" s="242"/>
      <c r="C29" s="245"/>
      <c r="D29" s="203" t="s">
        <v>42</v>
      </c>
      <c r="E29" s="257" t="s">
        <v>43</v>
      </c>
      <c r="F29" s="200" t="s">
        <v>44</v>
      </c>
      <c r="G29" s="201"/>
      <c r="H29" s="202"/>
      <c r="I29" s="58">
        <v>10</v>
      </c>
      <c r="J29" s="266">
        <v>10</v>
      </c>
      <c r="K29" s="271"/>
      <c r="L29" s="203"/>
      <c r="M29" s="268" t="s">
        <v>178</v>
      </c>
    </row>
    <row r="30" spans="2:13" s="40" customFormat="1" ht="30" customHeight="1" x14ac:dyDescent="0.2">
      <c r="B30" s="242"/>
      <c r="C30" s="245"/>
      <c r="D30" s="203"/>
      <c r="E30" s="294"/>
      <c r="F30" s="200" t="s">
        <v>45</v>
      </c>
      <c r="G30" s="201"/>
      <c r="H30" s="202"/>
      <c r="I30" s="54">
        <v>5</v>
      </c>
      <c r="J30" s="275"/>
      <c r="K30" s="271"/>
      <c r="L30" s="203"/>
      <c r="M30" s="269"/>
    </row>
    <row r="31" spans="2:13" s="40" customFormat="1" ht="30" customHeight="1" thickBot="1" x14ac:dyDescent="0.25">
      <c r="B31" s="243"/>
      <c r="C31" s="293"/>
      <c r="D31" s="222"/>
      <c r="E31" s="295"/>
      <c r="F31" s="200" t="s">
        <v>46</v>
      </c>
      <c r="G31" s="201"/>
      <c r="H31" s="202"/>
      <c r="I31" s="61">
        <v>0</v>
      </c>
      <c r="J31" s="276"/>
      <c r="K31" s="272"/>
      <c r="L31" s="263"/>
      <c r="M31" s="270"/>
    </row>
    <row r="32" spans="2:13" s="40" customFormat="1" ht="30" customHeight="1" thickTop="1" x14ac:dyDescent="0.2">
      <c r="B32" s="288" t="s">
        <v>47</v>
      </c>
      <c r="C32" s="241" t="s">
        <v>48</v>
      </c>
      <c r="D32" s="290" t="s">
        <v>49</v>
      </c>
      <c r="E32" s="220" t="s">
        <v>50</v>
      </c>
      <c r="F32" s="223" t="s">
        <v>51</v>
      </c>
      <c r="G32" s="224"/>
      <c r="H32" s="225"/>
      <c r="I32" s="300" t="s">
        <v>179</v>
      </c>
      <c r="J32" s="301">
        <v>36</v>
      </c>
      <c r="K32" s="303">
        <v>36</v>
      </c>
      <c r="L32" s="300" t="s">
        <v>52</v>
      </c>
      <c r="M32" s="297" t="s">
        <v>190</v>
      </c>
    </row>
    <row r="33" spans="1:14" s="40" customFormat="1" ht="30" customHeight="1" x14ac:dyDescent="0.2">
      <c r="B33" s="289"/>
      <c r="C33" s="242"/>
      <c r="D33" s="291"/>
      <c r="E33" s="221"/>
      <c r="F33" s="62" t="s">
        <v>53</v>
      </c>
      <c r="G33" s="298">
        <v>12</v>
      </c>
      <c r="H33" s="299"/>
      <c r="I33" s="203"/>
      <c r="J33" s="302"/>
      <c r="K33" s="275"/>
      <c r="L33" s="203"/>
      <c r="M33" s="216"/>
    </row>
    <row r="34" spans="1:14" s="40" customFormat="1" ht="30" customHeight="1" x14ac:dyDescent="0.2">
      <c r="B34" s="289"/>
      <c r="C34" s="242"/>
      <c r="D34" s="291"/>
      <c r="E34" s="221"/>
      <c r="F34" s="63" t="s">
        <v>54</v>
      </c>
      <c r="G34" s="298">
        <v>9</v>
      </c>
      <c r="H34" s="299"/>
      <c r="I34" s="247"/>
      <c r="J34" s="275"/>
      <c r="K34" s="275"/>
      <c r="L34" s="203"/>
      <c r="M34" s="216"/>
    </row>
    <row r="35" spans="1:14" s="40" customFormat="1" ht="30" customHeight="1" x14ac:dyDescent="0.2">
      <c r="B35" s="289"/>
      <c r="C35" s="242"/>
      <c r="D35" s="291"/>
      <c r="E35" s="221"/>
      <c r="F35" s="63" t="s">
        <v>55</v>
      </c>
      <c r="G35" s="298">
        <v>6</v>
      </c>
      <c r="H35" s="299"/>
      <c r="I35" s="247"/>
      <c r="J35" s="275"/>
      <c r="K35" s="275"/>
      <c r="L35" s="203"/>
      <c r="M35" s="216"/>
    </row>
    <row r="36" spans="1:14" s="40" customFormat="1" ht="30" customHeight="1" x14ac:dyDescent="0.2">
      <c r="B36" s="289"/>
      <c r="C36" s="242"/>
      <c r="D36" s="291"/>
      <c r="E36" s="221"/>
      <c r="F36" s="63" t="s">
        <v>56</v>
      </c>
      <c r="G36" s="298">
        <v>3</v>
      </c>
      <c r="H36" s="299"/>
      <c r="I36" s="247"/>
      <c r="J36" s="275"/>
      <c r="K36" s="275"/>
      <c r="L36" s="203"/>
      <c r="M36" s="216"/>
    </row>
    <row r="37" spans="1:14" s="40" customFormat="1" ht="30" customHeight="1" thickBot="1" x14ac:dyDescent="0.25">
      <c r="B37" s="289"/>
      <c r="C37" s="242"/>
      <c r="D37" s="292"/>
      <c r="E37" s="222"/>
      <c r="F37" s="62" t="s">
        <v>27</v>
      </c>
      <c r="G37" s="298">
        <v>0</v>
      </c>
      <c r="H37" s="299"/>
      <c r="I37" s="240"/>
      <c r="J37" s="267"/>
      <c r="K37" s="275"/>
      <c r="L37" s="204"/>
      <c r="M37" s="216"/>
    </row>
    <row r="38" spans="1:14" s="40" customFormat="1" ht="142.5" customHeight="1" thickTop="1" x14ac:dyDescent="0.2">
      <c r="B38" s="217" t="s">
        <v>57</v>
      </c>
      <c r="C38" s="218"/>
      <c r="D38" s="219"/>
      <c r="E38" s="305" t="s">
        <v>58</v>
      </c>
      <c r="F38" s="306"/>
      <c r="G38" s="306"/>
      <c r="H38" s="307"/>
      <c r="I38" s="64" t="s">
        <v>59</v>
      </c>
      <c r="J38" s="65"/>
      <c r="K38" s="66"/>
      <c r="L38" s="67" t="s">
        <v>60</v>
      </c>
      <c r="M38" s="68" t="s">
        <v>61</v>
      </c>
    </row>
    <row r="39" spans="1:14" s="40" customFormat="1" ht="142.5" customHeight="1" x14ac:dyDescent="0.2">
      <c r="B39" s="215" t="s">
        <v>62</v>
      </c>
      <c r="C39" s="215"/>
      <c r="D39" s="215"/>
      <c r="E39" s="216" t="s">
        <v>63</v>
      </c>
      <c r="F39" s="216"/>
      <c r="G39" s="216"/>
      <c r="H39" s="216"/>
      <c r="I39" s="69" t="s">
        <v>64</v>
      </c>
      <c r="J39" s="70"/>
      <c r="K39" s="71"/>
      <c r="L39" s="62" t="s">
        <v>65</v>
      </c>
      <c r="M39" s="72" t="s">
        <v>66</v>
      </c>
    </row>
    <row r="40" spans="1:14" s="40" customFormat="1" ht="45" customHeight="1" x14ac:dyDescent="0.2">
      <c r="I40" s="73" t="s">
        <v>67</v>
      </c>
      <c r="J40" s="74">
        <f>SUM(K5:K37)</f>
        <v>100</v>
      </c>
      <c r="K40" s="75"/>
      <c r="L40" s="76"/>
      <c r="M40" s="77" t="s">
        <v>68</v>
      </c>
    </row>
    <row r="41" spans="1:14" s="40" customFormat="1" ht="45" customHeight="1" x14ac:dyDescent="0.2">
      <c r="I41" s="73" t="s">
        <v>69</v>
      </c>
      <c r="J41" s="78">
        <v>10</v>
      </c>
      <c r="K41" s="75"/>
      <c r="L41" s="76"/>
    </row>
    <row r="42" spans="1:14" s="40" customFormat="1" ht="14" x14ac:dyDescent="0.2">
      <c r="I42" s="79"/>
      <c r="J42" s="76"/>
      <c r="L42" s="76"/>
    </row>
    <row r="43" spans="1:14" s="40" customFormat="1" ht="64.900000000000006" customHeight="1" x14ac:dyDescent="0.2">
      <c r="B43" s="216" t="s">
        <v>70</v>
      </c>
      <c r="C43" s="216"/>
      <c r="D43" s="216"/>
      <c r="E43" s="216" t="s">
        <v>71</v>
      </c>
      <c r="F43" s="216"/>
      <c r="G43" s="216"/>
      <c r="H43" s="216"/>
      <c r="I43" s="216"/>
      <c r="J43" s="216"/>
      <c r="K43" s="216"/>
      <c r="L43" s="287"/>
      <c r="M43" s="287"/>
    </row>
    <row r="44" spans="1:14" ht="23.25" customHeight="1" x14ac:dyDescent="0.2">
      <c r="C44" s="40"/>
      <c r="D44" s="40"/>
      <c r="E44" s="40"/>
    </row>
    <row r="45" spans="1:14" x14ac:dyDescent="0.2">
      <c r="E45" s="80"/>
      <c r="K45" s="81"/>
    </row>
    <row r="46" spans="1:14" s="48" customFormat="1" x14ac:dyDescent="0.2">
      <c r="A46" s="38"/>
      <c r="B46" s="38"/>
      <c r="C46" s="38"/>
      <c r="D46" s="38"/>
      <c r="E46" s="304"/>
      <c r="F46" s="304"/>
      <c r="G46" s="38"/>
      <c r="H46" s="38"/>
      <c r="I46" s="38"/>
      <c r="J46" s="38"/>
      <c r="K46" s="38"/>
      <c r="M46" s="38"/>
      <c r="N46" s="38"/>
    </row>
    <row r="47" spans="1:14" s="48" customFormat="1" x14ac:dyDescent="0.2">
      <c r="A47" s="38"/>
      <c r="B47" s="38"/>
      <c r="C47" s="38"/>
      <c r="D47" s="38"/>
      <c r="E47" s="38"/>
      <c r="F47" s="38"/>
      <c r="G47" s="38"/>
      <c r="H47" s="38"/>
      <c r="I47" s="38"/>
      <c r="K47" s="38"/>
      <c r="M47" s="38"/>
      <c r="N47" s="38"/>
    </row>
    <row r="48" spans="1:14" s="48" customFormat="1" x14ac:dyDescent="0.2">
      <c r="A48" s="38"/>
      <c r="B48" s="38"/>
      <c r="C48" s="38"/>
      <c r="D48" s="38"/>
      <c r="E48" s="38"/>
      <c r="F48" s="38"/>
      <c r="G48" s="38"/>
      <c r="H48" s="38"/>
      <c r="I48" s="38"/>
      <c r="K48" s="38"/>
      <c r="M48" s="38"/>
      <c r="N48" s="38"/>
    </row>
  </sheetData>
  <sheetProtection selectLockedCells="1" selectUnlockedCells="1"/>
  <mergeCells count="86">
    <mergeCell ref="E46:F46"/>
    <mergeCell ref="E38:H38"/>
    <mergeCell ref="G35:H35"/>
    <mergeCell ref="F29:H29"/>
    <mergeCell ref="L32:L37"/>
    <mergeCell ref="F31:H31"/>
    <mergeCell ref="M32:M37"/>
    <mergeCell ref="F18:H18"/>
    <mergeCell ref="F19:H19"/>
    <mergeCell ref="F20:H22"/>
    <mergeCell ref="G36:H36"/>
    <mergeCell ref="G37:H37"/>
    <mergeCell ref="I32:I37"/>
    <mergeCell ref="J32:J37"/>
    <mergeCell ref="G33:H33"/>
    <mergeCell ref="G34:H34"/>
    <mergeCell ref="K32:K37"/>
    <mergeCell ref="F28:H28"/>
    <mergeCell ref="J17:J18"/>
    <mergeCell ref="J19:J28"/>
    <mergeCell ref="F17:H17"/>
    <mergeCell ref="F23:H23"/>
    <mergeCell ref="F14:H14"/>
    <mergeCell ref="F15:H15"/>
    <mergeCell ref="B43:D43"/>
    <mergeCell ref="E43:M43"/>
    <mergeCell ref="J14:J16"/>
    <mergeCell ref="F16:H16"/>
    <mergeCell ref="B32:B37"/>
    <mergeCell ref="C32:C37"/>
    <mergeCell ref="D32:D37"/>
    <mergeCell ref="D17:D18"/>
    <mergeCell ref="D19:D28"/>
    <mergeCell ref="C17:C31"/>
    <mergeCell ref="D29:D31"/>
    <mergeCell ref="E29:E31"/>
    <mergeCell ref="F30:H30"/>
    <mergeCell ref="E17:E18"/>
    <mergeCell ref="F24:H24"/>
    <mergeCell ref="F25:H27"/>
    <mergeCell ref="L3:L4"/>
    <mergeCell ref="M5:M6"/>
    <mergeCell ref="J5:J6"/>
    <mergeCell ref="L5:L31"/>
    <mergeCell ref="M29:M31"/>
    <mergeCell ref="K5:K31"/>
    <mergeCell ref="M14:M16"/>
    <mergeCell ref="J29:J31"/>
    <mergeCell ref="I3:K3"/>
    <mergeCell ref="M17:M18"/>
    <mergeCell ref="M3:M4"/>
    <mergeCell ref="J10:J13"/>
    <mergeCell ref="J7:J9"/>
    <mergeCell ref="M7:M9"/>
    <mergeCell ref="M10:M13"/>
    <mergeCell ref="M19:M28"/>
    <mergeCell ref="B2:C2"/>
    <mergeCell ref="B3:C4"/>
    <mergeCell ref="D3:D4"/>
    <mergeCell ref="E3:E4"/>
    <mergeCell ref="E14:E16"/>
    <mergeCell ref="E5:E6"/>
    <mergeCell ref="E10:E13"/>
    <mergeCell ref="B5:B31"/>
    <mergeCell ref="C14:C16"/>
    <mergeCell ref="D14:D16"/>
    <mergeCell ref="C5:C13"/>
    <mergeCell ref="E19:E28"/>
    <mergeCell ref="F5:H5"/>
    <mergeCell ref="F3:H4"/>
    <mergeCell ref="B39:D39"/>
    <mergeCell ref="E39:H39"/>
    <mergeCell ref="B38:D38"/>
    <mergeCell ref="E32:E37"/>
    <mergeCell ref="F32:H32"/>
    <mergeCell ref="F8:H8"/>
    <mergeCell ref="F12:H12"/>
    <mergeCell ref="D5:D6"/>
    <mergeCell ref="E7:E9"/>
    <mergeCell ref="D7:D13"/>
    <mergeCell ref="F7:H7"/>
    <mergeCell ref="F10:H10"/>
    <mergeCell ref="F13:H13"/>
    <mergeCell ref="F11:H11"/>
    <mergeCell ref="F6:H6"/>
    <mergeCell ref="F9:H9"/>
  </mergeCells>
  <phoneticPr fontId="2"/>
  <conditionalFormatting sqref="J41">
    <cfRule type="expression" dxfId="21" priority="1" stopIfTrue="1">
      <formula>$J$41="型選択"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Q26" sqref="Q26"/>
    </sheetView>
  </sheetViews>
  <sheetFormatPr defaultColWidth="3.1796875" defaultRowHeight="18" customHeight="1" x14ac:dyDescent="0.2"/>
  <cols>
    <col min="1" max="16384" width="3.1796875" style="82"/>
  </cols>
  <sheetData>
    <row r="3" spans="1:27" ht="18" customHeight="1" x14ac:dyDescent="0.2">
      <c r="AA3" s="83" t="s">
        <v>72</v>
      </c>
    </row>
    <row r="5" spans="1:27" ht="18" customHeight="1" x14ac:dyDescent="0.2">
      <c r="A5" s="309" t="s">
        <v>73</v>
      </c>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row>
    <row r="6" spans="1:27" ht="18" customHeight="1" x14ac:dyDescent="0.2">
      <c r="A6" s="309"/>
      <c r="B6" s="309"/>
      <c r="C6" s="309"/>
      <c r="D6" s="309"/>
      <c r="E6" s="309"/>
      <c r="F6" s="309"/>
      <c r="G6" s="309"/>
      <c r="H6" s="309"/>
      <c r="I6" s="309"/>
      <c r="J6" s="309"/>
      <c r="K6" s="309"/>
      <c r="L6" s="309"/>
      <c r="M6" s="309"/>
      <c r="N6" s="309"/>
      <c r="O6" s="309"/>
      <c r="P6" s="309"/>
      <c r="Q6" s="309"/>
      <c r="R6" s="309"/>
      <c r="S6" s="309"/>
      <c r="T6" s="309"/>
      <c r="U6" s="309"/>
      <c r="V6" s="309"/>
      <c r="W6" s="309"/>
      <c r="X6" s="309"/>
      <c r="Y6" s="309"/>
      <c r="Z6" s="309"/>
      <c r="AA6" s="309"/>
    </row>
    <row r="9" spans="1:27" ht="18" customHeight="1" x14ac:dyDescent="0.2">
      <c r="B9" s="310" t="s">
        <v>74</v>
      </c>
      <c r="C9" s="310"/>
      <c r="D9" s="310"/>
      <c r="E9" s="310"/>
      <c r="F9" s="310"/>
      <c r="H9" s="82" t="s">
        <v>75</v>
      </c>
    </row>
    <row r="11" spans="1:27" ht="18" customHeight="1" x14ac:dyDescent="0.2">
      <c r="O11" s="82" t="s">
        <v>76</v>
      </c>
    </row>
    <row r="13" spans="1:27" ht="18" customHeight="1" x14ac:dyDescent="0.2">
      <c r="O13" s="82" t="s">
        <v>77</v>
      </c>
    </row>
    <row r="15" spans="1:27" ht="18" customHeight="1" x14ac:dyDescent="0.2">
      <c r="O15" s="82" t="s">
        <v>78</v>
      </c>
    </row>
    <row r="18" spans="2:20" ht="18" customHeight="1" x14ac:dyDescent="0.2">
      <c r="E18" s="83" t="s">
        <v>79</v>
      </c>
      <c r="F18" s="82" t="s">
        <v>80</v>
      </c>
      <c r="G18" s="196" t="s">
        <v>183</v>
      </c>
      <c r="H18" s="84"/>
      <c r="I18" s="84"/>
      <c r="J18" s="84"/>
      <c r="K18" s="84"/>
      <c r="L18" s="84"/>
      <c r="M18" s="84"/>
      <c r="N18" s="84"/>
      <c r="O18" s="84"/>
      <c r="P18" s="84"/>
      <c r="Q18" s="84"/>
      <c r="R18" s="84"/>
      <c r="S18" s="84"/>
      <c r="T18" s="84"/>
    </row>
    <row r="19" spans="2:20" ht="18" customHeight="1" x14ac:dyDescent="0.2">
      <c r="G19" s="84" t="s">
        <v>181</v>
      </c>
      <c r="H19" s="84"/>
      <c r="I19" s="84"/>
      <c r="J19" s="84"/>
      <c r="K19" s="84"/>
      <c r="L19" s="84"/>
      <c r="M19" s="84"/>
      <c r="N19" s="84"/>
      <c r="O19" s="84"/>
      <c r="P19" s="84"/>
      <c r="Q19" s="84"/>
      <c r="R19" s="84"/>
      <c r="S19" s="84"/>
      <c r="T19" s="84"/>
    </row>
    <row r="20" spans="2:20" ht="18" customHeight="1" x14ac:dyDescent="0.2">
      <c r="G20" s="84" t="s">
        <v>182</v>
      </c>
      <c r="H20" s="84"/>
      <c r="I20" s="84"/>
      <c r="J20" s="84"/>
      <c r="K20" s="84"/>
      <c r="L20" s="84"/>
      <c r="M20" s="84"/>
      <c r="N20" s="84"/>
      <c r="O20" s="84"/>
      <c r="P20" s="84"/>
      <c r="Q20" s="84"/>
      <c r="R20" s="84"/>
      <c r="S20" s="84"/>
      <c r="T20" s="84"/>
    </row>
    <row r="21" spans="2:20" ht="18" customHeight="1" x14ac:dyDescent="0.2">
      <c r="E21" s="83"/>
      <c r="G21" s="84"/>
      <c r="H21" s="84"/>
      <c r="I21" s="84"/>
      <c r="J21" s="84"/>
      <c r="K21" s="84"/>
      <c r="L21" s="84"/>
      <c r="M21" s="84"/>
      <c r="N21" s="84"/>
      <c r="O21" s="84"/>
      <c r="P21" s="84"/>
      <c r="Q21" s="84"/>
      <c r="R21" s="84"/>
      <c r="S21" s="84"/>
      <c r="T21" s="84"/>
    </row>
    <row r="22" spans="2:20" ht="18" customHeight="1" x14ac:dyDescent="0.2">
      <c r="G22" s="84"/>
      <c r="H22" s="84"/>
      <c r="I22" s="84"/>
      <c r="J22" s="84"/>
      <c r="K22" s="84"/>
      <c r="L22" s="84"/>
      <c r="M22" s="84"/>
      <c r="N22" s="84"/>
      <c r="O22" s="84"/>
      <c r="P22" s="84"/>
      <c r="Q22" s="84"/>
      <c r="R22" s="84"/>
      <c r="S22" s="84"/>
      <c r="T22" s="84"/>
    </row>
    <row r="25" spans="2:20" ht="18" customHeight="1" x14ac:dyDescent="0.2">
      <c r="B25" s="82" t="s">
        <v>81</v>
      </c>
    </row>
    <row r="26" spans="2:20" ht="18" customHeight="1" x14ac:dyDescent="0.2">
      <c r="B26" s="82" t="s">
        <v>82</v>
      </c>
    </row>
    <row r="27" spans="2:20" ht="18" customHeight="1" x14ac:dyDescent="0.2">
      <c r="B27" s="82" t="s">
        <v>83</v>
      </c>
    </row>
    <row r="30" spans="2:20" ht="18" customHeight="1" x14ac:dyDescent="0.2">
      <c r="C30" s="82" t="s">
        <v>84</v>
      </c>
    </row>
    <row r="31" spans="2:20" ht="18" customHeight="1" x14ac:dyDescent="0.2">
      <c r="D31" s="82" t="s">
        <v>85</v>
      </c>
      <c r="G31" s="82" t="s">
        <v>80</v>
      </c>
      <c r="H31" s="82" t="s">
        <v>86</v>
      </c>
    </row>
    <row r="32" spans="2:20" ht="18" customHeight="1" x14ac:dyDescent="0.2">
      <c r="D32" s="82" t="s">
        <v>87</v>
      </c>
      <c r="G32" s="82" t="s">
        <v>80</v>
      </c>
      <c r="H32" s="82" t="s">
        <v>88</v>
      </c>
    </row>
    <row r="33" spans="1:27" ht="18" customHeight="1" x14ac:dyDescent="0.2">
      <c r="D33" s="82" t="s">
        <v>76</v>
      </c>
      <c r="G33" s="82" t="s">
        <v>80</v>
      </c>
      <c r="H33" s="82" t="s">
        <v>89</v>
      </c>
    </row>
    <row r="34" spans="1:27" ht="18" customHeight="1" x14ac:dyDescent="0.2">
      <c r="D34" s="82" t="s">
        <v>90</v>
      </c>
      <c r="G34" s="82" t="s">
        <v>80</v>
      </c>
      <c r="H34" s="82" t="s">
        <v>91</v>
      </c>
    </row>
    <row r="35" spans="1:27" ht="18" customHeight="1" x14ac:dyDescent="0.2">
      <c r="D35" s="82" t="s">
        <v>92</v>
      </c>
      <c r="G35" s="82" t="s">
        <v>80</v>
      </c>
      <c r="H35" s="82" t="s">
        <v>91</v>
      </c>
    </row>
    <row r="36" spans="1:27" ht="18" customHeight="1" x14ac:dyDescent="0.2">
      <c r="D36" s="82" t="s">
        <v>93</v>
      </c>
      <c r="G36" s="82" t="s">
        <v>80</v>
      </c>
      <c r="H36" s="85"/>
    </row>
    <row r="44" spans="1:27" ht="18" customHeight="1" x14ac:dyDescent="0.2">
      <c r="A44" s="86"/>
      <c r="B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2"/>
  <sheetViews>
    <sheetView view="pageBreakPreview" zoomScale="70" zoomScaleNormal="71" zoomScaleSheetLayoutView="70" workbookViewId="0">
      <selection activeCell="I5" sqref="I5:I6"/>
    </sheetView>
  </sheetViews>
  <sheetFormatPr defaultColWidth="8.7265625" defaultRowHeight="13" x14ac:dyDescent="0.2"/>
  <cols>
    <col min="1" max="1" width="2.453125" style="38" customWidth="1"/>
    <col min="2" max="3" width="6.26953125" style="38" customWidth="1"/>
    <col min="4" max="4" width="17.7265625" style="38" customWidth="1"/>
    <col min="5" max="5" width="60.1796875" style="38" customWidth="1"/>
    <col min="6" max="7" width="10.7265625" style="38" customWidth="1"/>
    <col min="8" max="8" width="49.26953125" style="38" customWidth="1"/>
    <col min="9" max="9" width="20.7265625" style="48" customWidth="1"/>
    <col min="10" max="10" width="15.7265625" style="38" customWidth="1"/>
    <col min="11" max="13" width="10.7265625" style="38" customWidth="1"/>
    <col min="14" max="15" width="8.7265625" style="38"/>
    <col min="16" max="16" width="10.453125" style="38" bestFit="1" customWidth="1"/>
    <col min="17" max="16384" width="8.7265625" style="38"/>
  </cols>
  <sheetData>
    <row r="1" spans="2:12" ht="30.75" customHeight="1" x14ac:dyDescent="0.2">
      <c r="B1" s="39" t="s">
        <v>94</v>
      </c>
      <c r="C1" s="87"/>
      <c r="D1" s="87"/>
      <c r="G1" s="88"/>
      <c r="H1" s="308"/>
      <c r="I1" s="308"/>
      <c r="J1" s="308"/>
    </row>
    <row r="2" spans="2:12" ht="23" x14ac:dyDescent="0.2">
      <c r="B2" s="89"/>
      <c r="C2" s="89"/>
      <c r="D2" s="89"/>
      <c r="E2" s="89"/>
      <c r="F2" s="359" t="s">
        <v>77</v>
      </c>
      <c r="G2" s="360"/>
      <c r="H2" s="351"/>
      <c r="I2" s="352"/>
      <c r="J2" s="353"/>
      <c r="K2" s="50"/>
      <c r="L2" s="50"/>
    </row>
    <row r="3" spans="2:12" ht="20.149999999999999" customHeight="1" x14ac:dyDescent="0.2">
      <c r="B3" s="363" t="s">
        <v>4</v>
      </c>
      <c r="C3" s="364"/>
      <c r="D3" s="347" t="s">
        <v>5</v>
      </c>
      <c r="E3" s="347" t="s">
        <v>6</v>
      </c>
      <c r="F3" s="347" t="s">
        <v>8</v>
      </c>
      <c r="G3" s="358" t="s">
        <v>95</v>
      </c>
      <c r="H3" s="358"/>
      <c r="I3" s="320" t="s">
        <v>96</v>
      </c>
      <c r="J3" s="355" t="s">
        <v>97</v>
      </c>
    </row>
    <row r="4" spans="2:12" ht="43.5" customHeight="1" thickBot="1" x14ac:dyDescent="0.25">
      <c r="B4" s="365"/>
      <c r="C4" s="366"/>
      <c r="D4" s="357"/>
      <c r="E4" s="357"/>
      <c r="F4" s="357"/>
      <c r="G4" s="52" t="s">
        <v>11</v>
      </c>
      <c r="H4" s="90" t="s">
        <v>98</v>
      </c>
      <c r="I4" s="354"/>
      <c r="J4" s="356"/>
    </row>
    <row r="5" spans="2:12" ht="30.4" customHeight="1" thickTop="1" x14ac:dyDescent="0.2">
      <c r="B5" s="322" t="str">
        <f>IF('評価項目(標準)'!B5="","",'評価項目(標準)'!B5)</f>
        <v>企　業　の　能　力　等</v>
      </c>
      <c r="C5" s="372" t="str">
        <f>IF(+'評価項目(標準)'!C5="","",'評価項目(標準)'!C5)</f>
        <v>地域精通度・貢献度</v>
      </c>
      <c r="D5" s="367" t="str">
        <f>IF(+'評価項目(標準)'!D5="","",'評価項目(標準)'!D5)</f>
        <v>地域精通度</v>
      </c>
      <c r="E5" s="361" t="str">
        <f>IF(+'評価項目(標準)'!E5="","",+'評価項目(標準)'!E5)</f>
        <v>施工箇所地域における工事実績</v>
      </c>
      <c r="F5" s="329">
        <f>+IF(+'評価項目(標準)'!J5="","",+'評価項目(標準)'!J5)</f>
        <v>5</v>
      </c>
      <c r="G5" s="92">
        <f>+IF(+'評価項目(標準)'!I5="","",+'評価項目(標準)'!I5)</f>
        <v>5</v>
      </c>
      <c r="H5" s="93" t="str">
        <f>+IF(+'評価項目(標準)'!F5="","",+'評価項目(標準)'!F5)</f>
        <v>尾鷲市内における工事実績あり</v>
      </c>
      <c r="I5" s="314"/>
      <c r="J5" s="325" t="str">
        <f>IF(I5="","",IF(I5=H5,G5,IF(I5=H6,G6)))</f>
        <v/>
      </c>
    </row>
    <row r="6" spans="2:12" ht="30.4" customHeight="1" x14ac:dyDescent="0.2">
      <c r="B6" s="323"/>
      <c r="C6" s="373"/>
      <c r="D6" s="368"/>
      <c r="E6" s="362"/>
      <c r="F6" s="330"/>
      <c r="G6" s="92">
        <f>+IF(+'評価項目(標準)'!I6="","",+'評価項目(標準)'!I6)</f>
        <v>0</v>
      </c>
      <c r="H6" s="93" t="str">
        <f>+IF(+'評価項目(標準)'!F6="","",+'評価項目(標準)'!F6)</f>
        <v>工事実績なし</v>
      </c>
      <c r="I6" s="319"/>
      <c r="J6" s="326"/>
    </row>
    <row r="7" spans="2:12" ht="30.4" customHeight="1" x14ac:dyDescent="0.2">
      <c r="B7" s="323"/>
      <c r="C7" s="373"/>
      <c r="D7" s="369" t="str">
        <f>IF(+'評価項目(標準)'!D7="","",+'評価項目(標準)'!D7)</f>
        <v>地域貢献度</v>
      </c>
      <c r="E7" s="347" t="str">
        <f>IF(+'評価項目(標準)'!E7="","",+'評価項目(標準)'!E7)</f>
        <v>森林災害復旧支援等の評価</v>
      </c>
      <c r="F7" s="325">
        <f>+IF(+'評価項目(標準)'!J7="","",+'評価項目(標準)'!J7)</f>
        <v>5</v>
      </c>
      <c r="G7" s="55">
        <f>+IF(+'評価項目(標準)'!I7="","",+'評価項目(標準)'!I7)</f>
        <v>5</v>
      </c>
      <c r="H7" s="94" t="str">
        <f>+IF(+'評価項目(標準)'!F7="","",+'評価項目(標準)'!F7)</f>
        <v>連携協定の締結があり、活動実績もある場合</v>
      </c>
      <c r="I7" s="314"/>
      <c r="J7" s="311" t="str">
        <f>IF(I7="","",IF(I7=H7,G7,IF(I7=H8,G8)))</f>
        <v/>
      </c>
    </row>
    <row r="8" spans="2:12" ht="30.4" customHeight="1" x14ac:dyDescent="0.2">
      <c r="B8" s="323"/>
      <c r="C8" s="373"/>
      <c r="D8" s="370"/>
      <c r="E8" s="348"/>
      <c r="F8" s="331"/>
      <c r="G8" s="54">
        <f>+IF(+'評価項目(標準)'!I8="","",+'評価項目(標準)'!I8)</f>
        <v>3</v>
      </c>
      <c r="H8" s="91" t="str">
        <f>+IF(+'評価項目(標準)'!F8="","",+'評価項目(標準)'!F8)</f>
        <v>連携協定の締結があり、活動実績がない場合</v>
      </c>
      <c r="I8" s="315"/>
      <c r="J8" s="313"/>
    </row>
    <row r="9" spans="2:12" ht="30.4" customHeight="1" x14ac:dyDescent="0.2">
      <c r="B9" s="323"/>
      <c r="C9" s="373"/>
      <c r="D9" s="370"/>
      <c r="E9" s="349"/>
      <c r="F9" s="326"/>
      <c r="G9" s="54">
        <f>+IF(+'評価項目(標準)'!I9="","",+'評価項目(標準)'!I9)</f>
        <v>0</v>
      </c>
      <c r="H9" s="91" t="str">
        <f>+IF(+'評価項目(標準)'!F9="","",+'評価項目(標準)'!F9)</f>
        <v>上記以外</v>
      </c>
      <c r="I9" s="319"/>
      <c r="J9" s="312"/>
    </row>
    <row r="10" spans="2:12" ht="30.4" customHeight="1" x14ac:dyDescent="0.2">
      <c r="B10" s="323"/>
      <c r="C10" s="373"/>
      <c r="D10" s="370"/>
      <c r="E10" s="320" t="str">
        <f>IF(+'評価項目(標準)'!E10="","",+'評価項目(標準)'!E10)</f>
        <v>災害協定の評価</v>
      </c>
      <c r="F10" s="327">
        <f>+IF(+'評価項目(標準)'!J10="","",+'評価項目(標準)'!J10)</f>
        <v>9</v>
      </c>
      <c r="G10" s="191">
        <f>+IF(+'評価項目(標準)'!I10="","",+'評価項目(標準)'!I10)</f>
        <v>9</v>
      </c>
      <c r="H10" s="192" t="str">
        <f>+IF(+'評価項目(標準)'!F10="","",+'評価項目(標準)'!F10)</f>
        <v>災害協定に基づく訓練１への参加実績あり</v>
      </c>
      <c r="I10" s="314"/>
      <c r="J10" s="311" t="str">
        <f>IF(I10="","",VLOOKUP(I10,'評価項目(標準)'!F10:I13,4,FALSE))</f>
        <v/>
      </c>
    </row>
    <row r="11" spans="2:12" ht="30.4" customHeight="1" x14ac:dyDescent="0.2">
      <c r="B11" s="323"/>
      <c r="C11" s="373"/>
      <c r="D11" s="370"/>
      <c r="E11" s="332"/>
      <c r="F11" s="328"/>
      <c r="G11" s="191">
        <f>+IF(+'評価項目(標準)'!I11="","",+'評価項目(標準)'!I11)</f>
        <v>7</v>
      </c>
      <c r="H11" s="192" t="str">
        <f>+IF(+'評価項目(標準)'!F11="","",+'評価項目(標準)'!F11)</f>
        <v>災害協定に基づく訓練２への参加実績あり</v>
      </c>
      <c r="I11" s="315"/>
      <c r="J11" s="313"/>
    </row>
    <row r="12" spans="2:12" ht="30.4" customHeight="1" x14ac:dyDescent="0.2">
      <c r="B12" s="323"/>
      <c r="C12" s="373"/>
      <c r="D12" s="370"/>
      <c r="E12" s="332"/>
      <c r="F12" s="328"/>
      <c r="G12" s="191">
        <f>+IF(+'評価項目(標準)'!I12="","",+'評価項目(標準)'!I12)</f>
        <v>3</v>
      </c>
      <c r="H12" s="192" t="str">
        <f>+IF(+'評価項目(標準)'!F12="","",+'評価項目(標準)'!F12)</f>
        <v>防災協定の締結実績あり</v>
      </c>
      <c r="I12" s="315"/>
      <c r="J12" s="313"/>
    </row>
    <row r="13" spans="2:12" ht="30.4" customHeight="1" x14ac:dyDescent="0.2">
      <c r="B13" s="323"/>
      <c r="C13" s="374"/>
      <c r="D13" s="368"/>
      <c r="E13" s="332"/>
      <c r="F13" s="328"/>
      <c r="G13" s="191">
        <f>+IF(+'評価項目(標準)'!I13="","",+'評価項目(標準)'!I13)</f>
        <v>0</v>
      </c>
      <c r="H13" s="192" t="str">
        <f>+IF(+'評価項目(標準)'!F13="","",+'評価項目(標準)'!F13)</f>
        <v>実績なし</v>
      </c>
      <c r="I13" s="315"/>
      <c r="J13" s="313"/>
    </row>
    <row r="14" spans="2:12" ht="30.4" customHeight="1" x14ac:dyDescent="0.2">
      <c r="B14" s="323"/>
      <c r="C14" s="323" t="str">
        <f>IF(+'評価項目(標準)'!C14="","",'評価項目(標準)'!C14)</f>
        <v>社会貢献度</v>
      </c>
      <c r="D14" s="348" t="str">
        <f>IF(+'評価項目(標準)'!D14="","",+'評価項目(標準)'!D14)</f>
        <v>社会貢献度</v>
      </c>
      <c r="E14" s="320" t="str">
        <f>IF(+'評価項目(標準)'!E14="","",+'評価項目(標準)'!E14)</f>
        <v>県内企業による施工</v>
      </c>
      <c r="F14" s="327">
        <f>+IF(+'評価項目(標準)'!J14="","",+'評価項目(標準)'!J14)</f>
        <v>5</v>
      </c>
      <c r="G14" s="97">
        <f>+IF(+'評価項目(標準)'!I14="","",+'評価項目(標準)'!I14)</f>
        <v>5</v>
      </c>
      <c r="H14" s="96" t="str">
        <f>+IF(+'評価項目(標準)'!F14="","",+'評価項目(標準)'!F14)</f>
        <v>県内企業による施工の割合90％以上</v>
      </c>
      <c r="I14" s="314"/>
      <c r="J14" s="311" t="str">
        <f>IF(I14="","",VLOOKUP(I14,'評価項目(標準)'!F14:I16,4,FALSE))</f>
        <v/>
      </c>
    </row>
    <row r="15" spans="2:12" ht="30.4" customHeight="1" x14ac:dyDescent="0.2">
      <c r="B15" s="323"/>
      <c r="C15" s="323"/>
      <c r="D15" s="348"/>
      <c r="E15" s="332"/>
      <c r="F15" s="328"/>
      <c r="G15" s="97">
        <f>+IF(+'評価項目(標準)'!I15="","",+'評価項目(標準)'!I15)</f>
        <v>3</v>
      </c>
      <c r="H15" s="96" t="str">
        <f>+IF(+'評価項目(標準)'!F15="","",+'評価項目(標準)'!F15)</f>
        <v>県内企業による施工の割合70％以上</v>
      </c>
      <c r="I15" s="315"/>
      <c r="J15" s="313"/>
    </row>
    <row r="16" spans="2:12" ht="30.4" customHeight="1" x14ac:dyDescent="0.2">
      <c r="B16" s="323"/>
      <c r="C16" s="371"/>
      <c r="D16" s="349"/>
      <c r="E16" s="321"/>
      <c r="F16" s="334"/>
      <c r="G16" s="97">
        <f>+IF(+'評価項目(標準)'!I16="","",+'評価項目(標準)'!I16)</f>
        <v>0</v>
      </c>
      <c r="H16" s="96" t="str">
        <f>+IF(+'評価項目(標準)'!F16="","",+'評価項目(標準)'!F16)</f>
        <v>上記以外</v>
      </c>
      <c r="I16" s="319"/>
      <c r="J16" s="312"/>
    </row>
    <row r="17" spans="2:10" ht="30.4" customHeight="1" x14ac:dyDescent="0.2">
      <c r="B17" s="323"/>
      <c r="C17" s="350" t="str">
        <f>IF(+'評価項目(標準)'!C17="","",+'評価項目(標準)'!C17)</f>
        <v>企業の技術力等</v>
      </c>
      <c r="D17" s="347" t="str">
        <f>IF(+'評価項目(標準)'!D17="","",+'評価項目(標準)'!D17)</f>
        <v>工事実績</v>
      </c>
      <c r="E17" s="320" t="str">
        <f>IF(+'評価項目(標準)'!E17="","",+'評価項目(標準)'!E17)</f>
        <v>企業の工事実績</v>
      </c>
      <c r="F17" s="327">
        <f>+IF(+'評価項目(標準)'!J17="","",+'評価項目(標準)'!J17)</f>
        <v>20</v>
      </c>
      <c r="G17" s="97">
        <f>+IF(+'評価項目(標準)'!I17="","",+'評価項目(標準)'!I17)</f>
        <v>20</v>
      </c>
      <c r="H17" s="96" t="str">
        <f>+IF(+'評価項目(標準)'!F17="","",+'評価項目(標準)'!F17)</f>
        <v>評価対象工事の実績あり</v>
      </c>
      <c r="I17" s="314"/>
      <c r="J17" s="311" t="str">
        <f>IF(I17="","",VLOOKUP(I17,'評価項目(標準)'!F17:I18,4,FALSE))</f>
        <v/>
      </c>
    </row>
    <row r="18" spans="2:10" ht="30.4" customHeight="1" x14ac:dyDescent="0.2">
      <c r="B18" s="323"/>
      <c r="C18" s="323"/>
      <c r="D18" s="349"/>
      <c r="E18" s="321"/>
      <c r="F18" s="334"/>
      <c r="G18" s="97">
        <f>+IF(+'評価項目(標準)'!I18="","",+'評価項目(標準)'!I18)</f>
        <v>0</v>
      </c>
      <c r="H18" s="98" t="str">
        <f>+IF(+'評価項目(標準)'!F18="","",+'評価項目(標準)'!F18)</f>
        <v>評価対象工事の実績なし</v>
      </c>
      <c r="I18" s="319"/>
      <c r="J18" s="312"/>
    </row>
    <row r="19" spans="2:10" ht="30.4" customHeight="1" x14ac:dyDescent="0.2">
      <c r="B19" s="323"/>
      <c r="C19" s="323"/>
      <c r="D19" s="347" t="str">
        <f>IF(+'評価項目(標準)'!D19="","",+'評価項目(標準)'!D19)</f>
        <v>工事成績</v>
      </c>
      <c r="E19" s="320" t="str">
        <f>IF(+'評価項目(標準)'!E19="","",+'評価項目(標準)'!E19)</f>
        <v>申告工事成績点又は総合点</v>
      </c>
      <c r="F19" s="327">
        <f>+IF(+'評価項目(標準)'!J19="","",+'評価項目(標準)'!J19)</f>
        <v>10</v>
      </c>
      <c r="G19" s="54">
        <f>IF(+'評価項目(標準)'!I19="","",+'評価項目(標準)'!I19)</f>
        <v>10</v>
      </c>
      <c r="H19" s="99" t="str">
        <f>IF(+'評価項目(標準)'!F19="","",+'評価項目(標準)'!F19)</f>
        <v xml:space="preserve">申告工事成績点が８５点以上の場合 </v>
      </c>
      <c r="I19" s="100" t="s">
        <v>99</v>
      </c>
      <c r="J19" s="335" t="str">
        <f>IF(COUNTA(I21,I25)=0,"",IF(COUNTA(I21,I25)=2,"入力は【申告工事成績点】、【総合点】のいずれかにして下さい",IF(AND(COUNTA(I21)=1,I20=""),"いずれの【申告工事成績点】なのか、「三重県、中部地整、近畿地整」より選択してください",IF(I25&gt;=970,5,IF(AND(I25&lt;970,I25&gt;=840),ROUNDDOWN((I25-840)/(970-840)*5,1),IF(I25&lt;840,0,)))+IF(I21&gt;=85,F19,IF(AND(I21&lt;75,I21&gt;=1),5,IF(AND(I21&lt;85,I21&gt;=75),ROUNDDOWN((I21-75)*5/10+5,1)))))))</f>
        <v/>
      </c>
    </row>
    <row r="20" spans="2:10" ht="30.4" customHeight="1" x14ac:dyDescent="0.2">
      <c r="B20" s="323"/>
      <c r="C20" s="323"/>
      <c r="D20" s="348"/>
      <c r="E20" s="332"/>
      <c r="F20" s="328"/>
      <c r="G20" s="186" t="str">
        <f>IF(+'評価項目(標準)'!I20="","",+'評価項目(標準)'!I20)</f>
        <v/>
      </c>
      <c r="H20" s="320" t="str">
        <f>IF(+'評価項目(標準)'!F20="","",+'評価項目(標準)'!F20)</f>
        <v>申告工事成績点が７５点以上８５点未満の場合
計算式１
（申告工事成績点－７５点）×５／１０＋５点</v>
      </c>
      <c r="I20" s="101"/>
      <c r="J20" s="336"/>
    </row>
    <row r="21" spans="2:10" ht="30.4" customHeight="1" x14ac:dyDescent="0.2">
      <c r="B21" s="323"/>
      <c r="C21" s="323"/>
      <c r="D21" s="348"/>
      <c r="E21" s="332"/>
      <c r="F21" s="328"/>
      <c r="G21" s="59" t="str">
        <f>IF(+'評価項目(標準)'!I21="","",+'評価項目(標準)'!I21)</f>
        <v>～</v>
      </c>
      <c r="H21" s="332"/>
      <c r="I21" s="343"/>
      <c r="J21" s="336"/>
    </row>
    <row r="22" spans="2:10" ht="30.4" customHeight="1" x14ac:dyDescent="0.2">
      <c r="B22" s="323"/>
      <c r="C22" s="323"/>
      <c r="D22" s="348"/>
      <c r="E22" s="332"/>
      <c r="F22" s="328"/>
      <c r="G22" s="55" t="str">
        <f>IF(+'評価項目(標準)'!I22="","",+'評価項目(標準)'!I22)</f>
        <v/>
      </c>
      <c r="H22" s="321"/>
      <c r="I22" s="343"/>
      <c r="J22" s="336"/>
    </row>
    <row r="23" spans="2:10" ht="30.4" customHeight="1" x14ac:dyDescent="0.2">
      <c r="B23" s="323"/>
      <c r="C23" s="323"/>
      <c r="D23" s="348"/>
      <c r="E23" s="332"/>
      <c r="F23" s="328"/>
      <c r="G23" s="54">
        <f>IF(+'評価項目(標準)'!I23="","",+'評価項目(標準)'!I23)</f>
        <v>5</v>
      </c>
      <c r="H23" s="99" t="str">
        <f>IF(+'評価項目(標準)'!F23="","",+'評価項目(標準)'!F23)</f>
        <v>申告工事成績点が７５点未満の場合</v>
      </c>
      <c r="I23" s="344"/>
      <c r="J23" s="336"/>
    </row>
    <row r="24" spans="2:10" ht="30.4" customHeight="1" x14ac:dyDescent="0.2">
      <c r="B24" s="323"/>
      <c r="C24" s="323"/>
      <c r="D24" s="348" t="e">
        <f>IF(+'評価項目(標準)'!#REF!="","",+'評価項目(標準)'!#REF!)</f>
        <v>#REF!</v>
      </c>
      <c r="E24" s="332" t="e">
        <f>IF(+'評価項目(標準)'!#REF!="","",+'評価項目(標準)'!#REF!)</f>
        <v>#REF!</v>
      </c>
      <c r="F24" s="328"/>
      <c r="G24" s="54">
        <f>IF(+'評価項目(標準)'!I24="","",+'評価項目(標準)'!I24)</f>
        <v>5</v>
      </c>
      <c r="H24" s="99" t="str">
        <f>IF(+'評価項目(標準)'!F24="","",+'評価項目(標準)'!F24)</f>
        <v xml:space="preserve">総合点が９７０点以上の場合 </v>
      </c>
      <c r="I24" s="102" t="s">
        <v>100</v>
      </c>
      <c r="J24" s="336"/>
    </row>
    <row r="25" spans="2:10" ht="30.4" customHeight="1" x14ac:dyDescent="0.2">
      <c r="B25" s="323"/>
      <c r="C25" s="323"/>
      <c r="D25" s="348"/>
      <c r="E25" s="332"/>
      <c r="F25" s="328"/>
      <c r="G25" s="58" t="str">
        <f>IF(+'評価項目(標準)'!I25="","",+'評価項目(標準)'!I25)</f>
        <v/>
      </c>
      <c r="H25" s="320" t="str">
        <f>IF(+'評価項目(標準)'!F25="","",+'評価項目(標準)'!F25)</f>
        <v>総合点が８４０点以上９７０点未満の場合
計算式２
（総合点－８４０）／（９７０－８４０）×５</v>
      </c>
      <c r="I25" s="341"/>
      <c r="J25" s="336"/>
    </row>
    <row r="26" spans="2:10" ht="30.4" customHeight="1" x14ac:dyDescent="0.2">
      <c r="B26" s="323"/>
      <c r="C26" s="323"/>
      <c r="D26" s="348"/>
      <c r="E26" s="332"/>
      <c r="F26" s="328"/>
      <c r="G26" s="59" t="str">
        <f>IF(+'評価項目(標準)'!I26="","",+'評価項目(標準)'!I26)</f>
        <v>～</v>
      </c>
      <c r="H26" s="332"/>
      <c r="I26" s="341"/>
      <c r="J26" s="336"/>
    </row>
    <row r="27" spans="2:10" ht="30.4" customHeight="1" x14ac:dyDescent="0.2">
      <c r="B27" s="323"/>
      <c r="C27" s="323"/>
      <c r="D27" s="348"/>
      <c r="E27" s="332"/>
      <c r="F27" s="328"/>
      <c r="G27" s="55" t="str">
        <f>IF(+'評価項目(標準)'!I27="","",+'評価項目(標準)'!I27)</f>
        <v/>
      </c>
      <c r="H27" s="321"/>
      <c r="I27" s="341"/>
      <c r="J27" s="336"/>
    </row>
    <row r="28" spans="2:10" ht="30.4" customHeight="1" x14ac:dyDescent="0.2">
      <c r="B28" s="323"/>
      <c r="C28" s="323"/>
      <c r="D28" s="349"/>
      <c r="E28" s="321"/>
      <c r="F28" s="334"/>
      <c r="G28" s="54">
        <f>IF(+'評価項目(標準)'!I28="","",+'評価項目(標準)'!I28)</f>
        <v>0</v>
      </c>
      <c r="H28" s="99" t="str">
        <f>IF(+'評価項目(標準)'!F28="","",+'評価項目(標準)'!F28)</f>
        <v>総合点が８４０点未満の場合</v>
      </c>
      <c r="I28" s="342"/>
      <c r="J28" s="337"/>
    </row>
    <row r="29" spans="2:10" ht="30.4" customHeight="1" x14ac:dyDescent="0.2">
      <c r="B29" s="323"/>
      <c r="C29" s="323"/>
      <c r="D29" s="332" t="str">
        <f>IF(+'評価項目(標準)'!D29="","",+'評価項目(標準)'!D29)</f>
        <v>契約件数</v>
      </c>
      <c r="E29" s="320" t="str">
        <f>IF(+'評価項目(標準)'!E29="","",+'評価項目(標準)'!E29)</f>
        <v>土木一式工事の契約件数</v>
      </c>
      <c r="F29" s="327">
        <f>+IF(+'評価項目(標準)'!J29="","",+'評価項目(標準)'!J29)</f>
        <v>10</v>
      </c>
      <c r="G29" s="58">
        <f>IF(+'評価項目(標準)'!I29="","",+'評価項目(標準)'!I29)</f>
        <v>10</v>
      </c>
      <c r="H29" s="103" t="str">
        <f>IF(+'評価項目(標準)'!F29="","",+'評価項目(標準)'!F29)</f>
        <v>０件</v>
      </c>
      <c r="I29" s="314"/>
      <c r="J29" s="311" t="str">
        <f>IF(I29="","",VLOOKUP(I29,'評価項目(標準)'!F29:I31,4,FALSE))</f>
        <v/>
      </c>
    </row>
    <row r="30" spans="2:10" ht="30.4" customHeight="1" x14ac:dyDescent="0.2">
      <c r="B30" s="323"/>
      <c r="C30" s="323"/>
      <c r="D30" s="332"/>
      <c r="E30" s="332"/>
      <c r="F30" s="328"/>
      <c r="G30" s="104">
        <f>IF(+'評価項目(標準)'!I30="","",+'評価項目(標準)'!I30)</f>
        <v>5</v>
      </c>
      <c r="H30" s="95" t="str">
        <f>IF(+'評価項目(標準)'!F30="","",+'評価項目(標準)'!F30)</f>
        <v>１件</v>
      </c>
      <c r="I30" s="315"/>
      <c r="J30" s="313"/>
    </row>
    <row r="31" spans="2:10" ht="30.4" customHeight="1" thickBot="1" x14ac:dyDescent="0.25">
      <c r="B31" s="324"/>
      <c r="C31" s="323"/>
      <c r="D31" s="332"/>
      <c r="E31" s="332"/>
      <c r="F31" s="328"/>
      <c r="G31" s="57">
        <f>IF(+'評価項目(標準)'!I31="","",+'評価項目(標準)'!I31)</f>
        <v>0</v>
      </c>
      <c r="H31" s="105" t="str">
        <f>IF(+'評価項目(標準)'!F31="","",+'評価項目(標準)'!F31)</f>
        <v>２件以上</v>
      </c>
      <c r="I31" s="315"/>
      <c r="J31" s="313"/>
    </row>
    <row r="32" spans="2:10" ht="80.150000000000006" customHeight="1" thickTop="1" x14ac:dyDescent="0.2">
      <c r="B32" s="316" t="str">
        <f>IF(+'評価項目(標準)'!B38="","",+'評価項目(標準)'!B38)</f>
        <v>総合評価方式の不履行による
加算点の減点</v>
      </c>
      <c r="C32" s="317"/>
      <c r="D32" s="318"/>
      <c r="E32" s="106" t="str">
        <f>IF(+'評価項目(標準)'!E38="","",+'評価項目(標準)'!E38)</f>
        <v>当該工事の入札公告日が、三重県が総合評価方式で発注した工事で不履行による減点措置が課されている期間内である場合、「技術提案等不履行確定通知書等」に記載した減点を行います。</v>
      </c>
      <c r="F32" s="107"/>
      <c r="G32" s="108"/>
      <c r="H32" s="109" t="str">
        <f>IF('評価項目(標準)'!I38="","",+'評価項目(標準)'!I38)</f>
        <v>△換算前
加算点満点
×1割
×件数</v>
      </c>
      <c r="I32" s="110"/>
      <c r="J32" s="111" t="str">
        <f>IF(+I32="","",-(+'評価項目(標準)'!J40*0.1*I32))</f>
        <v/>
      </c>
    </row>
    <row r="33" spans="1:13" ht="70.150000000000006" customHeight="1" x14ac:dyDescent="0.2">
      <c r="B33" s="338" t="str">
        <f>IF(+'評価項目(標準)'!B39="","",+'評価項目(標準)'!B39)</f>
        <v>指名停止措置による
加算点の減点</v>
      </c>
      <c r="C33" s="339"/>
      <c r="D33" s="340"/>
      <c r="E33" s="112" t="str">
        <f>IF(+'評価項目(標準)'!E39="","",+'評価項目(標準)'!E39)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3" s="113"/>
      <c r="G33" s="114"/>
      <c r="H33" s="115" t="str">
        <f>IF('評価項目(標準)'!I39="","",+'評価項目(標準)'!I39)</f>
        <v>△換算前
加算点満点
×1割</v>
      </c>
      <c r="I33" s="116"/>
      <c r="J33" s="117" t="str">
        <f>IF(+I33="","",-(+'評価項目(標準)'!J40*0.1))</f>
        <v/>
      </c>
    </row>
    <row r="34" spans="1:13" ht="26.25" customHeight="1" x14ac:dyDescent="0.2">
      <c r="E34" s="118"/>
      <c r="F34" s="119"/>
      <c r="G34" s="120"/>
      <c r="I34" s="121" t="s">
        <v>101</v>
      </c>
      <c r="J34" s="122">
        <f>SUM(J5:J33)</f>
        <v>0</v>
      </c>
    </row>
    <row r="35" spans="1:13" ht="13.5" thickBot="1" x14ac:dyDescent="0.25">
      <c r="I35" s="38"/>
      <c r="J35" s="48"/>
    </row>
    <row r="36" spans="1:13" s="48" customFormat="1" ht="21.75" customHeight="1" x14ac:dyDescent="0.2">
      <c r="A36" s="38"/>
      <c r="B36" s="123" t="s">
        <v>102</v>
      </c>
      <c r="C36" s="124"/>
      <c r="D36" s="124"/>
      <c r="E36" s="125"/>
      <c r="F36" s="125"/>
      <c r="G36" s="125"/>
      <c r="H36" s="125"/>
      <c r="I36" s="125"/>
      <c r="J36" s="125"/>
      <c r="K36" s="126"/>
      <c r="L36" s="38"/>
      <c r="M36" s="38"/>
    </row>
    <row r="37" spans="1:13" s="48" customFormat="1" ht="21.75" customHeight="1" x14ac:dyDescent="0.2">
      <c r="A37" s="38"/>
      <c r="B37" s="127" t="s">
        <v>103</v>
      </c>
      <c r="C37" s="128"/>
      <c r="D37" s="345" t="s">
        <v>104</v>
      </c>
      <c r="E37" s="345"/>
      <c r="F37" s="345"/>
      <c r="G37" s="345"/>
      <c r="H37" s="345"/>
      <c r="I37" s="345"/>
      <c r="J37" s="345"/>
      <c r="K37" s="346"/>
      <c r="L37" s="38"/>
      <c r="M37" s="38"/>
    </row>
    <row r="38" spans="1:13" ht="21.75" customHeight="1" x14ac:dyDescent="0.2">
      <c r="B38" s="127" t="s">
        <v>103</v>
      </c>
      <c r="C38" s="129"/>
      <c r="D38" s="345" t="s">
        <v>105</v>
      </c>
      <c r="E38" s="345"/>
      <c r="F38" s="345"/>
      <c r="G38" s="345"/>
      <c r="H38" s="345"/>
      <c r="I38" s="345"/>
      <c r="J38" s="345"/>
      <c r="K38" s="346"/>
    </row>
    <row r="39" spans="1:13" ht="21.75" customHeight="1" x14ac:dyDescent="0.2">
      <c r="B39" s="130" t="s">
        <v>103</v>
      </c>
      <c r="C39" s="131" t="s">
        <v>106</v>
      </c>
      <c r="D39" s="142"/>
      <c r="E39" s="142"/>
      <c r="F39" s="142"/>
      <c r="G39" s="142"/>
      <c r="H39" s="142"/>
      <c r="I39" s="142"/>
      <c r="J39" s="142"/>
      <c r="K39" s="143"/>
    </row>
    <row r="40" spans="1:13" ht="21.75" customHeight="1" thickBot="1" x14ac:dyDescent="0.25">
      <c r="B40" s="134" t="s">
        <v>103</v>
      </c>
      <c r="C40" s="135" t="s">
        <v>107</v>
      </c>
      <c r="D40" s="144"/>
      <c r="E40" s="144"/>
      <c r="F40" s="144"/>
      <c r="G40" s="144"/>
      <c r="H40" s="144"/>
      <c r="I40" s="144"/>
      <c r="J40" s="144"/>
      <c r="K40" s="145"/>
    </row>
    <row r="41" spans="1:13" ht="7.5" customHeight="1" x14ac:dyDescent="0.2">
      <c r="B41" s="138"/>
      <c r="C41" s="138"/>
      <c r="D41" s="138"/>
      <c r="E41" s="139"/>
      <c r="F41" s="139"/>
      <c r="G41" s="139"/>
      <c r="H41" s="139"/>
      <c r="I41" s="139"/>
      <c r="J41" s="139"/>
    </row>
    <row r="42" spans="1:13" ht="24" customHeight="1" x14ac:dyDescent="0.2">
      <c r="A42" s="333"/>
      <c r="B42" s="333"/>
      <c r="C42" s="333"/>
      <c r="D42" s="333"/>
      <c r="E42" s="333"/>
      <c r="F42" s="333"/>
      <c r="G42" s="333"/>
      <c r="H42" s="333"/>
      <c r="I42" s="333"/>
      <c r="J42" s="333"/>
      <c r="K42" s="88"/>
      <c r="L42" s="88"/>
      <c r="M42" s="88"/>
    </row>
  </sheetData>
  <sheetProtection sheet="1" selectLockedCells="1"/>
  <mergeCells count="56">
    <mergeCell ref="E3:E4"/>
    <mergeCell ref="F17:F18"/>
    <mergeCell ref="E5:E6"/>
    <mergeCell ref="E7:E9"/>
    <mergeCell ref="B3:C4"/>
    <mergeCell ref="D3:D4"/>
    <mergeCell ref="D5:D6"/>
    <mergeCell ref="D7:D13"/>
    <mergeCell ref="D17:D18"/>
    <mergeCell ref="D14:D16"/>
    <mergeCell ref="C14:C16"/>
    <mergeCell ref="C5:C13"/>
    <mergeCell ref="I14:I16"/>
    <mergeCell ref="J10:J13"/>
    <mergeCell ref="F14:F16"/>
    <mergeCell ref="E10:E13"/>
    <mergeCell ref="J14:J16"/>
    <mergeCell ref="H1:J1"/>
    <mergeCell ref="H2:J2"/>
    <mergeCell ref="I3:I4"/>
    <mergeCell ref="J3:J4"/>
    <mergeCell ref="F3:F4"/>
    <mergeCell ref="G3:H3"/>
    <mergeCell ref="F2:G2"/>
    <mergeCell ref="A42:J42"/>
    <mergeCell ref="H20:H22"/>
    <mergeCell ref="E19:E28"/>
    <mergeCell ref="F19:F28"/>
    <mergeCell ref="J19:J28"/>
    <mergeCell ref="F29:F31"/>
    <mergeCell ref="E29:E31"/>
    <mergeCell ref="B33:D33"/>
    <mergeCell ref="H25:H27"/>
    <mergeCell ref="I25:I28"/>
    <mergeCell ref="I21:I23"/>
    <mergeCell ref="D37:K37"/>
    <mergeCell ref="D38:K38"/>
    <mergeCell ref="D29:D31"/>
    <mergeCell ref="D19:D28"/>
    <mergeCell ref="C17:C31"/>
    <mergeCell ref="J17:J18"/>
    <mergeCell ref="J29:J31"/>
    <mergeCell ref="I29:I31"/>
    <mergeCell ref="B32:D32"/>
    <mergeCell ref="I17:I18"/>
    <mergeCell ref="E17:E18"/>
    <mergeCell ref="B5:B31"/>
    <mergeCell ref="I5:I6"/>
    <mergeCell ref="J5:J6"/>
    <mergeCell ref="F10:F13"/>
    <mergeCell ref="F5:F6"/>
    <mergeCell ref="I10:I13"/>
    <mergeCell ref="F7:F9"/>
    <mergeCell ref="I7:I9"/>
    <mergeCell ref="J7:J9"/>
    <mergeCell ref="E14:E16"/>
  </mergeCells>
  <phoneticPr fontId="2"/>
  <conditionalFormatting sqref="I5:I6">
    <cfRule type="cellIs" dxfId="20" priority="4" stopIfTrue="1" operator="equal">
      <formula>$F$5</formula>
    </cfRule>
  </conditionalFormatting>
  <conditionalFormatting sqref="I7">
    <cfRule type="cellIs" dxfId="19" priority="32" stopIfTrue="1" operator="equal">
      <formula>$F$7</formula>
    </cfRule>
  </conditionalFormatting>
  <conditionalFormatting sqref="I10:I13">
    <cfRule type="cellIs" dxfId="18" priority="29" stopIfTrue="1" operator="equal">
      <formula>$F$10</formula>
    </cfRule>
  </conditionalFormatting>
  <conditionalFormatting sqref="I14:I16">
    <cfRule type="cellIs" dxfId="17" priority="14" stopIfTrue="1" operator="equal">
      <formula>$F$14</formula>
    </cfRule>
  </conditionalFormatting>
  <conditionalFormatting sqref="I17:I18">
    <cfRule type="cellIs" dxfId="16" priority="21" stopIfTrue="1" operator="equal">
      <formula>$F$17</formula>
    </cfRule>
  </conditionalFormatting>
  <conditionalFormatting sqref="I19:I20">
    <cfRule type="cellIs" dxfId="15" priority="3" stopIfTrue="1" operator="equal">
      <formula>#REF!</formula>
    </cfRule>
  </conditionalFormatting>
  <conditionalFormatting sqref="I24:I25">
    <cfRule type="cellIs" dxfId="14" priority="6" stopIfTrue="1" operator="equal">
      <formula>#REF!</formula>
    </cfRule>
  </conditionalFormatting>
  <conditionalFormatting sqref="I29:I31">
    <cfRule type="cellIs" dxfId="13" priority="5" stopIfTrue="1" operator="equal">
      <formula>$F$17</formula>
    </cfRule>
  </conditionalFormatting>
  <dataValidations count="8">
    <dataValidation type="list" allowBlank="1" showInputMessage="1" showErrorMessage="1" sqref="I14:I16" xr:uid="{00000000-0002-0000-0300-000001000000}">
      <formula1>$H$14:$H$16</formula1>
    </dataValidation>
    <dataValidation type="list" allowBlank="1" showInputMessage="1" showErrorMessage="1" sqref="I5:I6" xr:uid="{00000000-0002-0000-0300-000004000000}">
      <formula1>$H$5:$H$6</formula1>
    </dataValidation>
    <dataValidation type="list" allowBlank="1" showInputMessage="1" showErrorMessage="1" sqref="I7" xr:uid="{00000000-0002-0000-0300-000005000000}">
      <formula1>$H$7:$H$8</formula1>
    </dataValidation>
    <dataValidation type="list" allowBlank="1" showInputMessage="1" showErrorMessage="1" sqref="I10:I13" xr:uid="{00000000-0002-0000-0300-000007000000}">
      <formula1>$H$10:$H$13</formula1>
    </dataValidation>
    <dataValidation type="list" allowBlank="1" showInputMessage="1" showErrorMessage="1" sqref="I29:I31" xr:uid="{00000000-0002-0000-0300-000008000000}">
      <formula1>$H$29:$H$31</formula1>
    </dataValidation>
    <dataValidation type="decimal" allowBlank="1" showInputMessage="1" showErrorMessage="1" sqref="I21:I23" xr:uid="{00000000-0002-0000-0300-000009000000}">
      <formula1>1</formula1>
      <formula2>100</formula2>
    </dataValidation>
    <dataValidation type="list" allowBlank="1" showInputMessage="1" showErrorMessage="1" sqref="I20" xr:uid="{00000000-0002-0000-0300-00000A000000}">
      <formula1>"三重県の工事評定点,中部地方整備局工事成績評定平均点,近畿地方整備局工事成績評定平均点"</formula1>
    </dataValidation>
    <dataValidation type="list" allowBlank="1" showInputMessage="1" showErrorMessage="1" sqref="I17:I18" xr:uid="{00000000-0002-0000-0300-000002000000}">
      <formula1>$H$17:$H$18</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3"/>
  <sheetViews>
    <sheetView view="pageBreakPreview" topLeftCell="A4" zoomScale="70" zoomScaleNormal="71" zoomScaleSheetLayoutView="70" workbookViewId="0">
      <selection activeCell="I21" sqref="I21"/>
    </sheetView>
  </sheetViews>
  <sheetFormatPr defaultColWidth="8.7265625" defaultRowHeight="13" x14ac:dyDescent="0.2"/>
  <cols>
    <col min="1" max="1" width="2.453125" style="38" customWidth="1"/>
    <col min="2" max="3" width="6.26953125" style="38" customWidth="1"/>
    <col min="4" max="4" width="17.7265625" style="38" customWidth="1"/>
    <col min="5" max="5" width="56.54296875" style="38" customWidth="1"/>
    <col min="6" max="7" width="10.7265625" style="38" customWidth="1"/>
    <col min="8" max="8" width="49.1796875" style="38" customWidth="1"/>
    <col min="9" max="9" width="20.7265625" style="48" customWidth="1"/>
    <col min="10" max="10" width="15.7265625" style="38" customWidth="1"/>
    <col min="11" max="11" width="20.7265625" style="48" customWidth="1"/>
    <col min="12" max="12" width="15.7265625" style="38" customWidth="1"/>
    <col min="13" max="13" width="20.7265625" style="38" customWidth="1"/>
    <col min="14" max="16" width="10.7265625" style="38" customWidth="1"/>
    <col min="17" max="16384" width="8.7265625" style="38"/>
  </cols>
  <sheetData>
    <row r="1" spans="2:16" ht="36" customHeight="1" x14ac:dyDescent="0.2">
      <c r="I1" s="38"/>
      <c r="J1" s="48"/>
      <c r="K1" s="38"/>
      <c r="L1" s="48"/>
    </row>
    <row r="2" spans="2:16" ht="30.75" customHeight="1" x14ac:dyDescent="0.2">
      <c r="B2" s="39" t="s">
        <v>94</v>
      </c>
      <c r="C2" s="87"/>
      <c r="D2" s="87"/>
      <c r="G2" s="88"/>
      <c r="H2" s="308"/>
      <c r="I2" s="308"/>
      <c r="J2" s="308"/>
      <c r="K2" s="308"/>
      <c r="L2" s="47"/>
      <c r="M2" s="47"/>
      <c r="N2" s="47"/>
    </row>
    <row r="3" spans="2:16" ht="31.5" customHeight="1" x14ac:dyDescent="0.2">
      <c r="B3" s="89"/>
      <c r="C3" s="89"/>
      <c r="D3" s="89"/>
      <c r="E3" s="89"/>
      <c r="F3" s="359" t="s">
        <v>77</v>
      </c>
      <c r="G3" s="360"/>
      <c r="H3" s="378"/>
      <c r="I3" s="379"/>
      <c r="J3" s="379"/>
      <c r="K3" s="379"/>
      <c r="L3" s="379"/>
      <c r="M3" s="379"/>
      <c r="N3" s="185"/>
      <c r="O3" s="50"/>
      <c r="P3" s="50"/>
    </row>
    <row r="4" spans="2:16" ht="27" customHeight="1" x14ac:dyDescent="0.2">
      <c r="B4" s="363" t="s">
        <v>4</v>
      </c>
      <c r="C4" s="364"/>
      <c r="D4" s="347" t="s">
        <v>5</v>
      </c>
      <c r="E4" s="347" t="s">
        <v>6</v>
      </c>
      <c r="F4" s="347" t="s">
        <v>8</v>
      </c>
      <c r="G4" s="358" t="s">
        <v>108</v>
      </c>
      <c r="H4" s="358"/>
      <c r="I4" s="380" t="s">
        <v>109</v>
      </c>
      <c r="J4" s="381"/>
      <c r="K4" s="380" t="s">
        <v>110</v>
      </c>
      <c r="L4" s="384"/>
      <c r="M4" s="382" t="s">
        <v>111</v>
      </c>
    </row>
    <row r="5" spans="2:16" ht="43.5" customHeight="1" thickBot="1" x14ac:dyDescent="0.25">
      <c r="B5" s="365"/>
      <c r="C5" s="366"/>
      <c r="D5" s="357"/>
      <c r="E5" s="357"/>
      <c r="F5" s="357"/>
      <c r="G5" s="52" t="s">
        <v>112</v>
      </c>
      <c r="H5" s="90" t="s">
        <v>113</v>
      </c>
      <c r="I5" s="146" t="s">
        <v>114</v>
      </c>
      <c r="J5" s="147" t="s">
        <v>115</v>
      </c>
      <c r="K5" s="146" t="s">
        <v>114</v>
      </c>
      <c r="L5" s="148" t="s">
        <v>116</v>
      </c>
      <c r="M5" s="383"/>
    </row>
    <row r="6" spans="2:16" ht="31.5" customHeight="1" thickTop="1" x14ac:dyDescent="0.2">
      <c r="B6" s="322" t="str">
        <f>IF('評価項目(標準)'!B5="","",+'評価項目(標準)'!B5)</f>
        <v>企　業　の　能　力　等</v>
      </c>
      <c r="C6" s="372" t="str">
        <f>IF(+'評価項目(標準)'!B5="","",+'評価項目(標準)'!B5)</f>
        <v>企　業　の　能　力　等</v>
      </c>
      <c r="D6" s="367" t="str">
        <f>IF(+'評価項目(標準)'!D5="","",+'評価項目(標準)'!D5)</f>
        <v>地域精通度</v>
      </c>
      <c r="E6" s="361" t="str">
        <f>IF(+'評価項目(標準)'!E5="","",+'評価項目(標準)'!E5)</f>
        <v>施工箇所地域における工事実績</v>
      </c>
      <c r="F6" s="329">
        <f>+IF(+'評価項目(標準)'!J5="","",+'評価項目(標準)'!J5)</f>
        <v>5</v>
      </c>
      <c r="G6" s="92">
        <f>+IF(+'評価項目(標準)'!I5="","",+'評価項目(標準)'!I5)</f>
        <v>5</v>
      </c>
      <c r="H6" s="93" t="str">
        <f>+IF(+'評価項目(標準)'!F5="","",+'評価項目(標準)'!F5)</f>
        <v>尾鷲市内における工事実績あり</v>
      </c>
      <c r="I6" s="314"/>
      <c r="J6" s="325" t="str">
        <f>IF(I6="","",IF(I6=H6,G6,IF(I6=H7,G7)))</f>
        <v/>
      </c>
      <c r="K6" s="314"/>
      <c r="L6" s="325" t="str">
        <f>IF(K6="","",IF(K6=H6,G6,IF(K6=H7,G7)))</f>
        <v/>
      </c>
      <c r="M6" s="325" t="str">
        <f>IF(J6="","",IF(L6="","",ROUNDUP(AVERAGE(J6,L6),1)))</f>
        <v/>
      </c>
    </row>
    <row r="7" spans="2:16" ht="31.5" customHeight="1" x14ac:dyDescent="0.2">
      <c r="B7" s="323"/>
      <c r="C7" s="373"/>
      <c r="D7" s="368"/>
      <c r="E7" s="362"/>
      <c r="F7" s="330"/>
      <c r="G7" s="92">
        <f>+IF(+'評価項目(標準)'!I6="","",+'評価項目(標準)'!I6)</f>
        <v>0</v>
      </c>
      <c r="H7" s="93" t="str">
        <f>+IF(+'評価項目(標準)'!F6="","",+'評価項目(標準)'!F6)</f>
        <v>工事実績なし</v>
      </c>
      <c r="I7" s="319"/>
      <c r="J7" s="326"/>
      <c r="K7" s="319"/>
      <c r="L7" s="326"/>
      <c r="M7" s="326"/>
    </row>
    <row r="8" spans="2:16" ht="31.5" customHeight="1" x14ac:dyDescent="0.2">
      <c r="B8" s="323"/>
      <c r="C8" s="373"/>
      <c r="D8" s="369" t="str">
        <f>IF(+'評価項目(標準)'!D7="","",+'評価項目(標準)'!D7)</f>
        <v>地域貢献度</v>
      </c>
      <c r="E8" s="347" t="str">
        <f>IF(+'評価項目(標準)'!E7="","",+'評価項目(標準)'!E7)</f>
        <v>森林災害復旧支援等の評価</v>
      </c>
      <c r="F8" s="325">
        <f>+IF(+'評価項目(標準)'!J7="","",+'評価項目(標準)'!J7)</f>
        <v>5</v>
      </c>
      <c r="G8" s="55">
        <f>+IF(+'評価項目(標準)'!I7="","",+'評価項目(標準)'!I7)</f>
        <v>5</v>
      </c>
      <c r="H8" s="94" t="str">
        <f>+IF(+'評価項目(標準)'!F7="","",+'評価項目(標準)'!F7)</f>
        <v>連携協定の締結があり、活動実績もある場合</v>
      </c>
      <c r="I8" s="314"/>
      <c r="J8" s="311" t="str">
        <f>IF(I8="","",IF(I8=H8,G8,IF(I8=H9,G9)))</f>
        <v/>
      </c>
      <c r="K8" s="314"/>
      <c r="L8" s="313" t="str">
        <f>IF(K8="","",IF(K8=H8,G8,IF(K8=H9,G9)))</f>
        <v/>
      </c>
      <c r="M8" s="325" t="str">
        <f>IF(J8="","",IF(L8="","",ROUNDUP(AVERAGE(J8,L8),1)))</f>
        <v/>
      </c>
    </row>
    <row r="9" spans="2:16" ht="31.5" customHeight="1" x14ac:dyDescent="0.2">
      <c r="B9" s="323"/>
      <c r="C9" s="373"/>
      <c r="D9" s="370"/>
      <c r="E9" s="348"/>
      <c r="F9" s="331"/>
      <c r="G9" s="54">
        <f>+IF(+'評価項目(標準)'!I8="","",+'評価項目(標準)'!I8)</f>
        <v>3</v>
      </c>
      <c r="H9" s="91" t="str">
        <f>+IF(+'評価項目(標準)'!F8="","",+'評価項目(標準)'!F8)</f>
        <v>連携協定の締結があり、活動実績がない場合</v>
      </c>
      <c r="I9" s="315"/>
      <c r="J9" s="313"/>
      <c r="K9" s="315"/>
      <c r="L9" s="313"/>
      <c r="M9" s="331"/>
    </row>
    <row r="10" spans="2:16" ht="31.5" customHeight="1" x14ac:dyDescent="0.2">
      <c r="B10" s="323"/>
      <c r="C10" s="373"/>
      <c r="D10" s="370"/>
      <c r="E10" s="348"/>
      <c r="F10" s="331"/>
      <c r="G10" s="54">
        <f>+IF(+'評価項目(標準)'!I9="","",+'評価項目(標準)'!I9)</f>
        <v>0</v>
      </c>
      <c r="H10" s="91" t="str">
        <f>+IF(+'評価項目(標準)'!F9="","",+'評価項目(標準)'!F9)</f>
        <v>上記以外</v>
      </c>
      <c r="I10" s="315"/>
      <c r="J10" s="313"/>
      <c r="K10" s="315"/>
      <c r="L10" s="193" t="str">
        <f>IF(K10="","",IF(K10=H10,G10,IF(K10=#REF!,#REF!)))</f>
        <v/>
      </c>
      <c r="M10" s="194" t="str">
        <f>IF(J10="","",IF(L10="","",ROUNDUP(AVERAGE(J10,L10),1)))</f>
        <v/>
      </c>
    </row>
    <row r="11" spans="2:16" ht="31.5" customHeight="1" x14ac:dyDescent="0.2">
      <c r="B11" s="323"/>
      <c r="C11" s="373"/>
      <c r="D11" s="370"/>
      <c r="E11" s="320" t="str">
        <f>IF(+'評価項目(標準)'!E10="","",+'評価項目(標準)'!E10)</f>
        <v>災害協定の評価</v>
      </c>
      <c r="F11" s="375">
        <f>+IF(+'評価項目(標準)'!J10="","",+'評価項目(標準)'!J10)</f>
        <v>9</v>
      </c>
      <c r="G11" s="191">
        <f>+IF(+'評価項目(標準)'!I10="","",+'評価項目(標準)'!I10)</f>
        <v>9</v>
      </c>
      <c r="H11" s="192" t="str">
        <f>+IF(+'評価項目(標準)'!F10="","",+'評価項目(標準)'!F10)</f>
        <v>災害協定に基づく訓練１への参加実績あり</v>
      </c>
      <c r="I11" s="314"/>
      <c r="J11" s="311" t="str">
        <f>IF(I11="","",VLOOKUP(I11,'評価項目(標準)'!F10:I13,4,FALSE))</f>
        <v/>
      </c>
      <c r="K11" s="314"/>
      <c r="L11" s="311" t="str">
        <f>IF(K11="","",VLOOKUP(K11,'評価項目(標準)'!F10:I13,4,FALSE))</f>
        <v/>
      </c>
      <c r="M11" s="325" t="str">
        <f>IF(J11="","",IF(L11="","",ROUNDUP(AVERAGE(J11,L11),1)))</f>
        <v/>
      </c>
    </row>
    <row r="12" spans="2:16" ht="31.5" customHeight="1" x14ac:dyDescent="0.2">
      <c r="B12" s="323"/>
      <c r="C12" s="373"/>
      <c r="D12" s="370"/>
      <c r="E12" s="332"/>
      <c r="F12" s="376"/>
      <c r="G12" s="191">
        <f>+IF(+'評価項目(標準)'!I11="","",+'評価項目(標準)'!I11)</f>
        <v>7</v>
      </c>
      <c r="H12" s="192" t="str">
        <f>+IF(+'評価項目(標準)'!F11="","",+'評価項目(標準)'!F11)</f>
        <v>災害協定に基づく訓練２への参加実績あり</v>
      </c>
      <c r="I12" s="315"/>
      <c r="J12" s="313"/>
      <c r="K12" s="315"/>
      <c r="L12" s="313"/>
      <c r="M12" s="331"/>
    </row>
    <row r="13" spans="2:16" ht="31.5" customHeight="1" x14ac:dyDescent="0.2">
      <c r="B13" s="323"/>
      <c r="C13" s="373"/>
      <c r="D13" s="370"/>
      <c r="E13" s="332"/>
      <c r="F13" s="376"/>
      <c r="G13" s="191">
        <f>+IF(+'評価項目(標準)'!I12="","",+'評価項目(標準)'!I12)</f>
        <v>3</v>
      </c>
      <c r="H13" s="192" t="str">
        <f>+IF(+'評価項目(標準)'!F12="","",+'評価項目(標準)'!F12)</f>
        <v>防災協定の締結実績あり</v>
      </c>
      <c r="I13" s="315"/>
      <c r="J13" s="313"/>
      <c r="K13" s="315"/>
      <c r="L13" s="313"/>
      <c r="M13" s="331"/>
    </row>
    <row r="14" spans="2:16" ht="31.5" customHeight="1" x14ac:dyDescent="0.2">
      <c r="B14" s="323"/>
      <c r="C14" s="374"/>
      <c r="D14" s="368"/>
      <c r="E14" s="332"/>
      <c r="F14" s="376"/>
      <c r="G14" s="191">
        <f>+IF(+'評価項目(標準)'!I13="","",+'評価項目(標準)'!I13)</f>
        <v>0</v>
      </c>
      <c r="H14" s="192" t="str">
        <f>+IF(+'評価項目(標準)'!F13="","",+'評価項目(標準)'!F13)</f>
        <v>実績なし</v>
      </c>
      <c r="I14" s="315"/>
      <c r="J14" s="313"/>
      <c r="K14" s="315"/>
      <c r="L14" s="313"/>
      <c r="M14" s="331"/>
    </row>
    <row r="15" spans="2:16" ht="31.5" customHeight="1" x14ac:dyDescent="0.2">
      <c r="B15" s="323"/>
      <c r="C15" s="350" t="str">
        <f>IF(+'評価項目(標準)'!C14="","",+'評価項目(標準)'!C14)</f>
        <v>社会貢献度</v>
      </c>
      <c r="D15" s="347" t="str">
        <f>IF(+'評価項目(標準)'!D14="","",+'評価項目(標準)'!D14)</f>
        <v>社会貢献度</v>
      </c>
      <c r="E15" s="320" t="str">
        <f>IF(+'評価項目(標準)'!E14="","",+'評価項目(標準)'!E14)</f>
        <v>県内企業による施工</v>
      </c>
      <c r="F15" s="327">
        <f>+IF(+'評価項目(標準)'!J14="","",+'評価項目(標準)'!J14)</f>
        <v>5</v>
      </c>
      <c r="G15" s="97">
        <f>+IF(+'評価項目(標準)'!I14="","",+'評価項目(標準)'!I14)</f>
        <v>5</v>
      </c>
      <c r="H15" s="96" t="str">
        <f>+IF(+'評価項目(標準)'!F14="","",+'評価項目(標準)'!F14)</f>
        <v>県内企業による施工の割合90％以上</v>
      </c>
      <c r="I15" s="314"/>
      <c r="J15" s="325" t="str">
        <f>IF(I15="","",VLOOKUP(I15,'評価項目(標準)'!F14:I16,4,FALSE))</f>
        <v/>
      </c>
      <c r="K15" s="208" t="s">
        <v>117</v>
      </c>
      <c r="L15" s="385" t="s">
        <v>118</v>
      </c>
      <c r="M15" s="325" t="str">
        <f>J15</f>
        <v/>
      </c>
    </row>
    <row r="16" spans="2:16" ht="31.5" customHeight="1" x14ac:dyDescent="0.2">
      <c r="B16" s="323"/>
      <c r="C16" s="323"/>
      <c r="D16" s="348"/>
      <c r="E16" s="332"/>
      <c r="F16" s="328"/>
      <c r="G16" s="97">
        <f>+IF(+'評価項目(標準)'!I15="","",+'評価項目(標準)'!I15)</f>
        <v>3</v>
      </c>
      <c r="H16" s="96" t="str">
        <f>+IF(+'評価項目(標準)'!F15="","",+'評価項目(標準)'!F15)</f>
        <v>県内企業による施工の割合70％以上</v>
      </c>
      <c r="I16" s="315"/>
      <c r="J16" s="331"/>
      <c r="K16" s="203"/>
      <c r="L16" s="386"/>
      <c r="M16" s="331"/>
    </row>
    <row r="17" spans="2:13" ht="31.5" customHeight="1" x14ac:dyDescent="0.2">
      <c r="B17" s="323"/>
      <c r="C17" s="371"/>
      <c r="D17" s="349"/>
      <c r="E17" s="321"/>
      <c r="F17" s="334"/>
      <c r="G17" s="97">
        <f>+IF(+'評価項目(標準)'!I16="","",+'評価項目(標準)'!I16)</f>
        <v>0</v>
      </c>
      <c r="H17" s="96" t="str">
        <f>+IF(+'評価項目(標準)'!F16="","",+'評価項目(標準)'!F16)</f>
        <v>上記以外</v>
      </c>
      <c r="I17" s="319"/>
      <c r="J17" s="326"/>
      <c r="K17" s="204"/>
      <c r="L17" s="387"/>
      <c r="M17" s="326"/>
    </row>
    <row r="18" spans="2:13" ht="31.5" customHeight="1" x14ac:dyDescent="0.2">
      <c r="B18" s="323"/>
      <c r="C18" s="350" t="str">
        <f>IF(+'評価項目(標準)'!C17="","",+'評価項目(標準)'!C17)</f>
        <v>企業の技術力等</v>
      </c>
      <c r="D18" s="347" t="str">
        <f>IF(+'評価項目(標準)'!D17="","",+'評価項目(標準)'!D17)</f>
        <v>工事実績</v>
      </c>
      <c r="E18" s="320" t="str">
        <f>IF(+'評価項目(標準)'!E17="","",+'評価項目(標準)'!E17)</f>
        <v>企業の工事実績</v>
      </c>
      <c r="F18" s="327">
        <f>+IF(+'評価項目(標準)'!J17="","",+'評価項目(標準)'!J17)</f>
        <v>20</v>
      </c>
      <c r="G18" s="97">
        <f>+IF(+'評価項目(標準)'!I17="","",+'評価項目(標準)'!I17)</f>
        <v>20</v>
      </c>
      <c r="H18" s="96" t="str">
        <f>+IF(+'評価項目(標準)'!F17="","",+'評価項目(標準)'!F17)</f>
        <v>評価対象工事の実績あり</v>
      </c>
      <c r="I18" s="314"/>
      <c r="J18" s="311" t="str">
        <f>IF(I18="","",VLOOKUP(I18,'評価項目(標準)'!F17:I18,4,FALSE))</f>
        <v/>
      </c>
      <c r="K18" s="314"/>
      <c r="L18" s="311" t="str">
        <f>IF(K18="","",VLOOKUP(K18,'評価項目(標準)'!F17:I18,4,FALSE))</f>
        <v/>
      </c>
      <c r="M18" s="325" t="str">
        <f>IF(J18="","",IF(L18="","",ROUNDUP(AVERAGE(J18,L18),1)))</f>
        <v/>
      </c>
    </row>
    <row r="19" spans="2:13" ht="31.5" customHeight="1" x14ac:dyDescent="0.2">
      <c r="B19" s="323"/>
      <c r="C19" s="323"/>
      <c r="D19" s="349"/>
      <c r="E19" s="321"/>
      <c r="F19" s="334"/>
      <c r="G19" s="97">
        <f>+IF(+'評価項目(標準)'!I18="","",+'評価項目(標準)'!I18)</f>
        <v>0</v>
      </c>
      <c r="H19" s="98" t="str">
        <f>+IF(+'評価項目(標準)'!F18="","",+'評価項目(標準)'!F18)</f>
        <v>評価対象工事の実績なし</v>
      </c>
      <c r="I19" s="319"/>
      <c r="J19" s="312"/>
      <c r="K19" s="319"/>
      <c r="L19" s="312"/>
      <c r="M19" s="326"/>
    </row>
    <row r="20" spans="2:13" ht="31.5" customHeight="1" x14ac:dyDescent="0.2">
      <c r="B20" s="323"/>
      <c r="C20" s="323"/>
      <c r="D20" s="347" t="str">
        <f>IF(+'評価項目(標準)'!D19="","",+'評価項目(標準)'!D19)</f>
        <v>工事成績</v>
      </c>
      <c r="E20" s="320" t="str">
        <f>IF(+'評価項目(標準)'!E19="","",+'評価項目(標準)'!E19)</f>
        <v>申告工事成績点又は総合点</v>
      </c>
      <c r="F20" s="327">
        <f>+IF(+'評価項目(標準)'!J19="","",+'評価項目(標準)'!J19)</f>
        <v>10</v>
      </c>
      <c r="G20" s="54">
        <f>IF(+'評価項目(標準)'!I19="","",+'評価項目(標準)'!I19)</f>
        <v>10</v>
      </c>
      <c r="H20" s="99" t="str">
        <f>IF(+'評価項目(標準)'!F19="","",+'評価項目(標準)'!F19)</f>
        <v xml:space="preserve">申告工事成績点が８５点以上の場合 </v>
      </c>
      <c r="I20" s="149" t="s">
        <v>99</v>
      </c>
      <c r="J20" s="335" t="str">
        <f>IF(COUNTA(I22,I26)=0,"",IF(COUNTA(I22,I26)=2,"入力は【申告工事成績点】、【総合点】のいずれかにして下さい",IF(AND(COUNTA(I22)=1,I21=""),"いずれの【申告工事成績点】なのか、「三重県、中部地整、近畿地整」より選択してください",IF(I26&gt;=970,5,IF(AND(I26&lt;970,I26&gt;=840),ROUNDDOWN((I26-840)/(970-840)*5,1),IF(I26&lt;840,0,)))+IF(I22&gt;=85,F20,IF(AND(I22&lt;75,I22&gt;=1),5,IF(AND(I22&lt;85,I22&gt;=75),ROUNDDOWN((I22-75)*5/10+5,1)))))))</f>
        <v/>
      </c>
      <c r="K20" s="149" t="s">
        <v>99</v>
      </c>
      <c r="L20" s="335" t="str">
        <f>IF(COUNTA(K22,K26)=0,"",IF(COUNTA(K22,K26)=2,"入力は【申告工事成績点】、【総合点】のいずれかにして下さい",IF(AND(COUNTA(K22)=1,K21=""),"いずれの【申告工事成績点】なのか、「三重県、中部地整、近畿地整」より選択してください",IF(K26&gt;=970,5,IF(AND(K26&lt;970,K26&gt;=840),ROUNDDOWN((K26-840)/(970-840)*5,1),IF(K26&lt;840,0,)))+IF(K22&gt;=85,F20,IF(AND(K22&lt;75,K22&gt;=1),5,IF(AND(K22&lt;85,K22&gt;=75),ROUNDDOWN((K22-75)*5/10+5,1)))))))</f>
        <v/>
      </c>
      <c r="M20" s="377" t="str">
        <f>IF(J20="","",IF(L20="","",ROUNDUP(AVERAGE(J20,L20),1)))</f>
        <v/>
      </c>
    </row>
    <row r="21" spans="2:13" ht="31.5" customHeight="1" x14ac:dyDescent="0.2">
      <c r="B21" s="323"/>
      <c r="C21" s="323"/>
      <c r="D21" s="348"/>
      <c r="E21" s="332"/>
      <c r="F21" s="328"/>
      <c r="G21" s="186" t="str">
        <f>IF(+'評価項目(標準)'!I20="","",+'評価項目(標準)'!I20)</f>
        <v/>
      </c>
      <c r="H21" s="320" t="str">
        <f>IF(+'評価項目(標準)'!F20="","",+'評価項目(標準)'!F20)</f>
        <v>申告工事成績点が７５点以上８５点未満の場合
計算式１
（申告工事成績点－７５点）×５／１０＋５点</v>
      </c>
      <c r="I21" s="101"/>
      <c r="J21" s="336"/>
      <c r="K21" s="101"/>
      <c r="L21" s="336"/>
      <c r="M21" s="377"/>
    </row>
    <row r="22" spans="2:13" ht="31.5" customHeight="1" x14ac:dyDescent="0.2">
      <c r="B22" s="323"/>
      <c r="C22" s="323"/>
      <c r="D22" s="348"/>
      <c r="E22" s="332"/>
      <c r="F22" s="328"/>
      <c r="G22" s="59" t="str">
        <f>IF(+'評価項目(標準)'!I21="","",+'評価項目(標準)'!I21)</f>
        <v>～</v>
      </c>
      <c r="H22" s="332"/>
      <c r="I22" s="343"/>
      <c r="J22" s="336"/>
      <c r="K22" s="343"/>
      <c r="L22" s="336"/>
      <c r="M22" s="377">
        <f>J22</f>
        <v>0</v>
      </c>
    </row>
    <row r="23" spans="2:13" ht="31.5" customHeight="1" x14ac:dyDescent="0.2">
      <c r="B23" s="323"/>
      <c r="C23" s="323"/>
      <c r="D23" s="348"/>
      <c r="E23" s="332"/>
      <c r="F23" s="328"/>
      <c r="G23" s="55" t="str">
        <f>IF(+'評価項目(標準)'!I22="","",+'評価項目(標準)'!I22)</f>
        <v/>
      </c>
      <c r="H23" s="321"/>
      <c r="I23" s="343"/>
      <c r="J23" s="336"/>
      <c r="K23" s="343"/>
      <c r="L23" s="336"/>
      <c r="M23" s="377"/>
    </row>
    <row r="24" spans="2:13" ht="31.5" customHeight="1" x14ac:dyDescent="0.2">
      <c r="B24" s="323"/>
      <c r="C24" s="323"/>
      <c r="D24" s="348"/>
      <c r="E24" s="332"/>
      <c r="F24" s="328"/>
      <c r="G24" s="54">
        <f>IF(+'評価項目(標準)'!I23="","",+'評価項目(標準)'!I23)</f>
        <v>5</v>
      </c>
      <c r="H24" s="99" t="str">
        <f>IF(+'評価項目(標準)'!F23="","",+'評価項目(標準)'!F23)</f>
        <v>申告工事成績点が７５点未満の場合</v>
      </c>
      <c r="I24" s="344"/>
      <c r="J24" s="336"/>
      <c r="K24" s="344"/>
      <c r="L24" s="336"/>
      <c r="M24" s="377">
        <f>J24</f>
        <v>0</v>
      </c>
    </row>
    <row r="25" spans="2:13" ht="31.5" customHeight="1" x14ac:dyDescent="0.2">
      <c r="B25" s="323"/>
      <c r="C25" s="323"/>
      <c r="D25" s="348" t="e">
        <f>IF(+'評価項目(標準)'!#REF!="","",+'評価項目(標準)'!#REF!)</f>
        <v>#REF!</v>
      </c>
      <c r="E25" s="332" t="e">
        <f>IF(+'評価項目(標準)'!#REF!="","",+'評価項目(標準)'!#REF!)</f>
        <v>#REF!</v>
      </c>
      <c r="F25" s="328"/>
      <c r="G25" s="54">
        <f>IF(+'評価項目(標準)'!I24="","",+'評価項目(標準)'!I24)</f>
        <v>5</v>
      </c>
      <c r="H25" s="99" t="str">
        <f>IF(+'評価項目(標準)'!F24="","",+'評価項目(標準)'!F24)</f>
        <v xml:space="preserve">総合点が９７０点以上の場合 </v>
      </c>
      <c r="I25" s="102" t="s">
        <v>100</v>
      </c>
      <c r="J25" s="336"/>
      <c r="K25" s="150" t="s">
        <v>100</v>
      </c>
      <c r="L25" s="336"/>
      <c r="M25" s="377"/>
    </row>
    <row r="26" spans="2:13" ht="31.5" customHeight="1" x14ac:dyDescent="0.2">
      <c r="B26" s="323"/>
      <c r="C26" s="323"/>
      <c r="D26" s="348"/>
      <c r="E26" s="332"/>
      <c r="F26" s="328"/>
      <c r="G26" s="58" t="str">
        <f>IF(+'評価項目(標準)'!I25="","",+'評価項目(標準)'!I25)</f>
        <v/>
      </c>
      <c r="H26" s="320" t="str">
        <f>IF(+'評価項目(標準)'!F25="","",+'評価項目(標準)'!F25)</f>
        <v>総合点が８４０点以上９７０点未満の場合
計算式２
（総合点－８４０）／（９７０－８４０）×５</v>
      </c>
      <c r="I26" s="341"/>
      <c r="J26" s="336"/>
      <c r="K26" s="341"/>
      <c r="L26" s="336"/>
      <c r="M26" s="377">
        <f>J26</f>
        <v>0</v>
      </c>
    </row>
    <row r="27" spans="2:13" ht="31.5" customHeight="1" x14ac:dyDescent="0.2">
      <c r="B27" s="323"/>
      <c r="C27" s="323"/>
      <c r="D27" s="348"/>
      <c r="E27" s="332"/>
      <c r="F27" s="328"/>
      <c r="G27" s="59" t="str">
        <f>IF(+'評価項目(標準)'!I26="","",+'評価項目(標準)'!I26)</f>
        <v>～</v>
      </c>
      <c r="H27" s="332"/>
      <c r="I27" s="341"/>
      <c r="J27" s="336"/>
      <c r="K27" s="341"/>
      <c r="L27" s="336"/>
      <c r="M27" s="377"/>
    </row>
    <row r="28" spans="2:13" ht="31.5" customHeight="1" x14ac:dyDescent="0.2">
      <c r="B28" s="323"/>
      <c r="C28" s="323"/>
      <c r="D28" s="348"/>
      <c r="E28" s="332"/>
      <c r="F28" s="328"/>
      <c r="G28" s="55" t="str">
        <f>IF(+'評価項目(標準)'!I27="","",+'評価項目(標準)'!I27)</f>
        <v/>
      </c>
      <c r="H28" s="321"/>
      <c r="I28" s="341"/>
      <c r="J28" s="336"/>
      <c r="K28" s="341"/>
      <c r="L28" s="336"/>
      <c r="M28" s="377">
        <f>J28</f>
        <v>0</v>
      </c>
    </row>
    <row r="29" spans="2:13" ht="31.5" customHeight="1" x14ac:dyDescent="0.2">
      <c r="B29" s="323"/>
      <c r="C29" s="323"/>
      <c r="D29" s="349"/>
      <c r="E29" s="321"/>
      <c r="F29" s="334"/>
      <c r="G29" s="54">
        <f>IF(+'評価項目(標準)'!I28="","",+'評価項目(標準)'!I28)</f>
        <v>0</v>
      </c>
      <c r="H29" s="99" t="str">
        <f>IF(+'評価項目(標準)'!F28="","",+'評価項目(標準)'!F28)</f>
        <v>総合点が８４０点未満の場合</v>
      </c>
      <c r="I29" s="342"/>
      <c r="J29" s="337"/>
      <c r="K29" s="342"/>
      <c r="L29" s="337"/>
      <c r="M29" s="377"/>
    </row>
    <row r="30" spans="2:13" ht="31.5" customHeight="1" x14ac:dyDescent="0.2">
      <c r="B30" s="323"/>
      <c r="C30" s="323"/>
      <c r="D30" s="332" t="str">
        <f>IF(+'評価項目(標準)'!D29="","",+'評価項目(標準)'!D29)</f>
        <v>契約件数</v>
      </c>
      <c r="E30" s="320" t="str">
        <f>IF(+'評価項目(標準)'!E29="","",+'評価項目(標準)'!E29)</f>
        <v>土木一式工事の契約件数</v>
      </c>
      <c r="F30" s="327">
        <f>+IF(+'評価項目(標準)'!J29="","",+'評価項目(標準)'!J29)</f>
        <v>10</v>
      </c>
      <c r="G30" s="58">
        <f>IF(+'評価項目(標準)'!I29="","",+'評価項目(標準)'!I29)</f>
        <v>10</v>
      </c>
      <c r="H30" s="103" t="str">
        <f>IF(+'評価項目(標準)'!F29="","",+'評価項目(標準)'!F29)</f>
        <v>０件</v>
      </c>
      <c r="I30" s="314"/>
      <c r="J30" s="331" t="str">
        <f>IF(I30="","",VLOOKUP(I30,'評価項目(標準)'!F29:I31,4,FALSE))</f>
        <v/>
      </c>
      <c r="K30" s="314"/>
      <c r="L30" s="331" t="str">
        <f>IF(K30="","",VLOOKUP(K30,'評価項目(標準)'!F29:I31,4,FALSE))</f>
        <v/>
      </c>
      <c r="M30" s="325" t="str">
        <f>IF(J30="","",IF(L30="","",ROUNDUP(AVERAGE(J30,L30),1)))</f>
        <v/>
      </c>
    </row>
    <row r="31" spans="2:13" ht="31.5" customHeight="1" x14ac:dyDescent="0.2">
      <c r="B31" s="323"/>
      <c r="C31" s="323"/>
      <c r="D31" s="332"/>
      <c r="E31" s="332"/>
      <c r="F31" s="328"/>
      <c r="G31" s="104">
        <f>IF(+'評価項目(標準)'!I30="","",+'評価項目(標準)'!I30)</f>
        <v>5</v>
      </c>
      <c r="H31" s="95" t="str">
        <f>IF(+'評価項目(標準)'!F30="","",+'評価項目(標準)'!F30)</f>
        <v>１件</v>
      </c>
      <c r="I31" s="315"/>
      <c r="J31" s="331"/>
      <c r="K31" s="315"/>
      <c r="L31" s="331"/>
      <c r="M31" s="331"/>
    </row>
    <row r="32" spans="2:13" ht="31.5" customHeight="1" thickBot="1" x14ac:dyDescent="0.25">
      <c r="B32" s="324"/>
      <c r="C32" s="323"/>
      <c r="D32" s="332"/>
      <c r="E32" s="332"/>
      <c r="F32" s="328"/>
      <c r="G32" s="57">
        <f>IF(+'評価項目(標準)'!I31="","",+'評価項目(標準)'!I31)</f>
        <v>0</v>
      </c>
      <c r="H32" s="105" t="str">
        <f>IF(+'評価項目(標準)'!F31="","",+'評価項目(標準)'!F31)</f>
        <v>２件以上</v>
      </c>
      <c r="I32" s="315"/>
      <c r="J32" s="331"/>
      <c r="K32" s="315"/>
      <c r="L32" s="331"/>
      <c r="M32" s="331"/>
    </row>
    <row r="33" spans="1:16" ht="80.150000000000006" customHeight="1" thickTop="1" x14ac:dyDescent="0.2">
      <c r="B33" s="316" t="str">
        <f>IF(+'評価項目(標準)'!B38="","",+'評価項目(標準)'!B38)</f>
        <v>総合評価方式の不履行による
加算点の減点</v>
      </c>
      <c r="C33" s="317"/>
      <c r="D33" s="318"/>
      <c r="E33" s="106" t="str">
        <f>IF(+'評価項目(標準)'!E38="","",+'評価項目(標準)'!E38)</f>
        <v>当該工事の入札公告日が、三重県が総合評価方式で発注した工事で不履行による減点措置が課されている期間内である場合、「技術提案等不履行確定通知書等」に記載した減点を行います。</v>
      </c>
      <c r="F33" s="151"/>
      <c r="G33" s="108"/>
      <c r="H33" s="152" t="str">
        <f>IF('評価項目(標準)'!I38="","",+'評価項目(標準)'!I38)</f>
        <v>△換算前
加算点満点
×1割
×件数</v>
      </c>
      <c r="I33" s="110"/>
      <c r="J33" s="111">
        <f>IF(+I33="",0,-(+'評価項目(標準)'!J40*0.1*I33))</f>
        <v>0</v>
      </c>
      <c r="K33" s="110"/>
      <c r="L33" s="111">
        <f>IF(+K33="",0,-(+'評価項目(標準)'!J40*0.1*K33))</f>
        <v>0</v>
      </c>
      <c r="M33" s="111" t="str">
        <f>IF(J33+L33=0,"",J33+L33)</f>
        <v/>
      </c>
    </row>
    <row r="34" spans="1:16" ht="70.150000000000006" customHeight="1" thickBot="1" x14ac:dyDescent="0.25">
      <c r="B34" s="338" t="str">
        <f>IF(+'評価項目(標準)'!B39="","",+'評価項目(標準)'!B39)</f>
        <v>指名停止措置による
加算点の減点</v>
      </c>
      <c r="C34" s="339"/>
      <c r="D34" s="340"/>
      <c r="E34" s="112" t="str">
        <f>IF(+'評価項目(標準)'!E39="","",+'評価項目(標準)'!E39)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113"/>
      <c r="G34" s="114"/>
      <c r="H34" s="115" t="str">
        <f>IF('評価項目(標準)'!I39="","",+'評価項目(標準)'!I39)</f>
        <v>△換算前
加算点満点
×1割</v>
      </c>
      <c r="I34" s="116"/>
      <c r="J34" s="117"/>
      <c r="K34" s="116"/>
      <c r="L34" s="153"/>
      <c r="M34" s="154" t="str">
        <f>+IF(I34+K34&gt;0,-('評価項目(標準)'!J40*0.1),"")</f>
        <v/>
      </c>
    </row>
    <row r="35" spans="1:16" ht="26.25" customHeight="1" thickBot="1" x14ac:dyDescent="0.25">
      <c r="E35" s="118"/>
      <c r="F35" s="119"/>
      <c r="G35" s="120"/>
      <c r="I35" s="155"/>
      <c r="J35" s="156"/>
      <c r="K35" s="157"/>
      <c r="L35" s="158" t="s">
        <v>101</v>
      </c>
      <c r="M35" s="159">
        <f>ROUNDDOWN(SUM(M6:M34),0)</f>
        <v>0</v>
      </c>
    </row>
    <row r="36" spans="1:16" ht="13.5" thickBot="1" x14ac:dyDescent="0.25">
      <c r="I36" s="38"/>
      <c r="J36" s="48"/>
      <c r="K36" s="38"/>
      <c r="L36" s="48"/>
    </row>
    <row r="37" spans="1:16" s="48" customFormat="1" ht="21.75" customHeight="1" x14ac:dyDescent="0.2">
      <c r="A37" s="38"/>
      <c r="B37" s="123" t="s">
        <v>102</v>
      </c>
      <c r="C37" s="124"/>
      <c r="D37" s="124"/>
      <c r="E37" s="125"/>
      <c r="F37" s="125"/>
      <c r="G37" s="125"/>
      <c r="H37" s="125"/>
      <c r="I37" s="125"/>
      <c r="J37" s="125"/>
      <c r="K37" s="125"/>
      <c r="L37" s="125"/>
      <c r="M37" s="126"/>
      <c r="N37" s="38"/>
      <c r="O37" s="38"/>
      <c r="P37" s="38"/>
    </row>
    <row r="38" spans="1:16" s="48" customFormat="1" ht="21.75" customHeight="1" x14ac:dyDescent="0.2">
      <c r="A38" s="38"/>
      <c r="B38" s="127" t="s">
        <v>103</v>
      </c>
      <c r="C38" s="128"/>
      <c r="D38" s="345" t="s">
        <v>104</v>
      </c>
      <c r="E38" s="345"/>
      <c r="F38" s="345"/>
      <c r="G38" s="345"/>
      <c r="H38" s="345"/>
      <c r="I38" s="345"/>
      <c r="J38" s="345"/>
      <c r="K38" s="345"/>
      <c r="L38" s="140"/>
      <c r="M38" s="141"/>
      <c r="N38" s="38"/>
      <c r="O38" s="38"/>
      <c r="P38" s="38"/>
    </row>
    <row r="39" spans="1:16" ht="21.75" customHeight="1" x14ac:dyDescent="0.2">
      <c r="B39" s="127" t="s">
        <v>103</v>
      </c>
      <c r="C39" s="129"/>
      <c r="D39" s="345" t="s">
        <v>105</v>
      </c>
      <c r="E39" s="345"/>
      <c r="F39" s="345"/>
      <c r="G39" s="345"/>
      <c r="H39" s="345"/>
      <c r="I39" s="345"/>
      <c r="J39" s="345"/>
      <c r="K39" s="345"/>
      <c r="L39" s="140"/>
      <c r="M39" s="141"/>
    </row>
    <row r="40" spans="1:16" ht="21.75" customHeight="1" x14ac:dyDescent="0.2">
      <c r="B40" s="130" t="s">
        <v>103</v>
      </c>
      <c r="C40" s="131" t="s">
        <v>106</v>
      </c>
      <c r="D40" s="142"/>
      <c r="E40" s="142"/>
      <c r="F40" s="142"/>
      <c r="G40" s="142"/>
      <c r="H40" s="142"/>
      <c r="I40" s="142"/>
      <c r="J40" s="142"/>
      <c r="K40" s="142"/>
      <c r="L40" s="132"/>
      <c r="M40" s="133"/>
    </row>
    <row r="41" spans="1:16" ht="21.75" customHeight="1" thickBot="1" x14ac:dyDescent="0.25">
      <c r="B41" s="134" t="s">
        <v>103</v>
      </c>
      <c r="C41" s="135" t="s">
        <v>119</v>
      </c>
      <c r="D41" s="144"/>
      <c r="E41" s="144"/>
      <c r="F41" s="144"/>
      <c r="G41" s="144"/>
      <c r="H41" s="144"/>
      <c r="I41" s="144"/>
      <c r="J41" s="144"/>
      <c r="K41" s="144"/>
      <c r="L41" s="136"/>
      <c r="M41" s="137"/>
    </row>
    <row r="42" spans="1:16" ht="7.5" customHeight="1" x14ac:dyDescent="0.2">
      <c r="B42" s="138"/>
      <c r="C42" s="138"/>
      <c r="D42" s="138"/>
      <c r="E42" s="139"/>
      <c r="F42" s="139"/>
      <c r="G42" s="139"/>
      <c r="H42" s="139"/>
      <c r="I42" s="139"/>
      <c r="J42" s="139"/>
      <c r="K42" s="139"/>
      <c r="L42" s="139"/>
      <c r="M42" s="139"/>
    </row>
    <row r="43" spans="1:16" ht="23.25" customHeight="1" x14ac:dyDescent="0.2">
      <c r="A43" s="333"/>
      <c r="B43" s="333"/>
      <c r="C43" s="333"/>
      <c r="D43" s="333"/>
      <c r="E43" s="333"/>
      <c r="F43" s="333"/>
      <c r="G43" s="333"/>
      <c r="H43" s="333"/>
      <c r="I43" s="333"/>
      <c r="J43" s="333"/>
      <c r="K43" s="333"/>
      <c r="L43" s="333"/>
      <c r="M43" s="333"/>
    </row>
  </sheetData>
  <sheetProtection sheet="1" selectLockedCells="1"/>
  <mergeCells count="79">
    <mergeCell ref="L30:L32"/>
    <mergeCell ref="M30:M32"/>
    <mergeCell ref="M11:M14"/>
    <mergeCell ref="J30:J32"/>
    <mergeCell ref="L20:L29"/>
    <mergeCell ref="K22:K24"/>
    <mergeCell ref="M15:M17"/>
    <mergeCell ref="K11:K14"/>
    <mergeCell ref="L11:L14"/>
    <mergeCell ref="K15:K17"/>
    <mergeCell ref="L15:L17"/>
    <mergeCell ref="K18:K19"/>
    <mergeCell ref="L18:L19"/>
    <mergeCell ref="M18:M19"/>
    <mergeCell ref="L8:L9"/>
    <mergeCell ref="K8:K10"/>
    <mergeCell ref="H2:K2"/>
    <mergeCell ref="H3:M3"/>
    <mergeCell ref="I4:J4"/>
    <mergeCell ref="M4:M5"/>
    <mergeCell ref="K4:L4"/>
    <mergeCell ref="M8:M9"/>
    <mergeCell ref="I6:I7"/>
    <mergeCell ref="J6:J7"/>
    <mergeCell ref="M6:M7"/>
    <mergeCell ref="K6:K7"/>
    <mergeCell ref="L6:L7"/>
    <mergeCell ref="A43:M43"/>
    <mergeCell ref="M20:M29"/>
    <mergeCell ref="J20:J29"/>
    <mergeCell ref="H21:H23"/>
    <mergeCell ref="H26:H28"/>
    <mergeCell ref="I26:I29"/>
    <mergeCell ref="K26:K29"/>
    <mergeCell ref="F20:F29"/>
    <mergeCell ref="B33:D33"/>
    <mergeCell ref="K30:K32"/>
    <mergeCell ref="I22:I24"/>
    <mergeCell ref="C18:C32"/>
    <mergeCell ref="D20:D29"/>
    <mergeCell ref="E20:E29"/>
    <mergeCell ref="D30:D32"/>
    <mergeCell ref="I30:I32"/>
    <mergeCell ref="F3:G3"/>
    <mergeCell ref="E11:E14"/>
    <mergeCell ref="F11:F14"/>
    <mergeCell ref="B4:C5"/>
    <mergeCell ref="D4:D5"/>
    <mergeCell ref="E4:E5"/>
    <mergeCell ref="F4:F5"/>
    <mergeCell ref="G4:H4"/>
    <mergeCell ref="D8:D14"/>
    <mergeCell ref="E6:E7"/>
    <mergeCell ref="F6:F7"/>
    <mergeCell ref="I11:I14"/>
    <mergeCell ref="J11:J14"/>
    <mergeCell ref="F15:F17"/>
    <mergeCell ref="I8:I10"/>
    <mergeCell ref="J8:J10"/>
    <mergeCell ref="I15:I17"/>
    <mergeCell ref="J15:J17"/>
    <mergeCell ref="D38:K38"/>
    <mergeCell ref="D39:K39"/>
    <mergeCell ref="B34:D34"/>
    <mergeCell ref="E18:E19"/>
    <mergeCell ref="F18:F19"/>
    <mergeCell ref="E30:E32"/>
    <mergeCell ref="F30:F32"/>
    <mergeCell ref="I18:I19"/>
    <mergeCell ref="J18:J19"/>
    <mergeCell ref="D18:D19"/>
    <mergeCell ref="C15:C17"/>
    <mergeCell ref="C6:C14"/>
    <mergeCell ref="B6:B32"/>
    <mergeCell ref="D6:D7"/>
    <mergeCell ref="F8:F10"/>
    <mergeCell ref="E8:E10"/>
    <mergeCell ref="E15:E17"/>
    <mergeCell ref="D15:D17"/>
  </mergeCells>
  <phoneticPr fontId="2"/>
  <conditionalFormatting sqref="I6:I7">
    <cfRule type="cellIs" dxfId="12" priority="28" stopIfTrue="1" operator="equal">
      <formula>$F$6</formula>
    </cfRule>
  </conditionalFormatting>
  <conditionalFormatting sqref="I8">
    <cfRule type="cellIs" dxfId="11" priority="55" stopIfTrue="1" operator="equal">
      <formula>$F$8</formula>
    </cfRule>
  </conditionalFormatting>
  <conditionalFormatting sqref="I11:I14">
    <cfRule type="cellIs" dxfId="10" priority="52" stopIfTrue="1" operator="equal">
      <formula>$F$11</formula>
    </cfRule>
  </conditionalFormatting>
  <conditionalFormatting sqref="I15:I17">
    <cfRule type="cellIs" dxfId="9" priority="27" stopIfTrue="1" operator="equal">
      <formula>$F$15</formula>
    </cfRule>
  </conditionalFormatting>
  <conditionalFormatting sqref="I18:I19 K18:K19">
    <cfRule type="cellIs" dxfId="8" priority="47" stopIfTrue="1" operator="equal">
      <formula>$F$18</formula>
    </cfRule>
  </conditionalFormatting>
  <conditionalFormatting sqref="I21">
    <cfRule type="cellIs" dxfId="7" priority="7" stopIfTrue="1" operator="equal">
      <formula>#REF!</formula>
    </cfRule>
  </conditionalFormatting>
  <conditionalFormatting sqref="I30:I32">
    <cfRule type="cellIs" dxfId="6" priority="9" stopIfTrue="1" operator="equal">
      <formula>$F$18</formula>
    </cfRule>
  </conditionalFormatting>
  <conditionalFormatting sqref="K6:K7">
    <cfRule type="cellIs" dxfId="5" priority="19" stopIfTrue="1" operator="equal">
      <formula>$F$6</formula>
    </cfRule>
  </conditionalFormatting>
  <conditionalFormatting sqref="K8">
    <cfRule type="cellIs" dxfId="4" priority="43" stopIfTrue="1" operator="equal">
      <formula>$F$8</formula>
    </cfRule>
  </conditionalFormatting>
  <conditionalFormatting sqref="K11:K14">
    <cfRule type="cellIs" dxfId="3" priority="40" stopIfTrue="1" operator="equal">
      <formula>$F$11</formula>
    </cfRule>
  </conditionalFormatting>
  <conditionalFormatting sqref="K15:K17">
    <cfRule type="cellIs" dxfId="2" priority="58" stopIfTrue="1" operator="equal">
      <formula>#REF!</formula>
    </cfRule>
  </conditionalFormatting>
  <conditionalFormatting sqref="K21">
    <cfRule type="cellIs" dxfId="1" priority="6" stopIfTrue="1" operator="equal">
      <formula>#REF!</formula>
    </cfRule>
  </conditionalFormatting>
  <conditionalFormatting sqref="K30:K32">
    <cfRule type="cellIs" dxfId="0" priority="8" stopIfTrue="1" operator="equal">
      <formula>$F$18</formula>
    </cfRule>
  </conditionalFormatting>
  <dataValidations count="8">
    <dataValidation type="list" allowBlank="1" showInputMessage="1" showErrorMessage="1" sqref="I6:I7 K6:K7" xr:uid="{00000000-0002-0000-0400-000000000000}">
      <formula1>$H$6:$H$7</formula1>
    </dataValidation>
    <dataValidation type="list" allowBlank="1" showInputMessage="1" showErrorMessage="1" sqref="I15:I17" xr:uid="{00000000-0002-0000-0400-000003000000}">
      <formula1>$H$15:$H$17</formula1>
    </dataValidation>
    <dataValidation type="list" allowBlank="1" showInputMessage="1" showErrorMessage="1" sqref="I8 K8" xr:uid="{00000000-0002-0000-0400-000006000000}">
      <formula1>$H$8:$H$9</formula1>
    </dataValidation>
    <dataValidation type="list" allowBlank="1" showInputMessage="1" showErrorMessage="1" sqref="I11:I14 K11:K14" xr:uid="{00000000-0002-0000-0400-000007000000}">
      <formula1>$H$11:$H$14</formula1>
    </dataValidation>
    <dataValidation type="decimal" allowBlank="1" showInputMessage="1" showErrorMessage="1" sqref="K22:K24 I22:I24" xr:uid="{00000000-0002-0000-0400-000008000000}">
      <formula1>1</formula1>
      <formula2>100</formula2>
    </dataValidation>
    <dataValidation type="list" allowBlank="1" showInputMessage="1" showErrorMessage="1" sqref="K30:K32 I30:I32" xr:uid="{00000000-0002-0000-0400-000009000000}">
      <formula1>$H$30:$H$32</formula1>
    </dataValidation>
    <dataValidation type="list" allowBlank="1" showInputMessage="1" showErrorMessage="1" sqref="I21 K21" xr:uid="{00000000-0002-0000-0400-00000A000000}">
      <formula1>"三重県の工事評定点,中部地方整備局工事成績評定平均点,近畿地方整備局工事成績評定平均点"</formula1>
    </dataValidation>
    <dataValidation type="list" allowBlank="1" showInputMessage="1" showErrorMessage="1" sqref="K18:K19 I18:I19" xr:uid="{00000000-0002-0000-0400-000002000000}">
      <formula1>$H$18:$H$19</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5"/>
  <sheetViews>
    <sheetView showGridLines="0" view="pageBreakPreview" zoomScaleNormal="100" zoomScaleSheetLayoutView="100" workbookViewId="0">
      <selection activeCell="E17" sqref="E17:AI17"/>
    </sheetView>
  </sheetViews>
  <sheetFormatPr defaultColWidth="3.1796875" defaultRowHeight="18" customHeight="1" x14ac:dyDescent="0.2"/>
  <cols>
    <col min="1" max="51" width="3.81640625" style="160" customWidth="1"/>
    <col min="52" max="16384" width="3.1796875" style="160"/>
  </cols>
  <sheetData>
    <row r="1" spans="1:35" ht="22.5" customHeight="1" x14ac:dyDescent="0.2">
      <c r="A1" s="184" t="s">
        <v>120</v>
      </c>
      <c r="O1" s="161"/>
      <c r="P1" s="161"/>
      <c r="Q1" s="161"/>
      <c r="R1" s="162"/>
      <c r="S1" s="162"/>
      <c r="T1" s="162"/>
      <c r="U1" s="162"/>
      <c r="V1" s="162"/>
      <c r="W1" s="162"/>
      <c r="X1" s="162"/>
      <c r="Y1" s="162"/>
      <c r="Z1" s="162"/>
      <c r="AA1" s="162"/>
      <c r="AB1" s="162"/>
      <c r="AC1" s="162"/>
      <c r="AD1" s="162"/>
      <c r="AE1" s="162"/>
      <c r="AF1" s="162"/>
      <c r="AG1" s="162"/>
      <c r="AH1" s="162"/>
      <c r="AI1" s="162"/>
    </row>
    <row r="2" spans="1:35" ht="22.5" customHeight="1" thickBot="1" x14ac:dyDescent="0.25">
      <c r="O2" s="403" t="s">
        <v>121</v>
      </c>
      <c r="P2" s="404"/>
      <c r="Q2" s="405"/>
      <c r="R2" s="400"/>
      <c r="S2" s="401"/>
      <c r="T2" s="401"/>
      <c r="U2" s="401"/>
      <c r="V2" s="401"/>
      <c r="W2" s="401"/>
      <c r="X2" s="401"/>
      <c r="Y2" s="401"/>
      <c r="Z2" s="401"/>
      <c r="AA2" s="401"/>
      <c r="AB2" s="401"/>
      <c r="AC2" s="401"/>
      <c r="AD2" s="401"/>
      <c r="AE2" s="401"/>
      <c r="AF2" s="401"/>
      <c r="AG2" s="401"/>
      <c r="AH2" s="401"/>
      <c r="AI2" s="402"/>
    </row>
    <row r="3" spans="1:35" ht="15" customHeight="1" x14ac:dyDescent="0.2">
      <c r="A3" s="413" t="s">
        <v>122</v>
      </c>
      <c r="B3" s="414"/>
      <c r="C3" s="414"/>
      <c r="D3" s="414"/>
      <c r="E3" s="414"/>
      <c r="F3" s="414"/>
      <c r="G3" s="414"/>
      <c r="H3" s="414"/>
      <c r="I3" s="414"/>
      <c r="J3" s="414"/>
      <c r="K3" s="414"/>
      <c r="L3" s="414"/>
      <c r="M3" s="414"/>
      <c r="N3" s="414"/>
      <c r="O3" s="414"/>
      <c r="P3" s="414"/>
      <c r="Q3" s="414"/>
      <c r="R3" s="414"/>
      <c r="S3" s="414"/>
      <c r="T3" s="414"/>
      <c r="U3" s="414"/>
      <c r="V3" s="414"/>
      <c r="W3" s="414"/>
      <c r="X3" s="414"/>
      <c r="Y3" s="414"/>
      <c r="Z3" s="414"/>
      <c r="AA3" s="414"/>
      <c r="AB3" s="414"/>
      <c r="AC3" s="414"/>
      <c r="AD3" s="414"/>
      <c r="AE3" s="414"/>
      <c r="AF3" s="414"/>
      <c r="AG3" s="414"/>
      <c r="AH3" s="414"/>
      <c r="AI3" s="415"/>
    </row>
    <row r="4" spans="1:35" ht="15" customHeight="1" x14ac:dyDescent="0.2">
      <c r="A4" s="409"/>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6"/>
    </row>
    <row r="5" spans="1:35" ht="19.899999999999999" customHeight="1" x14ac:dyDescent="0.2">
      <c r="A5" s="417" t="s">
        <v>123</v>
      </c>
      <c r="B5" s="418"/>
      <c r="C5" s="418"/>
      <c r="D5" s="418"/>
      <c r="E5" s="433" t="s">
        <v>124</v>
      </c>
      <c r="F5" s="434"/>
      <c r="G5" s="434"/>
      <c r="H5" s="434"/>
      <c r="I5" s="43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6"/>
    </row>
    <row r="6" spans="1:35" ht="19.899999999999999" customHeight="1" x14ac:dyDescent="0.2">
      <c r="A6" s="419"/>
      <c r="B6" s="420"/>
      <c r="C6" s="420"/>
      <c r="D6" s="420"/>
      <c r="E6" s="436" t="s">
        <v>125</v>
      </c>
      <c r="F6" s="437"/>
      <c r="G6" s="437"/>
      <c r="H6" s="437"/>
      <c r="I6" s="438"/>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90"/>
    </row>
    <row r="7" spans="1:35" ht="19.899999999999999" customHeight="1" x14ac:dyDescent="0.2">
      <c r="A7" s="419"/>
      <c r="B7" s="420"/>
      <c r="C7" s="420"/>
      <c r="D7" s="420"/>
      <c r="E7" s="433"/>
      <c r="F7" s="434"/>
      <c r="G7" s="434"/>
      <c r="H7" s="434"/>
      <c r="I7" s="435"/>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90"/>
    </row>
    <row r="8" spans="1:35" ht="19.899999999999999" customHeight="1" thickBot="1" x14ac:dyDescent="0.25">
      <c r="A8" s="421"/>
      <c r="B8" s="422"/>
      <c r="C8" s="422"/>
      <c r="D8" s="422"/>
      <c r="E8" s="439"/>
      <c r="F8" s="440"/>
      <c r="G8" s="440"/>
      <c r="H8" s="440"/>
      <c r="I8" s="441"/>
      <c r="J8" s="411"/>
      <c r="K8" s="411"/>
      <c r="L8" s="411"/>
      <c r="M8" s="411"/>
      <c r="N8" s="411"/>
      <c r="O8" s="411"/>
      <c r="P8" s="411"/>
      <c r="Q8" s="411"/>
      <c r="R8" s="411"/>
      <c r="S8" s="411"/>
      <c r="T8" s="411"/>
      <c r="U8" s="411"/>
      <c r="V8" s="411"/>
      <c r="W8" s="411"/>
      <c r="X8" s="411"/>
      <c r="Y8" s="411"/>
      <c r="Z8" s="411"/>
      <c r="AA8" s="411"/>
      <c r="AB8" s="411"/>
      <c r="AC8" s="411"/>
      <c r="AD8" s="411"/>
      <c r="AE8" s="411"/>
      <c r="AF8" s="411"/>
      <c r="AG8" s="411"/>
      <c r="AH8" s="411"/>
      <c r="AI8" s="412"/>
    </row>
    <row r="9" spans="1:35" ht="15" customHeight="1" thickTop="1" x14ac:dyDescent="0.2">
      <c r="A9" s="406" t="s">
        <v>126</v>
      </c>
      <c r="B9" s="407"/>
      <c r="C9" s="407"/>
      <c r="D9" s="407"/>
      <c r="E9" s="407"/>
      <c r="F9" s="407"/>
      <c r="G9" s="407"/>
      <c r="H9" s="407"/>
      <c r="I9" s="407"/>
      <c r="J9" s="407"/>
      <c r="K9" s="407"/>
      <c r="L9" s="407"/>
      <c r="M9" s="407"/>
      <c r="N9" s="407"/>
      <c r="O9" s="407"/>
      <c r="P9" s="407"/>
      <c r="Q9" s="407"/>
      <c r="R9" s="407"/>
      <c r="S9" s="407"/>
      <c r="T9" s="407"/>
      <c r="U9" s="407"/>
      <c r="V9" s="407"/>
      <c r="W9" s="407"/>
      <c r="X9" s="407"/>
      <c r="Y9" s="407"/>
      <c r="Z9" s="407"/>
      <c r="AA9" s="407"/>
      <c r="AB9" s="407"/>
      <c r="AC9" s="407"/>
      <c r="AD9" s="407"/>
      <c r="AE9" s="407"/>
      <c r="AF9" s="407"/>
      <c r="AG9" s="407"/>
      <c r="AH9" s="407"/>
      <c r="AI9" s="408"/>
    </row>
    <row r="10" spans="1:35" ht="15" customHeight="1" x14ac:dyDescent="0.2">
      <c r="A10" s="409"/>
      <c r="B10" s="410"/>
      <c r="C10" s="410"/>
      <c r="D10" s="410"/>
      <c r="E10" s="410"/>
      <c r="F10" s="407"/>
      <c r="G10" s="407"/>
      <c r="H10" s="407"/>
      <c r="I10" s="407"/>
      <c r="J10" s="407"/>
      <c r="K10" s="407"/>
      <c r="L10" s="407"/>
      <c r="M10" s="407"/>
      <c r="N10" s="407"/>
      <c r="O10" s="407"/>
      <c r="P10" s="407"/>
      <c r="Q10" s="407"/>
      <c r="R10" s="407"/>
      <c r="S10" s="407"/>
      <c r="T10" s="407"/>
      <c r="U10" s="407"/>
      <c r="V10" s="407"/>
      <c r="W10" s="407"/>
      <c r="X10" s="407"/>
      <c r="Y10" s="407"/>
      <c r="Z10" s="407"/>
      <c r="AA10" s="407"/>
      <c r="AB10" s="407"/>
      <c r="AC10" s="407"/>
      <c r="AD10" s="407"/>
      <c r="AE10" s="407"/>
      <c r="AF10" s="407"/>
      <c r="AG10" s="407"/>
      <c r="AH10" s="407"/>
      <c r="AI10" s="408"/>
    </row>
    <row r="11" spans="1:35" ht="19.5" customHeight="1" x14ac:dyDescent="0.2">
      <c r="A11" s="466" t="s">
        <v>29</v>
      </c>
      <c r="B11" s="467"/>
      <c r="C11" s="467"/>
      <c r="D11" s="467"/>
      <c r="E11" s="433" t="s">
        <v>124</v>
      </c>
      <c r="F11" s="434"/>
      <c r="G11" s="434"/>
      <c r="H11" s="434"/>
      <c r="I11" s="435"/>
      <c r="J11" s="395"/>
      <c r="K11" s="395"/>
      <c r="L11" s="395"/>
      <c r="M11" s="395"/>
      <c r="N11" s="395"/>
      <c r="O11" s="395"/>
      <c r="P11" s="395"/>
      <c r="Q11" s="395"/>
      <c r="R11" s="395"/>
      <c r="S11" s="395"/>
      <c r="T11" s="395"/>
      <c r="U11" s="395"/>
      <c r="V11" s="395"/>
      <c r="W11" s="395"/>
      <c r="X11" s="395"/>
      <c r="Y11" s="395"/>
      <c r="Z11" s="395"/>
      <c r="AA11" s="395"/>
      <c r="AB11" s="395"/>
      <c r="AC11" s="395"/>
      <c r="AD11" s="395"/>
      <c r="AE11" s="395"/>
      <c r="AF11" s="395"/>
      <c r="AG11" s="395"/>
      <c r="AH11" s="395"/>
      <c r="AI11" s="396"/>
    </row>
    <row r="12" spans="1:35" ht="19.5" customHeight="1" x14ac:dyDescent="0.2">
      <c r="A12" s="454"/>
      <c r="B12" s="453"/>
      <c r="C12" s="453"/>
      <c r="D12" s="453"/>
      <c r="E12" s="436" t="s">
        <v>125</v>
      </c>
      <c r="F12" s="437"/>
      <c r="G12" s="437"/>
      <c r="H12" s="437"/>
      <c r="I12" s="438"/>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90"/>
    </row>
    <row r="13" spans="1:35" ht="19.5" customHeight="1" x14ac:dyDescent="0.2">
      <c r="A13" s="454"/>
      <c r="B13" s="453"/>
      <c r="C13" s="453"/>
      <c r="D13" s="453"/>
      <c r="E13" s="433"/>
      <c r="F13" s="434"/>
      <c r="G13" s="434"/>
      <c r="H13" s="434"/>
      <c r="I13" s="435"/>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90"/>
    </row>
    <row r="14" spans="1:35" ht="19.5" customHeight="1" x14ac:dyDescent="0.2">
      <c r="A14" s="468"/>
      <c r="B14" s="469"/>
      <c r="C14" s="469"/>
      <c r="D14" s="469"/>
      <c r="E14" s="433"/>
      <c r="F14" s="434"/>
      <c r="G14" s="434"/>
      <c r="H14" s="434"/>
      <c r="I14" s="435"/>
      <c r="J14" s="443"/>
      <c r="K14" s="443"/>
      <c r="L14" s="443"/>
      <c r="M14" s="443"/>
      <c r="N14" s="443"/>
      <c r="O14" s="443"/>
      <c r="P14" s="443"/>
      <c r="Q14" s="443"/>
      <c r="R14" s="443"/>
      <c r="S14" s="443"/>
      <c r="T14" s="443"/>
      <c r="U14" s="443"/>
      <c r="V14" s="443"/>
      <c r="W14" s="443"/>
      <c r="X14" s="443"/>
      <c r="Y14" s="443"/>
      <c r="Z14" s="443"/>
      <c r="AA14" s="443"/>
      <c r="AB14" s="443"/>
      <c r="AC14" s="443"/>
      <c r="AD14" s="443"/>
      <c r="AE14" s="443"/>
      <c r="AF14" s="443"/>
      <c r="AG14" s="443"/>
      <c r="AH14" s="443"/>
      <c r="AI14" s="444"/>
    </row>
    <row r="15" spans="1:35" ht="19.5" customHeight="1" x14ac:dyDescent="0.2">
      <c r="A15" s="417" t="s">
        <v>32</v>
      </c>
      <c r="B15" s="418"/>
      <c r="C15" s="418"/>
      <c r="D15" s="418"/>
      <c r="E15" s="477" t="s">
        <v>127</v>
      </c>
      <c r="F15" s="418"/>
      <c r="G15" s="478"/>
      <c r="H15" s="458" t="s">
        <v>128</v>
      </c>
      <c r="I15" s="458"/>
      <c r="J15" s="458"/>
      <c r="K15" s="458"/>
      <c r="L15" s="458"/>
      <c r="M15" s="458"/>
      <c r="N15" s="458"/>
      <c r="O15" s="458"/>
      <c r="P15" s="458"/>
      <c r="Q15" s="458"/>
      <c r="R15" s="458"/>
      <c r="S15" s="458"/>
      <c r="T15" s="428"/>
      <c r="U15" s="429"/>
      <c r="V15" s="430"/>
      <c r="W15" s="429"/>
      <c r="X15" s="430"/>
      <c r="Y15" s="429"/>
      <c r="Z15" s="430"/>
      <c r="AA15" s="429"/>
      <c r="AB15" s="430"/>
      <c r="AC15" s="442"/>
      <c r="AD15" s="426" t="s">
        <v>129</v>
      </c>
      <c r="AE15" s="426"/>
      <c r="AF15" s="426"/>
      <c r="AG15" s="426"/>
      <c r="AH15" s="426"/>
      <c r="AI15" s="427"/>
    </row>
    <row r="16" spans="1:35" ht="19.5" customHeight="1" x14ac:dyDescent="0.2">
      <c r="A16" s="470"/>
      <c r="B16" s="437"/>
      <c r="C16" s="437"/>
      <c r="D16" s="437"/>
      <c r="E16" s="436"/>
      <c r="F16" s="437"/>
      <c r="G16" s="438"/>
      <c r="H16" s="487"/>
      <c r="I16" s="487"/>
      <c r="J16" s="487"/>
      <c r="K16" s="487"/>
      <c r="L16" s="487"/>
      <c r="M16" s="487"/>
      <c r="N16" s="487"/>
      <c r="O16" s="487"/>
      <c r="P16" s="487"/>
      <c r="Q16" s="487"/>
      <c r="R16" s="487"/>
      <c r="S16" s="487"/>
      <c r="T16" s="432"/>
      <c r="U16" s="399"/>
      <c r="V16" s="397"/>
      <c r="W16" s="399"/>
      <c r="X16" s="397"/>
      <c r="Y16" s="399"/>
      <c r="Z16" s="397"/>
      <c r="AA16" s="399"/>
      <c r="AB16" s="397"/>
      <c r="AC16" s="398"/>
      <c r="AD16" s="431" t="str">
        <f>IF(COUNTA(T15:AC16)=0,"",ROUNDDOWN(((SUM(T15:AC16)+75))/(COUNTA(T15:AC16)+1),1))</f>
        <v/>
      </c>
      <c r="AE16" s="431"/>
      <c r="AF16" s="431"/>
      <c r="AG16" s="431"/>
      <c r="AH16" s="431"/>
      <c r="AI16" s="163" t="s">
        <v>130</v>
      </c>
    </row>
    <row r="17" spans="1:39" ht="19.5" customHeight="1" x14ac:dyDescent="0.2">
      <c r="A17" s="471" t="s">
        <v>131</v>
      </c>
      <c r="B17" s="472"/>
      <c r="C17" s="472"/>
      <c r="D17" s="472"/>
      <c r="E17" s="479" t="s">
        <v>191</v>
      </c>
      <c r="F17" s="424"/>
      <c r="G17" s="424"/>
      <c r="H17" s="424"/>
      <c r="I17" s="424"/>
      <c r="J17" s="424"/>
      <c r="K17" s="424"/>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5"/>
    </row>
    <row r="18" spans="1:39" ht="19.5" customHeight="1" x14ac:dyDescent="0.2">
      <c r="A18" s="473"/>
      <c r="B18" s="474"/>
      <c r="C18" s="474"/>
      <c r="D18" s="474"/>
      <c r="E18" s="477">
        <v>1</v>
      </c>
      <c r="F18" s="478"/>
      <c r="G18" s="480" t="s">
        <v>124</v>
      </c>
      <c r="H18" s="480"/>
      <c r="I18" s="480"/>
      <c r="J18" s="480"/>
      <c r="K18" s="480"/>
      <c r="L18" s="394"/>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6"/>
    </row>
    <row r="19" spans="1:39" ht="19.5" customHeight="1" x14ac:dyDescent="0.2">
      <c r="A19" s="473"/>
      <c r="B19" s="474"/>
      <c r="C19" s="474"/>
      <c r="D19" s="474"/>
      <c r="E19" s="483"/>
      <c r="F19" s="484"/>
      <c r="G19" s="480" t="s">
        <v>125</v>
      </c>
      <c r="H19" s="480"/>
      <c r="I19" s="480"/>
      <c r="J19" s="480"/>
      <c r="K19" s="480"/>
      <c r="L19" s="423"/>
      <c r="M19" s="424"/>
      <c r="N19" s="424"/>
      <c r="O19" s="424"/>
      <c r="P19" s="424"/>
      <c r="Q19" s="424"/>
      <c r="R19" s="424"/>
      <c r="S19" s="424"/>
      <c r="T19" s="424"/>
      <c r="U19" s="424"/>
      <c r="V19" s="424"/>
      <c r="W19" s="424"/>
      <c r="X19" s="424"/>
      <c r="Y19" s="424"/>
      <c r="Z19" s="424"/>
      <c r="AA19" s="424"/>
      <c r="AB19" s="424"/>
      <c r="AC19" s="424"/>
      <c r="AD19" s="424"/>
      <c r="AE19" s="424"/>
      <c r="AF19" s="424"/>
      <c r="AG19" s="424"/>
      <c r="AH19" s="424"/>
      <c r="AI19" s="425"/>
    </row>
    <row r="20" spans="1:39" ht="19.5" customHeight="1" x14ac:dyDescent="0.2">
      <c r="A20" s="473"/>
      <c r="B20" s="474"/>
      <c r="C20" s="474"/>
      <c r="D20" s="474"/>
      <c r="E20" s="483"/>
      <c r="F20" s="484"/>
      <c r="G20" s="480"/>
      <c r="H20" s="480"/>
      <c r="I20" s="480"/>
      <c r="J20" s="480"/>
      <c r="K20" s="480"/>
      <c r="L20" s="423"/>
      <c r="M20" s="424"/>
      <c r="N20" s="424"/>
      <c r="O20" s="424"/>
      <c r="P20" s="424"/>
      <c r="Q20" s="424"/>
      <c r="R20" s="424"/>
      <c r="S20" s="424"/>
      <c r="T20" s="424"/>
      <c r="U20" s="424"/>
      <c r="V20" s="424"/>
      <c r="W20" s="424"/>
      <c r="X20" s="424"/>
      <c r="Y20" s="424"/>
      <c r="Z20" s="424"/>
      <c r="AA20" s="424"/>
      <c r="AB20" s="424"/>
      <c r="AC20" s="424"/>
      <c r="AD20" s="424"/>
      <c r="AE20" s="424"/>
      <c r="AF20" s="424"/>
      <c r="AG20" s="424"/>
      <c r="AH20" s="424"/>
      <c r="AI20" s="425"/>
    </row>
    <row r="21" spans="1:39" ht="19.5" customHeight="1" x14ac:dyDescent="0.2">
      <c r="A21" s="473"/>
      <c r="B21" s="474"/>
      <c r="C21" s="474"/>
      <c r="D21" s="474"/>
      <c r="E21" s="436"/>
      <c r="F21" s="438"/>
      <c r="G21" s="480"/>
      <c r="H21" s="480"/>
      <c r="I21" s="480"/>
      <c r="J21" s="480"/>
      <c r="K21" s="480"/>
      <c r="L21" s="423"/>
      <c r="M21" s="424"/>
      <c r="N21" s="424"/>
      <c r="O21" s="424"/>
      <c r="P21" s="424"/>
      <c r="Q21" s="424"/>
      <c r="R21" s="424"/>
      <c r="S21" s="424"/>
      <c r="T21" s="424"/>
      <c r="U21" s="424"/>
      <c r="V21" s="424"/>
      <c r="W21" s="424"/>
      <c r="X21" s="424"/>
      <c r="Y21" s="424"/>
      <c r="Z21" s="424"/>
      <c r="AA21" s="424"/>
      <c r="AB21" s="424"/>
      <c r="AC21" s="424"/>
      <c r="AD21" s="424"/>
      <c r="AE21" s="424"/>
      <c r="AF21" s="424"/>
      <c r="AG21" s="424"/>
      <c r="AH21" s="424"/>
      <c r="AI21" s="425"/>
    </row>
    <row r="22" spans="1:39" ht="19.5" customHeight="1" x14ac:dyDescent="0.2">
      <c r="A22" s="473"/>
      <c r="B22" s="474"/>
      <c r="C22" s="474"/>
      <c r="D22" s="474"/>
      <c r="E22" s="477">
        <v>2</v>
      </c>
      <c r="F22" s="478"/>
      <c r="G22" s="480" t="s">
        <v>124</v>
      </c>
      <c r="H22" s="480"/>
      <c r="I22" s="480"/>
      <c r="J22" s="480"/>
      <c r="K22" s="480"/>
      <c r="L22" s="394"/>
      <c r="M22" s="395"/>
      <c r="N22" s="395"/>
      <c r="O22" s="395"/>
      <c r="P22" s="395"/>
      <c r="Q22" s="395"/>
      <c r="R22" s="395"/>
      <c r="S22" s="395"/>
      <c r="T22" s="395"/>
      <c r="U22" s="395"/>
      <c r="V22" s="395"/>
      <c r="W22" s="395"/>
      <c r="X22" s="395"/>
      <c r="Y22" s="395"/>
      <c r="Z22" s="395"/>
      <c r="AA22" s="395"/>
      <c r="AB22" s="395"/>
      <c r="AC22" s="395"/>
      <c r="AD22" s="395"/>
      <c r="AE22" s="395"/>
      <c r="AF22" s="395"/>
      <c r="AG22" s="395"/>
      <c r="AH22" s="395"/>
      <c r="AI22" s="396"/>
    </row>
    <row r="23" spans="1:39" ht="19.5" customHeight="1" x14ac:dyDescent="0.2">
      <c r="A23" s="473"/>
      <c r="B23" s="474"/>
      <c r="C23" s="474"/>
      <c r="D23" s="474"/>
      <c r="E23" s="483"/>
      <c r="F23" s="484"/>
      <c r="G23" s="481" t="s">
        <v>125</v>
      </c>
      <c r="H23" s="481"/>
      <c r="I23" s="481"/>
      <c r="J23" s="481"/>
      <c r="K23" s="481"/>
      <c r="L23" s="388"/>
      <c r="M23" s="389"/>
      <c r="N23" s="389"/>
      <c r="O23" s="389"/>
      <c r="P23" s="389"/>
      <c r="Q23" s="389"/>
      <c r="R23" s="389"/>
      <c r="S23" s="389"/>
      <c r="T23" s="389"/>
      <c r="U23" s="389"/>
      <c r="V23" s="389"/>
      <c r="W23" s="389"/>
      <c r="X23" s="389"/>
      <c r="Y23" s="389"/>
      <c r="Z23" s="389"/>
      <c r="AA23" s="389"/>
      <c r="AB23" s="389"/>
      <c r="AC23" s="389"/>
      <c r="AD23" s="389"/>
      <c r="AE23" s="389"/>
      <c r="AF23" s="389"/>
      <c r="AG23" s="389"/>
      <c r="AH23" s="389"/>
      <c r="AI23" s="390"/>
    </row>
    <row r="24" spans="1:39" ht="19.5" customHeight="1" x14ac:dyDescent="0.2">
      <c r="A24" s="473"/>
      <c r="B24" s="474"/>
      <c r="C24" s="474"/>
      <c r="D24" s="474"/>
      <c r="E24" s="483"/>
      <c r="F24" s="484"/>
      <c r="G24" s="480"/>
      <c r="H24" s="480"/>
      <c r="I24" s="480"/>
      <c r="J24" s="480"/>
      <c r="K24" s="480"/>
      <c r="L24" s="388"/>
      <c r="M24" s="389"/>
      <c r="N24" s="389"/>
      <c r="O24" s="389"/>
      <c r="P24" s="389"/>
      <c r="Q24" s="389"/>
      <c r="R24" s="389"/>
      <c r="S24" s="389"/>
      <c r="T24" s="389"/>
      <c r="U24" s="389"/>
      <c r="V24" s="389"/>
      <c r="W24" s="389"/>
      <c r="X24" s="389"/>
      <c r="Y24" s="389"/>
      <c r="Z24" s="389"/>
      <c r="AA24" s="389"/>
      <c r="AB24" s="389"/>
      <c r="AC24" s="389"/>
      <c r="AD24" s="389"/>
      <c r="AE24" s="389"/>
      <c r="AF24" s="389"/>
      <c r="AG24" s="389"/>
      <c r="AH24" s="389"/>
      <c r="AI24" s="390"/>
    </row>
    <row r="25" spans="1:39" ht="19.5" customHeight="1" thickBot="1" x14ac:dyDescent="0.25">
      <c r="A25" s="475"/>
      <c r="B25" s="476"/>
      <c r="C25" s="476"/>
      <c r="D25" s="476"/>
      <c r="E25" s="485"/>
      <c r="F25" s="486"/>
      <c r="G25" s="482"/>
      <c r="H25" s="482"/>
      <c r="I25" s="482"/>
      <c r="J25" s="482"/>
      <c r="K25" s="482"/>
      <c r="L25" s="391"/>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3"/>
    </row>
    <row r="26" spans="1:39" ht="11.25" customHeight="1" x14ac:dyDescent="0.2">
      <c r="A26" s="164"/>
      <c r="B26" s="164"/>
      <c r="C26" s="164"/>
      <c r="D26" s="164"/>
      <c r="E26" s="164"/>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row>
    <row r="27" spans="1:39" ht="11.25" customHeight="1" thickBot="1" x14ac:dyDescent="0.25">
      <c r="A27" s="165"/>
      <c r="B27" s="165"/>
      <c r="C27" s="165"/>
      <c r="D27" s="161"/>
      <c r="E27" s="161"/>
    </row>
    <row r="28" spans="1:39" ht="15" customHeight="1" x14ac:dyDescent="0.2">
      <c r="A28" s="413" t="s">
        <v>132</v>
      </c>
      <c r="B28" s="414"/>
      <c r="C28" s="414"/>
      <c r="D28" s="414"/>
      <c r="E28" s="414"/>
      <c r="F28" s="414"/>
      <c r="G28" s="414"/>
      <c r="H28" s="414"/>
      <c r="I28" s="414"/>
      <c r="J28" s="414"/>
      <c r="K28" s="414"/>
      <c r="L28" s="414"/>
      <c r="M28" s="414"/>
      <c r="N28" s="414"/>
      <c r="O28" s="414"/>
      <c r="P28" s="414"/>
      <c r="Q28" s="414"/>
      <c r="R28" s="414"/>
      <c r="S28" s="414"/>
      <c r="T28" s="414"/>
      <c r="U28" s="414"/>
      <c r="V28" s="414"/>
      <c r="W28" s="414"/>
      <c r="X28" s="414"/>
      <c r="Y28" s="414"/>
      <c r="Z28" s="414"/>
      <c r="AA28" s="414"/>
      <c r="AB28" s="414"/>
      <c r="AC28" s="414"/>
      <c r="AD28" s="414"/>
      <c r="AE28" s="414"/>
      <c r="AF28" s="414"/>
      <c r="AG28" s="414"/>
      <c r="AH28" s="414"/>
      <c r="AI28" s="415"/>
    </row>
    <row r="29" spans="1:39" ht="18" customHeight="1" x14ac:dyDescent="0.2">
      <c r="A29" s="409"/>
      <c r="B29" s="410"/>
      <c r="C29" s="410"/>
      <c r="D29" s="410"/>
      <c r="E29" s="410"/>
      <c r="F29" s="410"/>
      <c r="G29" s="410"/>
      <c r="H29" s="410"/>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416"/>
      <c r="AL29" s="420"/>
      <c r="AM29" s="420"/>
    </row>
    <row r="30" spans="1:39" ht="18" customHeight="1" x14ac:dyDescent="0.2">
      <c r="A30" s="449" t="s">
        <v>133</v>
      </c>
      <c r="B30" s="450"/>
      <c r="C30" s="458" t="s">
        <v>134</v>
      </c>
      <c r="D30" s="458"/>
      <c r="E30" s="458"/>
      <c r="F30" s="458"/>
      <c r="G30" s="458"/>
      <c r="H30" s="458"/>
      <c r="I30" s="458"/>
      <c r="J30" s="458"/>
      <c r="K30" s="458"/>
      <c r="L30" s="458"/>
      <c r="M30" s="458"/>
      <c r="N30" s="458"/>
      <c r="O30" s="458"/>
      <c r="P30" s="458"/>
      <c r="Q30" s="458"/>
      <c r="R30" s="458"/>
      <c r="S30" s="458"/>
      <c r="T30" s="458"/>
      <c r="U30" s="458"/>
      <c r="V30" s="458"/>
      <c r="W30" s="458"/>
      <c r="X30" s="458"/>
      <c r="Y30" s="458"/>
      <c r="Z30" s="458"/>
      <c r="AA30" s="458"/>
      <c r="AB30" s="458"/>
      <c r="AC30" s="458"/>
      <c r="AD30" s="458"/>
      <c r="AE30" s="458"/>
      <c r="AF30" s="458"/>
      <c r="AG30" s="458"/>
      <c r="AH30" s="458"/>
      <c r="AI30" s="459"/>
      <c r="AL30" s="420"/>
      <c r="AM30" s="420"/>
    </row>
    <row r="31" spans="1:39" ht="18" customHeight="1" x14ac:dyDescent="0.2">
      <c r="A31" s="451"/>
      <c r="B31" s="452"/>
      <c r="C31" s="460"/>
      <c r="D31" s="460"/>
      <c r="E31" s="460"/>
      <c r="F31" s="460"/>
      <c r="G31" s="460"/>
      <c r="H31" s="460"/>
      <c r="I31" s="460"/>
      <c r="J31" s="460"/>
      <c r="K31" s="460"/>
      <c r="L31" s="460"/>
      <c r="M31" s="460"/>
      <c r="N31" s="460"/>
      <c r="O31" s="460"/>
      <c r="P31" s="460"/>
      <c r="Q31" s="460"/>
      <c r="R31" s="460"/>
      <c r="S31" s="460"/>
      <c r="T31" s="460"/>
      <c r="U31" s="460"/>
      <c r="V31" s="460"/>
      <c r="W31" s="460"/>
      <c r="X31" s="460"/>
      <c r="Y31" s="460"/>
      <c r="Z31" s="460"/>
      <c r="AA31" s="460"/>
      <c r="AB31" s="460"/>
      <c r="AC31" s="460"/>
      <c r="AD31" s="460"/>
      <c r="AE31" s="460"/>
      <c r="AF31" s="460"/>
      <c r="AG31" s="460"/>
      <c r="AH31" s="460"/>
      <c r="AI31" s="461"/>
    </row>
    <row r="32" spans="1:39" ht="18" customHeight="1" x14ac:dyDescent="0.2">
      <c r="A32" s="451" t="s">
        <v>135</v>
      </c>
      <c r="B32" s="452"/>
      <c r="C32" s="389" t="s">
        <v>136</v>
      </c>
      <c r="D32" s="389"/>
      <c r="E32" s="389"/>
      <c r="F32" s="389"/>
      <c r="G32" s="389"/>
      <c r="H32" s="389"/>
      <c r="I32" s="389"/>
      <c r="J32" s="389"/>
      <c r="K32" s="389"/>
      <c r="L32" s="389"/>
      <c r="M32" s="389"/>
      <c r="N32" s="389"/>
      <c r="O32" s="389"/>
      <c r="P32" s="389"/>
      <c r="Q32" s="389"/>
      <c r="R32" s="389"/>
      <c r="S32" s="389"/>
      <c r="T32" s="389"/>
      <c r="U32" s="389"/>
      <c r="V32" s="389"/>
      <c r="W32" s="389"/>
      <c r="X32" s="389"/>
      <c r="Y32" s="389"/>
      <c r="Z32" s="389"/>
      <c r="AA32" s="389"/>
      <c r="AB32" s="389"/>
      <c r="AC32" s="389"/>
      <c r="AD32" s="389"/>
      <c r="AE32" s="389"/>
      <c r="AF32" s="389"/>
      <c r="AG32" s="389"/>
      <c r="AH32" s="389"/>
      <c r="AI32" s="390"/>
    </row>
    <row r="33" spans="1:35" ht="18" customHeight="1" x14ac:dyDescent="0.2">
      <c r="A33" s="451"/>
      <c r="B33" s="452"/>
      <c r="C33" s="389"/>
      <c r="D33" s="389"/>
      <c r="E33" s="389"/>
      <c r="F33" s="389"/>
      <c r="G33" s="389"/>
      <c r="H33" s="389"/>
      <c r="I33" s="389"/>
      <c r="J33" s="389"/>
      <c r="K33" s="389"/>
      <c r="L33" s="389"/>
      <c r="M33" s="389"/>
      <c r="N33" s="389"/>
      <c r="O33" s="389"/>
      <c r="P33" s="389"/>
      <c r="Q33" s="389"/>
      <c r="R33" s="389"/>
      <c r="S33" s="389"/>
      <c r="T33" s="389"/>
      <c r="U33" s="389"/>
      <c r="V33" s="389"/>
      <c r="W33" s="389"/>
      <c r="X33" s="389"/>
      <c r="Y33" s="389"/>
      <c r="Z33" s="389"/>
      <c r="AA33" s="389"/>
      <c r="AB33" s="389"/>
      <c r="AC33" s="389"/>
      <c r="AD33" s="389"/>
      <c r="AE33" s="389"/>
      <c r="AF33" s="389"/>
      <c r="AG33" s="389"/>
      <c r="AH33" s="389"/>
      <c r="AI33" s="390"/>
    </row>
    <row r="34" spans="1:35" ht="18" customHeight="1" thickBot="1" x14ac:dyDescent="0.25">
      <c r="A34" s="166"/>
      <c r="B34" s="167"/>
      <c r="C34" s="167"/>
      <c r="D34" s="168"/>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9"/>
    </row>
    <row r="35" spans="1:35" ht="18" customHeight="1" thickTop="1" x14ac:dyDescent="0.2">
      <c r="A35" s="455" t="s">
        <v>137</v>
      </c>
      <c r="B35" s="456"/>
      <c r="C35" s="456"/>
      <c r="D35" s="456"/>
      <c r="E35" s="456"/>
      <c r="F35" s="456"/>
      <c r="G35" s="456"/>
      <c r="H35" s="456"/>
      <c r="I35" s="456"/>
      <c r="J35" s="456"/>
      <c r="K35" s="456"/>
      <c r="L35" s="456"/>
      <c r="M35" s="456"/>
      <c r="N35" s="456"/>
      <c r="O35" s="456"/>
      <c r="P35" s="456"/>
      <c r="Q35" s="456"/>
      <c r="R35" s="456"/>
      <c r="S35" s="456"/>
      <c r="T35" s="456"/>
      <c r="U35" s="456"/>
      <c r="V35" s="456"/>
      <c r="W35" s="456"/>
      <c r="X35" s="456"/>
      <c r="Y35" s="456"/>
      <c r="Z35" s="456"/>
      <c r="AA35" s="456"/>
      <c r="AB35" s="456"/>
      <c r="AC35" s="456"/>
      <c r="AD35" s="456"/>
      <c r="AE35" s="456"/>
      <c r="AF35" s="456"/>
      <c r="AG35" s="456"/>
      <c r="AH35" s="456"/>
      <c r="AI35" s="457"/>
    </row>
    <row r="36" spans="1:35" ht="18" customHeight="1" x14ac:dyDescent="0.2">
      <c r="A36" s="409"/>
      <c r="B36" s="410"/>
      <c r="C36" s="410"/>
      <c r="D36" s="410"/>
      <c r="E36" s="410"/>
      <c r="F36" s="410"/>
      <c r="G36" s="410"/>
      <c r="H36" s="410"/>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6"/>
    </row>
    <row r="37" spans="1:35" ht="18" customHeight="1" x14ac:dyDescent="0.2">
      <c r="A37" s="170" t="s">
        <v>138</v>
      </c>
      <c r="B37" s="171"/>
      <c r="C37" s="171"/>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3"/>
    </row>
    <row r="38" spans="1:35" ht="18" customHeight="1" x14ac:dyDescent="0.2">
      <c r="A38" s="419" t="s">
        <v>139</v>
      </c>
      <c r="B38" s="453"/>
      <c r="C38" s="460" t="s">
        <v>140</v>
      </c>
      <c r="D38" s="460"/>
      <c r="E38" s="460"/>
      <c r="F38" s="460"/>
      <c r="G38" s="460"/>
      <c r="H38" s="460"/>
      <c r="I38" s="460"/>
      <c r="J38" s="460"/>
      <c r="K38" s="460"/>
      <c r="L38" s="460"/>
      <c r="M38" s="460"/>
      <c r="N38" s="460"/>
      <c r="O38" s="460"/>
      <c r="P38" s="460"/>
      <c r="Q38" s="460"/>
      <c r="R38" s="460"/>
      <c r="S38" s="460"/>
      <c r="T38" s="460"/>
      <c r="U38" s="460"/>
      <c r="V38" s="460"/>
      <c r="W38" s="460"/>
      <c r="X38" s="460"/>
      <c r="Y38" s="460"/>
      <c r="Z38" s="460"/>
      <c r="AA38" s="460"/>
      <c r="AB38" s="460"/>
      <c r="AC38" s="460"/>
      <c r="AD38" s="460"/>
      <c r="AE38" s="460"/>
      <c r="AF38" s="460"/>
      <c r="AG38" s="460"/>
      <c r="AH38" s="460"/>
      <c r="AI38" s="461"/>
    </row>
    <row r="39" spans="1:35" ht="18" customHeight="1" x14ac:dyDescent="0.2">
      <c r="A39" s="454"/>
      <c r="B39" s="453"/>
      <c r="C39" s="460"/>
      <c r="D39" s="460"/>
      <c r="E39" s="460"/>
      <c r="F39" s="460"/>
      <c r="G39" s="460"/>
      <c r="H39" s="460"/>
      <c r="I39" s="460"/>
      <c r="J39" s="460"/>
      <c r="K39" s="460"/>
      <c r="L39" s="460"/>
      <c r="M39" s="460"/>
      <c r="N39" s="460"/>
      <c r="O39" s="460"/>
      <c r="P39" s="460"/>
      <c r="Q39" s="460"/>
      <c r="R39" s="460"/>
      <c r="S39" s="460"/>
      <c r="T39" s="460"/>
      <c r="U39" s="460"/>
      <c r="V39" s="460"/>
      <c r="W39" s="460"/>
      <c r="X39" s="460"/>
      <c r="Y39" s="460"/>
      <c r="Z39" s="460"/>
      <c r="AA39" s="460"/>
      <c r="AB39" s="460"/>
      <c r="AC39" s="460"/>
      <c r="AD39" s="460"/>
      <c r="AE39" s="460"/>
      <c r="AF39" s="460"/>
      <c r="AG39" s="460"/>
      <c r="AH39" s="460"/>
      <c r="AI39" s="461"/>
    </row>
    <row r="40" spans="1:35" ht="18" customHeight="1" x14ac:dyDescent="0.2">
      <c r="A40" s="454"/>
      <c r="B40" s="453"/>
      <c r="C40" s="460"/>
      <c r="D40" s="460"/>
      <c r="E40" s="460"/>
      <c r="F40" s="460"/>
      <c r="G40" s="460"/>
      <c r="H40" s="460"/>
      <c r="I40" s="460"/>
      <c r="J40" s="460"/>
      <c r="K40" s="460"/>
      <c r="L40" s="460"/>
      <c r="M40" s="460"/>
      <c r="N40" s="460"/>
      <c r="O40" s="460"/>
      <c r="P40" s="460"/>
      <c r="Q40" s="460"/>
      <c r="R40" s="460"/>
      <c r="S40" s="460"/>
      <c r="T40" s="460"/>
      <c r="U40" s="460"/>
      <c r="V40" s="460"/>
      <c r="W40" s="460"/>
      <c r="X40" s="460"/>
      <c r="Y40" s="460"/>
      <c r="Z40" s="460"/>
      <c r="AA40" s="460"/>
      <c r="AB40" s="460"/>
      <c r="AC40" s="460"/>
      <c r="AD40" s="460"/>
      <c r="AE40" s="460"/>
      <c r="AF40" s="460"/>
      <c r="AG40" s="460"/>
      <c r="AH40" s="460"/>
      <c r="AI40" s="461"/>
    </row>
    <row r="41" spans="1:35" ht="18" customHeight="1" x14ac:dyDescent="0.2">
      <c r="A41" s="174"/>
      <c r="D41" s="160" t="s">
        <v>141</v>
      </c>
      <c r="E41" s="175"/>
      <c r="F41" s="175"/>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6"/>
    </row>
    <row r="42" spans="1:35" ht="18" customHeight="1" x14ac:dyDescent="0.2">
      <c r="A42" s="177"/>
      <c r="B42" s="178"/>
      <c r="C42" s="178"/>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80"/>
    </row>
    <row r="43" spans="1:35" ht="18" customHeight="1" x14ac:dyDescent="0.2">
      <c r="A43" s="181"/>
      <c r="B43" s="178"/>
      <c r="C43" s="178"/>
      <c r="D43" s="179"/>
      <c r="E43" s="179"/>
      <c r="F43" s="179"/>
      <c r="G43" s="179"/>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80"/>
    </row>
    <row r="44" spans="1:35" ht="18" customHeight="1" x14ac:dyDescent="0.2">
      <c r="A44" s="177"/>
      <c r="B44" s="179"/>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80"/>
    </row>
    <row r="45" spans="1:35" ht="18" customHeight="1" x14ac:dyDescent="0.2">
      <c r="A45" s="177"/>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80"/>
    </row>
    <row r="46" spans="1:35" ht="18" customHeight="1" x14ac:dyDescent="0.2">
      <c r="A46" s="177"/>
      <c r="B46" s="179"/>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80"/>
    </row>
    <row r="47" spans="1:35" ht="18" customHeight="1" x14ac:dyDescent="0.2">
      <c r="A47" s="174"/>
      <c r="AI47" s="182"/>
    </row>
    <row r="48" spans="1:35" ht="18" customHeight="1" x14ac:dyDescent="0.2">
      <c r="A48" s="174"/>
      <c r="AI48" s="182"/>
    </row>
    <row r="49" spans="1:35" ht="18" customHeight="1" x14ac:dyDescent="0.2">
      <c r="A49" s="174"/>
      <c r="AI49" s="182"/>
    </row>
    <row r="50" spans="1:35" ht="18" customHeight="1" x14ac:dyDescent="0.2">
      <c r="A50" s="183" t="s">
        <v>142</v>
      </c>
      <c r="B50" s="171"/>
      <c r="C50" s="171"/>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3"/>
    </row>
    <row r="51" spans="1:35" ht="18" customHeight="1" x14ac:dyDescent="0.2">
      <c r="A51" s="445" t="s">
        <v>135</v>
      </c>
      <c r="B51" s="446"/>
      <c r="C51" s="462" t="s">
        <v>184</v>
      </c>
      <c r="D51" s="462"/>
      <c r="E51" s="462"/>
      <c r="F51" s="462"/>
      <c r="G51" s="462"/>
      <c r="H51" s="462"/>
      <c r="I51" s="462"/>
      <c r="J51" s="462"/>
      <c r="K51" s="462"/>
      <c r="L51" s="462"/>
      <c r="M51" s="462"/>
      <c r="N51" s="462"/>
      <c r="O51" s="462"/>
      <c r="P51" s="462"/>
      <c r="Q51" s="462"/>
      <c r="R51" s="462"/>
      <c r="S51" s="462"/>
      <c r="T51" s="462"/>
      <c r="U51" s="462"/>
      <c r="V51" s="462"/>
      <c r="W51" s="462"/>
      <c r="X51" s="462"/>
      <c r="Y51" s="462"/>
      <c r="Z51" s="462"/>
      <c r="AA51" s="462"/>
      <c r="AB51" s="462"/>
      <c r="AC51" s="462"/>
      <c r="AD51" s="462"/>
      <c r="AE51" s="462"/>
      <c r="AF51" s="462"/>
      <c r="AG51" s="462"/>
      <c r="AH51" s="462"/>
      <c r="AI51" s="463"/>
    </row>
    <row r="52" spans="1:35" ht="18" customHeight="1" thickBot="1" x14ac:dyDescent="0.25">
      <c r="A52" s="447"/>
      <c r="B52" s="448"/>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5"/>
    </row>
    <row r="62" spans="1:35" ht="26.25" customHeight="1" x14ac:dyDescent="0.2"/>
    <row r="63" spans="1:35" ht="26.25" customHeight="1" x14ac:dyDescent="0.2"/>
    <row r="64" spans="1:35" ht="26.25" customHeight="1" x14ac:dyDescent="0.2"/>
    <row r="65" ht="26.25" customHeight="1" x14ac:dyDescent="0.2"/>
  </sheetData>
  <sheetProtection sheet="1" selectLockedCells="1"/>
  <mergeCells count="52">
    <mergeCell ref="A11:D14"/>
    <mergeCell ref="A15:D16"/>
    <mergeCell ref="A17:D25"/>
    <mergeCell ref="E11:I11"/>
    <mergeCell ref="E12:I14"/>
    <mergeCell ref="E15:G16"/>
    <mergeCell ref="E17:AI17"/>
    <mergeCell ref="G18:K18"/>
    <mergeCell ref="G19:K21"/>
    <mergeCell ref="G22:K22"/>
    <mergeCell ref="G23:K25"/>
    <mergeCell ref="E18:F21"/>
    <mergeCell ref="E22:F25"/>
    <mergeCell ref="L22:AI22"/>
    <mergeCell ref="Z15:AA15"/>
    <mergeCell ref="H15:S16"/>
    <mergeCell ref="AL29:AM30"/>
    <mergeCell ref="A51:B52"/>
    <mergeCell ref="A28:AI29"/>
    <mergeCell ref="A30:B31"/>
    <mergeCell ref="A32:B33"/>
    <mergeCell ref="A38:B40"/>
    <mergeCell ref="A35:AI36"/>
    <mergeCell ref="C30:AI31"/>
    <mergeCell ref="C32:AI33"/>
    <mergeCell ref="C38:AI40"/>
    <mergeCell ref="C51:AI52"/>
    <mergeCell ref="T15:U15"/>
    <mergeCell ref="V15:W15"/>
    <mergeCell ref="AD16:AH16"/>
    <mergeCell ref="T16:U16"/>
    <mergeCell ref="E5:I5"/>
    <mergeCell ref="E6:I8"/>
    <mergeCell ref="X15:Y15"/>
    <mergeCell ref="AB15:AC15"/>
    <mergeCell ref="J12:AI14"/>
    <mergeCell ref="L23:AI25"/>
    <mergeCell ref="L18:AI18"/>
    <mergeCell ref="AB16:AC16"/>
    <mergeCell ref="V16:W16"/>
    <mergeCell ref="R2:AI2"/>
    <mergeCell ref="O2:Q2"/>
    <mergeCell ref="A9:AI10"/>
    <mergeCell ref="J6:AI8"/>
    <mergeCell ref="J5:AI5"/>
    <mergeCell ref="A3:AI4"/>
    <mergeCell ref="A5:D8"/>
    <mergeCell ref="J11:AI11"/>
    <mergeCell ref="L19:AI21"/>
    <mergeCell ref="X16:Y16"/>
    <mergeCell ref="AD15:AI15"/>
    <mergeCell ref="Z16:AA16"/>
  </mergeCells>
  <phoneticPr fontId="2"/>
  <dataValidations xWindow="861" yWindow="271" count="1">
    <dataValidation type="whole" allowBlank="1" showInputMessage="1" showErrorMessage="1" sqref="T15:AC16"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CF81"/>
  <sheetViews>
    <sheetView view="pageBreakPreview" zoomScale="145" zoomScaleNormal="100" zoomScaleSheetLayoutView="145" workbookViewId="0">
      <selection activeCell="AM9" sqref="AM9"/>
    </sheetView>
  </sheetViews>
  <sheetFormatPr defaultColWidth="3.1796875" defaultRowHeight="13" x14ac:dyDescent="0.2"/>
  <cols>
    <col min="1" max="3" width="1.7265625" style="2" customWidth="1"/>
    <col min="4" max="41" width="2" style="2" customWidth="1"/>
    <col min="42" max="42" width="2.81640625" style="2" customWidth="1"/>
    <col min="43" max="83" width="2" style="2" customWidth="1"/>
    <col min="84" max="84" width="3.7265625" style="2" customWidth="1"/>
    <col min="85" max="16384" width="3.1796875" style="2"/>
  </cols>
  <sheetData>
    <row r="1" spans="1:84" ht="18.75" customHeight="1" x14ac:dyDescent="0.2">
      <c r="A1" s="45" t="s">
        <v>143</v>
      </c>
      <c r="B1" s="1"/>
      <c r="Z1" s="3"/>
      <c r="AA1" s="3"/>
      <c r="AB1" s="3"/>
      <c r="AC1" s="3"/>
      <c r="AD1" s="3"/>
      <c r="AE1" s="3"/>
      <c r="AF1" s="3"/>
      <c r="AG1" s="3"/>
      <c r="AH1" s="3"/>
      <c r="AI1" s="3"/>
      <c r="AJ1" s="3"/>
      <c r="AK1" s="3"/>
      <c r="AL1" s="3"/>
      <c r="AM1" s="3"/>
      <c r="AN1" s="3"/>
      <c r="AO1" s="3"/>
      <c r="AP1" s="4"/>
    </row>
    <row r="2" spans="1:84" ht="18.75" customHeight="1" x14ac:dyDescent="0.2">
      <c r="A2" s="488" t="s">
        <v>144</v>
      </c>
      <c r="B2" s="488"/>
      <c r="C2" s="488"/>
      <c r="D2" s="488"/>
      <c r="E2" s="488"/>
      <c r="F2" s="488"/>
      <c r="G2" s="489" t="s">
        <v>185</v>
      </c>
      <c r="H2" s="489"/>
      <c r="I2" s="489"/>
      <c r="J2" s="489"/>
      <c r="K2" s="489"/>
      <c r="L2" s="489"/>
      <c r="M2" s="489"/>
      <c r="N2" s="489"/>
      <c r="O2" s="489"/>
      <c r="P2" s="489"/>
      <c r="Q2" s="489"/>
      <c r="R2" s="489"/>
      <c r="S2" s="489"/>
      <c r="T2" s="489"/>
      <c r="U2" s="489"/>
      <c r="V2" s="489"/>
      <c r="W2" s="489"/>
      <c r="X2" s="489"/>
      <c r="Y2" s="489"/>
      <c r="Z2" s="489"/>
      <c r="AA2" s="489"/>
      <c r="AB2" s="489"/>
      <c r="AC2" s="489"/>
      <c r="AD2" s="489"/>
      <c r="AE2" s="489"/>
      <c r="AF2" s="489"/>
      <c r="AG2" s="489"/>
      <c r="AH2" s="489"/>
      <c r="AI2" s="489"/>
      <c r="AJ2" s="489"/>
      <c r="AK2" s="489"/>
      <c r="AL2" s="489"/>
      <c r="AM2" s="489"/>
      <c r="AN2" s="489"/>
      <c r="AO2" s="489"/>
      <c r="AP2" s="489"/>
      <c r="AQ2" s="15"/>
      <c r="AR2" s="15"/>
      <c r="AS2" s="15"/>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6"/>
    </row>
    <row r="3" spans="1:84" ht="18.75" customHeight="1" x14ac:dyDescent="0.2">
      <c r="A3" s="490" t="s">
        <v>145</v>
      </c>
      <c r="B3" s="491"/>
      <c r="C3" s="491"/>
      <c r="D3" s="491"/>
      <c r="E3" s="491"/>
      <c r="F3" s="492"/>
      <c r="G3" s="493"/>
      <c r="H3" s="494"/>
      <c r="I3" s="494"/>
      <c r="J3" s="494"/>
      <c r="K3" s="494"/>
      <c r="L3" s="494"/>
      <c r="M3" s="494"/>
      <c r="N3" s="494"/>
      <c r="O3" s="494"/>
      <c r="P3" s="494"/>
      <c r="Q3" s="494"/>
      <c r="R3" s="494"/>
      <c r="S3" s="494"/>
      <c r="T3" s="494"/>
      <c r="U3" s="494"/>
      <c r="V3" s="494"/>
      <c r="W3" s="494"/>
      <c r="X3" s="494"/>
      <c r="Y3" s="494"/>
      <c r="Z3" s="494"/>
      <c r="AA3" s="494"/>
      <c r="AB3" s="494"/>
      <c r="AC3" s="494"/>
      <c r="AD3" s="494"/>
      <c r="AE3" s="494"/>
      <c r="AF3" s="494"/>
      <c r="AG3" s="494"/>
      <c r="AH3" s="494"/>
      <c r="AI3" s="494"/>
      <c r="AJ3" s="494"/>
      <c r="AK3" s="494"/>
      <c r="AL3" s="494"/>
      <c r="AM3" s="494"/>
      <c r="AN3" s="494"/>
      <c r="AO3" s="494"/>
      <c r="AP3" s="495"/>
      <c r="AQ3" s="496" t="s">
        <v>146</v>
      </c>
      <c r="AR3" s="496"/>
      <c r="AS3" s="496"/>
      <c r="AT3" s="496"/>
      <c r="AU3" s="496"/>
      <c r="AV3" s="496"/>
      <c r="AW3" s="496"/>
      <c r="AX3" s="496"/>
      <c r="AY3" s="496"/>
      <c r="AZ3" s="496"/>
      <c r="BA3" s="496"/>
      <c r="BB3" s="496"/>
      <c r="BC3" s="496"/>
      <c r="BD3" s="496"/>
      <c r="BE3" s="496"/>
      <c r="BF3" s="496"/>
      <c r="BG3" s="496"/>
      <c r="BH3" s="496"/>
      <c r="BI3" s="496"/>
      <c r="BJ3" s="496"/>
      <c r="BK3" s="496"/>
      <c r="BL3" s="496"/>
      <c r="BM3" s="496"/>
      <c r="BN3" s="496"/>
      <c r="BO3" s="496"/>
      <c r="BP3" s="496"/>
      <c r="BQ3" s="496"/>
      <c r="BR3" s="496"/>
      <c r="BS3" s="496"/>
      <c r="BT3" s="496"/>
      <c r="BU3" s="496"/>
      <c r="BV3" s="496"/>
      <c r="BW3" s="496"/>
      <c r="BX3" s="496"/>
      <c r="BY3" s="496"/>
      <c r="BZ3" s="496"/>
      <c r="CA3" s="496"/>
      <c r="CB3" s="496"/>
      <c r="CC3" s="496"/>
      <c r="CD3" s="496"/>
      <c r="CE3" s="496"/>
      <c r="CF3" s="496"/>
    </row>
    <row r="4" spans="1:84" ht="22.5" customHeight="1" thickBot="1" x14ac:dyDescent="0.25">
      <c r="A4" s="497" t="s">
        <v>147</v>
      </c>
      <c r="B4" s="498"/>
      <c r="C4" s="498"/>
      <c r="D4" s="498"/>
      <c r="E4" s="498"/>
      <c r="F4" s="498"/>
      <c r="G4" s="498"/>
      <c r="H4" s="498"/>
      <c r="I4" s="498"/>
      <c r="J4" s="498"/>
      <c r="K4" s="498"/>
      <c r="L4" s="498"/>
      <c r="M4" s="498"/>
      <c r="N4" s="498"/>
      <c r="O4" s="498"/>
      <c r="P4" s="498"/>
      <c r="Q4" s="498"/>
      <c r="R4" s="498"/>
      <c r="S4" s="498"/>
      <c r="T4" s="498"/>
      <c r="U4" s="498"/>
      <c r="V4" s="498"/>
      <c r="W4" s="498"/>
      <c r="X4" s="498"/>
      <c r="Y4" s="498"/>
      <c r="Z4" s="498"/>
      <c r="AA4" s="498"/>
      <c r="AB4" s="498"/>
      <c r="AC4" s="498"/>
      <c r="AD4" s="498"/>
      <c r="AE4" s="498"/>
      <c r="AF4" s="498"/>
      <c r="AG4" s="498"/>
      <c r="AH4" s="498"/>
      <c r="AI4" s="498"/>
      <c r="AJ4" s="498"/>
      <c r="AK4" s="498"/>
      <c r="AL4" s="498"/>
      <c r="AM4" s="498"/>
      <c r="AN4" s="498"/>
      <c r="AO4" s="498"/>
      <c r="AP4" s="499"/>
      <c r="AQ4" s="500" t="s">
        <v>148</v>
      </c>
      <c r="AR4" s="501"/>
      <c r="AS4" s="501"/>
      <c r="AT4" s="501"/>
      <c r="AU4" s="501"/>
      <c r="AV4" s="501"/>
      <c r="AW4" s="501"/>
      <c r="AX4" s="501"/>
      <c r="AY4" s="501"/>
      <c r="AZ4" s="501"/>
      <c r="BA4" s="501"/>
      <c r="BB4" s="501"/>
      <c r="BC4" s="501"/>
      <c r="BD4" s="501"/>
      <c r="BE4" s="501"/>
      <c r="BF4" s="501"/>
      <c r="BG4" s="501"/>
      <c r="BH4" s="501"/>
      <c r="BI4" s="501"/>
      <c r="BJ4" s="501"/>
      <c r="BK4" s="501"/>
      <c r="BL4" s="501"/>
      <c r="BM4" s="501"/>
      <c r="BN4" s="501"/>
      <c r="BO4" s="501"/>
      <c r="BP4" s="501"/>
      <c r="BQ4" s="501"/>
      <c r="BR4" s="501"/>
      <c r="BS4" s="501"/>
      <c r="BT4" s="501"/>
      <c r="BU4" s="501"/>
      <c r="BV4" s="501"/>
      <c r="BW4" s="501"/>
      <c r="BX4" s="501"/>
      <c r="BY4" s="501"/>
      <c r="BZ4" s="501"/>
      <c r="CA4" s="501"/>
      <c r="CB4" s="501"/>
      <c r="CC4" s="501"/>
      <c r="CD4" s="501"/>
      <c r="CE4" s="501"/>
      <c r="CF4" s="502"/>
    </row>
    <row r="5" spans="1:84" ht="13.5" customHeight="1" thickTop="1" x14ac:dyDescent="0.2">
      <c r="A5" s="503" t="s">
        <v>149</v>
      </c>
      <c r="B5" s="504"/>
      <c r="C5" s="505"/>
      <c r="D5" s="6" t="s">
        <v>150</v>
      </c>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8"/>
      <c r="AP5" s="9" t="s">
        <v>151</v>
      </c>
      <c r="AQ5" s="17"/>
      <c r="AR5" s="189" t="s">
        <v>103</v>
      </c>
      <c r="AS5" s="189" t="s">
        <v>152</v>
      </c>
      <c r="AT5" s="41"/>
      <c r="AU5" s="18"/>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19"/>
    </row>
    <row r="6" spans="1:84" ht="13.5" customHeight="1" x14ac:dyDescent="0.2">
      <c r="A6" s="506"/>
      <c r="B6" s="507"/>
      <c r="C6" s="508"/>
      <c r="D6" s="10"/>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8"/>
      <c r="AP6" s="9">
        <v>2</v>
      </c>
      <c r="AQ6" s="20"/>
      <c r="AR6" s="188" t="s">
        <v>153</v>
      </c>
      <c r="AS6" s="188" t="s">
        <v>154</v>
      </c>
      <c r="AT6" s="42"/>
      <c r="AU6" s="21"/>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22"/>
    </row>
    <row r="7" spans="1:84" ht="13.5" customHeight="1" x14ac:dyDescent="0.2">
      <c r="A7" s="506"/>
      <c r="B7" s="507"/>
      <c r="C7" s="508"/>
      <c r="D7" s="10"/>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8"/>
      <c r="AP7" s="9">
        <v>3</v>
      </c>
      <c r="AQ7" s="20"/>
      <c r="AR7" s="188" t="s">
        <v>103</v>
      </c>
      <c r="AS7" s="188" t="s">
        <v>155</v>
      </c>
      <c r="AT7" s="42"/>
      <c r="AU7" s="21"/>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22"/>
    </row>
    <row r="8" spans="1:84" ht="13.5" customHeight="1" x14ac:dyDescent="0.2">
      <c r="A8" s="506"/>
      <c r="B8" s="507"/>
      <c r="C8" s="508"/>
      <c r="D8" s="10"/>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8"/>
      <c r="AP8" s="9">
        <v>4</v>
      </c>
      <c r="AQ8" s="20"/>
      <c r="AR8" s="188" t="s">
        <v>103</v>
      </c>
      <c r="AS8" s="188" t="s">
        <v>156</v>
      </c>
      <c r="AT8" s="42"/>
      <c r="AU8" s="21"/>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22"/>
    </row>
    <row r="9" spans="1:84" ht="13.5" customHeight="1" x14ac:dyDescent="0.2">
      <c r="A9" s="506"/>
      <c r="B9" s="507"/>
      <c r="C9" s="508"/>
      <c r="D9" s="11"/>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3"/>
      <c r="AP9" s="14">
        <v>5</v>
      </c>
      <c r="AQ9" s="20"/>
      <c r="AR9" s="188" t="s">
        <v>103</v>
      </c>
      <c r="AS9" s="188" t="s">
        <v>157</v>
      </c>
      <c r="AT9" s="42"/>
      <c r="AU9" s="21"/>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22"/>
    </row>
    <row r="10" spans="1:84" ht="13.5" customHeight="1" x14ac:dyDescent="0.2">
      <c r="A10" s="506"/>
      <c r="B10" s="507"/>
      <c r="C10" s="508"/>
      <c r="D10" s="10" t="s">
        <v>158</v>
      </c>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8"/>
      <c r="AP10" s="9">
        <v>1</v>
      </c>
      <c r="AQ10" s="20"/>
      <c r="AR10" s="188" t="s">
        <v>103</v>
      </c>
      <c r="AS10" s="188" t="s">
        <v>159</v>
      </c>
      <c r="AT10" s="42"/>
      <c r="AU10" s="21"/>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22"/>
    </row>
    <row r="11" spans="1:84" ht="13.5" customHeight="1" x14ac:dyDescent="0.2">
      <c r="A11" s="506"/>
      <c r="B11" s="507"/>
      <c r="C11" s="508"/>
      <c r="D11" s="10"/>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8"/>
      <c r="AP11" s="9">
        <v>2</v>
      </c>
      <c r="AQ11" s="20"/>
      <c r="AR11" s="188" t="s">
        <v>103</v>
      </c>
      <c r="AS11" s="188" t="s">
        <v>160</v>
      </c>
      <c r="AT11" s="43"/>
      <c r="AU11" s="23"/>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5"/>
    </row>
    <row r="12" spans="1:84" ht="13.5" customHeight="1" x14ac:dyDescent="0.2">
      <c r="A12" s="506"/>
      <c r="B12" s="507"/>
      <c r="C12" s="508"/>
      <c r="D12" s="10"/>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8"/>
      <c r="AP12" s="9">
        <v>3</v>
      </c>
      <c r="AQ12" s="20"/>
      <c r="AR12" s="187" t="s">
        <v>103</v>
      </c>
      <c r="AS12" s="188" t="s">
        <v>161</v>
      </c>
      <c r="AT12" s="43"/>
      <c r="AU12" s="23"/>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5"/>
    </row>
    <row r="13" spans="1:84" ht="13.5" customHeight="1" x14ac:dyDescent="0.2">
      <c r="A13" s="506"/>
      <c r="B13" s="507"/>
      <c r="C13" s="508"/>
      <c r="D13" s="10"/>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8"/>
      <c r="AP13" s="9">
        <v>4</v>
      </c>
      <c r="AQ13" s="20"/>
      <c r="AR13" s="187" t="s">
        <v>103</v>
      </c>
      <c r="AS13" s="188" t="s">
        <v>162</v>
      </c>
      <c r="AT13" s="43"/>
      <c r="AU13" s="23"/>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5"/>
    </row>
    <row r="14" spans="1:84" ht="13.5" customHeight="1" x14ac:dyDescent="0.2">
      <c r="A14" s="506"/>
      <c r="B14" s="507"/>
      <c r="C14" s="508"/>
      <c r="D14" s="11"/>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3"/>
      <c r="AP14" s="14">
        <v>5</v>
      </c>
      <c r="AQ14" s="20"/>
      <c r="AR14" s="187"/>
      <c r="AS14" s="188" t="s">
        <v>163</v>
      </c>
      <c r="AT14" s="43"/>
      <c r="AU14" s="23"/>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5"/>
    </row>
    <row r="15" spans="1:84" ht="13.5" customHeight="1" x14ac:dyDescent="0.2">
      <c r="A15" s="506"/>
      <c r="B15" s="507"/>
      <c r="C15" s="508"/>
      <c r="D15" s="10" t="s">
        <v>164</v>
      </c>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8"/>
      <c r="AP15" s="9">
        <v>1</v>
      </c>
      <c r="AQ15" s="26"/>
      <c r="AR15" s="187" t="s">
        <v>103</v>
      </c>
      <c r="AS15" s="188" t="s">
        <v>165</v>
      </c>
      <c r="AT15" s="44"/>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8"/>
    </row>
    <row r="16" spans="1:84" ht="13.5" customHeight="1" x14ac:dyDescent="0.2">
      <c r="A16" s="506"/>
      <c r="B16" s="507"/>
      <c r="C16" s="508"/>
      <c r="D16" s="10"/>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8"/>
      <c r="AP16" s="9">
        <v>2</v>
      </c>
      <c r="AQ16" s="29"/>
      <c r="AR16" s="30"/>
      <c r="AS16" s="31"/>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32"/>
    </row>
    <row r="17" spans="1:84" ht="13.5" customHeight="1" x14ac:dyDescent="0.2">
      <c r="A17" s="506"/>
      <c r="B17" s="507"/>
      <c r="C17" s="508"/>
      <c r="D17" s="6"/>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8"/>
      <c r="AP17" s="9">
        <v>3</v>
      </c>
      <c r="AQ17" s="33"/>
      <c r="AR17" s="31"/>
      <c r="AS17" s="31"/>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32"/>
    </row>
    <row r="18" spans="1:84" ht="13.5" customHeight="1" x14ac:dyDescent="0.2">
      <c r="A18" s="506"/>
      <c r="B18" s="507"/>
      <c r="C18" s="508"/>
      <c r="D18" s="6"/>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8"/>
      <c r="AP18" s="9">
        <v>4</v>
      </c>
      <c r="AQ18" s="33"/>
      <c r="AR18" s="31"/>
      <c r="AS18" s="31"/>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32"/>
    </row>
    <row r="19" spans="1:84" ht="13.5" customHeight="1" x14ac:dyDescent="0.2">
      <c r="A19" s="509"/>
      <c r="B19" s="510"/>
      <c r="C19" s="511"/>
      <c r="D19" s="11"/>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3"/>
      <c r="AP19" s="14">
        <v>5</v>
      </c>
      <c r="AQ19" s="33"/>
      <c r="AR19" s="31"/>
      <c r="AS19" s="31"/>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32"/>
    </row>
    <row r="20" spans="1:84" ht="13.5" customHeight="1" x14ac:dyDescent="0.2">
      <c r="A20" s="512" t="s">
        <v>166</v>
      </c>
      <c r="B20" s="513"/>
      <c r="C20" s="514"/>
      <c r="D20" s="6" t="s">
        <v>150</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9" t="s">
        <v>151</v>
      </c>
      <c r="AQ20" s="33"/>
      <c r="AR20" s="31"/>
      <c r="AS20" s="31"/>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32"/>
    </row>
    <row r="21" spans="1:84" ht="13.5" customHeight="1" x14ac:dyDescent="0.2">
      <c r="A21" s="506"/>
      <c r="B21" s="507"/>
      <c r="C21" s="508"/>
      <c r="D21" s="10"/>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9">
        <v>2</v>
      </c>
      <c r="AQ21" s="33"/>
      <c r="AR21" s="31"/>
      <c r="AS21" s="31"/>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32"/>
    </row>
    <row r="22" spans="1:84" ht="13.5" customHeight="1" x14ac:dyDescent="0.2">
      <c r="A22" s="506"/>
      <c r="B22" s="507"/>
      <c r="C22" s="508"/>
      <c r="D22" s="10"/>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9">
        <v>3</v>
      </c>
      <c r="AQ22" s="33"/>
      <c r="AR22" s="31"/>
      <c r="AS22" s="31"/>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32"/>
    </row>
    <row r="23" spans="1:84" ht="13.5" customHeight="1" x14ac:dyDescent="0.2">
      <c r="A23" s="506"/>
      <c r="B23" s="507"/>
      <c r="C23" s="508"/>
      <c r="D23" s="10"/>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9">
        <v>4</v>
      </c>
      <c r="AQ23" s="33"/>
      <c r="AR23" s="31"/>
      <c r="AS23" s="31"/>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32"/>
    </row>
    <row r="24" spans="1:84" ht="13.5" customHeight="1" x14ac:dyDescent="0.2">
      <c r="A24" s="506"/>
      <c r="B24" s="507"/>
      <c r="C24" s="508"/>
      <c r="D24" s="11"/>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4">
        <v>5</v>
      </c>
      <c r="AQ24" s="33"/>
      <c r="AR24" s="31"/>
      <c r="AS24" s="31"/>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32"/>
    </row>
    <row r="25" spans="1:84" ht="13.5" customHeight="1" x14ac:dyDescent="0.2">
      <c r="A25" s="506"/>
      <c r="B25" s="507"/>
      <c r="C25" s="508"/>
      <c r="D25" s="10" t="s">
        <v>158</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8"/>
      <c r="AP25" s="9">
        <v>1</v>
      </c>
      <c r="AQ25" s="33"/>
      <c r="AR25" s="31"/>
      <c r="AS25" s="31"/>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32"/>
    </row>
    <row r="26" spans="1:84" ht="13.5" customHeight="1" x14ac:dyDescent="0.2">
      <c r="A26" s="506"/>
      <c r="B26" s="507"/>
      <c r="C26" s="508"/>
      <c r="D26" s="10"/>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8"/>
      <c r="AP26" s="9">
        <v>2</v>
      </c>
      <c r="AQ26" s="33"/>
      <c r="AR26" s="31"/>
      <c r="AS26" s="31"/>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32"/>
    </row>
    <row r="27" spans="1:84" ht="13.5" customHeight="1" x14ac:dyDescent="0.2">
      <c r="A27" s="506"/>
      <c r="B27" s="507"/>
      <c r="C27" s="508"/>
      <c r="D27" s="10"/>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8"/>
      <c r="AP27" s="9">
        <v>3</v>
      </c>
      <c r="AQ27" s="33"/>
      <c r="AR27" s="31"/>
      <c r="AS27" s="31"/>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2"/>
    </row>
    <row r="28" spans="1:84" ht="13.5" customHeight="1" x14ac:dyDescent="0.2">
      <c r="A28" s="506"/>
      <c r="B28" s="507"/>
      <c r="C28" s="508"/>
      <c r="D28" s="10"/>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8"/>
      <c r="AP28" s="9">
        <v>4</v>
      </c>
      <c r="AQ28" s="33"/>
      <c r="AR28" s="31"/>
      <c r="AS28" s="31"/>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2"/>
    </row>
    <row r="29" spans="1:84" ht="13.5" customHeight="1" x14ac:dyDescent="0.2">
      <c r="A29" s="506"/>
      <c r="B29" s="507"/>
      <c r="C29" s="508"/>
      <c r="D29" s="11"/>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3"/>
      <c r="AP29" s="14">
        <v>5</v>
      </c>
      <c r="AQ29" s="33"/>
      <c r="AR29" s="31"/>
      <c r="AS29" s="31"/>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2"/>
    </row>
    <row r="30" spans="1:84" ht="13.5" customHeight="1" x14ac:dyDescent="0.2">
      <c r="A30" s="506"/>
      <c r="B30" s="507"/>
      <c r="C30" s="508"/>
      <c r="D30" s="10" t="s">
        <v>164</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9">
        <v>1</v>
      </c>
      <c r="AQ30" s="33"/>
      <c r="AR30" s="31"/>
      <c r="AS30" s="31"/>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2"/>
    </row>
    <row r="31" spans="1:84" ht="13.5" customHeight="1" x14ac:dyDescent="0.2">
      <c r="A31" s="506"/>
      <c r="B31" s="507"/>
      <c r="C31" s="508"/>
      <c r="D31" s="10"/>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9">
        <v>2</v>
      </c>
      <c r="AQ31" s="33"/>
      <c r="AR31" s="31"/>
      <c r="AS31" s="31"/>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2"/>
    </row>
    <row r="32" spans="1:84" ht="13.5" customHeight="1" x14ac:dyDescent="0.2">
      <c r="A32" s="506"/>
      <c r="B32" s="507"/>
      <c r="C32" s="508"/>
      <c r="D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9">
        <v>3</v>
      </c>
      <c r="AQ32" s="35"/>
      <c r="CF32" s="36"/>
    </row>
    <row r="33" spans="1:84" ht="13.5" customHeight="1" x14ac:dyDescent="0.2">
      <c r="A33" s="506"/>
      <c r="B33" s="507"/>
      <c r="C33" s="508"/>
      <c r="D33" s="6"/>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9">
        <v>4</v>
      </c>
      <c r="AQ33" s="35"/>
      <c r="CF33" s="36"/>
    </row>
    <row r="34" spans="1:84" ht="13.5" customHeight="1" x14ac:dyDescent="0.2">
      <c r="A34" s="509"/>
      <c r="B34" s="510"/>
      <c r="C34" s="511"/>
      <c r="D34" s="11"/>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4">
        <v>5</v>
      </c>
      <c r="AQ34" s="35"/>
      <c r="CF34" s="36"/>
    </row>
    <row r="35" spans="1:84" ht="13.5" customHeight="1" x14ac:dyDescent="0.2">
      <c r="A35" s="512" t="s">
        <v>167</v>
      </c>
      <c r="B35" s="513"/>
      <c r="C35" s="514"/>
      <c r="D35" s="6" t="s">
        <v>150</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9">
        <v>1</v>
      </c>
      <c r="AQ35" s="35"/>
      <c r="CF35" s="36"/>
    </row>
    <row r="36" spans="1:84" ht="13.5" customHeight="1" x14ac:dyDescent="0.2">
      <c r="A36" s="506"/>
      <c r="B36" s="507"/>
      <c r="C36" s="508"/>
      <c r="D36" s="10"/>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9">
        <v>2</v>
      </c>
      <c r="AQ36" s="35"/>
      <c r="CF36" s="36"/>
    </row>
    <row r="37" spans="1:84" ht="13.5" customHeight="1" x14ac:dyDescent="0.2">
      <c r="A37" s="506"/>
      <c r="B37" s="507"/>
      <c r="C37" s="508"/>
      <c r="D37" s="10"/>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9">
        <v>3</v>
      </c>
      <c r="AQ37" s="35"/>
      <c r="CF37" s="36"/>
    </row>
    <row r="38" spans="1:84" ht="13.5" customHeight="1" x14ac:dyDescent="0.2">
      <c r="A38" s="506"/>
      <c r="B38" s="507"/>
      <c r="C38" s="508"/>
      <c r="D38" s="10"/>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9">
        <v>4</v>
      </c>
      <c r="AQ38" s="35"/>
      <c r="CF38" s="36"/>
    </row>
    <row r="39" spans="1:84" ht="13.5" customHeight="1" x14ac:dyDescent="0.2">
      <c r="A39" s="506"/>
      <c r="B39" s="507"/>
      <c r="C39" s="508"/>
      <c r="D39" s="11"/>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4">
        <v>5</v>
      </c>
      <c r="AQ39" s="35"/>
      <c r="CF39" s="36"/>
    </row>
    <row r="40" spans="1:84" ht="13.5" customHeight="1" x14ac:dyDescent="0.2">
      <c r="A40" s="506"/>
      <c r="B40" s="507"/>
      <c r="C40" s="508"/>
      <c r="D40" s="10" t="s">
        <v>158</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8"/>
      <c r="AP40" s="9">
        <v>1</v>
      </c>
      <c r="AQ40" s="35"/>
      <c r="CF40" s="36"/>
    </row>
    <row r="41" spans="1:84" ht="13.5" customHeight="1" x14ac:dyDescent="0.2">
      <c r="A41" s="506"/>
      <c r="B41" s="507"/>
      <c r="C41" s="508"/>
      <c r="D41" s="10"/>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8"/>
      <c r="AP41" s="9">
        <v>2</v>
      </c>
      <c r="AQ41" s="35"/>
      <c r="CF41" s="36"/>
    </row>
    <row r="42" spans="1:84" ht="13.5" customHeight="1" x14ac:dyDescent="0.2">
      <c r="A42" s="506"/>
      <c r="B42" s="507"/>
      <c r="C42" s="508"/>
      <c r="D42" s="10"/>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8"/>
      <c r="AP42" s="9">
        <v>3</v>
      </c>
      <c r="AQ42" s="35"/>
      <c r="CF42" s="36"/>
    </row>
    <row r="43" spans="1:84" ht="13.5" customHeight="1" x14ac:dyDescent="0.2">
      <c r="A43" s="506"/>
      <c r="B43" s="507"/>
      <c r="C43" s="508"/>
      <c r="D43" s="10"/>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8"/>
      <c r="AP43" s="9">
        <v>4</v>
      </c>
      <c r="AQ43" s="35"/>
      <c r="CF43" s="36"/>
    </row>
    <row r="44" spans="1:84" ht="13.5" customHeight="1" x14ac:dyDescent="0.2">
      <c r="A44" s="506"/>
      <c r="B44" s="507"/>
      <c r="C44" s="508"/>
      <c r="D44" s="11"/>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3"/>
      <c r="AP44" s="14">
        <v>5</v>
      </c>
      <c r="AQ44" s="35"/>
      <c r="CF44" s="36"/>
    </row>
    <row r="45" spans="1:84" ht="13.5" customHeight="1" x14ac:dyDescent="0.2">
      <c r="A45" s="506"/>
      <c r="B45" s="507"/>
      <c r="C45" s="508"/>
      <c r="D45" s="10" t="s">
        <v>164</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9">
        <v>1</v>
      </c>
      <c r="AQ45" s="35"/>
      <c r="CF45" s="36"/>
    </row>
    <row r="46" spans="1:84" ht="13.5" customHeight="1" x14ac:dyDescent="0.2">
      <c r="A46" s="506"/>
      <c r="B46" s="507"/>
      <c r="C46" s="508"/>
      <c r="D46" s="10"/>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9">
        <v>2</v>
      </c>
      <c r="AQ46" s="35"/>
      <c r="CF46" s="36"/>
    </row>
    <row r="47" spans="1:84" ht="13.5" customHeight="1" x14ac:dyDescent="0.2">
      <c r="A47" s="506"/>
      <c r="B47" s="507"/>
      <c r="C47" s="508"/>
      <c r="D47" s="6"/>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9">
        <v>3</v>
      </c>
      <c r="AQ47" s="35"/>
      <c r="CF47" s="36"/>
    </row>
    <row r="48" spans="1:84" ht="13.5" customHeight="1" x14ac:dyDescent="0.2">
      <c r="A48" s="506"/>
      <c r="B48" s="507"/>
      <c r="C48" s="508"/>
      <c r="D48" s="6"/>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9">
        <v>4</v>
      </c>
      <c r="AQ48" s="35"/>
      <c r="CF48" s="36"/>
    </row>
    <row r="49" spans="1:84" ht="13.5" customHeight="1" x14ac:dyDescent="0.2">
      <c r="A49" s="509"/>
      <c r="B49" s="510"/>
      <c r="C49" s="511"/>
      <c r="D49" s="11"/>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4">
        <v>5</v>
      </c>
      <c r="AQ49" s="35"/>
      <c r="CF49" s="36"/>
    </row>
    <row r="50" spans="1:84" ht="13.5" customHeight="1" x14ac:dyDescent="0.2">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0">
    <mergeCell ref="A4:AP4"/>
    <mergeCell ref="AQ4:CF4"/>
    <mergeCell ref="A5:C19"/>
    <mergeCell ref="A20:C34"/>
    <mergeCell ref="A35:C49"/>
    <mergeCell ref="A2:F2"/>
    <mergeCell ref="G2:AP2"/>
    <mergeCell ref="A3:F3"/>
    <mergeCell ref="G3:AP3"/>
    <mergeCell ref="AQ3:CF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D92A3B-5073-42E8-9DBC-CA3F3A1EE88C}">
  <ds:schemaRefs>
    <ds:schemaRef ds:uri="http://schemas.microsoft.com/sharepoint/v3/contenttype/forms"/>
  </ds:schemaRefs>
</ds:datastoreItem>
</file>

<file path=customXml/itemProps2.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評価項目(標準)</vt:lpstr>
      <vt:lpstr>届出書</vt:lpstr>
      <vt:lpstr>様式１</vt:lpstr>
      <vt:lpstr>様式１【経常ＪＶ用】</vt:lpstr>
      <vt:lpstr>様式２</vt:lpstr>
      <vt:lpstr>様式４（対策なし）</vt:lpstr>
      <vt:lpstr>届出書!Print_Area</vt:lpstr>
      <vt:lpstr>'評価項目(標準)'!Print_Area</vt:lpstr>
      <vt:lpstr>様式１!Print_Area</vt:lpstr>
      <vt:lpstr>様式１【経常ＪＶ用】!Print_Area</vt:lpstr>
      <vt:lpstr>様式２!Print_Area</vt:lpstr>
      <vt:lpstr>'様式４（対策なし）'!Print_Area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2026-09-09T05:15:16Z</dcterms:modified>
  <cp:category/>
  <cp:contentStatus/>
</cp:coreProperties>
</file>