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showInkAnnotation="0" codeName="ThisWorkbook" defaultThemeVersion="124226"/>
  <xr:revisionPtr revIDLastSave="0" documentId="13_ncr:1_{254769DB-534A-4E9D-8E6B-133AB865AC5D}" xr6:coauthVersionLast="47" xr6:coauthVersionMax="47" xr10:uidLastSave="{00000000-0000-0000-0000-000000000000}"/>
  <bookViews>
    <workbookView xWindow="-110" yWindow="-110" windowWidth="19420" windowHeight="11500" tabRatio="800" xr2:uid="{00000000-000D-0000-FFFF-FFFF00000000}"/>
  </bookViews>
  <sheets>
    <sheet name="評価項目(標準)" sheetId="57" r:id="rId1"/>
    <sheet name="届出書" sheetId="94" r:id="rId2"/>
    <sheet name="様式１" sheetId="66" r:id="rId3"/>
    <sheet name="様式１【経常ＪＶ用】" sheetId="74" r:id="rId4"/>
    <sheet name="様式２" sheetId="80" r:id="rId5"/>
    <sheet name="様式４（対策なし）" sheetId="93" r:id="rId6"/>
  </sheets>
  <definedNames>
    <definedName name="_xlnm.Print_Area" localSheetId="1">届出書!$A$1:$AA$41</definedName>
    <definedName name="_xlnm.Print_Area" localSheetId="0">'評価項目(標準)'!$B$1:$M$45</definedName>
    <definedName name="_xlnm.Print_Area" localSheetId="2">様式１!$B$1:$L$43</definedName>
    <definedName name="_xlnm.Print_Area" localSheetId="3">様式１【経常ＪＶ用】!$B$1:$O$44</definedName>
    <definedName name="_xlnm.Print_Area" localSheetId="4">様式２!$A$1:$AI$54</definedName>
    <definedName name="_xlnm.Print_Area" localSheetId="5">'様式４（対策なし）'!$A$1:$CF$50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74" l="1"/>
  <c r="J13" i="74"/>
  <c r="G14" i="74"/>
  <c r="H14" i="74"/>
  <c r="G15" i="74"/>
  <c r="H15" i="74"/>
  <c r="G16" i="74"/>
  <c r="H16" i="74"/>
  <c r="J12" i="66"/>
  <c r="G13" i="66"/>
  <c r="H13" i="66"/>
  <c r="G14" i="66"/>
  <c r="H14" i="66"/>
  <c r="G15" i="66"/>
  <c r="H15" i="66"/>
  <c r="J21" i="66"/>
  <c r="L22" i="74"/>
  <c r="J22" i="74"/>
  <c r="J35" i="66"/>
  <c r="M22" i="74" l="1"/>
  <c r="AD17" i="80"/>
  <c r="M36" i="74" l="1"/>
  <c r="H36" i="74" l="1"/>
  <c r="E36" i="74"/>
  <c r="B36" i="74"/>
  <c r="H35" i="66" l="1"/>
  <c r="E35" i="66"/>
  <c r="B35" i="66"/>
  <c r="D32" i="74" l="1"/>
  <c r="D31" i="66"/>
  <c r="D21" i="66"/>
  <c r="H17" i="74"/>
  <c r="H18" i="74"/>
  <c r="G18" i="74"/>
  <c r="H16" i="66"/>
  <c r="H17" i="66"/>
  <c r="G17" i="66"/>
  <c r="K5" i="57"/>
  <c r="J42" i="57" s="1"/>
  <c r="J34" i="66"/>
  <c r="L35" i="74"/>
  <c r="J35" i="74"/>
  <c r="H35" i="74"/>
  <c r="E35" i="74"/>
  <c r="B35" i="74"/>
  <c r="H34" i="66"/>
  <c r="E34" i="66"/>
  <c r="B34" i="66"/>
  <c r="L32" i="74"/>
  <c r="J32" i="74"/>
  <c r="H33" i="74"/>
  <c r="J31" i="66"/>
  <c r="F31" i="66"/>
  <c r="H32" i="66"/>
  <c r="G32" i="66"/>
  <c r="B5" i="66"/>
  <c r="B6" i="74"/>
  <c r="L20" i="74"/>
  <c r="J20" i="74"/>
  <c r="J17" i="74"/>
  <c r="M17" i="74" s="1"/>
  <c r="J6" i="74"/>
  <c r="M6" i="74" s="1"/>
  <c r="J19" i="66"/>
  <c r="J16" i="66"/>
  <c r="J5" i="66"/>
  <c r="G22" i="74"/>
  <c r="H22" i="66"/>
  <c r="H21" i="66"/>
  <c r="G21" i="66"/>
  <c r="L11" i="74"/>
  <c r="L9" i="74"/>
  <c r="J11" i="74"/>
  <c r="J9" i="74"/>
  <c r="J10" i="66"/>
  <c r="J8" i="66"/>
  <c r="M30" i="74"/>
  <c r="M28" i="74"/>
  <c r="M26" i="74"/>
  <c r="M24" i="74"/>
  <c r="G31" i="74"/>
  <c r="G30" i="74"/>
  <c r="G29" i="74"/>
  <c r="G28" i="74"/>
  <c r="G27" i="74"/>
  <c r="G26" i="74"/>
  <c r="G25" i="74"/>
  <c r="G24" i="74"/>
  <c r="G23" i="74"/>
  <c r="F22" i="74"/>
  <c r="E22" i="74"/>
  <c r="D22" i="74"/>
  <c r="H31" i="74"/>
  <c r="H28" i="74"/>
  <c r="H27" i="74"/>
  <c r="H26" i="74"/>
  <c r="H23" i="74"/>
  <c r="H22" i="74"/>
  <c r="E27" i="74"/>
  <c r="D27" i="74"/>
  <c r="H30" i="66"/>
  <c r="H27" i="66"/>
  <c r="H26" i="66"/>
  <c r="H25" i="66"/>
  <c r="G22" i="66"/>
  <c r="G23" i="66"/>
  <c r="G24" i="66"/>
  <c r="G25" i="66"/>
  <c r="G26" i="66"/>
  <c r="G27" i="66"/>
  <c r="G28" i="66"/>
  <c r="G29" i="66"/>
  <c r="G30" i="66"/>
  <c r="F21" i="66"/>
  <c r="E21" i="66"/>
  <c r="E26" i="66"/>
  <c r="D26" i="66"/>
  <c r="F5" i="66"/>
  <c r="H34" i="74"/>
  <c r="G34" i="74"/>
  <c r="G33" i="74"/>
  <c r="H32" i="74"/>
  <c r="G32" i="74"/>
  <c r="F32" i="74"/>
  <c r="H31" i="66"/>
  <c r="G31" i="66"/>
  <c r="H33" i="66"/>
  <c r="G33" i="66"/>
  <c r="F6" i="74"/>
  <c r="F9" i="74"/>
  <c r="F11" i="74"/>
  <c r="F13" i="74"/>
  <c r="F17" i="74"/>
  <c r="F20" i="74"/>
  <c r="F8" i="66"/>
  <c r="F10" i="66"/>
  <c r="F12" i="66"/>
  <c r="F16" i="66"/>
  <c r="F19" i="66"/>
  <c r="E17" i="74"/>
  <c r="E32" i="74"/>
  <c r="H21" i="74"/>
  <c r="G21" i="74"/>
  <c r="H20" i="74"/>
  <c r="G20" i="74"/>
  <c r="E20" i="74"/>
  <c r="D20" i="74"/>
  <c r="C20" i="74"/>
  <c r="H19" i="74"/>
  <c r="G19" i="74"/>
  <c r="G17" i="74"/>
  <c r="H13" i="74"/>
  <c r="G13" i="74"/>
  <c r="E13" i="74"/>
  <c r="H12" i="74"/>
  <c r="G12" i="74"/>
  <c r="H11" i="74"/>
  <c r="G11" i="74"/>
  <c r="E11" i="74"/>
  <c r="H10" i="74"/>
  <c r="G10" i="74"/>
  <c r="H9" i="74"/>
  <c r="G9" i="74"/>
  <c r="E9" i="74"/>
  <c r="D9" i="74"/>
  <c r="H8" i="74"/>
  <c r="G8" i="74"/>
  <c r="H7" i="74"/>
  <c r="G7" i="74"/>
  <c r="H6" i="74"/>
  <c r="G6" i="74"/>
  <c r="E6" i="74"/>
  <c r="D6" i="74"/>
  <c r="C6" i="74"/>
  <c r="E5" i="66"/>
  <c r="E8" i="66"/>
  <c r="C19" i="66"/>
  <c r="C5" i="66"/>
  <c r="D8" i="66"/>
  <c r="D5" i="66"/>
  <c r="H20" i="66"/>
  <c r="H19" i="66"/>
  <c r="H18" i="66"/>
  <c r="G20" i="66"/>
  <c r="G19" i="66"/>
  <c r="G18" i="66"/>
  <c r="G16" i="66"/>
  <c r="H12" i="66"/>
  <c r="H11" i="66"/>
  <c r="H10" i="66"/>
  <c r="H9" i="66"/>
  <c r="H8" i="66"/>
  <c r="G12" i="66"/>
  <c r="G11" i="66"/>
  <c r="G10" i="66"/>
  <c r="G9" i="66"/>
  <c r="G8" i="66"/>
  <c r="E12" i="66"/>
  <c r="E31" i="66"/>
  <c r="E19" i="66"/>
  <c r="E16" i="66"/>
  <c r="E10" i="66"/>
  <c r="D19" i="66"/>
  <c r="H7" i="66"/>
  <c r="H6" i="66"/>
  <c r="H5" i="66"/>
  <c r="G7" i="66"/>
  <c r="G6" i="66"/>
  <c r="G5" i="66"/>
  <c r="M35" i="74" l="1"/>
  <c r="M20" i="74"/>
  <c r="M13" i="74"/>
  <c r="M11" i="74"/>
  <c r="M9" i="74"/>
  <c r="J36" i="66"/>
  <c r="M32" i="74"/>
  <c r="M37" i="74" l="1"/>
</calcChain>
</file>

<file path=xl/sharedStrings.xml><?xml version="1.0" encoding="utf-8"?>
<sst xmlns="http://schemas.openxmlformats.org/spreadsheetml/2006/main" count="265" uniqueCount="200">
  <si>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</si>
  <si>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</si>
  <si>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</si>
  <si>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</si>
  <si>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</si>
  <si>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</si>
  <si>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</si>
  <si>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</si>
  <si>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</si>
  <si>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</si>
  <si>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</si>
  <si>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</si>
  <si>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</si>
  <si>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</si>
  <si>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</si>
  <si>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</si>
  <si>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</si>
  <si>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</si>
  <si>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</si>
  <si>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</si>
  <si>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</si>
  <si>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</si>
  <si>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</si>
  <si>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</si>
  <si>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災害協定の評価</t>
    <rPh sb="0" eb="2">
      <t>サイガイ</t>
    </rPh>
    <rPh sb="2" eb="4">
      <t>キョウテイ</t>
    </rPh>
    <rPh sb="5" eb="7">
      <t>ヒョウカ</t>
    </rPh>
    <phoneticPr fontId="2"/>
  </si>
  <si>
    <t>実績なし</t>
    <rPh sb="0" eb="2">
      <t>ジッセキ</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</si>
  <si>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</si>
  <si>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</si>
  <si>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</si>
  <si>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</si>
  <si>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</si>
  <si>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</si>
  <si>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</si>
  <si>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</si>
  <si>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</si>
  <si>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</si>
  <si>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</si>
  <si>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</si>
  <si>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</si>
  <si>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技術提案等</t>
    <rPh sb="0" eb="2">
      <t>ギジュツ</t>
    </rPh>
    <rPh sb="2" eb="4">
      <t>テイアン</t>
    </rPh>
    <rPh sb="4" eb="5">
      <t>トウ</t>
    </rPh>
    <phoneticPr fontId="2"/>
  </si>
  <si>
    <t>技術提案
（対策なし型）</t>
    <rPh sb="0" eb="2">
      <t>ギジュツ</t>
    </rPh>
    <rPh sb="2" eb="4">
      <t>テイアン</t>
    </rPh>
    <rPh sb="6" eb="8">
      <t>タイサク</t>
    </rPh>
    <rPh sb="10" eb="11">
      <t>ガタ</t>
    </rPh>
    <phoneticPr fontId="2"/>
  </si>
  <si>
    <t>特記課題</t>
    <rPh sb="0" eb="2">
      <t>トッキ</t>
    </rPh>
    <rPh sb="1" eb="2">
      <t>トッキ</t>
    </rPh>
    <phoneticPr fontId="2"/>
  </si>
  <si>
    <t>発注者が指定するテーマ・項目</t>
    <rPh sb="0" eb="1">
      <t>ハッチュウシャ</t>
    </rPh>
    <rPh sb="2" eb="4">
      <t>シテイ</t>
    </rPh>
    <rPh sb="10" eb="12">
      <t>コウモク</t>
    </rPh>
    <phoneticPr fontId="2"/>
  </si>
  <si>
    <t>１項目あたりの評価基準・加算点</t>
    <rPh sb="1" eb="3">
      <t>コウモク</t>
    </rPh>
    <rPh sb="7" eb="9">
      <t>ヒョウカ</t>
    </rPh>
    <rPh sb="9" eb="11">
      <t>キジュン</t>
    </rPh>
    <rPh sb="12" eb="14">
      <t>カサン</t>
    </rPh>
    <rPh sb="14" eb="15">
      <t>テン</t>
    </rPh>
    <phoneticPr fontId="2"/>
  </si>
  <si>
    <t>様式４</t>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</si>
  <si>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</si>
  <si>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</si>
  <si>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</si>
  <si>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</si>
  <si>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</si>
  <si>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</si>
  <si>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</si>
  <si>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</si>
  <si>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</si>
  <si>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</si>
  <si>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</si>
  <si>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</si>
  <si>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</si>
  <si>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</si>
  <si>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</si>
  <si>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</si>
  <si>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</si>
  <si>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</si>
  <si>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</si>
  <si>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</si>
  <si>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○年度　○○○○　第○○○○分○○号</t>
    <rPh sb="1" eb="3">
      <t>ネンド</t>
    </rPh>
    <rPh sb="9" eb="10">
      <t>ダイ</t>
    </rPh>
    <rPh sb="14" eb="15">
      <t>フン</t>
    </rPh>
    <rPh sb="17" eb="18">
      <t>ゴウ</t>
    </rPh>
    <phoneticPr fontId="2"/>
  </si>
  <si>
    <t>○○○○</t>
    <phoneticPr fontId="2"/>
  </si>
  <si>
    <t>○○○○建設工事</t>
    <rPh sb="4" eb="6">
      <t>ケンセツ</t>
    </rPh>
    <rPh sb="6" eb="8">
      <t>コウジ</t>
    </rPh>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</si>
  <si>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</si>
  <si>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</si>
  <si>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</si>
  <si>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</si>
  <si>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</si>
  <si>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</si>
  <si>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</si>
  <si>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</si>
  <si>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</si>
  <si>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</si>
  <si>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</si>
  <si>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</si>
  <si>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</si>
  <si>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</si>
  <si>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</si>
  <si>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</si>
  <si>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</si>
  <si>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</si>
  <si>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</si>
  <si>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</si>
  <si>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</si>
  <si>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</si>
  <si>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</si>
  <si>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</si>
  <si>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</si>
  <si>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</si>
  <si>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</si>
  <si>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</si>
  <si>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</si>
  <si>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</si>
  <si>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</si>
  <si>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</si>
  <si>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</si>
  <si>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</si>
  <si>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</si>
  <si>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</si>
  <si>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</si>
  <si>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</si>
  <si>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</si>
  <si>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</si>
  <si>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　　　　　年　　月　　日</t>
    <rPh sb="5" eb="6">
      <t>ネン</t>
    </rPh>
    <rPh sb="8" eb="9">
      <t>ガツ</t>
    </rPh>
    <rPh sb="11" eb="12">
      <t>ニチ</t>
    </rPh>
    <phoneticPr fontId="2"/>
  </si>
  <si>
    <t>旧所在地</t>
    <rPh sb="0" eb="4">
      <t>キュウショザイチ</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</si>
  <si>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</si>
  <si>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</si>
  <si>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</si>
  <si>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</si>
  <si>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</si>
  <si>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</si>
  <si>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</si>
  <si>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</si>
  <si>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</si>
  <si>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</si>
  <si>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</si>
  <si>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</si>
  <si>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</si>
  <si>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</si>
  <si>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記載例</t>
    <rPh sb="0" eb="3">
      <t>キサイレイ</t>
    </rPh>
    <phoneticPr fontId="2"/>
  </si>
  <si>
    <t>（様式４）　技術提案に関する技術資料</t>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</si>
  <si>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</si>
  <si>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</si>
  <si>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</si>
  <si>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</si>
  <si>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</si>
  <si>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</si>
  <si>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留意点①</t>
    <phoneticPr fontId="2"/>
  </si>
  <si>
    <t>1
2
3
4
5
6
7
8
9
10
11
12
13
14
15</t>
    <phoneticPr fontId="2"/>
  </si>
  <si>
    <t>留意点②</t>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</si>
  <si>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</si>
  <si>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</si>
  <si>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項目２</t>
    <rPh sb="0" eb="2">
      <t>コウモク</t>
    </rPh>
    <phoneticPr fontId="2"/>
  </si>
  <si>
    <t>項目３</t>
    <rPh sb="0" eb="2">
      <t>コウモク</t>
    </rPh>
    <phoneticPr fontId="2"/>
  </si>
  <si>
    <t>【契約件数】</t>
    <rPh sb="1" eb="3">
      <t>ケイヤク</t>
    </rPh>
    <rPh sb="3" eb="5">
      <t>ケンスウ</t>
    </rPh>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</si>
  <si>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</si>
  <si>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</si>
  <si>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</si>
  <si>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</si>
  <si>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</si>
  <si>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合計</t>
    <rPh sb="0" eb="2">
      <t>ゴウケイ</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</si>
  <si>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</si>
  <si>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</si>
  <si>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</si>
  <si>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</si>
  <si>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総合評価方式の不履行による
加算点の減点</t>
    <rPh sb="0" eb="2">
      <t>ソウゴウ</t>
    </rPh>
    <rPh sb="14" eb="16">
      <t>カサン</t>
    </rPh>
    <rPh sb="16" eb="17">
      <t>テン</t>
    </rPh>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</si>
  <si>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</si>
  <si>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</si>
  <si>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</si>
  <si>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</si>
  <si>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</si>
  <si>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</si>
  <si>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r>
      <t>入札公告日における、</t>
    </r>
    <r>
      <rPr>
        <sz val="11"/>
        <color indexed="40"/>
        <rFont val="BIZ UD明朝 Medium"/>
        <family val="1"/>
        <charset val="128"/>
      </rPr>
      <t>○○発注</t>
    </r>
    <r>
      <rPr>
        <sz val="11"/>
        <rFont val="BIZ UD明朝 Medium"/>
        <family val="1"/>
        <charset val="128"/>
      </rPr>
      <t>の</t>
    </r>
    <r>
      <rPr>
        <sz val="11"/>
        <color indexed="40"/>
        <rFont val="BIZ UD明朝 Medium"/>
        <family val="1"/>
        <charset val="128"/>
      </rPr>
      <t>契約額○○円以上</t>
    </r>
    <r>
      <rPr>
        <sz val="11"/>
        <rFont val="BIZ UD明朝 Medium"/>
        <family val="1"/>
        <charset val="128"/>
      </rPr>
      <t>の土木一式工事の契約件数が３件以上ある場合は、２件まで記載して下さい。</t>
    </r>
    <rPh sb="0" eb="2">
      <t>ニュウサツ</t>
    </rPh>
    <rPh sb="24" eb="26">
      <t>ドボク</t>
    </rPh>
    <rPh sb="26" eb="27">
      <t>イチ</t>
    </rPh>
    <rPh sb="27" eb="28">
      <t>シキ</t>
    </rPh>
    <rPh sb="28" eb="30">
      <t>コウジ</t>
    </rPh>
    <rPh sb="31" eb="33">
      <t>ケイヤク</t>
    </rPh>
    <rPh sb="33" eb="35">
      <t>ケンスウ</t>
    </rPh>
    <rPh sb="37" eb="38">
      <t>ケン</t>
    </rPh>
    <rPh sb="38" eb="40">
      <t>イジョウ</t>
    </rPh>
    <rPh sb="42" eb="44">
      <t>バアイ</t>
    </rPh>
    <rPh sb="47" eb="48">
      <t>ケン</t>
    </rPh>
    <rPh sb="50" eb="52">
      <t>キサイ</t>
    </rPh>
    <rPh sb="54" eb="55">
      <t>クダ</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</si>
  <si>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</si>
  <si>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</si>
  <si>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三重県の
工事評定点</t>
    <rPh sb="0" eb="3">
      <t>ミエケン</t>
    </rPh>
    <rPh sb="5" eb="7">
      <t>コウジ</t>
    </rPh>
    <rPh sb="7" eb="9">
      <t>ヒョウテイ</t>
    </rPh>
    <rPh sb="9" eb="10">
      <t>テン</t>
    </rPh>
    <phoneticPr fontId="2"/>
  </si>
  <si>
    <t/>
  </si>
  <si>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</si>
  <si>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</si>
  <si>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</si>
  <si>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５行を超えて記載されている留意点は、評価しません。※例１、例２参照</t>
  </si>
  <si>
    <t>各項目の留意点①～③は、それぞれ５行以内で記載するものとします。</t>
  </si>
  <si>
    <t>行列の挿入及びセルサイズの変更は、不可とします。</t>
  </si>
  <si>
    <t>文字の大きさは、１０ポイントとします。</t>
  </si>
  <si>
    <t>具体的に実施する対策などを記載しても、その部分は評価しません。</t>
  </si>
  <si>
    <t>　</t>
    <phoneticPr fontId="2"/>
  </si>
  <si>
    <t>評価項目一覧に示す３項目について、工事を行ううえでの留意点とその理由をそれぞれ簡潔に</t>
    <phoneticPr fontId="2"/>
  </si>
  <si>
    <t>記載してください。</t>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</si>
  <si>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</si>
  <si>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令和５年４月１日以降に完成検査を行った工事の評定点</t>
    <rPh sb="0" eb="2">
      <t>レイワ</t>
    </rPh>
    <rPh sb="3" eb="4">
      <t>ネン</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</si>
  <si>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</si>
  <si>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</si>
  <si>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</si>
  <si>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</si>
  <si>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四日市市川島、四郷、内部、桜、小山田、水沢地区市民センター管内</t>
    <rPh sb="0" eb="4">
      <t>ヨッカイチシ</t>
    </rPh>
    <rPh sb="4" eb="6">
      <t>カワシマ</t>
    </rPh>
    <rPh sb="7" eb="9">
      <t>ヨゴウ</t>
    </rPh>
    <rPh sb="10" eb="12">
      <t>ウツベ</t>
    </rPh>
    <rPh sb="13" eb="14">
      <t>サクラ</t>
    </rPh>
    <rPh sb="15" eb="18">
      <t>オヤマダ</t>
    </rPh>
    <rPh sb="19" eb="21">
      <t>スイザワ</t>
    </rPh>
    <rPh sb="21" eb="23">
      <t>チク</t>
    </rPh>
    <rPh sb="23" eb="25">
      <t>シミン</t>
    </rPh>
    <rPh sb="29" eb="31">
      <t>カンナイ</t>
    </rPh>
    <phoneticPr fontId="2"/>
  </si>
  <si>
    <t>四日市市中部、塩浜、常磐、日永、河原田、楠地区市民センター管内及び菰野町菰野地区内</t>
    <rPh sb="0" eb="4">
      <t>ヨッカイチシ</t>
    </rPh>
    <rPh sb="4" eb="6">
      <t>チュウブ</t>
    </rPh>
    <rPh sb="7" eb="9">
      <t>シオハマ</t>
    </rPh>
    <rPh sb="10" eb="12">
      <t>トキワ</t>
    </rPh>
    <rPh sb="13" eb="15">
      <t>ヒナガ</t>
    </rPh>
    <rPh sb="16" eb="19">
      <t>カワラダ</t>
    </rPh>
    <rPh sb="20" eb="21">
      <t>クス</t>
    </rPh>
    <rPh sb="21" eb="23">
      <t>チク</t>
    </rPh>
    <rPh sb="23" eb="25">
      <t>シミン</t>
    </rPh>
    <rPh sb="29" eb="31">
      <t>カンナイ</t>
    </rPh>
    <rPh sb="31" eb="32">
      <t>オヨ</t>
    </rPh>
    <rPh sb="33" eb="36">
      <t>コモノチョウ</t>
    </rPh>
    <rPh sb="36" eb="38">
      <t>コモノ</t>
    </rPh>
    <rPh sb="38" eb="40">
      <t>チク</t>
    </rPh>
    <rPh sb="40" eb="41">
      <t>ナイ</t>
    </rPh>
    <phoneticPr fontId="2"/>
  </si>
  <si>
    <t>一般国道３０６号ほか２線公共土木施設維持管理（側溝工）工事</t>
    <rPh sb="0" eb="4">
      <t>イッパンコクドウ</t>
    </rPh>
    <rPh sb="7" eb="8">
      <t>ゴウ</t>
    </rPh>
    <rPh sb="11" eb="12">
      <t>セン</t>
    </rPh>
    <rPh sb="12" eb="18">
      <t>コウキョウドボクシセツ</t>
    </rPh>
    <rPh sb="18" eb="22">
      <t>イジカンリ</t>
    </rPh>
    <rPh sb="23" eb="25">
      <t>ソッコウ</t>
    </rPh>
    <rPh sb="25" eb="26">
      <t>コウ</t>
    </rPh>
    <phoneticPr fontId="2"/>
  </si>
  <si>
    <t>上記以外の四日市建設事務所管内</t>
    <rPh sb="0" eb="2">
      <t>ジョウキ</t>
    </rPh>
    <rPh sb="2" eb="4">
      <t>イガイ</t>
    </rPh>
    <rPh sb="5" eb="8">
      <t>ヨッカイチ</t>
    </rPh>
    <rPh sb="8" eb="10">
      <t>ケンセツ</t>
    </rPh>
    <rPh sb="10" eb="13">
      <t>ジムショ</t>
    </rPh>
    <rPh sb="13" eb="15">
      <t>カンナイ</t>
    </rPh>
    <phoneticPr fontId="2"/>
  </si>
  <si>
    <t>令和７年度又は令和８年度における四日市建設事務所発注の地域維持型維持修繕業務委託元請契約実績の有無により評価します。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5" eb="6">
      <t>マタ</t>
    </rPh>
    <rPh sb="7" eb="9">
      <t>レイワ</t>
    </rPh>
    <rPh sb="10" eb="12">
      <t>ネンド</t>
    </rPh>
    <rPh sb="16" eb="19">
      <t>ヨッカイチ</t>
    </rPh>
    <rPh sb="19" eb="21">
      <t>ケンセツ</t>
    </rPh>
    <rPh sb="21" eb="23">
      <t>ジム</t>
    </rPh>
    <rPh sb="23" eb="24">
      <t>ショ</t>
    </rPh>
    <rPh sb="24" eb="26">
      <t>ハッチュウ</t>
    </rPh>
    <rPh sb="27" eb="29">
      <t>チイキ</t>
    </rPh>
    <rPh sb="29" eb="31">
      <t>イジ</t>
    </rPh>
    <rPh sb="31" eb="32">
      <t>ガタ</t>
    </rPh>
    <rPh sb="32" eb="34">
      <t>イジ</t>
    </rPh>
    <rPh sb="34" eb="36">
      <t>シュウゼン</t>
    </rPh>
    <rPh sb="36" eb="38">
      <t>ギョウム</t>
    </rPh>
    <rPh sb="38" eb="40">
      <t>イタク</t>
    </rPh>
    <rPh sb="65" eb="67">
      <t>イジ</t>
    </rPh>
    <rPh sb="118" eb="119">
      <t>オツ</t>
    </rPh>
    <rPh sb="119" eb="120">
      <t>ガタ</t>
    </rPh>
    <rPh sb="121" eb="122">
      <t>カン</t>
    </rPh>
    <rPh sb="145" eb="146">
      <t>モト</t>
    </rPh>
    <rPh sb="149" eb="151">
      <t>セッピョウ</t>
    </rPh>
    <rPh sb="151" eb="153">
      <t>ギョウム</t>
    </rPh>
    <rPh sb="154" eb="156">
      <t>ブンタン</t>
    </rPh>
    <rPh sb="158" eb="160">
      <t>ギョウム</t>
    </rPh>
    <rPh sb="161" eb="162">
      <t>フク</t>
    </rPh>
    <rPh sb="166" eb="168">
      <t>バアイ</t>
    </rPh>
    <rPh sb="170" eb="172">
      <t>ヒョウカ</t>
    </rPh>
    <phoneticPr fontId="2"/>
  </si>
  <si>
    <t>令和７年度又は令和８年度における四日市建設事務所発注の地域維持型維持修繕業務委託元請契約実績の有無により評価します。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16" eb="19">
      <t>ヨッカイチ</t>
    </rPh>
    <rPh sb="19" eb="21">
      <t>ケンセツ</t>
    </rPh>
    <rPh sb="21" eb="23">
      <t>ジム</t>
    </rPh>
    <rPh sb="23" eb="24">
      <t>ショ</t>
    </rPh>
    <rPh sb="24" eb="26">
      <t>ハッチュウ</t>
    </rPh>
    <rPh sb="27" eb="29">
      <t>チイキ</t>
    </rPh>
    <rPh sb="29" eb="31">
      <t>イジ</t>
    </rPh>
    <rPh sb="31" eb="32">
      <t>ガタ</t>
    </rPh>
    <rPh sb="32" eb="34">
      <t>イジ</t>
    </rPh>
    <rPh sb="34" eb="36">
      <t>シュウゼン</t>
    </rPh>
    <rPh sb="36" eb="38">
      <t>ギョウム</t>
    </rPh>
    <rPh sb="38" eb="40">
      <t>イタク</t>
    </rPh>
    <rPh sb="65" eb="67">
      <t>イジ</t>
    </rPh>
    <rPh sb="145" eb="146">
      <t>モト</t>
    </rPh>
    <rPh sb="149" eb="152">
      <t>ショウキボ</t>
    </rPh>
    <rPh sb="152" eb="154">
      <t>ギョウム</t>
    </rPh>
    <rPh sb="155" eb="157">
      <t>ブンタン</t>
    </rPh>
    <rPh sb="159" eb="161">
      <t>ギョウム</t>
    </rPh>
    <rPh sb="162" eb="163">
      <t>フク</t>
    </rPh>
    <rPh sb="167" eb="169">
      <t>バアイ</t>
    </rPh>
    <rPh sb="171" eb="173">
      <t>ヒョウカ</t>
    </rPh>
    <phoneticPr fontId="2"/>
  </si>
  <si>
    <t>【四建Ver】 土木一式工事（特別簡易型）　【令和８年６月版】</t>
    <phoneticPr fontId="2"/>
  </si>
  <si>
    <t>「災害協定に基づく訓練１への参加実績」又は「災害協定に基づく訓練２への参加実績」又は「防災協定の締結実績」の有無により評価します。
【災害協定に基づく訓練１】
・「災害協定」とは、四日市建設事務所と締結した「地震・津波・風水害等の緊急時における運用協定」をいいます。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評価対象年度の実動訓練において、協定締結団体構成員のうち、四日市建設事務所管内の構成員の半数以上が参加していること。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・「災害協定」とは、四日市建設事務所と締結した「地震・津波・風水害等の緊急時における運用協定」をいいます。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・「防災協定」とは、「四日市建設事務所管内の市町との防災協定」又は「三重県との防災協定」をいいます。
・「四日市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・「防災協定の締結」の評価は、四日市建設事務所管内に「本店及び建設業法上の主たる営業所」又は「建設業法上の営業所」を有する企業に限ります。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4">
      <t>ヨッカイチ</t>
    </rPh>
    <rPh sb="137" eb="141">
      <t>サイガイキョウテイ</t>
    </rPh>
    <rPh sb="142" eb="143">
      <t>モト</t>
    </rPh>
    <rPh sb="149" eb="151">
      <t>サンカ</t>
    </rPh>
    <rPh sb="167" eb="171">
      <t>サイガイタイオウ</t>
    </rPh>
    <rPh sb="171" eb="175">
      <t>ジツドウクンレン</t>
    </rPh>
    <rPh sb="175" eb="176">
      <t>オヨ</t>
    </rPh>
    <rPh sb="177" eb="179">
      <t>ジョウホウ</t>
    </rPh>
    <rPh sb="185" eb="187">
      <t>レイワ</t>
    </rPh>
    <rPh sb="188" eb="190">
      <t>ネンド</t>
    </rPh>
    <rPh sb="190" eb="191">
      <t>マタ</t>
    </rPh>
    <rPh sb="192" eb="194">
      <t>レイワ</t>
    </rPh>
    <rPh sb="195" eb="197">
      <t>ネンド</t>
    </rPh>
    <rPh sb="211" eb="219">
      <t>サイガイタイオウジツドウクンレン</t>
    </rPh>
    <rPh sb="222" eb="224">
      <t>イカ</t>
    </rPh>
    <rPh sb="231" eb="232">
      <t>ミ</t>
    </rPh>
    <rPh sb="234" eb="236">
      <t>バアイ</t>
    </rPh>
    <rPh sb="237" eb="239">
      <t>ヒョウカ</t>
    </rPh>
    <rPh sb="247" eb="249">
      <t>ダンタイ</t>
    </rPh>
    <rPh sb="253" eb="256">
      <t>ネンイジョウ</t>
    </rPh>
    <rPh sb="256" eb="258">
      <t>ケイゾク</t>
    </rPh>
    <rPh sb="260" eb="262">
      <t>ジツドウ</t>
    </rPh>
    <rPh sb="262" eb="266">
      <t>クンレンジッセキ</t>
    </rPh>
    <rPh sb="276" eb="282">
      <t>ヒョウカタイショウネンド</t>
    </rPh>
    <rPh sb="283" eb="285">
      <t>ジツドウ</t>
    </rPh>
    <rPh sb="285" eb="287">
      <t>クンレン</t>
    </rPh>
    <rPh sb="292" eb="296">
      <t>キョウテイテイケツ</t>
    </rPh>
    <rPh sb="296" eb="301">
      <t>ダンタイコウセイイン</t>
    </rPh>
    <rPh sb="305" eb="308">
      <t>ヨッカイチ</t>
    </rPh>
    <rPh sb="308" eb="313">
      <t>ケンセツジムショ</t>
    </rPh>
    <rPh sb="313" eb="315">
      <t>カンナイ</t>
    </rPh>
    <rPh sb="316" eb="319">
      <t>コウセイイン</t>
    </rPh>
    <rPh sb="320" eb="322">
      <t>ハンスウ</t>
    </rPh>
    <rPh sb="322" eb="324">
      <t>イジョウ</t>
    </rPh>
    <rPh sb="325" eb="327">
      <t>サンカ</t>
    </rPh>
    <rPh sb="340" eb="342">
      <t>ヒョウカ</t>
    </rPh>
    <rPh sb="344" eb="348">
      <t>サンカキギョウ</t>
    </rPh>
    <rPh sb="358" eb="360">
      <t>キギョウ</t>
    </rPh>
    <rPh sb="362" eb="365">
      <t>ダイヒョウシャ</t>
    </rPh>
    <rPh sb="367" eb="370">
      <t>メイイジョウ</t>
    </rPh>
    <rPh sb="371" eb="374">
      <t>ギジュツシャ</t>
    </rPh>
    <rPh sb="379" eb="382">
      <t>キギョウトウ</t>
    </rPh>
    <rPh sb="386" eb="389">
      <t>メイイジョウ</t>
    </rPh>
    <rPh sb="390" eb="393">
      <t>ギジュツシャ</t>
    </rPh>
    <rPh sb="394" eb="396">
      <t>サンカ</t>
    </rPh>
    <rPh sb="406" eb="408">
      <t>ジョウホウ</t>
    </rPh>
    <rPh sb="415" eb="417">
      <t>ダンタイ</t>
    </rPh>
    <rPh sb="421" eb="424">
      <t>ネンイジョウ</t>
    </rPh>
    <rPh sb="425" eb="427">
      <t>ケイゾク</t>
    </rPh>
    <rPh sb="437" eb="439">
      <t>バアイ</t>
    </rPh>
    <rPh sb="440" eb="442">
      <t>ヒョウカ</t>
    </rPh>
    <rPh sb="449" eb="451">
      <t>サイガイ</t>
    </rPh>
    <rPh sb="451" eb="453">
      <t>キョウテイ</t>
    </rPh>
    <rPh sb="454" eb="455">
      <t>モト</t>
    </rPh>
    <rPh sb="464" eb="466">
      <t>ボウサイ</t>
    </rPh>
    <rPh sb="472" eb="475">
      <t>ヨッカイチ</t>
    </rPh>
    <rPh sb="530" eb="532">
      <t>サンカ</t>
    </rPh>
    <rPh sb="548" eb="550">
      <t>ジョウホウ</t>
    </rPh>
    <rPh sb="582" eb="584">
      <t>ジョウホウ</t>
    </rPh>
    <rPh sb="613" eb="615">
      <t>バアイ</t>
    </rPh>
    <rPh sb="616" eb="618">
      <t>ヒョウカ</t>
    </rPh>
    <rPh sb="625" eb="629">
      <t>ボウサイキョウテイ</t>
    </rPh>
    <rPh sb="636" eb="638">
      <t>ボウサイ</t>
    </rPh>
    <rPh sb="645" eb="648">
      <t>ヨッカイチ</t>
    </rPh>
    <rPh sb="687" eb="690">
      <t>ヨッカイチ</t>
    </rPh>
    <rPh sb="792" eb="795">
      <t>ミエケン</t>
    </rPh>
    <rPh sb="797" eb="799">
      <t>ボウサイ</t>
    </rPh>
    <rPh sb="799" eb="801">
      <t>キョウテイ</t>
    </rPh>
    <rPh sb="823" eb="825">
      <t>キサイ</t>
    </rPh>
    <rPh sb="827" eb="829">
      <t>ボウサイ</t>
    </rPh>
    <rPh sb="829" eb="831">
      <t>キョウテイ</t>
    </rPh>
    <rPh sb="839" eb="843">
      <t>ボウサイキョウテイ</t>
    </rPh>
    <rPh sb="844" eb="846">
      <t>テイケツ</t>
    </rPh>
    <rPh sb="849" eb="851">
      <t>レイワ</t>
    </rPh>
    <rPh sb="852" eb="854">
      <t>ネンド</t>
    </rPh>
    <rPh sb="856" eb="858">
      <t>レイワ</t>
    </rPh>
    <rPh sb="859" eb="861">
      <t>ネンド</t>
    </rPh>
    <rPh sb="869" eb="871">
      <t>ヒョウカ</t>
    </rPh>
    <rPh sb="911" eb="915">
      <t>ボウサイキョウテイ</t>
    </rPh>
    <rPh sb="916" eb="918">
      <t>テイケツ</t>
    </rPh>
    <rPh sb="926" eb="929">
      <t>ヨッカイチ</t>
    </rPh>
    <rPh sb="953" eb="954">
      <t>マタ</t>
    </rPh>
    <rPh sb="959" eb="960">
      <t>ホウ</t>
    </rPh>
    <rPh sb="960" eb="961">
      <t>ジョウ</t>
    </rPh>
    <rPh sb="987" eb="988">
      <t>モト</t>
    </rPh>
    <rPh sb="995" eb="997">
      <t>サンカ</t>
    </rPh>
    <rPh sb="1007" eb="1008">
      <t>モト</t>
    </rPh>
    <rPh sb="1015" eb="1017">
      <t>サンカ</t>
    </rPh>
    <rPh sb="1022" eb="1026">
      <t>ボウサイキョウテイ</t>
    </rPh>
    <rPh sb="1027" eb="1031">
      <t>テイケツジッセキ</t>
    </rPh>
    <phoneticPr fontId="2"/>
  </si>
  <si>
    <t>県内企業による施工</t>
    <rPh sb="0" eb="2">
      <t>ケンナイ</t>
    </rPh>
    <rPh sb="2" eb="4">
      <t>キギョウ</t>
    </rPh>
    <rPh sb="7" eb="9">
      <t>セコウ</t>
    </rPh>
    <phoneticPr fontId="2"/>
  </si>
  <si>
    <t>県内企業による施工の割合 90 ％以上</t>
    <rPh sb="0" eb="2">
      <t>ケンナイ</t>
    </rPh>
    <phoneticPr fontId="2"/>
  </si>
  <si>
    <t>県内企業による施工の割合 70 ％以上</t>
    <phoneticPr fontId="2"/>
  </si>
  <si>
    <t>社会貢献度</t>
    <rPh sb="0" eb="1">
      <t>シャカイ</t>
    </rPh>
    <rPh sb="1" eb="4">
      <t>コウケンド</t>
    </rPh>
    <phoneticPr fontId="2"/>
  </si>
  <si>
    <t>社会貢献度</t>
    <rPh sb="0" eb="2">
      <t>シャカイ</t>
    </rPh>
    <rPh sb="2" eb="5">
      <t>コウケンド</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</si>
  <si>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98" eb="99">
      <t>オヨ</t>
    </rPh>
    <rPh sb="189" eb="191">
      <t>キンガク</t>
    </rPh>
    <rPh sb="192" eb="194">
      <t>サイシュウ</t>
    </rPh>
    <phoneticPr fontId="2"/>
  </si>
  <si>
    <t>入札公告日における公共機関等発注の契約金額２千５百円以上の土木一式工事の契約件数により評価します。なお、共同企業体工事については、出資比率にかかわらず契約件数１件としてカウントします。
・小規模、雪氷、地域維持型維持修繕等の業務委託は、件数に含みません。</t>
    <rPh sb="0" eb="2">
      <t>ニュウサツ</t>
    </rPh>
    <rPh sb="4" eb="5">
      <t>ビ</t>
    </rPh>
    <rPh sb="9" eb="11">
      <t>コウキョウ</t>
    </rPh>
    <rPh sb="11" eb="13">
      <t>キカン</t>
    </rPh>
    <rPh sb="13" eb="14">
      <t>トウ</t>
    </rPh>
    <rPh sb="14" eb="16">
      <t>ハッチュウ</t>
    </rPh>
    <rPh sb="19" eb="20">
      <t>キン</t>
    </rPh>
    <rPh sb="22" eb="23">
      <t>セン</t>
    </rPh>
    <rPh sb="24" eb="25">
      <t>ヒャク</t>
    </rPh>
    <rPh sb="29" eb="31">
      <t>ドボク</t>
    </rPh>
    <rPh sb="31" eb="32">
      <t>イチ</t>
    </rPh>
    <rPh sb="32" eb="33">
      <t>シキ</t>
    </rPh>
    <rPh sb="33" eb="35">
      <t>コウジ</t>
    </rPh>
    <rPh sb="52" eb="54">
      <t>キョウドウ</t>
    </rPh>
    <rPh sb="54" eb="57">
      <t>キギョウタイ</t>
    </rPh>
    <rPh sb="57" eb="59">
      <t>コウジ</t>
    </rPh>
    <rPh sb="65" eb="67">
      <t>シュッシ</t>
    </rPh>
    <rPh sb="67" eb="69">
      <t>ヒリツ</t>
    </rPh>
    <rPh sb="75" eb="77">
      <t>ケイヤク</t>
    </rPh>
    <rPh sb="77" eb="79">
      <t>ケンスウ</t>
    </rPh>
    <rPh sb="80" eb="81">
      <t>ケン</t>
    </rPh>
    <rPh sb="94" eb="97">
      <t>ショウキボ</t>
    </rPh>
    <rPh sb="98" eb="99">
      <t>ユキ</t>
    </rPh>
    <rPh sb="99" eb="100">
      <t>コオリ</t>
    </rPh>
    <rPh sb="101" eb="106">
      <t>チイキイジガタ</t>
    </rPh>
    <rPh sb="106" eb="110">
      <t>イジシュウゼン</t>
    </rPh>
    <rPh sb="110" eb="111">
      <t>トウ</t>
    </rPh>
    <rPh sb="118" eb="120">
      <t>ケンスウ</t>
    </rPh>
    <rPh sb="121" eb="122">
      <t>フク</t>
    </rPh>
    <phoneticPr fontId="2"/>
  </si>
  <si>
    <r>
      <rPr>
        <sz val="14"/>
        <rFont val="BIZ UDゴシック"/>
        <family val="3"/>
        <charset val="128"/>
      </rPr>
      <t>36</t>
    </r>
    <r>
      <rPr>
        <sz val="12"/>
        <rFont val="BIZ UDゴシック"/>
        <family val="3"/>
        <charset val="128"/>
      </rPr>
      <t xml:space="preserve">
(最大12点/項目×項目数)</t>
    </r>
    <rPh sb="4" eb="6">
      <t>サイダイ</t>
    </rPh>
    <rPh sb="8" eb="9">
      <t>テン</t>
    </rPh>
    <rPh sb="10" eb="12">
      <t>コウモク</t>
    </rPh>
    <rPh sb="13" eb="15">
      <t>コウモク</t>
    </rPh>
    <rPh sb="15" eb="16">
      <t>スウ</t>
    </rPh>
    <phoneticPr fontId="2"/>
  </si>
  <si>
    <t>評価対象工事①の実績なし</t>
    <rPh sb="0" eb="2">
      <t>ヒョウカ</t>
    </rPh>
    <rPh sb="2" eb="4">
      <t>タイショウ</t>
    </rPh>
    <rPh sb="4" eb="6">
      <t>コウジ</t>
    </rPh>
    <rPh sb="8" eb="10">
      <t>ジッセキ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</si>
  <si>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
※菰野町の鵜川原、竹永、朝上、千種地区は評価対象外になります。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95" eb="98">
      <t>コモノチョウ</t>
    </rPh>
    <rPh sb="114" eb="116">
      <t>ヒョウカ</t>
    </rPh>
    <rPh sb="116" eb="118">
      <t>タイショウ</t>
    </rPh>
    <rPh sb="118" eb="119">
      <t>ガイ</t>
    </rPh>
    <phoneticPr fontId="2"/>
  </si>
  <si>
    <t>（令和　８年　９月１１日８時点）</t>
    <rPh sb="1" eb="2">
      <t>レイ</t>
    </rPh>
    <rPh sb="2" eb="3">
      <t>ワ</t>
    </rPh>
    <rPh sb="5" eb="6">
      <t>ネン</t>
    </rPh>
    <rPh sb="8" eb="9">
      <t>ガツ</t>
    </rPh>
    <rPh sb="11" eb="12">
      <t>ニチ</t>
    </rPh>
    <rPh sb="13" eb="15">
      <t>ジテン</t>
    </rPh>
    <phoneticPr fontId="2"/>
  </si>
  <si>
    <t>当該工事は、一般国道３０６号ほか２線の道路側溝を整備する工事です。
「項目１　効率的な工程計画」、「項目２　一般国道３０６号での施工における道路利用者への配慮」、「項目３　一般国道３０６号での施工における周辺環境への配慮」の３項目について、それぞれ工事を行ううえで考えられる留意点を３つ以内でその理由を含めて記述してください。
・これらの提案については、対策を求めていません。そのため履行義務はありません。</t>
    <rPh sb="6" eb="10">
      <t>イッパンコクドウ</t>
    </rPh>
    <rPh sb="13" eb="14">
      <t>ゴウ</t>
    </rPh>
    <rPh sb="17" eb="18">
      <t>セン</t>
    </rPh>
    <rPh sb="19" eb="21">
      <t>ドウロ</t>
    </rPh>
    <rPh sb="21" eb="23">
      <t>ソッコウ</t>
    </rPh>
    <rPh sb="24" eb="26">
      <t>セイビ</t>
    </rPh>
    <rPh sb="39" eb="42">
      <t>コウリツテキ</t>
    </rPh>
    <rPh sb="43" eb="45">
      <t>コウテイ</t>
    </rPh>
    <rPh sb="45" eb="47">
      <t>ケイカク</t>
    </rPh>
    <rPh sb="54" eb="58">
      <t>イッパンコクドウ</t>
    </rPh>
    <rPh sb="61" eb="62">
      <t>ゴウ</t>
    </rPh>
    <rPh sb="64" eb="66">
      <t>セコウ</t>
    </rPh>
    <rPh sb="70" eb="75">
      <t>ドウロリヨウシャ</t>
    </rPh>
    <rPh sb="77" eb="79">
      <t>ハイリョ</t>
    </rPh>
    <rPh sb="86" eb="90">
      <t>イッパンコクドウ</t>
    </rPh>
    <rPh sb="93" eb="94">
      <t>ゴウ</t>
    </rPh>
    <rPh sb="96" eb="98">
      <t>セコウ</t>
    </rPh>
    <rPh sb="102" eb="104">
      <t>シュウヘン</t>
    </rPh>
    <rPh sb="104" eb="106">
      <t>カンキョウ</t>
    </rPh>
    <rPh sb="108" eb="110">
      <t>ハイリョ</t>
    </rPh>
    <rPh sb="132" eb="133">
      <t>カンガ</t>
    </rPh>
    <rPh sb="143" eb="145">
      <t>イナイ</t>
    </rPh>
    <rPh sb="148" eb="150">
      <t>リユウ</t>
    </rPh>
    <rPh sb="151" eb="152">
      <t>フク</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</si>
  <si>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・「評価対象工事①」とは、「土木一式工事」（除草等業務委託を除く）で発注された工事を指します。
・評価対象の工事実績は１件とし、コリンズに登録された公共機関等発注の工事に限ります。</t>
    <rPh sb="13" eb="15">
      <t>キョウドウ</t>
    </rPh>
    <rPh sb="15" eb="18">
      <t>キギョウタイ</t>
    </rPh>
    <rPh sb="75" eb="76">
      <t>セン</t>
    </rPh>
    <rPh sb="77" eb="78">
      <t>ヒャク</t>
    </rPh>
    <rPh sb="119" eb="121">
      <t>ドボク</t>
    </rPh>
    <rPh sb="121" eb="123">
      <t>イッシキ</t>
    </rPh>
    <rPh sb="123" eb="125">
      <t>コウジ</t>
    </rPh>
    <rPh sb="127" eb="129">
      <t>ジョソウ</t>
    </rPh>
    <rPh sb="129" eb="130">
      <t>トウ</t>
    </rPh>
    <rPh sb="130" eb="132">
      <t>ギョウム</t>
    </rPh>
    <rPh sb="132" eb="134">
      <t>イタク</t>
    </rPh>
    <rPh sb="135" eb="136">
      <t>ノゾ</t>
    </rPh>
    <rPh sb="139" eb="141">
      <t>ハッチュウ</t>
    </rPh>
    <rPh sb="144" eb="146">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</si>
</sst>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0.00;&quot;△ &quot;0.00"/>
    <numFmt numFmtId="179" formatCode="0.0"/>
  </numFmts>
  <fonts count="4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b/>
      <sz val="12"/>
      <name val="ＭＳ 明朝"/>
      <family val="1"/>
      <charset val="128"/>
    </font>
    <font>
      <sz val="12"/>
      <name val="HG丸ｺﾞｼｯｸM-PRO"/>
      <family val="3"/>
      <charset val="128"/>
    </font>
    <font>
      <sz val="10"/>
      <name val="ＭＳ 明朝"/>
      <family val="1"/>
      <charset val="128"/>
    </font>
    <font>
      <sz val="12"/>
      <name val="ＭＳ 明朝"/>
      <family val="1"/>
      <charset val="128"/>
    </font>
    <font>
      <b/>
      <u/>
      <sz val="10"/>
      <name val="ＭＳ 明朝"/>
      <family val="1"/>
      <charset val="128"/>
    </font>
    <font>
      <sz val="8"/>
      <name val="ＭＳ 明朝"/>
      <family val="1"/>
      <charset val="128"/>
    </font>
    <font>
      <sz val="10"/>
      <color rgb="FFFF0000"/>
      <name val="ＭＳ 明朝"/>
      <family val="1"/>
      <charset val="128"/>
    </font>
    <font>
      <b/>
      <u/>
      <sz val="10"/>
      <color rgb="FFFF0000"/>
      <name val="ＭＳ 明朝"/>
      <family val="1"/>
      <charset val="128"/>
    </font>
    <font>
      <b/>
      <sz val="12"/>
      <color rgb="FFFF0000"/>
      <name val="ＭＳ ゴシック"/>
      <family val="3"/>
      <charset val="128"/>
    </font>
    <font>
      <sz val="12"/>
      <name val="ＭＳ 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sz val="10"/>
      <color rgb="FFFF0000"/>
      <name val="BIZ UDP明朝 Medium"/>
      <family val="1"/>
      <charset val="128"/>
    </font>
    <font>
      <u/>
      <sz val="10"/>
      <color rgb="FFFF0000"/>
      <name val="BIZ UDP明朝 Medium"/>
      <family val="1"/>
      <charset val="128"/>
    </font>
    <font>
      <sz val="12"/>
      <name val="BIZ UDP明朝 Medium"/>
      <family val="1"/>
      <charset val="128"/>
    </font>
    <font>
      <b/>
      <sz val="20"/>
      <name val="BIZ UDゴシック"/>
      <family val="3"/>
      <charset val="128"/>
    </font>
    <font>
      <sz val="14"/>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6"/>
      <color theme="1"/>
      <name val="BIZ UDゴシック"/>
      <family val="3"/>
      <charset val="128"/>
    </font>
    <font>
      <sz val="14"/>
      <color theme="1"/>
      <name val="BIZ UDゴシック"/>
      <family val="3"/>
      <charset val="128"/>
    </font>
    <font>
      <sz val="24"/>
      <name val="BIZ UDゴシック"/>
      <family val="3"/>
      <charset val="128"/>
    </font>
    <font>
      <sz val="9"/>
      <name val="BIZ UDゴシック"/>
      <family val="3"/>
      <charset val="128"/>
    </font>
    <font>
      <b/>
      <sz val="16"/>
      <name val="BIZ UDゴシック"/>
      <family val="3"/>
      <charset val="128"/>
    </font>
    <font>
      <b/>
      <sz val="16"/>
      <color rgb="FFFF0000"/>
      <name val="BIZ UDゴシック"/>
      <family val="3"/>
      <charset val="128"/>
    </font>
    <font>
      <b/>
      <sz val="16"/>
      <color theme="1"/>
      <name val="BIZ UDゴシック"/>
      <family val="3"/>
      <charset val="128"/>
    </font>
    <font>
      <sz val="11"/>
      <color theme="1"/>
      <name val="BIZ UD明朝 Medium"/>
      <family val="1"/>
      <charset val="128"/>
    </font>
    <font>
      <strike/>
      <sz val="11"/>
      <name val="BIZ UD明朝 Medium"/>
      <family val="1"/>
      <charset val="128"/>
    </font>
    <font>
      <sz val="11"/>
      <color indexed="40"/>
      <name val="BIZ UD明朝 Medium"/>
      <family val="1"/>
      <charset val="128"/>
    </font>
    <font>
      <sz val="14"/>
      <color rgb="FFFF0000"/>
      <name val="BIZ UDゴシック"/>
      <family val="3"/>
      <charset val="128"/>
    </font>
    <font>
      <sz val="10"/>
      <name val="BIZ UD明朝 Medium"/>
      <family val="1"/>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0"/>
        <bgColor indexed="64"/>
      </patternFill>
    </fill>
    <fill>
      <patternFill patternType="solid">
        <fgColor theme="4" tint="0.79998168889431442"/>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0" fontId="1" fillId="0" borderId="0">
      <alignment vertical="center"/>
    </xf>
  </cellStyleXfs>
  <cellXfs count="506">
    <xf numFmtId="0" fontId="0" fillId="0" borderId="0" xfId="0">
      <alignment vertical="center"/>
    </xf>
    <xf numFmtId="0" fontId="5" fillId="0" borderId="0" xfId="3" applyFont="1" applyProtection="1">
      <alignment vertical="center"/>
      <protection locked="0"/>
    </xf>
    <xf numFmtId="0" fontId="3" fillId="0" borderId="0" xfId="3" applyFont="1" applyProtection="1">
      <alignment vertical="center"/>
      <protection locked="0"/>
    </xf>
    <xf numFmtId="0" fontId="3" fillId="0" borderId="0" xfId="3" applyFont="1" applyAlignment="1" applyProtection="1">
      <alignment horizontal="center" vertical="center"/>
      <protection locked="0"/>
    </xf>
    <xf numFmtId="0" fontId="6" fillId="0" borderId="0" xfId="3" applyFont="1" applyAlignment="1" applyProtection="1">
      <alignment horizontal="right" vertical="center"/>
      <protection locked="0"/>
    </xf>
    <xf numFmtId="0" fontId="7" fillId="0" borderId="30" xfId="3" applyFont="1" applyBorder="1" applyAlignment="1" applyProtection="1">
      <alignment horizontal="left" vertical="center"/>
      <protection locked="0"/>
    </xf>
    <xf numFmtId="0" fontId="7" fillId="0" borderId="31" xfId="3" quotePrefix="1" applyFont="1" applyBorder="1" applyAlignment="1" applyProtection="1">
      <alignment horizontal="left" vertical="center"/>
      <protection locked="0"/>
    </xf>
    <xf numFmtId="0" fontId="7" fillId="0" borderId="0" xfId="3" applyFont="1" applyAlignment="1" applyProtection="1">
      <alignment horizontal="left" vertical="center"/>
      <protection locked="0"/>
    </xf>
    <xf numFmtId="0" fontId="7" fillId="0" borderId="32" xfId="3" applyFont="1" applyBorder="1" applyAlignment="1" applyProtection="1">
      <alignment horizontal="left" vertical="center"/>
      <protection locked="0"/>
    </xf>
    <xf numFmtId="0" fontId="7" fillId="0" borderId="33" xfId="3" applyFont="1" applyBorder="1" applyAlignment="1" applyProtection="1">
      <alignment horizontal="right" vertical="top" wrapText="1"/>
      <protection locked="0"/>
    </xf>
    <xf numFmtId="0" fontId="7" fillId="0" borderId="31" xfId="3" applyFont="1" applyBorder="1" applyAlignment="1" applyProtection="1">
      <alignment horizontal="left" vertical="center"/>
      <protection locked="0"/>
    </xf>
    <xf numFmtId="0" fontId="7" fillId="0" borderId="34" xfId="3" applyFont="1" applyBorder="1" applyAlignment="1" applyProtection="1">
      <alignment horizontal="left" vertical="center"/>
      <protection locked="0"/>
    </xf>
    <xf numFmtId="0" fontId="7" fillId="0" borderId="11" xfId="3" applyFont="1" applyBorder="1" applyAlignment="1" applyProtection="1">
      <alignment horizontal="left" vertical="center"/>
      <protection locked="0"/>
    </xf>
    <xf numFmtId="0" fontId="7" fillId="0" borderId="35" xfId="3" applyFont="1" applyBorder="1" applyAlignment="1" applyProtection="1">
      <alignment horizontal="left" vertical="center"/>
      <protection locked="0"/>
    </xf>
    <xf numFmtId="0" fontId="7" fillId="0" borderId="36" xfId="3" applyFont="1" applyBorder="1" applyAlignment="1" applyProtection="1">
      <alignment horizontal="right" vertical="top" wrapText="1"/>
      <protection locked="0"/>
    </xf>
    <xf numFmtId="0" fontId="7" fillId="0" borderId="0" xfId="3" applyFont="1" applyAlignment="1" applyProtection="1">
      <alignment horizontal="center" vertical="center" textRotation="255"/>
      <protection locked="0"/>
    </xf>
    <xf numFmtId="0" fontId="7" fillId="0" borderId="0" xfId="3" applyFont="1" applyAlignment="1" applyProtection="1">
      <alignment horizontal="right" vertical="top" wrapText="1"/>
      <protection locked="0"/>
    </xf>
    <xf numFmtId="0" fontId="11" fillId="0" borderId="37" xfId="3" applyFont="1" applyBorder="1" applyAlignment="1" applyProtection="1">
      <alignment horizontal="left" vertical="center"/>
      <protection locked="0"/>
    </xf>
    <xf numFmtId="0" fontId="11" fillId="0" borderId="30" xfId="3" applyFont="1" applyBorder="1" applyAlignment="1" applyProtection="1">
      <alignment horizontal="left" vertical="center"/>
      <protection locked="0"/>
    </xf>
    <xf numFmtId="0" fontId="7" fillId="0" borderId="38" xfId="3" applyFont="1" applyBorder="1" applyAlignment="1" applyProtection="1">
      <alignment horizontal="left" vertical="center"/>
      <protection locked="0"/>
    </xf>
    <xf numFmtId="0" fontId="11" fillId="0" borderId="31" xfId="3" applyFont="1" applyBorder="1" applyAlignment="1" applyProtection="1">
      <alignment horizontal="left" vertical="center"/>
      <protection locked="0"/>
    </xf>
    <xf numFmtId="0" fontId="11" fillId="0" borderId="0" xfId="3" applyFont="1" applyAlignment="1" applyProtection="1">
      <alignment horizontal="left" vertical="center"/>
      <protection locked="0"/>
    </xf>
    <xf numFmtId="0" fontId="7" fillId="0" borderId="39" xfId="3" applyFont="1" applyBorder="1" applyAlignment="1" applyProtection="1">
      <alignment horizontal="left" vertical="center"/>
      <protection locked="0"/>
    </xf>
    <xf numFmtId="0" fontId="12" fillId="0" borderId="0" xfId="3" applyFont="1" applyAlignment="1" applyProtection="1">
      <alignment horizontal="left" vertical="center"/>
      <protection locked="0"/>
    </xf>
    <xf numFmtId="0" fontId="9" fillId="0" borderId="0" xfId="3" applyFont="1" applyAlignment="1" applyProtection="1">
      <alignment horizontal="left" vertical="center"/>
      <protection locked="0"/>
    </xf>
    <xf numFmtId="0" fontId="9" fillId="0" borderId="39" xfId="3" applyFont="1" applyBorder="1" applyAlignment="1" applyProtection="1">
      <alignment horizontal="left" vertical="center"/>
      <protection locked="0"/>
    </xf>
    <xf numFmtId="0" fontId="8" fillId="0" borderId="31" xfId="3" applyFont="1" applyBorder="1" applyProtection="1">
      <alignment vertical="center"/>
      <protection locked="0"/>
    </xf>
    <xf numFmtId="0" fontId="8" fillId="0" borderId="0" xfId="3" applyFont="1" applyProtection="1">
      <alignment vertical="center"/>
      <protection locked="0"/>
    </xf>
    <xf numFmtId="0" fontId="8" fillId="0" borderId="39" xfId="3" applyFont="1" applyBorder="1" applyProtection="1">
      <alignment vertical="center"/>
      <protection locked="0"/>
    </xf>
    <xf numFmtId="0" fontId="7" fillId="0" borderId="31" xfId="3" applyFont="1" applyBorder="1" applyAlignment="1" applyProtection="1">
      <alignment vertical="center" textRotation="255" wrapText="1"/>
      <protection locked="0"/>
    </xf>
    <xf numFmtId="0" fontId="7" fillId="0" borderId="0" xfId="3" applyFont="1" applyAlignment="1" applyProtection="1">
      <alignment vertical="center" textRotation="255" wrapText="1"/>
      <protection locked="0"/>
    </xf>
    <xf numFmtId="0" fontId="7" fillId="0" borderId="0" xfId="3" applyFont="1" applyAlignment="1" applyProtection="1">
      <alignment vertical="center" textRotation="255"/>
      <protection locked="0"/>
    </xf>
    <xf numFmtId="0" fontId="7" fillId="0" borderId="39" xfId="3" applyFont="1" applyBorder="1" applyAlignment="1" applyProtection="1">
      <alignment horizontal="right" vertical="top" wrapText="1"/>
      <protection locked="0"/>
    </xf>
    <xf numFmtId="0" fontId="7" fillId="0" borderId="31" xfId="3" applyFont="1" applyBorder="1" applyAlignment="1" applyProtection="1">
      <alignment vertical="center" textRotation="255"/>
      <protection locked="0"/>
    </xf>
    <xf numFmtId="0" fontId="10" fillId="0" borderId="0" xfId="3" applyFont="1" applyAlignment="1" applyProtection="1">
      <alignment vertical="top" wrapText="1"/>
      <protection locked="0"/>
    </xf>
    <xf numFmtId="0" fontId="3" fillId="0" borderId="31" xfId="3" applyFont="1" applyBorder="1" applyProtection="1">
      <alignment vertical="center"/>
      <protection locked="0"/>
    </xf>
    <xf numFmtId="0" fontId="3" fillId="0" borderId="39" xfId="3" applyFont="1" applyBorder="1" applyProtection="1">
      <alignment vertical="center"/>
      <protection locked="0"/>
    </xf>
    <xf numFmtId="0" fontId="3" fillId="0" borderId="40" xfId="3" applyFont="1" applyBorder="1" applyProtection="1">
      <alignment vertical="center"/>
      <protection locked="0"/>
    </xf>
    <xf numFmtId="0" fontId="15" fillId="0" borderId="0" xfId="0" applyFont="1">
      <alignment vertical="center"/>
    </xf>
    <xf numFmtId="0" fontId="16" fillId="0" borderId="0" xfId="0" applyFont="1">
      <alignment vertical="center"/>
    </xf>
    <xf numFmtId="0" fontId="18" fillId="0" borderId="0" xfId="0" applyFont="1">
      <alignment vertical="center"/>
    </xf>
    <xf numFmtId="0" fontId="19" fillId="0" borderId="30" xfId="3" applyFont="1" applyBorder="1" applyAlignment="1" applyProtection="1">
      <alignment horizontal="left" vertical="center"/>
      <protection locked="0"/>
    </xf>
    <xf numFmtId="0" fontId="19" fillId="0" borderId="0" xfId="3" applyFont="1" applyAlignment="1" applyProtection="1">
      <alignment horizontal="left" vertical="center"/>
      <protection locked="0"/>
    </xf>
    <xf numFmtId="0" fontId="20" fillId="0" borderId="0" xfId="3" applyFont="1" applyAlignment="1" applyProtection="1">
      <alignment horizontal="left" vertical="center"/>
      <protection locked="0"/>
    </xf>
    <xf numFmtId="0" fontId="21" fillId="0" borderId="0" xfId="3" applyFont="1" applyProtection="1">
      <alignment vertical="center"/>
      <protection locked="0"/>
    </xf>
    <xf numFmtId="0" fontId="17" fillId="0" borderId="0" xfId="3" applyFont="1" applyProtection="1">
      <alignment vertical="center"/>
      <protection locked="0"/>
    </xf>
    <xf numFmtId="0" fontId="15" fillId="0" borderId="0" xfId="0" applyFont="1" applyAlignment="1">
      <alignmen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7" fillId="0" borderId="0" xfId="0" applyFont="1" applyAlignment="1">
      <alignment horizontal="right" vertical="center"/>
    </xf>
    <xf numFmtId="0" fontId="22" fillId="0" borderId="0" xfId="0" applyFont="1">
      <alignment vertical="center"/>
    </xf>
    <xf numFmtId="0" fontId="22" fillId="0" borderId="0" xfId="0" applyFont="1" applyAlignment="1">
      <alignment horizontal="left" vertical="center"/>
    </xf>
    <xf numFmtId="0" fontId="22" fillId="0" borderId="0" xfId="0" applyFont="1" applyAlignment="1">
      <alignment horizontal="center" vertical="center"/>
    </xf>
    <xf numFmtId="0" fontId="15" fillId="0" borderId="12" xfId="0" applyFont="1" applyBorder="1" applyAlignment="1">
      <alignment horizontal="center" vertical="center" wrapText="1"/>
    </xf>
    <xf numFmtId="0" fontId="15" fillId="0" borderId="12" xfId="1" quotePrefix="1" applyNumberFormat="1" applyFont="1" applyFill="1" applyBorder="1" applyAlignment="1" applyProtection="1">
      <alignment horizontal="center" vertical="center" wrapText="1"/>
    </xf>
    <xf numFmtId="0" fontId="23" fillId="0" borderId="4"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37" fontId="23" fillId="0" borderId="1" xfId="0" quotePrefix="1" applyNumberFormat="1" applyFont="1" applyBorder="1" applyAlignment="1">
      <alignment horizontal="center" vertical="center" wrapText="1"/>
    </xf>
    <xf numFmtId="0" fontId="23" fillId="0" borderId="19" xfId="0" applyFont="1" applyBorder="1" applyAlignment="1">
      <alignment horizontal="center" vertical="center"/>
    </xf>
    <xf numFmtId="0" fontId="23" fillId="0" borderId="3" xfId="0" applyFont="1" applyBorder="1" applyAlignment="1">
      <alignment horizontal="center" vertical="center"/>
    </xf>
    <xf numFmtId="0" fontId="23" fillId="0" borderId="19" xfId="0" applyFont="1" applyBorder="1" applyAlignment="1">
      <alignment horizontal="center" vertical="center" textRotation="180"/>
    </xf>
    <xf numFmtId="0" fontId="23" fillId="0" borderId="2" xfId="0" quotePrefix="1" applyFont="1" applyBorder="1" applyAlignment="1">
      <alignment horizontal="center" vertical="center"/>
    </xf>
    <xf numFmtId="177" fontId="23" fillId="0" borderId="14" xfId="0" applyNumberFormat="1" applyFont="1" applyBorder="1" applyAlignment="1">
      <alignment horizontal="center" vertical="center" wrapText="1"/>
    </xf>
    <xf numFmtId="0" fontId="18" fillId="0" borderId="1" xfId="0" applyFont="1" applyBorder="1" applyAlignment="1">
      <alignment horizontal="center" vertical="center"/>
    </xf>
    <xf numFmtId="0" fontId="18" fillId="0" borderId="5" xfId="0" applyFont="1" applyBorder="1" applyAlignment="1">
      <alignment horizontal="center" vertical="center"/>
    </xf>
    <xf numFmtId="176" fontId="15" fillId="0" borderId="4" xfId="0" quotePrefix="1" applyNumberFormat="1" applyFont="1" applyBorder="1" applyAlignment="1">
      <alignment horizontal="center" vertical="center" wrapText="1"/>
    </xf>
    <xf numFmtId="176" fontId="23" fillId="0" borderId="4" xfId="0" quotePrefix="1" applyNumberFormat="1" applyFont="1" applyBorder="1" applyAlignment="1">
      <alignment horizontal="center" vertical="center" wrapText="1"/>
    </xf>
    <xf numFmtId="0" fontId="18" fillId="0" borderId="29" xfId="1" applyNumberFormat="1" applyFont="1" applyFill="1" applyBorder="1" applyAlignment="1" applyProtection="1">
      <alignment horizontal="center" vertical="center"/>
    </xf>
    <xf numFmtId="0" fontId="18" fillId="0" borderId="4" xfId="0" applyFont="1" applyBorder="1" applyAlignment="1">
      <alignment horizontal="center" vertical="center"/>
    </xf>
    <xf numFmtId="0" fontId="18" fillId="0" borderId="4" xfId="0" applyFont="1" applyBorder="1" applyAlignment="1">
      <alignment vertical="center" wrapText="1"/>
    </xf>
    <xf numFmtId="176" fontId="15" fillId="0" borderId="2" xfId="0" quotePrefix="1" applyNumberFormat="1" applyFont="1" applyBorder="1" applyAlignment="1">
      <alignment horizontal="center" vertical="center" wrapText="1"/>
    </xf>
    <xf numFmtId="176" fontId="23" fillId="0" borderId="2" xfId="0" quotePrefix="1" applyNumberFormat="1" applyFont="1" applyBorder="1" applyAlignment="1">
      <alignment horizontal="center" vertical="center" wrapText="1"/>
    </xf>
    <xf numFmtId="0" fontId="18" fillId="0" borderId="78" xfId="1" applyNumberFormat="1" applyFont="1" applyFill="1" applyBorder="1" applyAlignment="1" applyProtection="1">
      <alignment horizontal="center" vertical="center"/>
    </xf>
    <xf numFmtId="0" fontId="18" fillId="0" borderId="1" xfId="0" applyFont="1" applyBorder="1" applyAlignment="1">
      <alignment vertical="center" wrapText="1"/>
    </xf>
    <xf numFmtId="0" fontId="18" fillId="0" borderId="2" xfId="0" applyFont="1" applyBorder="1" applyAlignment="1">
      <alignment horizontal="center" vertical="center" wrapText="1"/>
    </xf>
    <xf numFmtId="176" fontId="23" fillId="0" borderId="2" xfId="1" applyNumberFormat="1" applyFont="1" applyFill="1" applyBorder="1" applyAlignment="1" applyProtection="1">
      <alignment horizontal="center" vertical="center"/>
    </xf>
    <xf numFmtId="0" fontId="18" fillId="0" borderId="0" xfId="0" applyFont="1" applyAlignment="1">
      <alignment horizontal="left" vertical="center"/>
    </xf>
    <xf numFmtId="0" fontId="18" fillId="0" borderId="0" xfId="0" applyFont="1" applyAlignment="1">
      <alignment horizontal="center" vertical="center"/>
    </xf>
    <xf numFmtId="0" fontId="24" fillId="0" borderId="0" xfId="0" applyFont="1" applyAlignment="1">
      <alignment horizontal="left" vertical="center"/>
    </xf>
    <xf numFmtId="178" fontId="25" fillId="0" borderId="2" xfId="1" applyNumberFormat="1" applyFont="1" applyFill="1" applyBorder="1" applyAlignment="1" applyProtection="1">
      <alignment horizontal="center" vertical="center"/>
    </xf>
    <xf numFmtId="0" fontId="18" fillId="0" borderId="0" xfId="0" applyFont="1" applyAlignment="1">
      <alignment horizontal="right" vertical="center"/>
    </xf>
    <xf numFmtId="0" fontId="26" fillId="0" borderId="0" xfId="2" applyFont="1" applyFill="1" applyAlignment="1" applyProtection="1">
      <alignment horizontal="right" vertical="center"/>
    </xf>
    <xf numFmtId="0" fontId="15" fillId="0" borderId="0" xfId="1" applyNumberFormat="1" applyFont="1" applyFill="1" applyBorder="1" applyAlignment="1" applyProtection="1">
      <alignment vertical="center"/>
    </xf>
    <xf numFmtId="0" fontId="28" fillId="0" borderId="0" xfId="0" applyFont="1">
      <alignment vertical="center"/>
    </xf>
    <xf numFmtId="0" fontId="28" fillId="0" borderId="0" xfId="0" applyFont="1" applyAlignment="1">
      <alignment horizontal="right" vertical="center"/>
    </xf>
    <xf numFmtId="0" fontId="30" fillId="0" borderId="0" xfId="0" applyFont="1">
      <alignment vertical="center"/>
    </xf>
    <xf numFmtId="0" fontId="31" fillId="0" borderId="0" xfId="0" applyFont="1">
      <alignment vertical="center"/>
    </xf>
    <xf numFmtId="0" fontId="28" fillId="0" borderId="0" xfId="0" quotePrefix="1" applyFont="1">
      <alignment vertical="center"/>
    </xf>
    <xf numFmtId="0" fontId="28" fillId="0" borderId="0" xfId="0" applyFont="1" applyAlignment="1">
      <alignment horizontal="center" vertical="center"/>
    </xf>
    <xf numFmtId="0" fontId="27" fillId="0" borderId="0" xfId="0" applyFont="1">
      <alignment vertical="center"/>
    </xf>
    <xf numFmtId="0" fontId="23" fillId="0" borderId="0" xfId="0" applyFont="1">
      <alignment vertical="center"/>
    </xf>
    <xf numFmtId="0" fontId="18" fillId="0" borderId="11" xfId="0" applyFont="1" applyBorder="1">
      <alignment vertical="center"/>
    </xf>
    <xf numFmtId="0" fontId="15" fillId="0" borderId="12" xfId="0" applyFont="1" applyBorder="1" applyAlignment="1">
      <alignment horizontal="center" vertical="center"/>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1" xfId="0" applyFont="1" applyBorder="1" applyAlignment="1">
      <alignment horizontal="center" vertical="center" wrapText="1"/>
    </xf>
    <xf numFmtId="0" fontId="15" fillId="0" borderId="5" xfId="0" applyFont="1" applyBorder="1" applyAlignment="1">
      <alignment horizontal="center" vertical="center" shrinkToFit="1"/>
    </xf>
    <xf numFmtId="0" fontId="23" fillId="0" borderId="1" xfId="0" applyFont="1" applyBorder="1" applyAlignment="1">
      <alignment horizontal="center" vertical="center" wrapText="1"/>
    </xf>
    <xf numFmtId="0" fontId="15" fillId="0" borderId="1" xfId="0" applyFont="1" applyBorder="1" applyAlignment="1">
      <alignment horizontal="center" vertical="center" shrinkToFit="1"/>
    </xf>
    <xf numFmtId="0" fontId="15" fillId="0" borderId="20" xfId="0" applyFont="1" applyBorder="1" applyAlignment="1">
      <alignment horizontal="center" vertical="center" shrinkToFit="1"/>
    </xf>
    <xf numFmtId="0" fontId="23" fillId="0" borderId="3" xfId="0" applyFont="1" applyBorder="1" applyAlignment="1">
      <alignment vertical="center" shrinkToFit="1"/>
    </xf>
    <xf numFmtId="0" fontId="18" fillId="3" borderId="25" xfId="0" applyFont="1" applyFill="1" applyBorder="1" applyAlignment="1" applyProtection="1">
      <alignment horizontal="center" vertical="center" wrapText="1"/>
      <protection locked="0"/>
    </xf>
    <xf numFmtId="0" fontId="23" fillId="0" borderId="19" xfId="0" applyFont="1" applyBorder="1" applyAlignment="1">
      <alignment horizontal="left" vertical="center"/>
    </xf>
    <xf numFmtId="0" fontId="15" fillId="0" borderId="3" xfId="0" applyFont="1" applyBorder="1" applyAlignment="1">
      <alignment horizontal="center" vertical="center" wrapText="1"/>
    </xf>
    <xf numFmtId="0" fontId="23" fillId="0" borderId="1" xfId="0" applyFont="1" applyBorder="1" applyAlignment="1">
      <alignment horizontal="center" vertical="center" textRotation="255"/>
    </xf>
    <xf numFmtId="0" fontId="15" fillId="0" borderId="19" xfId="0" applyFont="1" applyBorder="1" applyAlignment="1">
      <alignment horizontal="center" vertical="center" wrapText="1"/>
    </xf>
    <xf numFmtId="0" fontId="15" fillId="0" borderId="4" xfId="0" applyFont="1" applyBorder="1" applyAlignment="1">
      <alignment vertical="center" wrapText="1"/>
    </xf>
    <xf numFmtId="0" fontId="27" fillId="0" borderId="4" xfId="0" applyFont="1" applyBorder="1" applyAlignment="1">
      <alignment vertical="center" wrapText="1"/>
    </xf>
    <xf numFmtId="176" fontId="35" fillId="0" borderId="4" xfId="0" quotePrefix="1" applyNumberFormat="1" applyFont="1" applyBorder="1" applyAlignment="1">
      <alignment horizontal="right" vertical="center" wrapText="1"/>
    </xf>
    <xf numFmtId="0" fontId="15" fillId="0" borderId="4" xfId="0" applyFont="1" applyBorder="1" applyAlignment="1">
      <alignment horizontal="center" vertical="center" wrapText="1"/>
    </xf>
    <xf numFmtId="176" fontId="23" fillId="2" borderId="4" xfId="0" quotePrefix="1" applyNumberFormat="1" applyFont="1" applyFill="1" applyBorder="1" applyAlignment="1" applyProtection="1">
      <alignment horizontal="center" vertical="center" wrapText="1"/>
      <protection locked="0"/>
    </xf>
    <xf numFmtId="0" fontId="32" fillId="0" borderId="4" xfId="1" applyNumberFormat="1" applyFont="1" applyBorder="1" applyAlignment="1">
      <alignment horizontal="center" vertical="center"/>
    </xf>
    <xf numFmtId="0" fontId="15" fillId="0" borderId="2" xfId="0" applyFont="1" applyBorder="1" applyAlignment="1">
      <alignment vertical="center" wrapText="1"/>
    </xf>
    <xf numFmtId="0" fontId="27" fillId="0" borderId="11" xfId="0" applyFont="1" applyBorder="1" applyAlignment="1">
      <alignment vertical="center" wrapText="1"/>
    </xf>
    <xf numFmtId="176" fontId="35" fillId="0" borderId="2" xfId="0" quotePrefix="1" applyNumberFormat="1" applyFont="1" applyBorder="1" applyAlignment="1">
      <alignment horizontal="right" vertical="center" wrapText="1"/>
    </xf>
    <xf numFmtId="0" fontId="15" fillId="0" borderId="11" xfId="0" applyFont="1" applyBorder="1" applyAlignment="1">
      <alignment horizontal="center" vertical="center" wrapText="1"/>
    </xf>
    <xf numFmtId="176" fontId="23" fillId="2" borderId="2" xfId="0" quotePrefix="1" applyNumberFormat="1" applyFont="1" applyFill="1" applyBorder="1" applyAlignment="1" applyProtection="1">
      <alignment horizontal="center" vertical="center" wrapText="1"/>
      <protection locked="0"/>
    </xf>
    <xf numFmtId="0" fontId="32" fillId="0" borderId="2" xfId="1" applyNumberFormat="1" applyFont="1" applyBorder="1" applyAlignment="1">
      <alignment horizontal="center" vertical="center"/>
    </xf>
    <xf numFmtId="0" fontId="23" fillId="0" borderId="0" xfId="0" applyFont="1" applyAlignment="1">
      <alignment horizontal="center" vertical="center"/>
    </xf>
    <xf numFmtId="0" fontId="27" fillId="0" borderId="0" xfId="0" applyFont="1" applyAlignment="1">
      <alignment horizontal="center" vertical="center"/>
    </xf>
    <xf numFmtId="0" fontId="15" fillId="0" borderId="0" xfId="0" applyFont="1" applyAlignment="1">
      <alignment horizontal="center" vertical="center" wrapText="1"/>
    </xf>
    <xf numFmtId="176" fontId="23" fillId="0" borderId="2" xfId="1" applyNumberFormat="1" applyFont="1" applyBorder="1" applyAlignment="1">
      <alignment horizontal="center" vertical="center"/>
    </xf>
    <xf numFmtId="0" fontId="36" fillId="0" borderId="2" xfId="0" applyFont="1" applyBorder="1" applyAlignment="1">
      <alignment horizontal="center" vertical="center"/>
    </xf>
    <xf numFmtId="0" fontId="32" fillId="0" borderId="6" xfId="0" applyFont="1" applyBorder="1">
      <alignment vertical="center"/>
    </xf>
    <xf numFmtId="0" fontId="32" fillId="0" borderId="7" xfId="0" applyFont="1" applyBorder="1">
      <alignment vertical="center"/>
    </xf>
    <xf numFmtId="0" fontId="18" fillId="0" borderId="7" xfId="0" applyFont="1" applyBorder="1">
      <alignment vertical="center"/>
    </xf>
    <xf numFmtId="0" fontId="18" fillId="0" borderId="8" xfId="0" applyFont="1" applyBorder="1">
      <alignment vertical="center"/>
    </xf>
    <xf numFmtId="0" fontId="33" fillId="0" borderId="16" xfId="0" applyFont="1" applyBorder="1" applyAlignment="1">
      <alignment horizontal="right" vertical="center"/>
    </xf>
    <xf numFmtId="0" fontId="33" fillId="2" borderId="1" xfId="0" applyFont="1" applyFill="1" applyBorder="1">
      <alignment vertical="center"/>
    </xf>
    <xf numFmtId="0" fontId="33" fillId="3" borderId="1" xfId="0" applyFont="1" applyFill="1" applyBorder="1">
      <alignment vertical="center"/>
    </xf>
    <xf numFmtId="0" fontId="33" fillId="0" borderId="18" xfId="0" applyFont="1" applyBorder="1" applyAlignment="1">
      <alignment horizontal="right" vertical="center"/>
    </xf>
    <xf numFmtId="0" fontId="33" fillId="0" borderId="0" xfId="0" applyFont="1">
      <alignment vertical="center"/>
    </xf>
    <xf numFmtId="0" fontId="33" fillId="0" borderId="0" xfId="0" applyFont="1" applyAlignment="1">
      <alignment vertical="top" wrapText="1"/>
    </xf>
    <xf numFmtId="0" fontId="33" fillId="0" borderId="13" xfId="0" applyFont="1" applyBorder="1" applyAlignment="1">
      <alignment vertical="top" wrapText="1"/>
    </xf>
    <xf numFmtId="0" fontId="23" fillId="0" borderId="21" xfId="0" applyFont="1" applyBorder="1" applyAlignment="1">
      <alignment horizontal="right" vertical="center"/>
    </xf>
    <xf numFmtId="0" fontId="23" fillId="0" borderId="9" xfId="0" applyFont="1" applyBorder="1">
      <alignment vertical="center"/>
    </xf>
    <xf numFmtId="0" fontId="33" fillId="0" borderId="9" xfId="0" applyFont="1" applyBorder="1" applyAlignment="1">
      <alignment vertical="top" wrapText="1"/>
    </xf>
    <xf numFmtId="0" fontId="33" fillId="0" borderId="10" xfId="0" applyFont="1" applyBorder="1" applyAlignment="1">
      <alignment vertical="top" wrapText="1"/>
    </xf>
    <xf numFmtId="0" fontId="33" fillId="0" borderId="7" xfId="0" applyFont="1" applyBorder="1">
      <alignment vertical="center"/>
    </xf>
    <xf numFmtId="0" fontId="23" fillId="0" borderId="7" xfId="0" applyFont="1" applyBorder="1">
      <alignment vertical="center"/>
    </xf>
    <xf numFmtId="0" fontId="33" fillId="0" borderId="0" xfId="0" applyFont="1" applyAlignment="1">
      <alignment horizontal="left" vertical="top" wrapText="1"/>
    </xf>
    <xf numFmtId="0" fontId="33" fillId="0" borderId="13" xfId="0" applyFont="1" applyBorder="1" applyAlignment="1">
      <alignment horizontal="left" vertical="top" wrapText="1"/>
    </xf>
    <xf numFmtId="0" fontId="33" fillId="0" borderId="0" xfId="0" applyFont="1" applyAlignment="1">
      <alignment vertical="center" wrapText="1"/>
    </xf>
    <xf numFmtId="0" fontId="33" fillId="0" borderId="13" xfId="0" applyFont="1" applyBorder="1" applyAlignment="1">
      <alignment vertical="center" wrapText="1"/>
    </xf>
    <xf numFmtId="0" fontId="33" fillId="0" borderId="9" xfId="0" applyFont="1" applyBorder="1" applyAlignment="1">
      <alignment vertical="center" wrapText="1"/>
    </xf>
    <xf numFmtId="0" fontId="33" fillId="0" borderId="10" xfId="0" applyFont="1" applyBorder="1" applyAlignment="1">
      <alignment vertical="center" wrapText="1"/>
    </xf>
    <xf numFmtId="0" fontId="15" fillId="0" borderId="14" xfId="0" applyFont="1" applyBorder="1" applyAlignment="1">
      <alignment horizontal="center" vertical="center" wrapText="1"/>
    </xf>
    <xf numFmtId="0" fontId="15" fillId="0" borderId="14" xfId="1" quotePrefix="1" applyNumberFormat="1" applyFont="1" applyBorder="1" applyAlignment="1">
      <alignment horizontal="center" vertical="center" wrapText="1"/>
    </xf>
    <xf numFmtId="0" fontId="15" fillId="0" borderId="15" xfId="1" quotePrefix="1" applyNumberFormat="1" applyFont="1" applyBorder="1" applyAlignment="1">
      <alignment horizontal="center" vertical="center" wrapText="1"/>
    </xf>
    <xf numFmtId="0" fontId="33" fillId="0" borderId="3" xfId="0" applyFont="1" applyBorder="1" applyAlignment="1">
      <alignment vertical="center" shrinkToFit="1"/>
    </xf>
    <xf numFmtId="0" fontId="33" fillId="0" borderId="19" xfId="0" applyFont="1" applyBorder="1" applyAlignment="1">
      <alignment horizontal="left" vertical="center"/>
    </xf>
    <xf numFmtId="0" fontId="27" fillId="0" borderId="23" xfId="0" applyFont="1" applyBorder="1" applyAlignment="1">
      <alignment vertical="center" wrapText="1"/>
    </xf>
    <xf numFmtId="0" fontId="15" fillId="0" borderId="47" xfId="0" applyFont="1" applyBorder="1" applyAlignment="1">
      <alignment horizontal="center" vertical="center" wrapText="1"/>
    </xf>
    <xf numFmtId="0" fontId="32" fillId="0" borderId="1" xfId="1" applyNumberFormat="1" applyFont="1" applyBorder="1" applyAlignment="1">
      <alignment horizontal="center" vertical="center"/>
    </xf>
    <xf numFmtId="0" fontId="32" fillId="0" borderId="19" xfId="1" applyNumberFormat="1" applyFont="1" applyBorder="1" applyAlignment="1">
      <alignment horizontal="center" vertical="center"/>
    </xf>
    <xf numFmtId="176" fontId="23" fillId="0" borderId="40" xfId="1" applyNumberFormat="1" applyFont="1" applyBorder="1" applyAlignment="1">
      <alignment horizontal="center" vertical="center"/>
    </xf>
    <xf numFmtId="0" fontId="37" fillId="0" borderId="40" xfId="0" applyFont="1" applyBorder="1" applyAlignment="1">
      <alignment horizontal="center" vertical="center"/>
    </xf>
    <xf numFmtId="176" fontId="23" fillId="0" borderId="49" xfId="1" applyNumberFormat="1" applyFont="1" applyBorder="1" applyAlignment="1">
      <alignment horizontal="center" vertical="center"/>
    </xf>
    <xf numFmtId="0" fontId="38" fillId="0" borderId="2" xfId="0" applyFont="1" applyBorder="1" applyAlignment="1">
      <alignment horizontal="center" vertical="center"/>
    </xf>
    <xf numFmtId="0" fontId="37" fillId="0" borderId="17" xfId="0" applyFont="1" applyBorder="1" applyAlignment="1">
      <alignment horizontal="center" vertical="center"/>
    </xf>
    <xf numFmtId="0" fontId="28" fillId="0" borderId="0" xfId="0" applyFont="1" applyProtection="1">
      <alignment vertical="center"/>
      <protection locked="0"/>
    </xf>
    <xf numFmtId="0" fontId="28" fillId="0" borderId="0" xfId="0" applyFont="1" applyAlignment="1" applyProtection="1">
      <alignment horizontal="center" vertical="center"/>
      <protection locked="0"/>
    </xf>
    <xf numFmtId="0" fontId="28" fillId="0" borderId="0" xfId="0" applyFont="1" applyAlignment="1" applyProtection="1">
      <alignment horizontal="left" vertical="center"/>
      <protection locked="0"/>
    </xf>
    <xf numFmtId="0" fontId="39" fillId="0" borderId="41" xfId="0" applyFont="1" applyBorder="1" applyAlignment="1" applyProtection="1">
      <alignment horizontal="center" vertical="center"/>
      <protection locked="0"/>
    </xf>
    <xf numFmtId="0" fontId="28" fillId="0" borderId="0" xfId="0" quotePrefix="1" applyFont="1" applyAlignment="1" applyProtection="1">
      <alignment horizontal="center" vertical="center" wrapText="1"/>
      <protection locked="0"/>
    </xf>
    <xf numFmtId="0" fontId="28" fillId="0" borderId="0" xfId="0" applyFont="1" applyAlignment="1" applyProtection="1">
      <alignment horizontal="center" vertical="center" textRotation="255"/>
      <protection locked="0"/>
    </xf>
    <xf numFmtId="0" fontId="28" fillId="0" borderId="26" xfId="0" applyFont="1" applyBorder="1" applyAlignment="1" applyProtection="1">
      <alignment horizontal="right" vertical="center" wrapText="1"/>
      <protection locked="0"/>
    </xf>
    <xf numFmtId="0" fontId="28" fillId="0" borderId="27" xfId="0" applyFont="1" applyBorder="1" applyAlignment="1" applyProtection="1">
      <alignment horizontal="right" vertical="center" wrapText="1"/>
      <protection locked="0"/>
    </xf>
    <xf numFmtId="0" fontId="28" fillId="0" borderId="27" xfId="0" applyFont="1" applyBorder="1" applyAlignment="1" applyProtection="1">
      <alignment horizontal="left" vertical="center" wrapText="1"/>
      <protection locked="0"/>
    </xf>
    <xf numFmtId="0" fontId="28" fillId="0" borderId="28" xfId="0" applyFont="1" applyBorder="1" applyAlignment="1" applyProtection="1">
      <alignment horizontal="left" vertical="center" wrapText="1"/>
      <protection locked="0"/>
    </xf>
    <xf numFmtId="0" fontId="28" fillId="0" borderId="18" xfId="0" applyFont="1" applyBorder="1" applyAlignment="1" applyProtection="1">
      <alignment horizontal="left" vertical="center"/>
      <protection locked="0"/>
    </xf>
    <xf numFmtId="0" fontId="28" fillId="0" borderId="0" xfId="0" applyFont="1" applyAlignment="1" applyProtection="1">
      <alignment horizontal="right" vertical="center" wrapText="1"/>
      <protection locked="0"/>
    </xf>
    <xf numFmtId="0" fontId="28" fillId="0" borderId="0" xfId="0" applyFont="1" applyAlignment="1" applyProtection="1">
      <alignment horizontal="left" vertical="center" wrapText="1"/>
      <protection locked="0"/>
    </xf>
    <xf numFmtId="0" fontId="28" fillId="0" borderId="13" xfId="0" applyFont="1" applyBorder="1" applyAlignment="1" applyProtection="1">
      <alignment horizontal="left" vertical="center" wrapText="1"/>
      <protection locked="0"/>
    </xf>
    <xf numFmtId="0" fontId="28" fillId="0" borderId="18" xfId="0" applyFont="1" applyBorder="1" applyProtection="1">
      <alignment vertical="center"/>
      <protection locked="0"/>
    </xf>
    <xf numFmtId="0" fontId="28" fillId="0" borderId="0" xfId="0" applyFont="1" applyAlignment="1" applyProtection="1">
      <alignment vertical="center" wrapText="1"/>
      <protection locked="0"/>
    </xf>
    <xf numFmtId="0" fontId="28" fillId="0" borderId="13" xfId="0" applyFont="1" applyBorder="1" applyAlignment="1" applyProtection="1">
      <alignment vertical="center" wrapText="1"/>
      <protection locked="0"/>
    </xf>
    <xf numFmtId="0" fontId="40" fillId="0" borderId="18" xfId="0" applyFont="1" applyBorder="1" applyAlignment="1" applyProtection="1">
      <alignment vertical="center" wrapText="1"/>
      <protection locked="0"/>
    </xf>
    <xf numFmtId="0" fontId="40" fillId="0" borderId="0" xfId="0" applyFont="1" applyProtection="1">
      <alignment vertical="center"/>
      <protection locked="0"/>
    </xf>
    <xf numFmtId="0" fontId="40" fillId="0" borderId="0" xfId="0" applyFont="1" applyAlignment="1" applyProtection="1">
      <alignment vertical="center" wrapText="1"/>
      <protection locked="0"/>
    </xf>
    <xf numFmtId="0" fontId="40" fillId="0" borderId="13" xfId="0" applyFont="1" applyBorder="1" applyAlignment="1" applyProtection="1">
      <alignment vertical="center" wrapText="1"/>
      <protection locked="0"/>
    </xf>
    <xf numFmtId="0" fontId="40" fillId="0" borderId="18" xfId="0" applyFont="1" applyBorder="1" applyProtection="1">
      <alignment vertical="center"/>
      <protection locked="0"/>
    </xf>
    <xf numFmtId="0" fontId="28" fillId="0" borderId="13" xfId="0" applyFont="1" applyBorder="1" applyProtection="1">
      <alignment vertical="center"/>
      <protection locked="0"/>
    </xf>
    <xf numFmtId="0" fontId="28" fillId="0" borderId="18" xfId="0" quotePrefix="1" applyFont="1" applyBorder="1" applyAlignment="1" applyProtection="1">
      <alignment horizontal="left" vertical="center"/>
      <protection locked="0"/>
    </xf>
    <xf numFmtId="0" fontId="23" fillId="0" borderId="0" xfId="0" applyFont="1" applyProtection="1">
      <alignment vertical="center"/>
      <protection locked="0"/>
    </xf>
    <xf numFmtId="0" fontId="18" fillId="0" borderId="31" xfId="0" applyFont="1" applyBorder="1" applyProtection="1">
      <alignment vertical="center"/>
      <protection locked="0"/>
    </xf>
    <xf numFmtId="0" fontId="42" fillId="0" borderId="3" xfId="0" applyFont="1" applyBorder="1" applyAlignment="1">
      <alignment horizontal="center" vertical="center"/>
    </xf>
    <xf numFmtId="0" fontId="28" fillId="0" borderId="0" xfId="3" applyFont="1" applyProtection="1">
      <alignment vertical="center"/>
      <protection locked="0"/>
    </xf>
    <xf numFmtId="0" fontId="43" fillId="0" borderId="0" xfId="3" applyFont="1" applyAlignment="1" applyProtection="1">
      <alignment horizontal="left" vertical="center"/>
      <protection locked="0"/>
    </xf>
    <xf numFmtId="0" fontId="43" fillId="0" borderId="30" xfId="3" applyFont="1" applyBorder="1" applyAlignment="1" applyProtection="1">
      <alignment horizontal="left" vertical="center"/>
      <protection locked="0"/>
    </xf>
    <xf numFmtId="0" fontId="18" fillId="0" borderId="20"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0" xfId="0" applyFont="1" applyAlignment="1">
      <alignment horizontal="center" vertical="center" wrapText="1"/>
    </xf>
    <xf numFmtId="0" fontId="18" fillId="0" borderId="39"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48"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43"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19" xfId="0" applyFont="1" applyBorder="1" applyAlignment="1">
      <alignment horizontal="center" vertical="center"/>
    </xf>
    <xf numFmtId="0" fontId="18" fillId="0" borderId="2" xfId="0" applyFont="1" applyBorder="1" applyAlignment="1">
      <alignment horizontal="center" vertical="center"/>
    </xf>
    <xf numFmtId="0" fontId="18" fillId="0" borderId="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3" xfId="0" applyFont="1" applyBorder="1" applyAlignment="1">
      <alignment horizontal="center" vertical="center" wrapText="1"/>
    </xf>
    <xf numFmtId="0" fontId="15" fillId="0" borderId="0" xfId="0" applyFont="1">
      <alignment vertical="center"/>
    </xf>
    <xf numFmtId="0" fontId="18" fillId="0" borderId="23" xfId="0" applyFont="1" applyBorder="1" applyAlignment="1">
      <alignment vertical="center" wrapText="1"/>
    </xf>
    <xf numFmtId="0" fontId="18" fillId="0" borderId="22" xfId="0" applyFont="1" applyBorder="1" applyAlignment="1">
      <alignment vertical="center" wrapText="1"/>
    </xf>
    <xf numFmtId="0" fontId="18" fillId="0" borderId="47" xfId="0" applyFont="1" applyBorder="1" applyAlignment="1">
      <alignment vertical="center" wrapText="1"/>
    </xf>
    <xf numFmtId="0" fontId="23" fillId="0" borderId="24"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9" xfId="0" applyFont="1" applyBorder="1" applyAlignment="1">
      <alignment horizontal="center" vertical="center"/>
    </xf>
    <xf numFmtId="0" fontId="23" fillId="0" borderId="2" xfId="0" applyFont="1" applyBorder="1" applyAlignment="1">
      <alignment horizontal="center" vertical="center"/>
    </xf>
    <xf numFmtId="0" fontId="18" fillId="0" borderId="5" xfId="0" applyFont="1" applyBorder="1" applyAlignment="1">
      <alignment horizontal="center" vertical="center"/>
    </xf>
    <xf numFmtId="0" fontId="18" fillId="0" borderId="42" xfId="0" applyFont="1" applyBorder="1" applyAlignment="1">
      <alignment horizontal="center" vertical="center"/>
    </xf>
    <xf numFmtId="0" fontId="18" fillId="0" borderId="43" xfId="0" applyFont="1" applyBorder="1" applyAlignment="1">
      <alignment horizontal="center" vertical="center"/>
    </xf>
    <xf numFmtId="0" fontId="18" fillId="0" borderId="2" xfId="0" applyFont="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lignment vertical="center"/>
    </xf>
    <xf numFmtId="0" fontId="23" fillId="0" borderId="3" xfId="0" applyFont="1" applyBorder="1" applyAlignment="1">
      <alignment horizontal="center" vertical="center"/>
    </xf>
    <xf numFmtId="0" fontId="18" fillId="0" borderId="24" xfId="0" applyFont="1" applyBorder="1" applyAlignment="1">
      <alignment horizontal="center" vertical="center" textRotation="255"/>
    </xf>
    <xf numFmtId="0" fontId="18" fillId="0" borderId="19" xfId="0" applyFont="1" applyBorder="1" applyAlignment="1">
      <alignment horizontal="center" vertical="center" textRotation="255"/>
    </xf>
    <xf numFmtId="0" fontId="18" fillId="0" borderId="24" xfId="0" applyFont="1" applyBorder="1" applyAlignment="1">
      <alignment horizontal="center" vertical="center" textRotation="255" wrapText="1"/>
    </xf>
    <xf numFmtId="0" fontId="18" fillId="0" borderId="19" xfId="0" applyFont="1" applyBorder="1" applyAlignment="1">
      <alignment horizontal="center" vertical="center" textRotation="255" wrapText="1"/>
    </xf>
    <xf numFmtId="0" fontId="18" fillId="0" borderId="4" xfId="0" quotePrefix="1" applyFont="1" applyBorder="1" applyAlignment="1">
      <alignment horizontal="center" vertical="center" wrapText="1"/>
    </xf>
    <xf numFmtId="0" fontId="18" fillId="0" borderId="1" xfId="0" quotePrefix="1" applyFont="1" applyBorder="1" applyAlignment="1">
      <alignment horizontal="center" vertical="center" wrapText="1"/>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18" fillId="0" borderId="19" xfId="0" quotePrefix="1" applyFont="1" applyBorder="1" applyAlignment="1">
      <alignment horizontal="center" vertical="center" textRotation="255" wrapText="1"/>
    </xf>
    <xf numFmtId="0" fontId="18" fillId="0" borderId="2" xfId="0" quotePrefix="1" applyFont="1" applyBorder="1" applyAlignment="1">
      <alignment horizontal="center" vertical="center" textRotation="255" wrapText="1"/>
    </xf>
    <xf numFmtId="0" fontId="18" fillId="0" borderId="3" xfId="0" quotePrefix="1" applyFont="1" applyBorder="1" applyAlignment="1">
      <alignment horizontal="center" vertical="center" textRotation="255" wrapText="1"/>
    </xf>
    <xf numFmtId="0" fontId="18" fillId="0" borderId="14" xfId="0" quotePrefix="1" applyFont="1" applyBorder="1" applyAlignment="1">
      <alignment horizontal="center" vertical="center" textRotation="255" wrapText="1"/>
    </xf>
    <xf numFmtId="0" fontId="18" fillId="0" borderId="14" xfId="0" quotePrefix="1" applyFont="1" applyBorder="1" applyAlignment="1">
      <alignment horizontal="center" vertical="center" wrapText="1"/>
    </xf>
    <xf numFmtId="0" fontId="18" fillId="0" borderId="31" xfId="0" quotePrefix="1" applyFont="1" applyBorder="1" applyAlignment="1">
      <alignment horizontal="center" vertical="center" wrapText="1"/>
    </xf>
    <xf numFmtId="0" fontId="18" fillId="0" borderId="15" xfId="0" quotePrefix="1" applyFont="1" applyBorder="1" applyAlignment="1">
      <alignment horizontal="center" vertical="center" wrapText="1"/>
    </xf>
    <xf numFmtId="0" fontId="18" fillId="0" borderId="48" xfId="0" applyFont="1" applyBorder="1" applyAlignment="1">
      <alignment vertical="center" wrapText="1"/>
    </xf>
    <xf numFmtId="0" fontId="18" fillId="0" borderId="3" xfId="0" applyFont="1" applyBorder="1" applyAlignment="1">
      <alignment horizontal="center" vertical="center" wrapText="1"/>
    </xf>
    <xf numFmtId="0" fontId="18" fillId="0" borderId="38" xfId="0" applyFont="1" applyBorder="1" applyAlignment="1">
      <alignment horizontal="left" vertical="center" wrapText="1"/>
    </xf>
    <xf numFmtId="0" fontId="18" fillId="0" borderId="39" xfId="0" applyFont="1" applyBorder="1" applyAlignment="1">
      <alignment horizontal="left" vertical="center" wrapText="1"/>
    </xf>
    <xf numFmtId="0" fontId="18" fillId="0" borderId="48" xfId="0" applyFont="1" applyBorder="1" applyAlignment="1">
      <alignment horizontal="left" vertical="center" wrapText="1"/>
    </xf>
    <xf numFmtId="0" fontId="18" fillId="0" borderId="14" xfId="0" applyFont="1" applyBorder="1" applyAlignment="1">
      <alignment horizontal="center" vertical="center" wrapText="1"/>
    </xf>
    <xf numFmtId="0" fontId="18" fillId="0" borderId="43" xfId="0" applyFont="1" applyBorder="1" applyAlignment="1">
      <alignment vertical="center" wrapText="1"/>
    </xf>
    <xf numFmtId="0" fontId="18" fillId="0" borderId="50" xfId="0" applyFont="1" applyBorder="1" applyAlignment="1">
      <alignment vertical="center" wrapText="1"/>
    </xf>
    <xf numFmtId="0" fontId="23" fillId="0" borderId="24" xfId="1" quotePrefix="1" applyNumberFormat="1" applyFont="1" applyFill="1" applyBorder="1" applyAlignment="1" applyProtection="1">
      <alignment horizontal="center" vertical="center"/>
    </xf>
    <xf numFmtId="0" fontId="23" fillId="0" borderId="19" xfId="1" quotePrefix="1" applyNumberFormat="1" applyFont="1" applyFill="1" applyBorder="1" applyAlignment="1" applyProtection="1">
      <alignment horizontal="center" vertical="center"/>
    </xf>
    <xf numFmtId="0" fontId="23" fillId="0" borderId="14" xfId="1" quotePrefix="1" applyNumberFormat="1" applyFont="1" applyFill="1" applyBorder="1" applyAlignment="1" applyProtection="1">
      <alignment horizontal="center" vertical="center"/>
    </xf>
    <xf numFmtId="0" fontId="18" fillId="0" borderId="49" xfId="0" applyFont="1" applyBorder="1" applyAlignment="1">
      <alignment vertical="center" wrapText="1"/>
    </xf>
    <xf numFmtId="0" fontId="18" fillId="0" borderId="39" xfId="0" applyFont="1" applyBorder="1" applyAlignment="1">
      <alignment vertical="center" wrapText="1"/>
    </xf>
    <xf numFmtId="0" fontId="18" fillId="4" borderId="5" xfId="0" applyFont="1" applyFill="1" applyBorder="1" applyAlignment="1">
      <alignment horizontal="center" vertical="center" wrapText="1"/>
    </xf>
    <xf numFmtId="0" fontId="18" fillId="4" borderId="42" xfId="0" applyFont="1" applyFill="1" applyBorder="1" applyAlignment="1">
      <alignment horizontal="center" vertical="center"/>
    </xf>
    <xf numFmtId="0" fontId="18" fillId="4" borderId="43" xfId="0" applyFont="1" applyFill="1" applyBorder="1" applyAlignment="1">
      <alignment horizontal="center" vertical="center"/>
    </xf>
    <xf numFmtId="0" fontId="18" fillId="0" borderId="3" xfId="0" applyFont="1" applyBorder="1" applyAlignment="1">
      <alignment horizontal="left" vertical="center" wrapText="1"/>
    </xf>
    <xf numFmtId="0" fontId="18" fillId="0" borderId="19" xfId="0" applyFont="1" applyBorder="1" applyAlignment="1">
      <alignment horizontal="left" vertical="center" wrapText="1"/>
    </xf>
    <xf numFmtId="0" fontId="18" fillId="0" borderId="2" xfId="0" applyFont="1" applyBorder="1" applyAlignment="1">
      <alignment horizontal="left" vertical="center" wrapText="1"/>
    </xf>
    <xf numFmtId="0" fontId="18" fillId="0" borderId="49" xfId="0" applyFont="1" applyBorder="1" applyAlignment="1">
      <alignment horizontal="left" vertical="center" wrapText="1"/>
    </xf>
    <xf numFmtId="0" fontId="23" fillId="0" borderId="14" xfId="0" applyFont="1" applyBorder="1" applyAlignment="1">
      <alignment horizontal="center" vertical="center"/>
    </xf>
    <xf numFmtId="0" fontId="18" fillId="0" borderId="4" xfId="0" applyFont="1" applyBorder="1" applyAlignment="1">
      <alignment vertical="center" wrapText="1"/>
    </xf>
    <xf numFmtId="0" fontId="18" fillId="4" borderId="49" xfId="0" applyFont="1" applyFill="1" applyBorder="1" applyAlignment="1">
      <alignment horizontal="left" vertical="center" wrapText="1"/>
    </xf>
    <xf numFmtId="0" fontId="18" fillId="4" borderId="48" xfId="0" quotePrefix="1" applyFont="1" applyFill="1" applyBorder="1" applyAlignment="1">
      <alignment horizontal="left" vertical="center" wrapText="1"/>
    </xf>
    <xf numFmtId="0" fontId="23" fillId="0" borderId="24" xfId="0" applyFont="1" applyBorder="1" applyAlignment="1">
      <alignment horizontal="center" vertical="center"/>
    </xf>
    <xf numFmtId="0" fontId="18" fillId="0" borderId="34" xfId="0" applyFont="1" applyBorder="1" applyAlignment="1">
      <alignment horizontal="center" vertical="center"/>
    </xf>
    <xf numFmtId="0" fontId="18" fillId="0" borderId="11" xfId="0" applyFont="1" applyBorder="1" applyAlignment="1">
      <alignment horizontal="center" vertical="center"/>
    </xf>
    <xf numFmtId="0" fontId="18" fillId="0" borderId="48" xfId="0" applyFont="1" applyBorder="1" applyAlignment="1">
      <alignment horizontal="center" vertical="center"/>
    </xf>
    <xf numFmtId="0" fontId="18" fillId="0" borderId="14" xfId="0" applyFont="1" applyBorder="1" applyAlignment="1">
      <alignment horizontal="center" vertical="center"/>
    </xf>
    <xf numFmtId="0" fontId="18" fillId="0" borderId="1"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24" xfId="0" quotePrefix="1" applyFont="1" applyBorder="1" applyAlignment="1">
      <alignment horizontal="center" vertical="center" wrapText="1"/>
    </xf>
    <xf numFmtId="0" fontId="18" fillId="0" borderId="19" xfId="0" quotePrefix="1" applyFont="1" applyBorder="1" applyAlignment="1">
      <alignment horizontal="center" vertical="center" wrapText="1"/>
    </xf>
    <xf numFmtId="0" fontId="18" fillId="0" borderId="23" xfId="0" applyFont="1" applyBorder="1" applyAlignment="1">
      <alignment horizontal="center" vertical="center"/>
    </xf>
    <xf numFmtId="0" fontId="18" fillId="0" borderId="22" xfId="0" applyFont="1" applyBorder="1" applyAlignment="1">
      <alignment horizontal="center" vertical="center"/>
    </xf>
    <xf numFmtId="0" fontId="18" fillId="0" borderId="47" xfId="0" applyFont="1" applyBorder="1" applyAlignment="1">
      <alignment horizontal="center" vertical="center"/>
    </xf>
    <xf numFmtId="0" fontId="18" fillId="0" borderId="5" xfId="0" quotePrefix="1" applyFont="1" applyBorder="1" applyAlignment="1">
      <alignment horizontal="center" vertical="center" wrapText="1"/>
    </xf>
    <xf numFmtId="0" fontId="18" fillId="0" borderId="24" xfId="0" applyFont="1" applyBorder="1" applyAlignment="1">
      <alignment horizontal="center" vertical="center"/>
    </xf>
    <xf numFmtId="0" fontId="18" fillId="0" borderId="20" xfId="0" applyFont="1" applyBorder="1" applyAlignment="1">
      <alignment horizontal="center" vertical="center"/>
    </xf>
    <xf numFmtId="0" fontId="18" fillId="0" borderId="40" xfId="0" applyFont="1" applyBorder="1" applyAlignment="1">
      <alignment horizontal="center" vertical="center"/>
    </xf>
    <xf numFmtId="0" fontId="18" fillId="0" borderId="49" xfId="0" applyFont="1" applyBorder="1" applyAlignment="1">
      <alignment horizontal="center" vertical="center"/>
    </xf>
    <xf numFmtId="0" fontId="18" fillId="0" borderId="15" xfId="0" applyFont="1" applyBorder="1" applyAlignment="1">
      <alignment horizontal="center" vertical="center"/>
    </xf>
    <xf numFmtId="0" fontId="18" fillId="0" borderId="27" xfId="0" applyFont="1" applyBorder="1" applyAlignment="1">
      <alignment horizontal="center" vertical="center"/>
    </xf>
    <xf numFmtId="0" fontId="18" fillId="0" borderId="46" xfId="0" applyFont="1" applyBorder="1" applyAlignment="1">
      <alignment horizontal="center" vertical="center"/>
    </xf>
    <xf numFmtId="0" fontId="24" fillId="0" borderId="44" xfId="0" applyFont="1" applyBorder="1" applyAlignment="1">
      <alignment horizontal="center" vertical="center"/>
    </xf>
    <xf numFmtId="0" fontId="24" fillId="0" borderId="45" xfId="0" applyFont="1" applyBorder="1" applyAlignment="1">
      <alignment horizontal="center" vertical="center"/>
    </xf>
    <xf numFmtId="0" fontId="18" fillId="0" borderId="31" xfId="0" applyFont="1" applyBorder="1" applyAlignment="1">
      <alignment horizontal="center" vertical="center"/>
    </xf>
    <xf numFmtId="0" fontId="18" fillId="0" borderId="39" xfId="0" applyFont="1" applyBorder="1" applyAlignment="1">
      <alignment horizontal="center" vertical="center"/>
    </xf>
    <xf numFmtId="0" fontId="18" fillId="0" borderId="24" xfId="0" quotePrefix="1" applyFont="1" applyBorder="1" applyAlignment="1">
      <alignment horizontal="center" vertical="center" textRotation="255" wrapText="1"/>
    </xf>
    <xf numFmtId="0" fontId="18" fillId="0" borderId="14" xfId="0" applyFont="1" applyBorder="1" applyAlignment="1">
      <alignment horizontal="center" vertical="center" textRotation="255" wrapText="1"/>
    </xf>
    <xf numFmtId="0" fontId="18" fillId="0" borderId="2" xfId="0" quotePrefix="1" applyFont="1" applyBorder="1" applyAlignment="1">
      <alignment horizontal="center" vertical="center" wrapText="1"/>
    </xf>
    <xf numFmtId="0" fontId="15" fillId="0" borderId="0" xfId="0" applyFont="1" applyAlignment="1">
      <alignment horizontal="left" vertical="center"/>
    </xf>
    <xf numFmtId="0" fontId="29" fillId="0" borderId="0" xfId="0" applyFont="1" applyAlignment="1">
      <alignment horizontal="center" vertical="center"/>
    </xf>
    <xf numFmtId="0" fontId="28" fillId="0" borderId="0" xfId="0" applyFont="1" applyAlignment="1">
      <alignment horizontal="distributed" vertical="center"/>
    </xf>
    <xf numFmtId="0" fontId="15" fillId="0" borderId="3" xfId="0" applyFont="1" applyBorder="1" applyAlignment="1">
      <alignment horizontal="center" vertical="center"/>
    </xf>
    <xf numFmtId="0" fontId="15" fillId="0" borderId="14" xfId="0" applyFont="1" applyBorder="1" applyAlignment="1">
      <alignment horizontal="center" vertical="center"/>
    </xf>
    <xf numFmtId="0" fontId="15" fillId="0" borderId="19" xfId="0" applyFont="1" applyBorder="1" applyAlignment="1">
      <alignment horizontal="center" vertical="center"/>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15" fillId="0" borderId="2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0" xfId="0" applyFont="1" applyBorder="1" applyAlignment="1">
      <alignment horizontal="center" vertical="center"/>
    </xf>
    <xf numFmtId="0" fontId="15" fillId="0" borderId="49" xfId="0" applyFont="1" applyBorder="1" applyAlignment="1">
      <alignment horizontal="center" vertical="center"/>
    </xf>
    <xf numFmtId="0" fontId="15" fillId="0" borderId="15" xfId="0" applyFont="1" applyBorder="1" applyAlignment="1">
      <alignment horizontal="center" vertical="center"/>
    </xf>
    <xf numFmtId="0" fontId="15" fillId="0" borderId="46" xfId="0" applyFont="1" applyBorder="1" applyAlignment="1">
      <alignment horizontal="center" vertical="center"/>
    </xf>
    <xf numFmtId="0" fontId="15" fillId="0" borderId="24" xfId="0" applyFont="1" applyBorder="1" applyAlignment="1">
      <alignment horizontal="center" vertical="center" textRotation="255" wrapText="1"/>
    </xf>
    <xf numFmtId="0" fontId="15" fillId="0" borderId="19" xfId="0" applyFont="1" applyBorder="1" applyAlignment="1">
      <alignment horizontal="center" vertical="center" textRotation="255" wrapText="1"/>
    </xf>
    <xf numFmtId="0" fontId="15" fillId="0" borderId="3" xfId="0" applyFont="1" applyBorder="1" applyAlignment="1">
      <alignment horizontal="center" vertical="center" textRotation="255" wrapText="1"/>
    </xf>
    <xf numFmtId="0" fontId="15" fillId="0" borderId="2" xfId="0" applyFont="1" applyBorder="1" applyAlignment="1">
      <alignment horizontal="center" vertical="center" textRotation="255" wrapText="1"/>
    </xf>
    <xf numFmtId="0" fontId="15" fillId="0" borderId="24" xfId="0" quotePrefix="1" applyFont="1" applyBorder="1" applyAlignment="1">
      <alignment horizontal="center" vertical="center" textRotation="255" wrapText="1"/>
    </xf>
    <xf numFmtId="0" fontId="15" fillId="0" borderId="19" xfId="0" quotePrefix="1" applyFont="1" applyBorder="1" applyAlignment="1">
      <alignment horizontal="center" vertical="center" textRotation="255" wrapText="1"/>
    </xf>
    <xf numFmtId="0" fontId="15" fillId="0" borderId="24" xfId="0" quotePrefix="1" applyFont="1" applyBorder="1" applyAlignment="1">
      <alignment horizontal="center" vertical="center" wrapText="1"/>
    </xf>
    <xf numFmtId="0" fontId="15" fillId="0" borderId="19" xfId="0" quotePrefix="1" applyFont="1" applyBorder="1" applyAlignment="1">
      <alignment horizontal="center" vertical="center" wrapText="1"/>
    </xf>
    <xf numFmtId="0" fontId="15" fillId="0" borderId="3" xfId="0" quotePrefix="1" applyFont="1" applyBorder="1" applyAlignment="1">
      <alignment horizontal="center" vertical="center" wrapText="1"/>
    </xf>
    <xf numFmtId="0" fontId="18" fillId="3" borderId="3" xfId="0" applyFont="1" applyFill="1" applyBorder="1" applyAlignment="1" applyProtection="1">
      <alignment horizontal="center" vertical="center" wrapText="1"/>
      <protection locked="0"/>
    </xf>
    <xf numFmtId="0" fontId="18" fillId="3" borderId="19" xfId="0" applyFont="1" applyFill="1" applyBorder="1" applyAlignment="1" applyProtection="1">
      <alignment horizontal="center" vertical="center" wrapText="1"/>
      <protection locked="0"/>
    </xf>
    <xf numFmtId="0" fontId="18" fillId="3" borderId="2" xfId="0" applyFont="1" applyFill="1" applyBorder="1" applyAlignment="1" applyProtection="1">
      <alignment horizontal="center" vertical="center" wrapText="1"/>
      <protection locked="0"/>
    </xf>
    <xf numFmtId="0" fontId="27" fillId="0" borderId="3" xfId="1" quotePrefix="1" applyNumberFormat="1" applyFont="1" applyBorder="1" applyAlignment="1">
      <alignment horizontal="center" vertical="center"/>
    </xf>
    <xf numFmtId="0" fontId="27" fillId="0" borderId="19" xfId="1" quotePrefix="1" applyNumberFormat="1" applyFont="1" applyBorder="1" applyAlignment="1">
      <alignment horizontal="center" vertical="center"/>
    </xf>
    <xf numFmtId="0" fontId="27" fillId="0" borderId="19" xfId="0" applyFont="1" applyBorder="1" applyAlignment="1">
      <alignment horizontal="center" vertical="center" wrapText="1"/>
    </xf>
    <xf numFmtId="0" fontId="27" fillId="0" borderId="2" xfId="1" quotePrefix="1" applyNumberFormat="1" applyFont="1" applyBorder="1" applyAlignment="1">
      <alignment horizontal="center" vertical="center"/>
    </xf>
    <xf numFmtId="0" fontId="27" fillId="0" borderId="3" xfId="0" applyFont="1" applyBorder="1" applyAlignment="1">
      <alignment horizontal="center" vertical="center"/>
    </xf>
    <xf numFmtId="0" fontId="27" fillId="0" borderId="19" xfId="0" applyFont="1" applyBorder="1" applyAlignment="1">
      <alignment horizontal="center" vertical="center"/>
    </xf>
    <xf numFmtId="0" fontId="18" fillId="0" borderId="5" xfId="0" applyFont="1" applyBorder="1" applyAlignment="1" applyProtection="1">
      <alignment horizontal="left" vertical="center"/>
      <protection locked="0"/>
    </xf>
    <xf numFmtId="0" fontId="18" fillId="0" borderId="42" xfId="0" applyFont="1" applyBorder="1" applyAlignment="1" applyProtection="1">
      <alignment horizontal="left" vertical="center"/>
      <protection locked="0"/>
    </xf>
    <xf numFmtId="0" fontId="18" fillId="0" borderId="43" xfId="0" applyFont="1" applyBorder="1" applyAlignment="1" applyProtection="1">
      <alignment horizontal="left" vertical="center"/>
      <protection locked="0"/>
    </xf>
    <xf numFmtId="0" fontId="15" fillId="0" borderId="14" xfId="0" applyFont="1" applyBorder="1" applyAlignment="1">
      <alignment horizontal="center" vertical="center" wrapText="1"/>
    </xf>
    <xf numFmtId="0" fontId="15" fillId="0" borderId="49" xfId="1" quotePrefix="1" applyNumberFormat="1" applyFont="1" applyBorder="1" applyAlignment="1">
      <alignment horizontal="center" vertical="center" wrapText="1"/>
    </xf>
    <xf numFmtId="0" fontId="15" fillId="0" borderId="46" xfId="1" quotePrefix="1" applyNumberFormat="1" applyFont="1" applyBorder="1" applyAlignment="1">
      <alignment horizontal="center" vertical="center" wrapText="1"/>
    </xf>
    <xf numFmtId="0" fontId="27" fillId="0" borderId="24" xfId="0" applyFont="1" applyBorder="1" applyAlignment="1">
      <alignment horizontal="center" vertical="center"/>
    </xf>
    <xf numFmtId="0" fontId="27" fillId="0" borderId="2" xfId="0" applyFont="1" applyBorder="1" applyAlignment="1">
      <alignment horizontal="center" vertical="center"/>
    </xf>
    <xf numFmtId="0" fontId="27" fillId="0" borderId="24" xfId="1" quotePrefix="1" applyNumberFormat="1" applyFont="1" applyBorder="1" applyAlignment="1">
      <alignment horizontal="center" vertical="center"/>
    </xf>
    <xf numFmtId="0" fontId="15" fillId="0" borderId="1" xfId="0" quotePrefix="1" applyFont="1" applyBorder="1" applyAlignment="1">
      <alignment horizontal="center" vertical="center" wrapText="1"/>
    </xf>
    <xf numFmtId="0" fontId="18" fillId="3" borderId="24" xfId="0" applyFont="1" applyFill="1" applyBorder="1" applyAlignment="1" applyProtection="1">
      <alignment horizontal="center" vertical="center" wrapText="1"/>
      <protection locked="0"/>
    </xf>
    <xf numFmtId="0" fontId="23" fillId="0" borderId="5" xfId="0" applyFont="1" applyBorder="1" applyAlignment="1">
      <alignment horizontal="center" vertical="center"/>
    </xf>
    <xf numFmtId="0" fontId="23" fillId="0" borderId="43" xfId="0" applyFont="1" applyBorder="1" applyAlignment="1">
      <alignment horizontal="center" vertical="center"/>
    </xf>
    <xf numFmtId="0" fontId="23" fillId="0" borderId="0" xfId="0" applyFont="1" applyAlignment="1">
      <alignment horizontal="center" vertical="center"/>
    </xf>
    <xf numFmtId="179" fontId="27" fillId="0" borderId="3" xfId="0" applyNumberFormat="1" applyFont="1" applyBorder="1" applyAlignment="1">
      <alignment horizontal="center" vertical="center" wrapText="1"/>
    </xf>
    <xf numFmtId="179" fontId="27" fillId="0" borderId="19" xfId="0" applyNumberFormat="1" applyFont="1" applyBorder="1" applyAlignment="1">
      <alignment horizontal="center" vertical="center" wrapText="1"/>
    </xf>
    <xf numFmtId="179" fontId="27" fillId="0" borderId="2" xfId="0" applyNumberFormat="1" applyFont="1" applyBorder="1" applyAlignment="1">
      <alignment horizontal="center" vertical="center" wrapText="1"/>
    </xf>
    <xf numFmtId="0" fontId="15" fillId="0" borderId="3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48" xfId="0" applyFont="1" applyBorder="1" applyAlignment="1">
      <alignment horizontal="center" vertical="center" wrapText="1"/>
    </xf>
    <xf numFmtId="0" fontId="34" fillId="2" borderId="19" xfId="0" applyFont="1" applyFill="1" applyBorder="1" applyAlignment="1" applyProtection="1">
      <alignment horizontal="center" vertical="center"/>
      <protection locked="0"/>
    </xf>
    <xf numFmtId="0" fontId="34" fillId="2" borderId="2" xfId="0" applyFont="1" applyFill="1" applyBorder="1" applyAlignment="1" applyProtection="1">
      <alignment horizontal="center" vertical="center"/>
      <protection locked="0"/>
    </xf>
    <xf numFmtId="179" fontId="34" fillId="2" borderId="19" xfId="0" applyNumberFormat="1" applyFont="1" applyFill="1" applyBorder="1" applyAlignment="1" applyProtection="1">
      <alignment horizontal="center" vertical="center"/>
      <protection locked="0"/>
    </xf>
    <xf numFmtId="179" fontId="34" fillId="2" borderId="2" xfId="0" applyNumberFormat="1" applyFont="1" applyFill="1" applyBorder="1" applyAlignment="1" applyProtection="1">
      <alignment horizontal="center" vertical="center"/>
      <protection locked="0"/>
    </xf>
    <xf numFmtId="0" fontId="33" fillId="0" borderId="0" xfId="0" applyFont="1" applyAlignment="1">
      <alignment horizontal="left" vertical="center" wrapText="1"/>
    </xf>
    <xf numFmtId="0" fontId="33" fillId="0" borderId="13" xfId="0" applyFont="1" applyBorder="1" applyAlignment="1">
      <alignment horizontal="left" vertical="center" wrapText="1"/>
    </xf>
    <xf numFmtId="0" fontId="15" fillId="0" borderId="23"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47" xfId="0" applyFont="1" applyBorder="1" applyAlignment="1">
      <alignment horizontal="center" vertical="center" wrapText="1"/>
    </xf>
    <xf numFmtId="0" fontId="27" fillId="0" borderId="20" xfId="0" applyFont="1" applyBorder="1" applyAlignment="1">
      <alignment horizontal="center" vertical="center"/>
    </xf>
    <xf numFmtId="0" fontId="27" fillId="0" borderId="31" xfId="0" applyFont="1" applyBorder="1" applyAlignment="1">
      <alignment horizontal="center" vertical="center"/>
    </xf>
    <xf numFmtId="0" fontId="27" fillId="0" borderId="34" xfId="0" applyFont="1" applyBorder="1" applyAlignment="1">
      <alignment horizontal="center" vertical="center"/>
    </xf>
    <xf numFmtId="0" fontId="27" fillId="0" borderId="37" xfId="1" quotePrefix="1" applyNumberFormat="1" applyFont="1" applyBorder="1" applyAlignment="1" applyProtection="1">
      <alignment horizontal="center" vertical="center"/>
    </xf>
    <xf numFmtId="0" fontId="27" fillId="0" borderId="31" xfId="1" quotePrefix="1" applyNumberFormat="1" applyFont="1" applyBorder="1" applyAlignment="1" applyProtection="1">
      <alignment horizontal="center" vertical="center"/>
    </xf>
    <xf numFmtId="0" fontId="27" fillId="0" borderId="34" xfId="1" quotePrefix="1" applyNumberFormat="1" applyFont="1" applyBorder="1" applyAlignment="1" applyProtection="1">
      <alignment horizontal="center" vertical="center"/>
    </xf>
    <xf numFmtId="0" fontId="15" fillId="0" borderId="5"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3" xfId="1" quotePrefix="1" applyNumberFormat="1" applyFont="1" applyBorder="1" applyAlignment="1">
      <alignment horizontal="center" vertical="center" wrapText="1"/>
    </xf>
    <xf numFmtId="0" fontId="15" fillId="0" borderId="14" xfId="1" quotePrefix="1" applyNumberFormat="1" applyFont="1" applyBorder="1" applyAlignment="1">
      <alignment horizontal="center" vertical="center" wrapText="1"/>
    </xf>
    <xf numFmtId="0" fontId="15" fillId="0" borderId="42" xfId="0" applyFont="1" applyBorder="1" applyAlignment="1">
      <alignment horizontal="center" vertical="center" wrapText="1"/>
    </xf>
    <xf numFmtId="0" fontId="18" fillId="0" borderId="5" xfId="0" applyFont="1" applyBorder="1" applyAlignment="1" applyProtection="1">
      <alignment horizontal="center" vertical="center"/>
      <protection locked="0"/>
    </xf>
    <xf numFmtId="0" fontId="18" fillId="0" borderId="42" xfId="0" applyFont="1" applyBorder="1" applyAlignment="1" applyProtection="1">
      <alignment horizontal="center" vertical="center"/>
      <protection locked="0"/>
    </xf>
    <xf numFmtId="0" fontId="27" fillId="0" borderId="1" xfId="0" applyFont="1" applyBorder="1" applyAlignment="1">
      <alignment horizontal="center" vertical="center"/>
    </xf>
    <xf numFmtId="0" fontId="15" fillId="0" borderId="2" xfId="0" quotePrefix="1" applyFont="1" applyBorder="1" applyAlignment="1">
      <alignment horizontal="center" vertical="center" textRotation="255" wrapText="1"/>
    </xf>
    <xf numFmtId="0" fontId="15" fillId="0" borderId="2" xfId="0" quotePrefix="1" applyFont="1" applyBorder="1" applyAlignment="1">
      <alignment horizontal="center" vertical="center" wrapText="1"/>
    </xf>
    <xf numFmtId="0" fontId="32" fillId="0" borderId="3" xfId="0" applyFont="1" applyBorder="1" applyAlignment="1">
      <alignment horizontal="center" vertical="center" wrapText="1"/>
    </xf>
    <xf numFmtId="0" fontId="32" fillId="0" borderId="19" xfId="0" applyFont="1" applyBorder="1" applyAlignment="1">
      <alignment horizontal="center" vertical="center" wrapText="1"/>
    </xf>
    <xf numFmtId="0" fontId="28" fillId="0" borderId="1" xfId="0" applyFont="1" applyBorder="1" applyAlignment="1" applyProtection="1">
      <alignment horizontal="center" vertical="center" wrapText="1"/>
      <protection locked="0"/>
    </xf>
    <xf numFmtId="0" fontId="28" fillId="0" borderId="2" xfId="0" applyFont="1" applyBorder="1" applyAlignment="1" applyProtection="1">
      <alignment horizontal="center" vertical="center" wrapText="1"/>
      <protection locked="0"/>
    </xf>
    <xf numFmtId="0" fontId="28" fillId="0" borderId="81" xfId="0" applyFont="1" applyBorder="1" applyAlignment="1" applyProtection="1">
      <alignment horizontal="center" vertical="center" wrapText="1"/>
      <protection locked="0"/>
    </xf>
    <xf numFmtId="0" fontId="28" fillId="0" borderId="20" xfId="0" applyFont="1" applyBorder="1" applyAlignment="1" applyProtection="1">
      <alignment horizontal="center" vertical="center" wrapText="1"/>
      <protection locked="0"/>
    </xf>
    <xf numFmtId="0" fontId="28" fillId="0" borderId="49" xfId="0" applyFont="1" applyBorder="1" applyAlignment="1" applyProtection="1">
      <alignment horizontal="center" vertical="center" wrapText="1"/>
      <protection locked="0"/>
    </xf>
    <xf numFmtId="0" fontId="28" fillId="0" borderId="31"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28" fillId="0" borderId="34" xfId="0" applyFont="1" applyBorder="1" applyAlignment="1" applyProtection="1">
      <alignment horizontal="center" vertical="center" wrapText="1"/>
      <protection locked="0"/>
    </xf>
    <xf numFmtId="0" fontId="28" fillId="0" borderId="48" xfId="0" applyFont="1" applyBorder="1" applyAlignment="1" applyProtection="1">
      <alignment horizontal="center" vertical="center" wrapText="1"/>
      <protection locked="0"/>
    </xf>
    <xf numFmtId="0" fontId="28" fillId="0" borderId="51" xfId="0" applyFont="1" applyBorder="1" applyAlignment="1" applyProtection="1">
      <alignment horizontal="center" vertical="center" wrapText="1"/>
      <protection locked="0"/>
    </xf>
    <xf numFmtId="0" fontId="28" fillId="0" borderId="60" xfId="0" applyFont="1" applyBorder="1" applyAlignment="1" applyProtection="1">
      <alignment horizontal="center" vertical="center" wrapText="1"/>
      <protection locked="0"/>
    </xf>
    <xf numFmtId="49" fontId="28" fillId="0" borderId="82" xfId="0" applyNumberFormat="1" applyFont="1" applyBorder="1" applyAlignment="1" applyProtection="1">
      <alignment horizontal="left" vertical="center" indent="2"/>
      <protection locked="0"/>
    </xf>
    <xf numFmtId="49" fontId="28" fillId="0" borderId="42" xfId="0" applyNumberFormat="1" applyFont="1" applyBorder="1" applyAlignment="1" applyProtection="1">
      <alignment horizontal="left" vertical="center" indent="2"/>
      <protection locked="0"/>
    </xf>
    <xf numFmtId="49" fontId="28" fillId="0" borderId="75" xfId="0" applyNumberFormat="1" applyFont="1" applyBorder="1" applyAlignment="1" applyProtection="1">
      <alignment horizontal="left" vertical="center" indent="2"/>
      <protection locked="0"/>
    </xf>
    <xf numFmtId="0" fontId="28" fillId="0" borderId="11" xfId="0" applyFont="1" applyBorder="1" applyAlignment="1" applyProtection="1">
      <alignment horizontal="center" vertical="center" wrapText="1"/>
      <protection locked="0"/>
    </xf>
    <xf numFmtId="0" fontId="28" fillId="0" borderId="5" xfId="0" applyFont="1" applyBorder="1" applyAlignment="1" applyProtection="1">
      <alignment horizontal="center" vertical="center" wrapText="1"/>
      <protection locked="0"/>
    </xf>
    <xf numFmtId="0" fontId="28" fillId="0" borderId="42" xfId="0" applyFont="1" applyBorder="1" applyAlignment="1" applyProtection="1">
      <alignment horizontal="center" vertical="center" wrapText="1"/>
      <protection locked="0"/>
    </xf>
    <xf numFmtId="0" fontId="28" fillId="0" borderId="43" xfId="0" applyFont="1" applyBorder="1" applyAlignment="1" applyProtection="1">
      <alignment horizontal="center" vertical="center" wrapText="1"/>
      <protection locked="0"/>
    </xf>
    <xf numFmtId="0" fontId="28" fillId="0" borderId="40" xfId="0" applyFont="1" applyBorder="1" applyAlignment="1" applyProtection="1">
      <alignment horizontal="center" vertical="center" wrapText="1"/>
      <protection locked="0"/>
    </xf>
    <xf numFmtId="0" fontId="28" fillId="0" borderId="5" xfId="0" applyFont="1" applyBorder="1" applyAlignment="1" applyProtection="1">
      <alignment horizontal="left" vertical="center"/>
      <protection locked="0"/>
    </xf>
    <xf numFmtId="0" fontId="28" fillId="0" borderId="42" xfId="0" applyFont="1" applyBorder="1" applyAlignment="1" applyProtection="1">
      <alignment horizontal="left" vertical="center"/>
      <protection locked="0"/>
    </xf>
    <xf numFmtId="0" fontId="28" fillId="0" borderId="75" xfId="0" applyFont="1" applyBorder="1" applyAlignment="1" applyProtection="1">
      <alignment horizontal="left" vertical="center"/>
      <protection locked="0"/>
    </xf>
    <xf numFmtId="0" fontId="39" fillId="0" borderId="52" xfId="0" applyFont="1" applyBorder="1" applyAlignment="1" applyProtection="1">
      <alignment horizontal="center" vertical="center"/>
      <protection locked="0"/>
    </xf>
    <xf numFmtId="0" fontId="39" fillId="0" borderId="61" xfId="0" applyFont="1" applyBorder="1" applyAlignment="1" applyProtection="1">
      <alignment horizontal="center" vertical="center"/>
      <protection locked="0"/>
    </xf>
    <xf numFmtId="0" fontId="28" fillId="0" borderId="40" xfId="0" applyFont="1" applyBorder="1" applyAlignment="1" applyProtection="1">
      <alignment horizontal="left" vertical="center" wrapText="1"/>
      <protection locked="0"/>
    </xf>
    <xf numFmtId="0" fontId="28" fillId="0" borderId="11" xfId="0" applyFont="1" applyBorder="1" applyAlignment="1" applyProtection="1">
      <alignment horizontal="left" vertical="center" wrapText="1"/>
      <protection locked="0"/>
    </xf>
    <xf numFmtId="0" fontId="28" fillId="0" borderId="0" xfId="0" applyFont="1" applyAlignment="1" applyProtection="1">
      <alignment horizontal="left" vertical="center"/>
      <protection locked="0"/>
    </xf>
    <xf numFmtId="0" fontId="28" fillId="0" borderId="13" xfId="0" applyFont="1" applyBorder="1" applyAlignment="1" applyProtection="1">
      <alignment horizontal="left" vertical="center"/>
      <protection locked="0"/>
    </xf>
    <xf numFmtId="0" fontId="28" fillId="0" borderId="11" xfId="0" applyFont="1" applyBorder="1" applyAlignment="1" applyProtection="1">
      <alignment horizontal="left" vertical="center"/>
      <protection locked="0"/>
    </xf>
    <xf numFmtId="0" fontId="28" fillId="0" borderId="41" xfId="0" applyFont="1" applyBorder="1" applyAlignment="1" applyProtection="1">
      <alignment horizontal="left" vertical="center"/>
      <protection locked="0"/>
    </xf>
    <xf numFmtId="0" fontId="39" fillId="0" borderId="57" xfId="0" applyFont="1" applyBorder="1" applyAlignment="1" applyProtection="1">
      <alignment horizontal="center" vertical="center"/>
      <protection locked="0"/>
    </xf>
    <xf numFmtId="0" fontId="39" fillId="0" borderId="58" xfId="0" applyFont="1" applyBorder="1" applyAlignment="1" applyProtection="1">
      <alignment horizontal="center" vertical="center"/>
      <protection locked="0"/>
    </xf>
    <xf numFmtId="0" fontId="39" fillId="0" borderId="55" xfId="0" applyFont="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0" borderId="18" xfId="0" quotePrefix="1" applyFont="1" applyBorder="1" applyAlignment="1" applyProtection="1">
      <alignment horizontal="right" vertical="top" wrapText="1"/>
      <protection locked="0"/>
    </xf>
    <xf numFmtId="0" fontId="28" fillId="0" borderId="0" xfId="0" quotePrefix="1" applyFont="1" applyAlignment="1" applyProtection="1">
      <alignment horizontal="right" vertical="top" wrapText="1"/>
      <protection locked="0"/>
    </xf>
    <xf numFmtId="0" fontId="28" fillId="0" borderId="21" xfId="0" quotePrefix="1" applyFont="1" applyBorder="1" applyAlignment="1" applyProtection="1">
      <alignment horizontal="right" vertical="top" wrapText="1"/>
      <protection locked="0"/>
    </xf>
    <xf numFmtId="0" fontId="28" fillId="0" borderId="9" xfId="0" quotePrefix="1" applyFont="1" applyBorder="1" applyAlignment="1" applyProtection="1">
      <alignment horizontal="right" vertical="top" wrapText="1"/>
      <protection locked="0"/>
    </xf>
    <xf numFmtId="0" fontId="15" fillId="5" borderId="6"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protection locked="0"/>
    </xf>
    <xf numFmtId="0" fontId="15" fillId="5" borderId="8" xfId="0" applyFont="1" applyFill="1" applyBorder="1" applyAlignment="1" applyProtection="1">
      <alignment horizontal="center" vertical="center"/>
      <protection locked="0"/>
    </xf>
    <xf numFmtId="0" fontId="15" fillId="5" borderId="66" xfId="0" applyFont="1" applyFill="1" applyBorder="1" applyAlignment="1" applyProtection="1">
      <alignment horizontal="center" vertical="center"/>
      <protection locked="0"/>
    </xf>
    <xf numFmtId="0" fontId="15" fillId="5" borderId="11" xfId="0" applyFont="1" applyFill="1" applyBorder="1" applyAlignment="1" applyProtection="1">
      <alignment horizontal="center" vertical="center"/>
      <protection locked="0"/>
    </xf>
    <xf numFmtId="0" fontId="15" fillId="5" borderId="41" xfId="0" applyFont="1" applyFill="1" applyBorder="1" applyAlignment="1" applyProtection="1">
      <alignment horizontal="center" vertical="center"/>
      <protection locked="0"/>
    </xf>
    <xf numFmtId="0" fontId="28" fillId="0" borderId="59" xfId="0" applyFont="1" applyBorder="1" applyAlignment="1" applyProtection="1">
      <alignment horizontal="right" vertical="center"/>
      <protection locked="0"/>
    </xf>
    <xf numFmtId="0" fontId="28" fillId="0" borderId="40" xfId="0" applyFont="1" applyBorder="1" applyAlignment="1" applyProtection="1">
      <alignment horizontal="right" vertical="center"/>
      <protection locked="0"/>
    </xf>
    <xf numFmtId="0" fontId="28" fillId="0" borderId="18" xfId="0" applyFont="1" applyBorder="1" applyAlignment="1" applyProtection="1">
      <alignment horizontal="right" vertical="center"/>
      <protection locked="0"/>
    </xf>
    <xf numFmtId="0" fontId="28" fillId="0" borderId="0" xfId="0" applyFont="1" applyAlignment="1" applyProtection="1">
      <alignment horizontal="right" vertical="center"/>
      <protection locked="0"/>
    </xf>
    <xf numFmtId="0" fontId="28" fillId="0" borderId="18" xfId="0" applyFont="1" applyBorder="1" applyAlignment="1" applyProtection="1">
      <alignment horizontal="center" vertical="center" wrapText="1"/>
      <protection locked="0"/>
    </xf>
    <xf numFmtId="0" fontId="28" fillId="0" borderId="0" xfId="0" applyFont="1" applyAlignment="1" applyProtection="1">
      <alignment horizontal="center" vertical="center"/>
      <protection locked="0"/>
    </xf>
    <xf numFmtId="0" fontId="28" fillId="0" borderId="18" xfId="0" applyFont="1" applyBorder="1" applyAlignment="1" applyProtection="1">
      <alignment horizontal="center" vertical="center"/>
      <protection locked="0"/>
    </xf>
    <xf numFmtId="0" fontId="15" fillId="5" borderId="70" xfId="0" quotePrefix="1" applyFont="1" applyFill="1" applyBorder="1" applyAlignment="1" applyProtection="1">
      <alignment horizontal="center" vertical="center"/>
      <protection locked="0"/>
    </xf>
    <xf numFmtId="0" fontId="15" fillId="5" borderId="30" xfId="0" applyFont="1" applyFill="1" applyBorder="1" applyAlignment="1" applyProtection="1">
      <alignment horizontal="center" vertical="center"/>
      <protection locked="0"/>
    </xf>
    <xf numFmtId="0" fontId="15" fillId="5" borderId="71" xfId="0" applyFont="1" applyFill="1" applyBorder="1" applyAlignment="1" applyProtection="1">
      <alignment horizontal="center" vertical="center"/>
      <protection locked="0"/>
    </xf>
    <xf numFmtId="0" fontId="28" fillId="0" borderId="62" xfId="0" applyFont="1" applyBorder="1" applyAlignment="1" applyProtection="1">
      <alignment horizontal="left" vertical="center" wrapText="1"/>
      <protection locked="0"/>
    </xf>
    <xf numFmtId="0" fontId="28" fillId="0" borderId="0" xfId="0" applyFont="1" applyAlignment="1" applyProtection="1">
      <alignment horizontal="left" vertical="center" wrapText="1"/>
      <protection locked="0"/>
    </xf>
    <xf numFmtId="0" fontId="28" fillId="0" borderId="13" xfId="0" applyFont="1" applyBorder="1" applyAlignment="1" applyProtection="1">
      <alignment horizontal="left" vertical="center" wrapText="1"/>
      <protection locked="0"/>
    </xf>
    <xf numFmtId="0" fontId="28" fillId="0" borderId="0" xfId="0" quotePrefix="1" applyFont="1" applyAlignment="1" applyProtection="1">
      <alignment horizontal="left" vertical="top" wrapText="1"/>
      <protection locked="0"/>
    </xf>
    <xf numFmtId="0" fontId="28" fillId="0" borderId="13" xfId="0" quotePrefix="1" applyFont="1" applyBorder="1" applyAlignment="1" applyProtection="1">
      <alignment horizontal="left" vertical="top" wrapText="1"/>
      <protection locked="0"/>
    </xf>
    <xf numFmtId="0" fontId="28" fillId="0" borderId="9" xfId="0" quotePrefix="1" applyFont="1" applyBorder="1" applyAlignment="1" applyProtection="1">
      <alignment horizontal="left" vertical="top" wrapText="1"/>
      <protection locked="0"/>
    </xf>
    <xf numFmtId="0" fontId="28" fillId="0" borderId="10" xfId="0" quotePrefix="1" applyFont="1" applyBorder="1" applyAlignment="1" applyProtection="1">
      <alignment horizontal="left" vertical="top" wrapText="1"/>
      <protection locked="0"/>
    </xf>
    <xf numFmtId="0" fontId="28" fillId="0" borderId="59" xfId="0" applyFont="1" applyBorder="1" applyAlignment="1" applyProtection="1">
      <alignment horizontal="center" vertical="center"/>
      <protection locked="0"/>
    </xf>
    <xf numFmtId="0" fontId="28" fillId="0" borderId="40" xfId="0" applyFont="1" applyBorder="1" applyAlignment="1" applyProtection="1">
      <alignment horizontal="center" vertical="center"/>
      <protection locked="0"/>
    </xf>
    <xf numFmtId="0" fontId="28" fillId="0" borderId="66" xfId="0" applyFont="1" applyBorder="1" applyAlignment="1" applyProtection="1">
      <alignment horizontal="center" vertical="center"/>
      <protection locked="0"/>
    </xf>
    <xf numFmtId="0" fontId="28" fillId="0" borderId="11" xfId="0" applyFont="1" applyBorder="1" applyAlignment="1" applyProtection="1">
      <alignment horizontal="center" vertical="center"/>
      <protection locked="0"/>
    </xf>
    <xf numFmtId="0" fontId="28" fillId="0" borderId="59" xfId="0" applyFont="1" applyBorder="1" applyAlignment="1" applyProtection="1">
      <alignment horizontal="center" vertical="center" wrapText="1"/>
      <protection locked="0"/>
    </xf>
    <xf numFmtId="0" fontId="28" fillId="0" borderId="66" xfId="0" applyFont="1" applyBorder="1" applyAlignment="1" applyProtection="1">
      <alignment horizontal="center" vertical="center" wrapText="1"/>
      <protection locked="0"/>
    </xf>
    <xf numFmtId="0" fontId="28" fillId="0" borderId="59" xfId="0" quotePrefix="1" applyFont="1" applyBorder="1" applyAlignment="1" applyProtection="1">
      <alignment horizontal="center" vertical="center" wrapText="1"/>
      <protection locked="0"/>
    </xf>
    <xf numFmtId="0" fontId="28" fillId="0" borderId="40" xfId="0" quotePrefix="1" applyFont="1" applyBorder="1" applyAlignment="1" applyProtection="1">
      <alignment horizontal="center" vertical="center" wrapText="1"/>
      <protection locked="0"/>
    </xf>
    <xf numFmtId="0" fontId="28" fillId="0" borderId="18" xfId="0" quotePrefix="1" applyFont="1" applyBorder="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28" fillId="0" borderId="21" xfId="0" quotePrefix="1" applyFont="1" applyBorder="1" applyAlignment="1" applyProtection="1">
      <alignment horizontal="center" vertical="center" wrapText="1"/>
      <protection locked="0"/>
    </xf>
    <xf numFmtId="0" fontId="28" fillId="0" borderId="9" xfId="0" quotePrefix="1" applyFont="1" applyBorder="1" applyAlignment="1" applyProtection="1">
      <alignment horizontal="center" vertical="center" wrapText="1"/>
      <protection locked="0"/>
    </xf>
    <xf numFmtId="0" fontId="28" fillId="0" borderId="82" xfId="0" applyFont="1" applyBorder="1" applyAlignment="1" applyProtection="1">
      <alignment horizontal="left" vertical="center"/>
      <protection locked="0"/>
    </xf>
    <xf numFmtId="0" fontId="39" fillId="0" borderId="40" xfId="0" applyFont="1" applyBorder="1" applyAlignment="1" applyProtection="1">
      <alignment horizontal="center" vertical="center"/>
      <protection locked="0"/>
    </xf>
    <xf numFmtId="0" fontId="39" fillId="0" borderId="62" xfId="0" applyFont="1" applyBorder="1" applyAlignment="1" applyProtection="1">
      <alignment horizontal="center" vertical="center"/>
      <protection locked="0"/>
    </xf>
    <xf numFmtId="0" fontId="39" fillId="0" borderId="67" xfId="0" applyFont="1" applyBorder="1" applyAlignment="1" applyProtection="1">
      <alignment horizontal="center" vertical="center"/>
      <protection locked="0"/>
    </xf>
    <xf numFmtId="179" fontId="39" fillId="0" borderId="11" xfId="0" applyNumberFormat="1" applyFont="1" applyBorder="1" applyAlignment="1">
      <alignment horizontal="center" vertical="center" wrapText="1"/>
    </xf>
    <xf numFmtId="0" fontId="39" fillId="0" borderId="54" xfId="0" applyFont="1" applyBorder="1" applyAlignment="1" applyProtection="1">
      <alignment horizontal="center" vertical="center"/>
      <protection locked="0"/>
    </xf>
    <xf numFmtId="0" fontId="39" fillId="0" borderId="72" xfId="0" applyFont="1" applyBorder="1" applyAlignment="1" applyProtection="1">
      <alignment horizontal="center" vertical="center"/>
      <protection locked="0"/>
    </xf>
    <xf numFmtId="0" fontId="28" fillId="0" borderId="53" xfId="0" applyFont="1" applyBorder="1" applyAlignment="1" applyProtection="1">
      <alignment horizontal="left" vertical="center"/>
      <protection locked="0"/>
    </xf>
    <xf numFmtId="0" fontId="28" fillId="0" borderId="56" xfId="0" applyFont="1" applyBorder="1" applyAlignment="1" applyProtection="1">
      <alignment horizontal="left" vertical="center"/>
      <protection locked="0"/>
    </xf>
    <xf numFmtId="0" fontId="28" fillId="0" borderId="9" xfId="0" applyFont="1" applyBorder="1" applyAlignment="1" applyProtection="1">
      <alignment horizontal="left" vertical="center"/>
      <protection locked="0"/>
    </xf>
    <xf numFmtId="0" fontId="28" fillId="0" borderId="10" xfId="0" applyFont="1" applyBorder="1" applyAlignment="1" applyProtection="1">
      <alignment horizontal="left" vertical="center"/>
      <protection locked="0"/>
    </xf>
    <xf numFmtId="0" fontId="28" fillId="0" borderId="63" xfId="0" applyFont="1" applyBorder="1" applyAlignment="1" applyProtection="1">
      <alignment horizontal="left" vertical="center"/>
      <protection locked="0"/>
    </xf>
    <xf numFmtId="0" fontId="28" fillId="0" borderId="64" xfId="0" applyFont="1" applyBorder="1" applyAlignment="1" applyProtection="1">
      <alignment horizontal="left" vertical="center"/>
      <protection locked="0"/>
    </xf>
    <xf numFmtId="0" fontId="28" fillId="0" borderId="65" xfId="0" applyFont="1" applyBorder="1" applyAlignment="1" applyProtection="1">
      <alignment horizontal="left" vertical="center"/>
      <protection locked="0"/>
    </xf>
    <xf numFmtId="0" fontId="28" fillId="0" borderId="63" xfId="0" applyFont="1" applyBorder="1" applyAlignment="1" applyProtection="1">
      <alignment horizontal="center" vertical="center"/>
      <protection locked="0"/>
    </xf>
    <xf numFmtId="0" fontId="28" fillId="0" borderId="64" xfId="0" applyFont="1" applyBorder="1" applyAlignment="1" applyProtection="1">
      <alignment horizontal="center" vertical="center"/>
      <protection locked="0"/>
    </xf>
    <xf numFmtId="0" fontId="28" fillId="0" borderId="65" xfId="0" applyFont="1" applyBorder="1" applyAlignment="1" applyProtection="1">
      <alignment horizontal="center" vertical="center"/>
      <protection locked="0"/>
    </xf>
    <xf numFmtId="0" fontId="15" fillId="5" borderId="18" xfId="0" quotePrefix="1" applyFont="1" applyFill="1" applyBorder="1" applyAlignment="1" applyProtection="1">
      <alignment horizontal="center" vertical="center"/>
      <protection locked="0"/>
    </xf>
    <xf numFmtId="0" fontId="15" fillId="5" borderId="0" xfId="0" applyFont="1" applyFill="1" applyAlignment="1" applyProtection="1">
      <alignment horizontal="center" vertical="center"/>
      <protection locked="0"/>
    </xf>
    <xf numFmtId="0" fontId="15" fillId="5" borderId="13" xfId="0" applyFont="1" applyFill="1" applyBorder="1" applyAlignment="1" applyProtection="1">
      <alignment horizontal="center" vertical="center"/>
      <protection locked="0"/>
    </xf>
    <xf numFmtId="0" fontId="28" fillId="0" borderId="68" xfId="0" applyFont="1" applyBorder="1" applyAlignment="1" applyProtection="1">
      <alignment horizontal="left" vertical="center"/>
      <protection locked="0"/>
    </xf>
    <xf numFmtId="0" fontId="28" fillId="0" borderId="73" xfId="0" applyFont="1" applyBorder="1" applyAlignment="1" applyProtection="1">
      <alignment horizontal="left" vertical="center"/>
      <protection locked="0"/>
    </xf>
    <xf numFmtId="0" fontId="28" fillId="0" borderId="69" xfId="0" applyFont="1" applyBorder="1" applyAlignment="1" applyProtection="1">
      <alignment horizontal="left" vertical="center"/>
      <protection locked="0"/>
    </xf>
    <xf numFmtId="0" fontId="28" fillId="0" borderId="74" xfId="0" applyFont="1" applyBorder="1" applyAlignment="1" applyProtection="1">
      <alignment horizontal="left" vertical="center"/>
      <protection locked="0"/>
    </xf>
    <xf numFmtId="0" fontId="28" fillId="0" borderId="79" xfId="0" applyFont="1" applyBorder="1" applyAlignment="1" applyProtection="1">
      <alignment horizontal="left" vertical="center"/>
      <protection locked="0"/>
    </xf>
    <xf numFmtId="0" fontId="28" fillId="0" borderId="80" xfId="0" applyFont="1" applyBorder="1" applyAlignment="1" applyProtection="1">
      <alignment horizontal="left" vertical="center"/>
      <protection locked="0"/>
    </xf>
    <xf numFmtId="0" fontId="28" fillId="0" borderId="5" xfId="0" applyFont="1" applyBorder="1" applyAlignment="1" applyProtection="1">
      <alignment horizontal="center" vertical="center"/>
      <protection locked="0"/>
    </xf>
    <xf numFmtId="0" fontId="28" fillId="0" borderId="42" xfId="0" applyFont="1" applyBorder="1" applyAlignment="1" applyProtection="1">
      <alignment horizontal="center" vertical="center"/>
      <protection locked="0"/>
    </xf>
    <xf numFmtId="0" fontId="28" fillId="0" borderId="43" xfId="0" applyFont="1" applyBorder="1" applyAlignment="1" applyProtection="1">
      <alignment horizontal="center" vertical="center"/>
      <protection locked="0"/>
    </xf>
    <xf numFmtId="0" fontId="28" fillId="0" borderId="34" xfId="0" applyFont="1" applyBorder="1" applyAlignment="1" applyProtection="1">
      <alignment horizontal="center" vertical="center"/>
      <protection locked="0"/>
    </xf>
    <xf numFmtId="0" fontId="28" fillId="0" borderId="48" xfId="0" applyFont="1" applyBorder="1" applyAlignment="1" applyProtection="1">
      <alignment horizontal="center" vertical="center"/>
      <protection locked="0"/>
    </xf>
    <xf numFmtId="0" fontId="8" fillId="5" borderId="76" xfId="3" applyFont="1" applyFill="1" applyBorder="1" applyAlignment="1" applyProtection="1">
      <alignment horizontal="center" vertical="center"/>
      <protection locked="0"/>
    </xf>
    <xf numFmtId="0" fontId="8" fillId="5" borderId="77" xfId="3" applyFont="1" applyFill="1" applyBorder="1" applyAlignment="1" applyProtection="1">
      <alignment horizontal="center" vertical="center"/>
      <protection locked="0"/>
    </xf>
    <xf numFmtId="0" fontId="8" fillId="5" borderId="50" xfId="3" applyFont="1" applyFill="1" applyBorder="1" applyAlignment="1" applyProtection="1">
      <alignment horizontal="center" vertical="center"/>
      <protection locked="0"/>
    </xf>
    <xf numFmtId="0" fontId="14" fillId="5" borderId="76" xfId="3" applyFont="1" applyFill="1" applyBorder="1" applyAlignment="1" applyProtection="1">
      <alignment horizontal="center" vertical="center"/>
      <protection locked="0"/>
    </xf>
    <xf numFmtId="0" fontId="14" fillId="5" borderId="77" xfId="3" applyFont="1" applyFill="1" applyBorder="1" applyAlignment="1" applyProtection="1">
      <alignment horizontal="center" vertical="center"/>
      <protection locked="0"/>
    </xf>
    <xf numFmtId="0" fontId="14" fillId="5" borderId="50" xfId="3" applyFont="1" applyFill="1" applyBorder="1" applyAlignment="1" applyProtection="1">
      <alignment horizontal="center" vertical="center"/>
      <protection locked="0"/>
    </xf>
    <xf numFmtId="0" fontId="7" fillId="0" borderId="37" xfId="3" applyFont="1" applyBorder="1" applyAlignment="1" applyProtection="1">
      <alignment horizontal="center" vertical="center" textRotation="255" wrapText="1"/>
      <protection locked="0"/>
    </xf>
    <xf numFmtId="0" fontId="7" fillId="0" borderId="30" xfId="3" applyFont="1" applyBorder="1" applyAlignment="1" applyProtection="1">
      <alignment horizontal="center" vertical="center" textRotation="255" wrapText="1"/>
      <protection locked="0"/>
    </xf>
    <xf numFmtId="0" fontId="7" fillId="0" borderId="38" xfId="3" applyFont="1" applyBorder="1" applyAlignment="1" applyProtection="1">
      <alignment horizontal="center" vertical="center" textRotation="255" wrapText="1"/>
      <protection locked="0"/>
    </xf>
    <xf numFmtId="0" fontId="7" fillId="0" borderId="31" xfId="3" applyFont="1" applyBorder="1" applyAlignment="1" applyProtection="1">
      <alignment horizontal="center" vertical="center" textRotation="255" wrapText="1"/>
      <protection locked="0"/>
    </xf>
    <xf numFmtId="0" fontId="7" fillId="0" borderId="0" xfId="3" applyFont="1" applyAlignment="1" applyProtection="1">
      <alignment horizontal="center" vertical="center" textRotation="255" wrapText="1"/>
      <protection locked="0"/>
    </xf>
    <xf numFmtId="0" fontId="7" fillId="0" borderId="39" xfId="3" applyFont="1" applyBorder="1" applyAlignment="1" applyProtection="1">
      <alignment horizontal="center" vertical="center" textRotation="255" wrapText="1"/>
      <protection locked="0"/>
    </xf>
    <xf numFmtId="0" fontId="7" fillId="0" borderId="34" xfId="3" applyFont="1" applyBorder="1" applyAlignment="1" applyProtection="1">
      <alignment horizontal="center" vertical="center" textRotation="255" wrapText="1"/>
      <protection locked="0"/>
    </xf>
    <xf numFmtId="0" fontId="7" fillId="0" borderId="11" xfId="3" applyFont="1" applyBorder="1" applyAlignment="1" applyProtection="1">
      <alignment horizontal="center" vertical="center" textRotation="255" wrapText="1"/>
      <protection locked="0"/>
    </xf>
    <xf numFmtId="0" fontId="7" fillId="0" borderId="48" xfId="3" applyFont="1" applyBorder="1" applyAlignment="1" applyProtection="1">
      <alignment horizontal="center" vertical="center" textRotation="255" wrapText="1"/>
      <protection locked="0"/>
    </xf>
    <xf numFmtId="0" fontId="7" fillId="0" borderId="20" xfId="3" applyFont="1" applyBorder="1" applyAlignment="1" applyProtection="1">
      <alignment horizontal="center" vertical="center" textRotation="255" wrapText="1"/>
      <protection locked="0"/>
    </xf>
    <xf numFmtId="0" fontId="7" fillId="0" borderId="40" xfId="3" applyFont="1" applyBorder="1" applyAlignment="1" applyProtection="1">
      <alignment horizontal="center" vertical="center" textRotation="255" wrapText="1"/>
      <protection locked="0"/>
    </xf>
    <xf numFmtId="0" fontId="7" fillId="0" borderId="49" xfId="3" applyFont="1" applyBorder="1" applyAlignment="1" applyProtection="1">
      <alignment horizontal="center" vertical="center" textRotation="255" wrapText="1"/>
      <protection locked="0"/>
    </xf>
    <xf numFmtId="0" fontId="7" fillId="0" borderId="0" xfId="3" applyFont="1" applyAlignment="1" applyProtection="1">
      <alignment horizontal="center" vertical="center"/>
      <protection locked="0"/>
    </xf>
    <xf numFmtId="0" fontId="7" fillId="0" borderId="0" xfId="3" applyFont="1" applyAlignment="1" applyProtection="1">
      <alignment horizontal="left" vertical="center"/>
      <protection locked="0"/>
    </xf>
    <xf numFmtId="0" fontId="7" fillId="0" borderId="5" xfId="3" applyFont="1" applyBorder="1" applyAlignment="1" applyProtection="1">
      <alignment horizontal="center" vertical="center"/>
      <protection locked="0"/>
    </xf>
    <xf numFmtId="0" fontId="7" fillId="0" borderId="42" xfId="3" applyFont="1" applyBorder="1" applyAlignment="1" applyProtection="1">
      <alignment horizontal="center" vertical="center"/>
      <protection locked="0"/>
    </xf>
    <xf numFmtId="0" fontId="7" fillId="0" borderId="43" xfId="3" applyFont="1" applyBorder="1" applyAlignment="1" applyProtection="1">
      <alignment horizontal="center" vertical="center"/>
      <protection locked="0"/>
    </xf>
    <xf numFmtId="0" fontId="7" fillId="0" borderId="5" xfId="3" applyFont="1" applyBorder="1" applyAlignment="1" applyProtection="1">
      <alignment horizontal="left" vertical="center"/>
      <protection locked="0"/>
    </xf>
    <xf numFmtId="0" fontId="7" fillId="0" borderId="42" xfId="3" applyFont="1" applyBorder="1" applyAlignment="1" applyProtection="1">
      <alignment horizontal="left" vertical="center"/>
      <protection locked="0"/>
    </xf>
    <xf numFmtId="0" fontId="7" fillId="0" borderId="43" xfId="3" applyFont="1" applyBorder="1" applyAlignment="1" applyProtection="1">
      <alignment horizontal="left" vertical="center"/>
      <protection locked="0"/>
    </xf>
    <xf numFmtId="0" fontId="13" fillId="0" borderId="11" xfId="3" applyFont="1" applyBorder="1" applyAlignment="1" applyProtection="1">
      <alignment horizontal="center" vertical="center" readingOrder="1"/>
      <protection locked="0"/>
    </xf>
  </cellXfs>
  <cellStyles count="4">
    <cellStyle name="パーセント" xfId="1" builtinId="5"/>
    <cellStyle name="ハイパーリンク" xfId="2" builtinId="8"/>
    <cellStyle name="標準" xfId="0" builtinId="0"/>
    <cellStyle name="標準 2" xfId="3" xr:uid="{00000000-0005-0000-0000-000003000000}"/>
  </cellStyles>
  <dxfs count="25">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24</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40912</xdr:colOff>
      <xdr:row>15</xdr:row>
      <xdr:rowOff>0</xdr:rowOff>
    </xdr:from>
    <xdr:to>
      <xdr:col>11</xdr:col>
      <xdr:colOff>669924</xdr:colOff>
      <xdr:row>21</xdr:row>
      <xdr:rowOff>217715</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3992769" y="6479722"/>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40912</xdr:colOff>
      <xdr:row>3</xdr:row>
      <xdr:rowOff>158750</xdr:rowOff>
    </xdr:from>
    <xdr:to>
      <xdr:col>11</xdr:col>
      <xdr:colOff>651780</xdr:colOff>
      <xdr:row>11</xdr:row>
      <xdr:rowOff>108857</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3992769" y="1093107"/>
          <a:ext cx="1354725" cy="401410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62138</xdr:colOff>
      <xdr:row>30</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52342</xdr:colOff>
      <xdr:row>3</xdr:row>
      <xdr:rowOff>59962</xdr:rowOff>
    </xdr:from>
    <xdr:to>
      <xdr:col>14</xdr:col>
      <xdr:colOff>680086</xdr:colOff>
      <xdr:row>7</xdr:row>
      <xdr:rowOff>335191</xdr:rowOff>
    </xdr:to>
    <xdr:sp macro="" textlink="">
      <xdr:nvSpPr>
        <xdr:cNvPr id="4" name="四角形吹き出し 12">
          <a:extLst>
            <a:ext uri="{FF2B5EF4-FFF2-40B4-BE49-F238E27FC236}">
              <a16:creationId xmlns:a16="http://schemas.microsoft.com/office/drawing/2014/main" id="{33C21DFB-2344-4B9E-9266-BF54A1AF9D71}"/>
            </a:ext>
          </a:extLst>
        </xdr:cNvPr>
        <xdr:cNvSpPr/>
      </xdr:nvSpPr>
      <xdr:spPr>
        <a:xfrm>
          <a:off x="17723485" y="1302748"/>
          <a:ext cx="1371601"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45086</xdr:colOff>
      <xdr:row>25</xdr:row>
      <xdr:rowOff>273507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16229" y="11993793"/>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13</xdr:col>
      <xdr:colOff>45288</xdr:colOff>
      <xdr:row>18</xdr:row>
      <xdr:rowOff>190047</xdr:rowOff>
    </xdr:from>
    <xdr:to>
      <xdr:col>14</xdr:col>
      <xdr:colOff>674301</xdr:colOff>
      <xdr:row>25</xdr:row>
      <xdr:rowOff>101146</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716431" y="8717190"/>
          <a:ext cx="1372870" cy="3104242"/>
        </a:xfrm>
        <a:prstGeom prst="wedgeRectCallout">
          <a:avLst>
            <a:gd name="adj1" fmla="val -272848"/>
            <a:gd name="adj2" fmla="val 143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13</xdr:col>
      <xdr:colOff>66515</xdr:colOff>
      <xdr:row>32</xdr:row>
      <xdr:rowOff>64864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37658" y="14579150"/>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63228</xdr:colOff>
      <xdr:row>8</xdr:row>
      <xdr:rowOff>0</xdr:rowOff>
    </xdr:from>
    <xdr:to>
      <xdr:col>14</xdr:col>
      <xdr:colOff>674097</xdr:colOff>
      <xdr:row>16</xdr:row>
      <xdr:rowOff>0</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34371" y="3537404"/>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42</xdr:row>
      <xdr:rowOff>0</xdr:rowOff>
    </xdr:from>
    <xdr:to>
      <xdr:col>33</xdr:col>
      <xdr:colOff>137708</xdr:colOff>
      <xdr:row>44</xdr:row>
      <xdr:rowOff>54659</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111125</xdr:colOff>
      <xdr:row>12</xdr:row>
      <xdr:rowOff>0</xdr:rowOff>
    </xdr:from>
    <xdr:to>
      <xdr:col>33</xdr:col>
      <xdr:colOff>238772</xdr:colOff>
      <xdr:row>13</xdr:row>
      <xdr:rowOff>204295</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148167</xdr:colOff>
      <xdr:row>45</xdr:row>
      <xdr:rowOff>18521</xdr:rowOff>
    </xdr:from>
    <xdr:to>
      <xdr:col>18</xdr:col>
      <xdr:colOff>176531</xdr:colOff>
      <xdr:row>47</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42864</xdr:colOff>
      <xdr:row>45</xdr:row>
      <xdr:rowOff>16207</xdr:rowOff>
    </xdr:from>
    <xdr:to>
      <xdr:col>34</xdr:col>
      <xdr:colOff>135996</xdr:colOff>
      <xdr:row>47</xdr:row>
      <xdr:rowOff>34393</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5994400" y="3048000"/>
          <a:ext cx="5734049" cy="5165768"/>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8981</xdr:colOff>
      <xdr:row>5</xdr:row>
      <xdr:rowOff>127000</xdr:rowOff>
    </xdr:from>
    <xdr:to>
      <xdr:col>33</xdr:col>
      <xdr:colOff>32793</xdr:colOff>
      <xdr:row>11</xdr:row>
      <xdr:rowOff>82568</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050381" y="1289050"/>
          <a:ext cx="3516312" cy="98426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0"/>
  <sheetViews>
    <sheetView tabSelected="1" view="pageBreakPreview" zoomScale="60" zoomScaleNormal="75" workbookViewId="0">
      <selection activeCell="B1" sqref="B1"/>
    </sheetView>
  </sheetViews>
  <sheetFormatPr defaultColWidth="8.81640625" defaultRowHeight="13" x14ac:dyDescent="0.2"/>
  <cols>
    <col min="1" max="1" width="2.453125" style="38" customWidth="1"/>
    <col min="2" max="3" width="8.54296875" style="38" customWidth="1"/>
    <col min="4" max="4" width="18.6328125" style="38" customWidth="1"/>
    <col min="5" max="5" width="64.81640625" style="38" customWidth="1"/>
    <col min="6" max="6" width="36.6328125" style="38" customWidth="1"/>
    <col min="7" max="9" width="10.36328125" style="38" customWidth="1"/>
    <col min="10" max="10" width="10.36328125" style="48" customWidth="1"/>
    <col min="11" max="11" width="10.36328125" style="38" customWidth="1"/>
    <col min="12" max="12" width="12.453125" style="48" customWidth="1"/>
    <col min="13" max="13" width="250.6328125" style="38" customWidth="1"/>
    <col min="14" max="16384" width="8.81640625" style="38"/>
  </cols>
  <sheetData>
    <row r="1" spans="2:14" ht="14.5" thickBot="1" x14ac:dyDescent="0.25">
      <c r="E1" s="46"/>
      <c r="M1" s="49" t="s">
        <v>185</v>
      </c>
    </row>
    <row r="2" spans="2:14" ht="41.25" customHeight="1" thickBot="1" x14ac:dyDescent="0.25">
      <c r="B2" s="286" t="s">
        <v>0</v>
      </c>
      <c r="C2" s="287"/>
      <c r="D2" s="50" t="s">
        <v>1</v>
      </c>
      <c r="F2" s="39"/>
      <c r="G2" s="50" t="s">
        <v>2</v>
      </c>
      <c r="H2" s="39"/>
      <c r="I2" s="51" t="s">
        <v>181</v>
      </c>
      <c r="J2" s="52"/>
      <c r="K2" s="52"/>
      <c r="M2" s="50"/>
      <c r="N2" s="50"/>
    </row>
    <row r="3" spans="2:14" s="40" customFormat="1" ht="20.149999999999999" customHeight="1" x14ac:dyDescent="0.2">
      <c r="B3" s="288" t="s">
        <v>3</v>
      </c>
      <c r="C3" s="289"/>
      <c r="D3" s="232" t="s">
        <v>4</v>
      </c>
      <c r="E3" s="232" t="s">
        <v>5</v>
      </c>
      <c r="F3" s="280" t="s">
        <v>6</v>
      </c>
      <c r="G3" s="281"/>
      <c r="H3" s="282"/>
      <c r="I3" s="278" t="s">
        <v>7</v>
      </c>
      <c r="J3" s="208"/>
      <c r="K3" s="209"/>
      <c r="L3" s="241" t="s">
        <v>8</v>
      </c>
      <c r="M3" s="232" t="s">
        <v>9</v>
      </c>
    </row>
    <row r="4" spans="2:14" s="40" customFormat="1" ht="30" customHeight="1" thickBot="1" x14ac:dyDescent="0.25">
      <c r="B4" s="283"/>
      <c r="C4" s="285"/>
      <c r="D4" s="268"/>
      <c r="E4" s="268"/>
      <c r="F4" s="283"/>
      <c r="G4" s="284"/>
      <c r="H4" s="285"/>
      <c r="I4" s="53" t="s">
        <v>10</v>
      </c>
      <c r="J4" s="53" t="s">
        <v>11</v>
      </c>
      <c r="K4" s="54" t="s">
        <v>12</v>
      </c>
      <c r="L4" s="204"/>
      <c r="M4" s="268"/>
    </row>
    <row r="5" spans="2:14" s="40" customFormat="1" ht="30" customHeight="1" thickTop="1" x14ac:dyDescent="0.2">
      <c r="B5" s="227" t="s">
        <v>13</v>
      </c>
      <c r="C5" s="290" t="s">
        <v>14</v>
      </c>
      <c r="D5" s="203" t="s">
        <v>15</v>
      </c>
      <c r="E5" s="279" t="s">
        <v>16</v>
      </c>
      <c r="F5" s="211" t="s">
        <v>179</v>
      </c>
      <c r="G5" s="212"/>
      <c r="H5" s="213"/>
      <c r="I5" s="55">
        <v>10</v>
      </c>
      <c r="J5" s="264">
        <v>10</v>
      </c>
      <c r="K5" s="248">
        <f>SUM(J5:J33)</f>
        <v>74</v>
      </c>
      <c r="L5" s="203" t="s">
        <v>17</v>
      </c>
      <c r="M5" s="242" t="s">
        <v>196</v>
      </c>
    </row>
    <row r="6" spans="2:14" s="40" customFormat="1" ht="30" customHeight="1" x14ac:dyDescent="0.2">
      <c r="B6" s="228"/>
      <c r="C6" s="233"/>
      <c r="D6" s="204"/>
      <c r="E6" s="205"/>
      <c r="F6" s="207" t="s">
        <v>180</v>
      </c>
      <c r="G6" s="208"/>
      <c r="H6" s="209"/>
      <c r="I6" s="56">
        <v>5</v>
      </c>
      <c r="J6" s="216"/>
      <c r="K6" s="249"/>
      <c r="L6" s="204"/>
      <c r="M6" s="243"/>
    </row>
    <row r="7" spans="2:14" s="40" customFormat="1" ht="30" customHeight="1" x14ac:dyDescent="0.2">
      <c r="B7" s="228"/>
      <c r="C7" s="233"/>
      <c r="D7" s="221"/>
      <c r="E7" s="206"/>
      <c r="F7" s="207" t="s">
        <v>182</v>
      </c>
      <c r="G7" s="208"/>
      <c r="H7" s="209"/>
      <c r="I7" s="56">
        <v>0</v>
      </c>
      <c r="J7" s="217"/>
      <c r="K7" s="249"/>
      <c r="L7" s="204"/>
      <c r="M7" s="244"/>
    </row>
    <row r="8" spans="2:14" s="40" customFormat="1" ht="30" customHeight="1" x14ac:dyDescent="0.2">
      <c r="B8" s="228"/>
      <c r="C8" s="233"/>
      <c r="D8" s="204" t="s">
        <v>18</v>
      </c>
      <c r="E8" s="205" t="s">
        <v>19</v>
      </c>
      <c r="F8" s="265" t="s">
        <v>20</v>
      </c>
      <c r="G8" s="266"/>
      <c r="H8" s="267"/>
      <c r="I8" s="57">
        <v>5</v>
      </c>
      <c r="J8" s="216">
        <v>5</v>
      </c>
      <c r="K8" s="249"/>
      <c r="L8" s="204"/>
      <c r="M8" s="240" t="s">
        <v>183</v>
      </c>
    </row>
    <row r="9" spans="2:14" s="40" customFormat="1" ht="30" customHeight="1" x14ac:dyDescent="0.2">
      <c r="B9" s="228"/>
      <c r="C9" s="233"/>
      <c r="D9" s="204"/>
      <c r="E9" s="205"/>
      <c r="F9" s="218" t="s">
        <v>21</v>
      </c>
      <c r="G9" s="219"/>
      <c r="H9" s="220"/>
      <c r="I9" s="56">
        <v>0</v>
      </c>
      <c r="J9" s="216"/>
      <c r="K9" s="249"/>
      <c r="L9" s="204"/>
      <c r="M9" s="240"/>
    </row>
    <row r="10" spans="2:14" s="40" customFormat="1" ht="30" customHeight="1" x14ac:dyDescent="0.2">
      <c r="B10" s="228"/>
      <c r="C10" s="233"/>
      <c r="D10" s="204"/>
      <c r="E10" s="232" t="s">
        <v>22</v>
      </c>
      <c r="F10" s="218" t="s">
        <v>23</v>
      </c>
      <c r="G10" s="219"/>
      <c r="H10" s="220"/>
      <c r="I10" s="56">
        <v>5</v>
      </c>
      <c r="J10" s="224">
        <v>5</v>
      </c>
      <c r="K10" s="249"/>
      <c r="L10" s="204"/>
      <c r="M10" s="240" t="s">
        <v>184</v>
      </c>
    </row>
    <row r="11" spans="2:14" s="40" customFormat="1" ht="30" customHeight="1" x14ac:dyDescent="0.2">
      <c r="B11" s="228"/>
      <c r="C11" s="233"/>
      <c r="D11" s="204"/>
      <c r="E11" s="205"/>
      <c r="F11" s="218" t="s">
        <v>21</v>
      </c>
      <c r="G11" s="219"/>
      <c r="H11" s="220"/>
      <c r="I11" s="56">
        <v>0</v>
      </c>
      <c r="J11" s="216"/>
      <c r="K11" s="249"/>
      <c r="L11" s="204"/>
      <c r="M11" s="240"/>
    </row>
    <row r="12" spans="2:14" s="40" customFormat="1" ht="90" customHeight="1" x14ac:dyDescent="0.2">
      <c r="B12" s="228"/>
      <c r="C12" s="233"/>
      <c r="D12" s="204"/>
      <c r="E12" s="241" t="s">
        <v>24</v>
      </c>
      <c r="F12" s="207" t="s">
        <v>177</v>
      </c>
      <c r="G12" s="208"/>
      <c r="H12" s="209"/>
      <c r="I12" s="57">
        <v>9</v>
      </c>
      <c r="J12" s="224">
        <v>9</v>
      </c>
      <c r="K12" s="249"/>
      <c r="L12" s="204"/>
      <c r="M12" s="256" t="s">
        <v>186</v>
      </c>
    </row>
    <row r="13" spans="2:14" s="40" customFormat="1" ht="90" customHeight="1" x14ac:dyDescent="0.2">
      <c r="B13" s="228"/>
      <c r="C13" s="233"/>
      <c r="D13" s="204"/>
      <c r="E13" s="204"/>
      <c r="F13" s="207" t="s">
        <v>178</v>
      </c>
      <c r="G13" s="208"/>
      <c r="H13" s="209"/>
      <c r="I13" s="57">
        <v>7</v>
      </c>
      <c r="J13" s="216"/>
      <c r="K13" s="249"/>
      <c r="L13" s="204"/>
      <c r="M13" s="257"/>
    </row>
    <row r="14" spans="2:14" s="40" customFormat="1" ht="90" customHeight="1" x14ac:dyDescent="0.2">
      <c r="B14" s="228"/>
      <c r="C14" s="233"/>
      <c r="D14" s="204"/>
      <c r="E14" s="204"/>
      <c r="F14" s="207" t="s">
        <v>176</v>
      </c>
      <c r="G14" s="208"/>
      <c r="H14" s="209"/>
      <c r="I14" s="57">
        <v>3</v>
      </c>
      <c r="J14" s="216"/>
      <c r="K14" s="249"/>
      <c r="L14" s="204"/>
      <c r="M14" s="257"/>
    </row>
    <row r="15" spans="2:14" s="40" customFormat="1" ht="90" customHeight="1" x14ac:dyDescent="0.2">
      <c r="B15" s="228"/>
      <c r="C15" s="234"/>
      <c r="D15" s="221"/>
      <c r="E15" s="204"/>
      <c r="F15" s="218" t="s">
        <v>25</v>
      </c>
      <c r="G15" s="219"/>
      <c r="H15" s="220"/>
      <c r="I15" s="57">
        <v>0</v>
      </c>
      <c r="J15" s="216"/>
      <c r="K15" s="249"/>
      <c r="L15" s="204"/>
      <c r="M15" s="258"/>
    </row>
    <row r="16" spans="2:14" s="40" customFormat="1" ht="40" customHeight="1" x14ac:dyDescent="0.2">
      <c r="B16" s="228"/>
      <c r="C16" s="233" t="s">
        <v>190</v>
      </c>
      <c r="D16" s="205" t="s">
        <v>191</v>
      </c>
      <c r="E16" s="241" t="s">
        <v>187</v>
      </c>
      <c r="F16" s="253" t="s">
        <v>188</v>
      </c>
      <c r="G16" s="254"/>
      <c r="H16" s="255"/>
      <c r="I16" s="56">
        <v>5</v>
      </c>
      <c r="J16" s="224">
        <v>5</v>
      </c>
      <c r="K16" s="249"/>
      <c r="L16" s="204"/>
      <c r="M16" s="251" t="s">
        <v>192</v>
      </c>
    </row>
    <row r="17" spans="2:13" s="40" customFormat="1" ht="40" customHeight="1" x14ac:dyDescent="0.2">
      <c r="B17" s="228"/>
      <c r="C17" s="233"/>
      <c r="D17" s="205"/>
      <c r="E17" s="204"/>
      <c r="F17" s="253" t="s">
        <v>189</v>
      </c>
      <c r="G17" s="254"/>
      <c r="H17" s="255"/>
      <c r="I17" s="58">
        <v>3</v>
      </c>
      <c r="J17" s="216"/>
      <c r="K17" s="249"/>
      <c r="L17" s="204"/>
      <c r="M17" s="252"/>
    </row>
    <row r="18" spans="2:13" s="40" customFormat="1" ht="40" customHeight="1" x14ac:dyDescent="0.2">
      <c r="B18" s="228"/>
      <c r="C18" s="234"/>
      <c r="D18" s="206"/>
      <c r="E18" s="221"/>
      <c r="F18" s="218" t="s">
        <v>26</v>
      </c>
      <c r="G18" s="219"/>
      <c r="H18" s="220"/>
      <c r="I18" s="56">
        <v>0</v>
      </c>
      <c r="J18" s="217"/>
      <c r="K18" s="249"/>
      <c r="L18" s="204"/>
      <c r="M18" s="240"/>
    </row>
    <row r="19" spans="2:13" s="40" customFormat="1" ht="30" customHeight="1" x14ac:dyDescent="0.2">
      <c r="B19" s="228"/>
      <c r="C19" s="235" t="s">
        <v>27</v>
      </c>
      <c r="D19" s="232" t="s">
        <v>28</v>
      </c>
      <c r="E19" s="241" t="s">
        <v>29</v>
      </c>
      <c r="F19" s="218" t="s">
        <v>30</v>
      </c>
      <c r="G19" s="219"/>
      <c r="H19" s="220"/>
      <c r="I19" s="57">
        <v>20</v>
      </c>
      <c r="J19" s="216">
        <v>20</v>
      </c>
      <c r="K19" s="249"/>
      <c r="L19" s="204"/>
      <c r="M19" s="262" t="s">
        <v>199</v>
      </c>
    </row>
    <row r="20" spans="2:13" s="40" customFormat="1" ht="30" customHeight="1" x14ac:dyDescent="0.2">
      <c r="B20" s="228"/>
      <c r="C20" s="233"/>
      <c r="D20" s="206"/>
      <c r="E20" s="292"/>
      <c r="F20" s="218" t="s">
        <v>195</v>
      </c>
      <c r="G20" s="219"/>
      <c r="H20" s="220"/>
      <c r="I20" s="56">
        <v>0</v>
      </c>
      <c r="J20" s="217"/>
      <c r="K20" s="249"/>
      <c r="L20" s="204"/>
      <c r="M20" s="263"/>
    </row>
    <row r="21" spans="2:13" s="40" customFormat="1" ht="20.149999999999999" customHeight="1" x14ac:dyDescent="0.2">
      <c r="B21" s="228"/>
      <c r="C21" s="233"/>
      <c r="D21" s="232" t="s">
        <v>31</v>
      </c>
      <c r="E21" s="241" t="s">
        <v>32</v>
      </c>
      <c r="F21" s="192" t="s">
        <v>146</v>
      </c>
      <c r="G21" s="193"/>
      <c r="H21" s="194"/>
      <c r="I21" s="56">
        <v>10</v>
      </c>
      <c r="J21" s="224">
        <v>10</v>
      </c>
      <c r="K21" s="249"/>
      <c r="L21" s="204"/>
      <c r="M21" s="259" t="s">
        <v>173</v>
      </c>
    </row>
    <row r="22" spans="2:13" s="40" customFormat="1" ht="20.149999999999999" customHeight="1" x14ac:dyDescent="0.2">
      <c r="B22" s="228"/>
      <c r="C22" s="233"/>
      <c r="D22" s="205"/>
      <c r="E22" s="204"/>
      <c r="F22" s="192" t="s">
        <v>158</v>
      </c>
      <c r="G22" s="193"/>
      <c r="H22" s="194"/>
      <c r="I22" s="188"/>
      <c r="J22" s="216"/>
      <c r="K22" s="249"/>
      <c r="L22" s="204"/>
      <c r="M22" s="243"/>
    </row>
    <row r="23" spans="2:13" s="40" customFormat="1" ht="20.149999999999999" customHeight="1" x14ac:dyDescent="0.2">
      <c r="B23" s="228"/>
      <c r="C23" s="233"/>
      <c r="D23" s="205"/>
      <c r="E23" s="204"/>
      <c r="F23" s="195"/>
      <c r="G23" s="196"/>
      <c r="H23" s="197"/>
      <c r="I23" s="61" t="s">
        <v>33</v>
      </c>
      <c r="J23" s="216"/>
      <c r="K23" s="249"/>
      <c r="L23" s="204"/>
      <c r="M23" s="243"/>
    </row>
    <row r="24" spans="2:13" s="40" customFormat="1" ht="20.149999999999999" customHeight="1" x14ac:dyDescent="0.2">
      <c r="B24" s="228"/>
      <c r="C24" s="233"/>
      <c r="D24" s="205"/>
      <c r="E24" s="204"/>
      <c r="F24" s="198"/>
      <c r="G24" s="199"/>
      <c r="H24" s="200"/>
      <c r="I24" s="62"/>
      <c r="J24" s="216"/>
      <c r="K24" s="249"/>
      <c r="L24" s="204"/>
      <c r="M24" s="243"/>
    </row>
    <row r="25" spans="2:13" s="40" customFormat="1" ht="20.149999999999999" customHeight="1" x14ac:dyDescent="0.2">
      <c r="B25" s="228"/>
      <c r="C25" s="233"/>
      <c r="D25" s="205"/>
      <c r="E25" s="204"/>
      <c r="F25" s="198" t="s">
        <v>147</v>
      </c>
      <c r="G25" s="199"/>
      <c r="H25" s="200"/>
      <c r="I25" s="62">
        <v>5</v>
      </c>
      <c r="J25" s="216"/>
      <c r="K25" s="249"/>
      <c r="L25" s="204"/>
      <c r="M25" s="243"/>
    </row>
    <row r="26" spans="2:13" s="40" customFormat="1" ht="20.149999999999999" customHeight="1" x14ac:dyDescent="0.2">
      <c r="B26" s="228"/>
      <c r="C26" s="233"/>
      <c r="D26" s="205"/>
      <c r="E26" s="204"/>
      <c r="F26" s="192" t="s">
        <v>148</v>
      </c>
      <c r="G26" s="193"/>
      <c r="H26" s="194"/>
      <c r="I26" s="56">
        <v>5</v>
      </c>
      <c r="J26" s="216"/>
      <c r="K26" s="249"/>
      <c r="L26" s="204"/>
      <c r="M26" s="243"/>
    </row>
    <row r="27" spans="2:13" s="40" customFormat="1" ht="20.149999999999999" customHeight="1" x14ac:dyDescent="0.2">
      <c r="B27" s="228"/>
      <c r="C27" s="233"/>
      <c r="D27" s="205"/>
      <c r="E27" s="204"/>
      <c r="F27" s="192" t="s">
        <v>159</v>
      </c>
      <c r="G27" s="193"/>
      <c r="H27" s="194"/>
      <c r="I27" s="60"/>
      <c r="J27" s="216"/>
      <c r="K27" s="249"/>
      <c r="L27" s="204"/>
      <c r="M27" s="243"/>
    </row>
    <row r="28" spans="2:13" s="40" customFormat="1" ht="20.149999999999999" customHeight="1" x14ac:dyDescent="0.2">
      <c r="B28" s="228"/>
      <c r="C28" s="233"/>
      <c r="D28" s="205"/>
      <c r="E28" s="204"/>
      <c r="F28" s="195"/>
      <c r="G28" s="196"/>
      <c r="H28" s="197"/>
      <c r="I28" s="61" t="s">
        <v>33</v>
      </c>
      <c r="J28" s="216"/>
      <c r="K28" s="249"/>
      <c r="L28" s="204"/>
      <c r="M28" s="243"/>
    </row>
    <row r="29" spans="2:13" s="40" customFormat="1" ht="20.149999999999999" customHeight="1" x14ac:dyDescent="0.2">
      <c r="B29" s="228"/>
      <c r="C29" s="233"/>
      <c r="D29" s="205"/>
      <c r="E29" s="204"/>
      <c r="F29" s="198"/>
      <c r="G29" s="199"/>
      <c r="H29" s="200"/>
      <c r="I29" s="62"/>
      <c r="J29" s="216"/>
      <c r="K29" s="249"/>
      <c r="L29" s="204"/>
      <c r="M29" s="243"/>
    </row>
    <row r="30" spans="2:13" s="40" customFormat="1" ht="20.149999999999999" customHeight="1" x14ac:dyDescent="0.2">
      <c r="B30" s="228"/>
      <c r="C30" s="233"/>
      <c r="D30" s="206"/>
      <c r="E30" s="221"/>
      <c r="F30" s="198" t="s">
        <v>149</v>
      </c>
      <c r="G30" s="199"/>
      <c r="H30" s="200"/>
      <c r="I30" s="62">
        <v>0</v>
      </c>
      <c r="J30" s="217"/>
      <c r="K30" s="249"/>
      <c r="L30" s="204"/>
      <c r="M30" s="244"/>
    </row>
    <row r="31" spans="2:13" s="40" customFormat="1" ht="30" customHeight="1" x14ac:dyDescent="0.2">
      <c r="B31" s="228"/>
      <c r="C31" s="233"/>
      <c r="D31" s="204" t="s">
        <v>34</v>
      </c>
      <c r="E31" s="195" t="s">
        <v>35</v>
      </c>
      <c r="F31" s="207" t="s">
        <v>36</v>
      </c>
      <c r="G31" s="208"/>
      <c r="H31" s="209"/>
      <c r="I31" s="60">
        <v>10</v>
      </c>
      <c r="J31" s="224">
        <v>10</v>
      </c>
      <c r="K31" s="249"/>
      <c r="L31" s="204"/>
      <c r="M31" s="240" t="s">
        <v>193</v>
      </c>
    </row>
    <row r="32" spans="2:13" s="40" customFormat="1" ht="30" customHeight="1" x14ac:dyDescent="0.2">
      <c r="B32" s="228"/>
      <c r="C32" s="233"/>
      <c r="D32" s="204"/>
      <c r="E32" s="238"/>
      <c r="F32" s="207" t="s">
        <v>37</v>
      </c>
      <c r="G32" s="208"/>
      <c r="H32" s="209"/>
      <c r="I32" s="56">
        <v>5</v>
      </c>
      <c r="J32" s="216"/>
      <c r="K32" s="249"/>
      <c r="L32" s="204"/>
      <c r="M32" s="246"/>
    </row>
    <row r="33" spans="1:14" s="40" customFormat="1" ht="30" customHeight="1" thickBot="1" x14ac:dyDescent="0.25">
      <c r="B33" s="291"/>
      <c r="C33" s="236"/>
      <c r="D33" s="237"/>
      <c r="E33" s="239"/>
      <c r="F33" s="207" t="s">
        <v>38</v>
      </c>
      <c r="G33" s="208"/>
      <c r="H33" s="209"/>
      <c r="I33" s="63">
        <v>0</v>
      </c>
      <c r="J33" s="260"/>
      <c r="K33" s="250"/>
      <c r="L33" s="245"/>
      <c r="M33" s="247"/>
    </row>
    <row r="34" spans="1:14" s="40" customFormat="1" ht="30" customHeight="1" thickTop="1" x14ac:dyDescent="0.2">
      <c r="B34" s="225" t="s">
        <v>39</v>
      </c>
      <c r="C34" s="227" t="s">
        <v>40</v>
      </c>
      <c r="D34" s="229" t="s">
        <v>41</v>
      </c>
      <c r="E34" s="273" t="s">
        <v>42</v>
      </c>
      <c r="F34" s="275" t="s">
        <v>43</v>
      </c>
      <c r="G34" s="276"/>
      <c r="H34" s="277"/>
      <c r="I34" s="203" t="s">
        <v>194</v>
      </c>
      <c r="J34" s="214">
        <v>36</v>
      </c>
      <c r="K34" s="264">
        <v>36</v>
      </c>
      <c r="L34" s="203" t="s">
        <v>44</v>
      </c>
      <c r="M34" s="261" t="s">
        <v>198</v>
      </c>
    </row>
    <row r="35" spans="1:14" s="40" customFormat="1" ht="30" customHeight="1" x14ac:dyDescent="0.2">
      <c r="B35" s="226"/>
      <c r="C35" s="228"/>
      <c r="D35" s="230"/>
      <c r="E35" s="274"/>
      <c r="F35" s="64" t="s">
        <v>45</v>
      </c>
      <c r="G35" s="201">
        <v>12</v>
      </c>
      <c r="H35" s="202"/>
      <c r="I35" s="204"/>
      <c r="J35" s="215"/>
      <c r="K35" s="216"/>
      <c r="L35" s="204"/>
      <c r="M35" s="222"/>
    </row>
    <row r="36" spans="1:14" s="40" customFormat="1" ht="30" customHeight="1" x14ac:dyDescent="0.2">
      <c r="B36" s="226"/>
      <c r="C36" s="228"/>
      <c r="D36" s="230"/>
      <c r="E36" s="274"/>
      <c r="F36" s="65" t="s">
        <v>46</v>
      </c>
      <c r="G36" s="201">
        <v>9</v>
      </c>
      <c r="H36" s="202"/>
      <c r="I36" s="205"/>
      <c r="J36" s="216"/>
      <c r="K36" s="216"/>
      <c r="L36" s="204"/>
      <c r="M36" s="222"/>
    </row>
    <row r="37" spans="1:14" s="40" customFormat="1" ht="30" customHeight="1" x14ac:dyDescent="0.2">
      <c r="B37" s="226"/>
      <c r="C37" s="228"/>
      <c r="D37" s="230"/>
      <c r="E37" s="274"/>
      <c r="F37" s="65" t="s">
        <v>47</v>
      </c>
      <c r="G37" s="201">
        <v>6</v>
      </c>
      <c r="H37" s="202"/>
      <c r="I37" s="205"/>
      <c r="J37" s="216"/>
      <c r="K37" s="216"/>
      <c r="L37" s="204"/>
      <c r="M37" s="222"/>
    </row>
    <row r="38" spans="1:14" s="40" customFormat="1" ht="30" customHeight="1" x14ac:dyDescent="0.2">
      <c r="B38" s="226"/>
      <c r="C38" s="228"/>
      <c r="D38" s="230"/>
      <c r="E38" s="274"/>
      <c r="F38" s="65" t="s">
        <v>48</v>
      </c>
      <c r="G38" s="201">
        <v>3</v>
      </c>
      <c r="H38" s="202"/>
      <c r="I38" s="205"/>
      <c r="J38" s="216"/>
      <c r="K38" s="216"/>
      <c r="L38" s="204"/>
      <c r="M38" s="222"/>
    </row>
    <row r="39" spans="1:14" s="40" customFormat="1" ht="30" customHeight="1" thickBot="1" x14ac:dyDescent="0.25">
      <c r="B39" s="226"/>
      <c r="C39" s="228"/>
      <c r="D39" s="231"/>
      <c r="E39" s="237"/>
      <c r="F39" s="64" t="s">
        <v>26</v>
      </c>
      <c r="G39" s="201">
        <v>0</v>
      </c>
      <c r="H39" s="202"/>
      <c r="I39" s="206"/>
      <c r="J39" s="217"/>
      <c r="K39" s="216"/>
      <c r="L39" s="221"/>
      <c r="M39" s="222"/>
    </row>
    <row r="40" spans="1:14" s="40" customFormat="1" ht="142.5" customHeight="1" thickTop="1" x14ac:dyDescent="0.2">
      <c r="B40" s="270" t="s">
        <v>150</v>
      </c>
      <c r="C40" s="271"/>
      <c r="D40" s="272"/>
      <c r="E40" s="211" t="s">
        <v>144</v>
      </c>
      <c r="F40" s="212"/>
      <c r="G40" s="212"/>
      <c r="H40" s="213"/>
      <c r="I40" s="66" t="s">
        <v>151</v>
      </c>
      <c r="J40" s="67"/>
      <c r="K40" s="68"/>
      <c r="L40" s="69" t="s">
        <v>49</v>
      </c>
      <c r="M40" s="70" t="s">
        <v>50</v>
      </c>
    </row>
    <row r="41" spans="1:14" s="40" customFormat="1" ht="142.5" customHeight="1" x14ac:dyDescent="0.2">
      <c r="B41" s="269" t="s">
        <v>140</v>
      </c>
      <c r="C41" s="269"/>
      <c r="D41" s="269"/>
      <c r="E41" s="222" t="s">
        <v>142</v>
      </c>
      <c r="F41" s="222"/>
      <c r="G41" s="222"/>
      <c r="H41" s="222"/>
      <c r="I41" s="71" t="s">
        <v>152</v>
      </c>
      <c r="J41" s="72"/>
      <c r="K41" s="73"/>
      <c r="L41" s="64" t="s">
        <v>141</v>
      </c>
      <c r="M41" s="74" t="s">
        <v>143</v>
      </c>
    </row>
    <row r="42" spans="1:14" s="40" customFormat="1" ht="45" customHeight="1" x14ac:dyDescent="0.2">
      <c r="I42" s="75" t="s">
        <v>51</v>
      </c>
      <c r="J42" s="76">
        <f>SUM(K5:K39)</f>
        <v>110</v>
      </c>
      <c r="K42" s="77"/>
      <c r="L42" s="78"/>
      <c r="M42" s="79" t="s">
        <v>52</v>
      </c>
    </row>
    <row r="43" spans="1:14" s="40" customFormat="1" ht="45" customHeight="1" x14ac:dyDescent="0.2">
      <c r="I43" s="75" t="s">
        <v>53</v>
      </c>
      <c r="J43" s="80">
        <v>10</v>
      </c>
      <c r="K43" s="77"/>
      <c r="L43" s="78"/>
    </row>
    <row r="44" spans="1:14" s="40" customFormat="1" ht="14" x14ac:dyDescent="0.2">
      <c r="I44" s="81"/>
      <c r="J44" s="78"/>
      <c r="L44" s="78"/>
    </row>
    <row r="45" spans="1:14" s="40" customFormat="1" ht="65" customHeight="1" x14ac:dyDescent="0.2">
      <c r="B45" s="222" t="s">
        <v>54</v>
      </c>
      <c r="C45" s="222"/>
      <c r="D45" s="222"/>
      <c r="E45" s="222" t="s">
        <v>55</v>
      </c>
      <c r="F45" s="222"/>
      <c r="G45" s="222"/>
      <c r="H45" s="222"/>
      <c r="I45" s="222"/>
      <c r="J45" s="222"/>
      <c r="K45" s="222"/>
      <c r="L45" s="223"/>
      <c r="M45" s="223"/>
    </row>
    <row r="46" spans="1:14" ht="23.25" customHeight="1" x14ac:dyDescent="0.2">
      <c r="C46" s="40"/>
      <c r="D46" s="40"/>
      <c r="E46" s="40"/>
    </row>
    <row r="47" spans="1:14" x14ac:dyDescent="0.2">
      <c r="E47" s="82"/>
      <c r="K47" s="83"/>
    </row>
    <row r="48" spans="1:14" s="48" customFormat="1" x14ac:dyDescent="0.2">
      <c r="A48" s="38"/>
      <c r="B48" s="38"/>
      <c r="C48" s="38"/>
      <c r="D48" s="38"/>
      <c r="E48" s="210"/>
      <c r="F48" s="210"/>
      <c r="G48" s="38"/>
      <c r="H48" s="38"/>
      <c r="I48" s="38"/>
      <c r="J48" s="38"/>
      <c r="K48" s="38"/>
      <c r="M48" s="38"/>
      <c r="N48" s="38"/>
    </row>
    <row r="49" spans="1:14" s="48" customFormat="1" x14ac:dyDescent="0.2">
      <c r="A49" s="38"/>
      <c r="B49" s="38"/>
      <c r="C49" s="38"/>
      <c r="D49" s="38"/>
      <c r="E49" s="38"/>
      <c r="F49" s="38"/>
      <c r="G49" s="38"/>
      <c r="H49" s="38"/>
      <c r="I49" s="38"/>
      <c r="K49" s="38"/>
      <c r="M49" s="38"/>
      <c r="N49" s="38"/>
    </row>
    <row r="50" spans="1:14" s="48" customFormat="1" x14ac:dyDescent="0.2">
      <c r="A50" s="38"/>
      <c r="B50" s="38"/>
      <c r="C50" s="38"/>
      <c r="D50" s="38"/>
      <c r="E50" s="38"/>
      <c r="F50" s="38"/>
      <c r="G50" s="38"/>
      <c r="H50" s="38"/>
      <c r="I50" s="38"/>
      <c r="K50" s="38"/>
      <c r="M50" s="38"/>
      <c r="N50" s="38"/>
    </row>
  </sheetData>
  <sheetProtection selectLockedCells="1" selectUnlockedCells="1"/>
  <mergeCells count="91">
    <mergeCell ref="B2:C2"/>
    <mergeCell ref="B3:C4"/>
    <mergeCell ref="E10:E11"/>
    <mergeCell ref="D3:D4"/>
    <mergeCell ref="E3:E4"/>
    <mergeCell ref="C5:C15"/>
    <mergeCell ref="E8:E9"/>
    <mergeCell ref="B5:B33"/>
    <mergeCell ref="D5:D7"/>
    <mergeCell ref="D8:D15"/>
    <mergeCell ref="E19:E20"/>
    <mergeCell ref="E21:E30"/>
    <mergeCell ref="M3:M4"/>
    <mergeCell ref="B41:D41"/>
    <mergeCell ref="E41:H41"/>
    <mergeCell ref="E16:E18"/>
    <mergeCell ref="B40:D40"/>
    <mergeCell ref="E34:E39"/>
    <mergeCell ref="F34:H34"/>
    <mergeCell ref="F25:H25"/>
    <mergeCell ref="F26:H26"/>
    <mergeCell ref="F27:H29"/>
    <mergeCell ref="I3:K3"/>
    <mergeCell ref="F6:H6"/>
    <mergeCell ref="E5:E7"/>
    <mergeCell ref="J12:J15"/>
    <mergeCell ref="J5:J7"/>
    <mergeCell ref="F3:H4"/>
    <mergeCell ref="J10:J11"/>
    <mergeCell ref="F7:H7"/>
    <mergeCell ref="F9:H9"/>
    <mergeCell ref="J8:J9"/>
    <mergeCell ref="F14:H14"/>
    <mergeCell ref="F5:H5"/>
    <mergeCell ref="F8:H8"/>
    <mergeCell ref="E12:E15"/>
    <mergeCell ref="F11:H11"/>
    <mergeCell ref="F12:H12"/>
    <mergeCell ref="F15:H15"/>
    <mergeCell ref="F13:H13"/>
    <mergeCell ref="M21:M30"/>
    <mergeCell ref="J19:J20"/>
    <mergeCell ref="J21:J30"/>
    <mergeCell ref="J31:J33"/>
    <mergeCell ref="M34:M39"/>
    <mergeCell ref="M19:M20"/>
    <mergeCell ref="K34:K39"/>
    <mergeCell ref="F20:H20"/>
    <mergeCell ref="F21:H21"/>
    <mergeCell ref="M10:M11"/>
    <mergeCell ref="L3:L4"/>
    <mergeCell ref="M5:M7"/>
    <mergeCell ref="L5:L33"/>
    <mergeCell ref="M31:M33"/>
    <mergeCell ref="K5:K33"/>
    <mergeCell ref="M16:M18"/>
    <mergeCell ref="F16:H16"/>
    <mergeCell ref="F10:H10"/>
    <mergeCell ref="F17:H17"/>
    <mergeCell ref="F30:H30"/>
    <mergeCell ref="M12:M15"/>
    <mergeCell ref="M8:M9"/>
    <mergeCell ref="F33:H33"/>
    <mergeCell ref="F19:H19"/>
    <mergeCell ref="L34:L39"/>
    <mergeCell ref="B45:D45"/>
    <mergeCell ref="E45:M45"/>
    <mergeCell ref="J16:J18"/>
    <mergeCell ref="F18:H18"/>
    <mergeCell ref="B34:B39"/>
    <mergeCell ref="C34:C39"/>
    <mergeCell ref="D34:D39"/>
    <mergeCell ref="D19:D20"/>
    <mergeCell ref="D16:D18"/>
    <mergeCell ref="D21:D30"/>
    <mergeCell ref="C16:C18"/>
    <mergeCell ref="C19:C33"/>
    <mergeCell ref="D31:D33"/>
    <mergeCell ref="E31:E33"/>
    <mergeCell ref="E48:F48"/>
    <mergeCell ref="E40:H40"/>
    <mergeCell ref="G37:H37"/>
    <mergeCell ref="J34:J39"/>
    <mergeCell ref="F31:H31"/>
    <mergeCell ref="F22:H24"/>
    <mergeCell ref="G38:H38"/>
    <mergeCell ref="G39:H39"/>
    <mergeCell ref="I34:I39"/>
    <mergeCell ref="G35:H35"/>
    <mergeCell ref="G36:H36"/>
    <mergeCell ref="F32:H32"/>
  </mergeCells>
  <phoneticPr fontId="2"/>
  <conditionalFormatting sqref="J43">
    <cfRule type="expression" dxfId="24" priority="1" stopIfTrue="1">
      <formula>$J$43="型選択"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E44" sqref="E44:H44"/>
    </sheetView>
  </sheetViews>
  <sheetFormatPr defaultColWidth="3.08984375" defaultRowHeight="18" customHeight="1" x14ac:dyDescent="0.2"/>
  <cols>
    <col min="1" max="16384" width="3.08984375" style="84"/>
  </cols>
  <sheetData>
    <row r="3" spans="1:27" ht="18" customHeight="1" x14ac:dyDescent="0.2">
      <c r="AA3" s="85" t="s">
        <v>56</v>
      </c>
    </row>
    <row r="5" spans="1:27" ht="18" customHeight="1" x14ac:dyDescent="0.2">
      <c r="A5" s="294" t="s">
        <v>57</v>
      </c>
      <c r="B5" s="294"/>
      <c r="C5" s="294"/>
      <c r="D5" s="294"/>
      <c r="E5" s="294"/>
      <c r="F5" s="294"/>
      <c r="G5" s="294"/>
      <c r="H5" s="294"/>
      <c r="I5" s="294"/>
      <c r="J5" s="294"/>
      <c r="K5" s="294"/>
      <c r="L5" s="294"/>
      <c r="M5" s="294"/>
      <c r="N5" s="294"/>
      <c r="O5" s="294"/>
      <c r="P5" s="294"/>
      <c r="Q5" s="294"/>
      <c r="R5" s="294"/>
      <c r="S5" s="294"/>
      <c r="T5" s="294"/>
      <c r="U5" s="294"/>
      <c r="V5" s="294"/>
      <c r="W5" s="294"/>
      <c r="X5" s="294"/>
      <c r="Y5" s="294"/>
      <c r="Z5" s="294"/>
      <c r="AA5" s="294"/>
    </row>
    <row r="6" spans="1:27" ht="18" customHeight="1" x14ac:dyDescent="0.2">
      <c r="A6" s="294"/>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row>
    <row r="9" spans="1:27" ht="18" customHeight="1" x14ac:dyDescent="0.2">
      <c r="B9" s="295" t="s">
        <v>58</v>
      </c>
      <c r="C9" s="295"/>
      <c r="D9" s="295"/>
      <c r="E9" s="295"/>
      <c r="F9" s="295"/>
      <c r="H9" s="84" t="s">
        <v>59</v>
      </c>
    </row>
    <row r="11" spans="1:27" ht="18" customHeight="1" x14ac:dyDescent="0.2">
      <c r="O11" s="84" t="s">
        <v>60</v>
      </c>
    </row>
    <row r="13" spans="1:27" ht="18" customHeight="1" x14ac:dyDescent="0.2">
      <c r="O13" s="84" t="s">
        <v>61</v>
      </c>
    </row>
    <row r="15" spans="1:27" ht="18" customHeight="1" x14ac:dyDescent="0.2">
      <c r="O15" s="84" t="s">
        <v>62</v>
      </c>
    </row>
    <row r="18" spans="2:20" ht="18" customHeight="1" x14ac:dyDescent="0.2">
      <c r="E18" s="85" t="s">
        <v>63</v>
      </c>
      <c r="F18" s="84" t="s">
        <v>64</v>
      </c>
      <c r="G18" s="86" t="s">
        <v>65</v>
      </c>
      <c r="H18" s="87"/>
      <c r="I18" s="87"/>
      <c r="J18" s="87"/>
      <c r="K18" s="87"/>
      <c r="L18" s="87"/>
      <c r="M18" s="87"/>
      <c r="N18" s="87"/>
      <c r="O18" s="87"/>
      <c r="P18" s="87"/>
      <c r="Q18" s="87"/>
      <c r="R18" s="87"/>
      <c r="S18" s="87"/>
      <c r="T18" s="87"/>
    </row>
    <row r="19" spans="2:20" ht="18" customHeight="1" x14ac:dyDescent="0.2">
      <c r="G19" s="87" t="s">
        <v>66</v>
      </c>
      <c r="H19" s="87"/>
      <c r="I19" s="87"/>
      <c r="J19" s="87"/>
      <c r="K19" s="87"/>
      <c r="L19" s="87"/>
      <c r="M19" s="87"/>
      <c r="N19" s="87"/>
      <c r="O19" s="87"/>
      <c r="P19" s="87"/>
      <c r="Q19" s="87"/>
      <c r="R19" s="87"/>
      <c r="S19" s="87"/>
      <c r="T19" s="87"/>
    </row>
    <row r="20" spans="2:20" ht="18" customHeight="1" x14ac:dyDescent="0.2">
      <c r="G20" s="87" t="s">
        <v>67</v>
      </c>
      <c r="H20" s="87"/>
      <c r="I20" s="87"/>
      <c r="J20" s="87"/>
      <c r="K20" s="87"/>
      <c r="L20" s="87"/>
      <c r="M20" s="87"/>
      <c r="N20" s="87"/>
      <c r="O20" s="87"/>
      <c r="P20" s="87"/>
      <c r="Q20" s="87"/>
      <c r="R20" s="87"/>
      <c r="S20" s="87"/>
      <c r="T20" s="87"/>
    </row>
    <row r="21" spans="2:20" ht="18" customHeight="1" x14ac:dyDescent="0.2">
      <c r="E21" s="85"/>
      <c r="G21" s="87"/>
      <c r="H21" s="87"/>
      <c r="I21" s="87"/>
      <c r="J21" s="87"/>
      <c r="K21" s="87"/>
      <c r="L21" s="87"/>
      <c r="M21" s="87"/>
      <c r="N21" s="87"/>
      <c r="O21" s="87"/>
      <c r="P21" s="87"/>
      <c r="Q21" s="87"/>
      <c r="R21" s="87"/>
      <c r="S21" s="87"/>
      <c r="T21" s="87"/>
    </row>
    <row r="22" spans="2:20" ht="18" customHeight="1" x14ac:dyDescent="0.2">
      <c r="G22" s="87"/>
      <c r="H22" s="87"/>
      <c r="I22" s="87"/>
      <c r="J22" s="87"/>
      <c r="K22" s="87"/>
      <c r="L22" s="87"/>
      <c r="M22" s="87"/>
      <c r="N22" s="87"/>
      <c r="O22" s="87"/>
      <c r="P22" s="87"/>
      <c r="Q22" s="87"/>
      <c r="R22" s="87"/>
      <c r="S22" s="87"/>
      <c r="T22" s="87"/>
    </row>
    <row r="25" spans="2:20" ht="18" customHeight="1" x14ac:dyDescent="0.2">
      <c r="B25" s="84" t="s">
        <v>68</v>
      </c>
    </row>
    <row r="26" spans="2:20" ht="18" customHeight="1" x14ac:dyDescent="0.2">
      <c r="B26" s="84" t="s">
        <v>69</v>
      </c>
    </row>
    <row r="27" spans="2:20" ht="18" customHeight="1" x14ac:dyDescent="0.2">
      <c r="B27" s="84" t="s">
        <v>70</v>
      </c>
    </row>
    <row r="30" spans="2:20" ht="18" customHeight="1" x14ac:dyDescent="0.2">
      <c r="C30" s="84" t="s">
        <v>71</v>
      </c>
    </row>
    <row r="31" spans="2:20" ht="18" customHeight="1" x14ac:dyDescent="0.2">
      <c r="D31" s="84" t="s">
        <v>72</v>
      </c>
      <c r="G31" s="84" t="s">
        <v>64</v>
      </c>
      <c r="H31" s="84" t="s">
        <v>73</v>
      </c>
    </row>
    <row r="32" spans="2:20" ht="18" customHeight="1" x14ac:dyDescent="0.2">
      <c r="D32" s="84" t="s">
        <v>74</v>
      </c>
      <c r="G32" s="84" t="s">
        <v>64</v>
      </c>
      <c r="H32" s="84" t="s">
        <v>75</v>
      </c>
    </row>
    <row r="33" spans="1:27" ht="18" customHeight="1" x14ac:dyDescent="0.2">
      <c r="D33" s="84" t="s">
        <v>60</v>
      </c>
      <c r="G33" s="84" t="s">
        <v>64</v>
      </c>
      <c r="H33" s="84" t="s">
        <v>76</v>
      </c>
    </row>
    <row r="34" spans="1:27" ht="18" customHeight="1" x14ac:dyDescent="0.2">
      <c r="D34" s="84" t="s">
        <v>77</v>
      </c>
      <c r="G34" s="84" t="s">
        <v>64</v>
      </c>
      <c r="H34" s="84" t="s">
        <v>78</v>
      </c>
    </row>
    <row r="35" spans="1:27" ht="18" customHeight="1" x14ac:dyDescent="0.2">
      <c r="D35" s="84" t="s">
        <v>79</v>
      </c>
      <c r="G35" s="84" t="s">
        <v>64</v>
      </c>
      <c r="H35" s="84" t="s">
        <v>78</v>
      </c>
    </row>
    <row r="36" spans="1:27" ht="18" customHeight="1" x14ac:dyDescent="0.2">
      <c r="D36" s="84" t="s">
        <v>80</v>
      </c>
      <c r="G36" s="84" t="s">
        <v>64</v>
      </c>
      <c r="H36" s="88"/>
    </row>
    <row r="44" spans="1:27" ht="18" customHeight="1" x14ac:dyDescent="0.2">
      <c r="A44" s="89"/>
      <c r="B44" s="89"/>
      <c r="C44" s="89"/>
      <c r="D44" s="89"/>
      <c r="E44" s="89"/>
      <c r="F44" s="89"/>
      <c r="G44" s="89"/>
      <c r="H44" s="89"/>
      <c r="I44" s="89"/>
      <c r="J44" s="89"/>
      <c r="K44" s="89"/>
      <c r="L44" s="89"/>
      <c r="M44" s="89"/>
      <c r="N44" s="89"/>
      <c r="O44" s="89"/>
      <c r="P44" s="89"/>
      <c r="Q44" s="89"/>
      <c r="R44" s="89"/>
      <c r="S44" s="89"/>
      <c r="T44" s="89"/>
      <c r="U44" s="89"/>
      <c r="V44" s="89"/>
      <c r="W44" s="89"/>
      <c r="X44" s="89"/>
      <c r="Y44" s="89"/>
      <c r="Z44" s="89"/>
      <c r="AA44" s="89"/>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4"/>
  <sheetViews>
    <sheetView view="pageBreakPreview" zoomScale="70" zoomScaleNormal="71" zoomScaleSheetLayoutView="70" workbookViewId="0">
      <selection activeCell="B1" sqref="B1"/>
    </sheetView>
  </sheetViews>
  <sheetFormatPr defaultColWidth="8.81640625" defaultRowHeight="13" x14ac:dyDescent="0.2"/>
  <cols>
    <col min="1" max="1" width="2.453125" style="38" customWidth="1"/>
    <col min="2" max="3" width="6.36328125" style="38" customWidth="1"/>
    <col min="4" max="4" width="17.6328125" style="38" customWidth="1"/>
    <col min="5" max="5" width="60.08984375" style="38" customWidth="1"/>
    <col min="6" max="7" width="10.6328125" style="38" customWidth="1"/>
    <col min="8" max="8" width="49.1796875" style="38" customWidth="1"/>
    <col min="9" max="9" width="20.6328125" style="48" customWidth="1"/>
    <col min="10" max="10" width="15.6328125" style="38" customWidth="1"/>
    <col min="11" max="13" width="10.6328125" style="38" customWidth="1"/>
    <col min="14" max="15" width="8.81640625" style="38"/>
    <col min="16" max="16" width="10.453125" style="38" bestFit="1" customWidth="1"/>
    <col min="17" max="16384" width="8.81640625" style="38"/>
  </cols>
  <sheetData>
    <row r="1" spans="2:12" ht="30.75" customHeight="1" x14ac:dyDescent="0.2">
      <c r="B1" s="39" t="s">
        <v>153</v>
      </c>
      <c r="C1" s="90"/>
      <c r="D1" s="90"/>
      <c r="G1" s="91"/>
      <c r="H1" s="293"/>
      <c r="I1" s="293"/>
      <c r="J1" s="293"/>
    </row>
    <row r="2" spans="2:12" ht="23" x14ac:dyDescent="0.2">
      <c r="B2" s="92"/>
      <c r="C2" s="92"/>
      <c r="D2" s="92"/>
      <c r="E2" s="92"/>
      <c r="F2" s="339" t="s">
        <v>61</v>
      </c>
      <c r="G2" s="340"/>
      <c r="H2" s="328"/>
      <c r="I2" s="329"/>
      <c r="J2" s="330"/>
      <c r="K2" s="50"/>
      <c r="L2" s="50"/>
    </row>
    <row r="3" spans="2:12" ht="20.149999999999999" customHeight="1" x14ac:dyDescent="0.2">
      <c r="B3" s="306" t="s">
        <v>3</v>
      </c>
      <c r="C3" s="307"/>
      <c r="D3" s="296" t="s">
        <v>4</v>
      </c>
      <c r="E3" s="296" t="s">
        <v>5</v>
      </c>
      <c r="F3" s="296" t="s">
        <v>7</v>
      </c>
      <c r="G3" s="337" t="s">
        <v>81</v>
      </c>
      <c r="H3" s="337"/>
      <c r="I3" s="303" t="s">
        <v>82</v>
      </c>
      <c r="J3" s="332" t="s">
        <v>83</v>
      </c>
    </row>
    <row r="4" spans="2:12" ht="43.5" customHeight="1" thickBot="1" x14ac:dyDescent="0.25">
      <c r="B4" s="308"/>
      <c r="C4" s="309"/>
      <c r="D4" s="297"/>
      <c r="E4" s="297"/>
      <c r="F4" s="297"/>
      <c r="G4" s="53" t="s">
        <v>10</v>
      </c>
      <c r="H4" s="93" t="s">
        <v>84</v>
      </c>
      <c r="I4" s="331"/>
      <c r="J4" s="333"/>
    </row>
    <row r="5" spans="2:12" ht="30.5" customHeight="1" thickTop="1" x14ac:dyDescent="0.2">
      <c r="B5" s="310" t="str">
        <f>IF('評価項目(標準)'!B5="","",+'評価項目(標準)'!B5)</f>
        <v>企　業　の　能　力　等</v>
      </c>
      <c r="C5" s="314" t="str">
        <f>IF(+'評価項目(標準)'!C5="","",+'評価項目(標準)'!C5)</f>
        <v>地域精通度・貢献度</v>
      </c>
      <c r="D5" s="316" t="str">
        <f>IF(+'評価項目(標準)'!D5="","",+'評価項目(標準)'!D5)</f>
        <v>地域精通度</v>
      </c>
      <c r="E5" s="301" t="str">
        <f>IF(+'評価項目(標準)'!E5="","",+'評価項目(標準)'!E5)</f>
        <v>本店等所在地</v>
      </c>
      <c r="F5" s="334">
        <f>+IF(+'評価項目(標準)'!J5="","",+'評価項目(標準)'!J5)</f>
        <v>10</v>
      </c>
      <c r="G5" s="55">
        <f>+IF(+'評価項目(標準)'!I5="","",+'評価項目(標準)'!I5)</f>
        <v>10</v>
      </c>
      <c r="H5" s="111" t="str">
        <f>+IF(+'評価項目(標準)'!F5="","",+'評価項目(標準)'!F5)</f>
        <v>四日市市川島、四郷、内部、桜、小山田、水沢地区市民センター管内</v>
      </c>
      <c r="I5" s="338" t="s">
        <v>161</v>
      </c>
      <c r="J5" s="336" t="str">
        <f>IF(I5="","",VLOOKUP(I5,'評価項目(標準)'!F5:I7,4,FALSE))</f>
        <v/>
      </c>
    </row>
    <row r="6" spans="2:12" ht="30.5" customHeight="1" x14ac:dyDescent="0.2">
      <c r="B6" s="311"/>
      <c r="C6" s="315"/>
      <c r="D6" s="317"/>
      <c r="E6" s="298"/>
      <c r="F6" s="327"/>
      <c r="G6" s="56">
        <f>+IF(+'評価項目(標準)'!I6="","",+'評価項目(標準)'!I6)</f>
        <v>5</v>
      </c>
      <c r="H6" s="97" t="str">
        <f>+IF(+'評価項目(標準)'!F6="","",+'評価項目(標準)'!F6)</f>
        <v>四日市市中部、塩浜、常磐、日永、河原田、楠地区市民センター管内及び菰野町菰野地区内</v>
      </c>
      <c r="I6" s="320"/>
      <c r="J6" s="323"/>
    </row>
    <row r="7" spans="2:12" ht="30.5" customHeight="1" x14ac:dyDescent="0.2">
      <c r="B7" s="311"/>
      <c r="C7" s="315"/>
      <c r="D7" s="317"/>
      <c r="E7" s="302"/>
      <c r="F7" s="335"/>
      <c r="G7" s="56">
        <f>+IF(+'評価項目(標準)'!I7="","",+'評価項目(標準)'!I7)</f>
        <v>0</v>
      </c>
      <c r="H7" s="95" t="str">
        <f>+IF(+'評価項目(標準)'!F7="","",+'評価項目(標準)'!F7)</f>
        <v>上記以外の四日市建設事務所管内</v>
      </c>
      <c r="I7" s="321"/>
      <c r="J7" s="325"/>
    </row>
    <row r="8" spans="2:12" ht="30.5" customHeight="1" x14ac:dyDescent="0.2">
      <c r="B8" s="311"/>
      <c r="C8" s="315"/>
      <c r="D8" s="318" t="str">
        <f>IF(+'評価項目(標準)'!D8="","",+'評価項目(標準)'!D8)</f>
        <v>地域貢献度</v>
      </c>
      <c r="E8" s="298" t="str">
        <f>IF(+'評価項目(標準)'!E8="","",+'評価項目(標準)'!E8)</f>
        <v>地域維持型維持修繕業務委託（雪氷業務）元請実績</v>
      </c>
      <c r="F8" s="327">
        <f>+IF(+'評価項目(標準)'!J8="","",+'評価項目(標準)'!J8)</f>
        <v>5</v>
      </c>
      <c r="G8" s="57">
        <f>+IF(+'評価項目(標準)'!I8="","",+'評価項目(標準)'!I8)</f>
        <v>5</v>
      </c>
      <c r="H8" s="96" t="str">
        <f>+IF(+'評価項目(標準)'!F8="","",+'評価項目(標準)'!F8)</f>
        <v>有</v>
      </c>
      <c r="I8" s="320"/>
      <c r="J8" s="323" t="str">
        <f>IF(I8="","",IF(I8=H8,G8,IF(I8=H9,G9)))</f>
        <v/>
      </c>
    </row>
    <row r="9" spans="2:12" ht="30.5" customHeight="1" x14ac:dyDescent="0.2">
      <c r="B9" s="311"/>
      <c r="C9" s="315"/>
      <c r="D9" s="317"/>
      <c r="E9" s="298"/>
      <c r="F9" s="327"/>
      <c r="G9" s="56">
        <f>+IF(+'評価項目(標準)'!I9="","",+'評価項目(標準)'!I9)</f>
        <v>0</v>
      </c>
      <c r="H9" s="95" t="str">
        <f>+IF(+'評価項目(標準)'!F9="","",+'評価項目(標準)'!F9)</f>
        <v>無</v>
      </c>
      <c r="I9" s="320"/>
      <c r="J9" s="323"/>
    </row>
    <row r="10" spans="2:12" ht="30.5" customHeight="1" x14ac:dyDescent="0.2">
      <c r="B10" s="311"/>
      <c r="C10" s="315"/>
      <c r="D10" s="317"/>
      <c r="E10" s="296" t="str">
        <f>IF(+'評価項目(標準)'!E10="","",+'評価項目(標準)'!E10)</f>
        <v>地域維持型維持修繕業務委託（小規模業務）元請実績</v>
      </c>
      <c r="F10" s="326">
        <f>+IF(+'評価項目(標準)'!J10="","",+'評価項目(標準)'!J10)</f>
        <v>5</v>
      </c>
      <c r="G10" s="56">
        <f>+IF(+'評価項目(標準)'!I10="","",+'評価項目(標準)'!I10)</f>
        <v>5</v>
      </c>
      <c r="H10" s="95" t="str">
        <f>+IF(+'評価項目(標準)'!F10="","",+'評価項目(標準)'!F10)</f>
        <v>有</v>
      </c>
      <c r="I10" s="319"/>
      <c r="J10" s="322" t="str">
        <f>IF(I10="","",IF(I10=H10,G10,IF(I10=H11,G11)))</f>
        <v/>
      </c>
    </row>
    <row r="11" spans="2:12" ht="30.5" customHeight="1" x14ac:dyDescent="0.2">
      <c r="B11" s="311"/>
      <c r="C11" s="315"/>
      <c r="D11" s="317"/>
      <c r="E11" s="298"/>
      <c r="F11" s="327"/>
      <c r="G11" s="56">
        <f>+IF(+'評価項目(標準)'!I11="","",+'評価項目(標準)'!I11)</f>
        <v>0</v>
      </c>
      <c r="H11" s="95" t="str">
        <f>+IF(+'評価項目(標準)'!F11="","",+'評価項目(標準)'!F11)</f>
        <v>無</v>
      </c>
      <c r="I11" s="320"/>
      <c r="J11" s="323"/>
    </row>
    <row r="12" spans="2:12" ht="30.5" customHeight="1" x14ac:dyDescent="0.2">
      <c r="B12" s="311"/>
      <c r="C12" s="315"/>
      <c r="D12" s="317"/>
      <c r="E12" s="303" t="str">
        <f>IF(+'評価項目(標準)'!E12="","",+'評価項目(標準)'!E12)</f>
        <v>災害協定の評価</v>
      </c>
      <c r="F12" s="299">
        <f>+IF(+'評価項目(標準)'!J12="","",+'評価項目(標準)'!J12)</f>
        <v>9</v>
      </c>
      <c r="G12" s="56">
        <f>+IF(+'評価項目(標準)'!I12="","",+'評価項目(標準)'!I12)</f>
        <v>9</v>
      </c>
      <c r="H12" s="97" t="str">
        <f>+IF(+'評価項目(標準)'!F12="","",+'評価項目(標準)'!F12)</f>
        <v>災害協定に基づく訓練１への参加実績あり</v>
      </c>
      <c r="I12" s="319"/>
      <c r="J12" s="322" t="str">
        <f>IF(I12="","",VLOOKUP(I12,'評価項目(標準)'!F12:I15,4,FALSE))</f>
        <v/>
      </c>
    </row>
    <row r="13" spans="2:12" ht="30.5" customHeight="1" x14ac:dyDescent="0.2">
      <c r="B13" s="311"/>
      <c r="C13" s="315"/>
      <c r="D13" s="317"/>
      <c r="E13" s="304"/>
      <c r="F13" s="324"/>
      <c r="G13" s="56">
        <f>+IF(+'評価項目(標準)'!I13="","",+'評価項目(標準)'!I13)</f>
        <v>7</v>
      </c>
      <c r="H13" s="97" t="str">
        <f>+IF(+'評価項目(標準)'!F13="","",+'評価項目(標準)'!F13)</f>
        <v>災害協定に基づく訓練２への参加実績あり</v>
      </c>
      <c r="I13" s="320"/>
      <c r="J13" s="323"/>
    </row>
    <row r="14" spans="2:12" ht="30.5" customHeight="1" x14ac:dyDescent="0.2">
      <c r="B14" s="311"/>
      <c r="C14" s="315"/>
      <c r="D14" s="317"/>
      <c r="E14" s="304"/>
      <c r="F14" s="324"/>
      <c r="G14" s="56">
        <f>+IF(+'評価項目(標準)'!I14="","",+'評価項目(標準)'!I14)</f>
        <v>3</v>
      </c>
      <c r="H14" s="97" t="str">
        <f>+IF(+'評価項目(標準)'!F14="","",+'評価項目(標準)'!F14)</f>
        <v>防災協定の締結実績あり</v>
      </c>
      <c r="I14" s="320"/>
      <c r="J14" s="323"/>
    </row>
    <row r="15" spans="2:12" ht="30.5" customHeight="1" x14ac:dyDescent="0.2">
      <c r="B15" s="311"/>
      <c r="C15" s="315"/>
      <c r="D15" s="317"/>
      <c r="E15" s="304"/>
      <c r="F15" s="324"/>
      <c r="G15" s="56">
        <f>+IF(+'評価項目(標準)'!I15="","",+'評価項目(標準)'!I15)</f>
        <v>0</v>
      </c>
      <c r="H15" s="97" t="str">
        <f>+IF(+'評価項目(標準)'!F15="","",+'評価項目(標準)'!F15)</f>
        <v>実績なし</v>
      </c>
      <c r="I15" s="320"/>
      <c r="J15" s="323"/>
    </row>
    <row r="16" spans="2:12" ht="30.5" customHeight="1" x14ac:dyDescent="0.2">
      <c r="B16" s="311"/>
      <c r="C16" s="311"/>
      <c r="D16" s="298"/>
      <c r="E16" s="303" t="str">
        <f>IF(+'評価項目(標準)'!E16="","",+'評価項目(標準)'!E16)</f>
        <v>県内企業による施工</v>
      </c>
      <c r="F16" s="299">
        <f>+IF(+'評価項目(標準)'!J16="","",+'評価項目(標準)'!J16)</f>
        <v>5</v>
      </c>
      <c r="G16" s="99">
        <f>+IF(+'評価項目(標準)'!I16="","",+'評価項目(標準)'!I16)</f>
        <v>5</v>
      </c>
      <c r="H16" s="98" t="str">
        <f>+IF(+'評価項目(標準)'!F16="","",+'評価項目(標準)'!F16)</f>
        <v>県内企業による施工の割合 90 ％以上</v>
      </c>
      <c r="I16" s="319"/>
      <c r="J16" s="322" t="str">
        <f>IF(I16="","",VLOOKUP(I16,'評価項目(標準)'!F16:I18,4,FALSE))</f>
        <v/>
      </c>
    </row>
    <row r="17" spans="2:10" ht="30.5" customHeight="1" x14ac:dyDescent="0.2">
      <c r="B17" s="311"/>
      <c r="C17" s="311"/>
      <c r="D17" s="298"/>
      <c r="E17" s="304"/>
      <c r="F17" s="324"/>
      <c r="G17" s="99">
        <f>+IF(+'評価項目(標準)'!I17="","",+'評価項目(標準)'!I17)</f>
        <v>3</v>
      </c>
      <c r="H17" s="98" t="str">
        <f>+IF(+'評価項目(標準)'!F17="","",+'評価項目(標準)'!F17)</f>
        <v>県内企業による施工の割合 70 ％以上</v>
      </c>
      <c r="I17" s="320"/>
      <c r="J17" s="323"/>
    </row>
    <row r="18" spans="2:10" ht="30.5" customHeight="1" x14ac:dyDescent="0.2">
      <c r="B18" s="311"/>
      <c r="C18" s="313"/>
      <c r="D18" s="302"/>
      <c r="E18" s="305"/>
      <c r="F18" s="300"/>
      <c r="G18" s="99">
        <f>+IF(+'評価項目(標準)'!I18="","",+'評価項目(標準)'!I18)</f>
        <v>0</v>
      </c>
      <c r="H18" s="98" t="str">
        <f>+IF(+'評価項目(標準)'!F18="","",+'評価項目(標準)'!F18)</f>
        <v>上記以外</v>
      </c>
      <c r="I18" s="321"/>
      <c r="J18" s="325"/>
    </row>
    <row r="19" spans="2:10" ht="30.5" customHeight="1" x14ac:dyDescent="0.2">
      <c r="B19" s="311"/>
      <c r="C19" s="312" t="str">
        <f>IF(+'評価項目(標準)'!C19="","",+'評価項目(標準)'!C19)</f>
        <v>企業の技術力等</v>
      </c>
      <c r="D19" s="296" t="str">
        <f>IF(+'評価項目(標準)'!D19="","",+'評価項目(標準)'!D19)</f>
        <v>工事実績</v>
      </c>
      <c r="E19" s="303" t="str">
        <f>IF(+'評価項目(標準)'!E19="","",+'評価項目(標準)'!E19)</f>
        <v>企業の工事実績</v>
      </c>
      <c r="F19" s="299">
        <f>+IF(+'評価項目(標準)'!J19="","",+'評価項目(標準)'!J19)</f>
        <v>20</v>
      </c>
      <c r="G19" s="99">
        <f>+IF(+'評価項目(標準)'!I19="","",+'評価項目(標準)'!I19)</f>
        <v>20</v>
      </c>
      <c r="H19" s="98" t="str">
        <f>+IF(+'評価項目(標準)'!F19="","",+'評価項目(標準)'!F19)</f>
        <v>評価対象工事①の実績あり</v>
      </c>
      <c r="I19" s="319"/>
      <c r="J19" s="322" t="str">
        <f>IF(I19="","",VLOOKUP(I19,'評価項目(標準)'!F19:I20,4,FALSE))</f>
        <v/>
      </c>
    </row>
    <row r="20" spans="2:10" ht="30.5" customHeight="1" x14ac:dyDescent="0.2">
      <c r="B20" s="311"/>
      <c r="C20" s="311"/>
      <c r="D20" s="302"/>
      <c r="E20" s="305"/>
      <c r="F20" s="300"/>
      <c r="G20" s="99">
        <f>+IF(+'評価項目(標準)'!I20="","",+'評価項目(標準)'!I20)</f>
        <v>0</v>
      </c>
      <c r="H20" s="100" t="str">
        <f>+IF(+'評価項目(標準)'!F20="","",+'評価項目(標準)'!F20)</f>
        <v>評価対象工事①の実績なし</v>
      </c>
      <c r="I20" s="321"/>
      <c r="J20" s="325"/>
    </row>
    <row r="21" spans="2:10" ht="30.5" customHeight="1" x14ac:dyDescent="0.2">
      <c r="B21" s="311"/>
      <c r="C21" s="311"/>
      <c r="D21" s="296" t="str">
        <f>IF(+'評価項目(標準)'!D21="","",+'評価項目(標準)'!D21)</f>
        <v>工事成績</v>
      </c>
      <c r="E21" s="303" t="str">
        <f>IF(+'評価項目(標準)'!E21="","",+'評価項目(標準)'!E21)</f>
        <v>申告工事成績点又は総合点</v>
      </c>
      <c r="F21" s="299">
        <f>+IF(+'評価項目(標準)'!J21="","",+'評価項目(標準)'!J21)</f>
        <v>10</v>
      </c>
      <c r="G21" s="56">
        <f>IF(+'評価項目(標準)'!I21="","",+'評価項目(標準)'!I21)</f>
        <v>10</v>
      </c>
      <c r="H21" s="101" t="str">
        <f>IF(+'評価項目(標準)'!F21="","",+'評価項目(標準)'!F21)</f>
        <v xml:space="preserve">申告工事成績点が８５点以上の場合 </v>
      </c>
      <c r="I21" s="102" t="s">
        <v>85</v>
      </c>
      <c r="J21" s="342" t="str">
        <f>IF(COUNTA(I23,I27)=0,"",IF(COUNTA(I23,I27)=2,"入力は【申告工事成績点】、【総合点】のいずれかにして下さい",IF(AND(COUNTA(I23)=1,I22=""),"いずれの【申告工事成績点】なのか、「三重県、中部地整、近畿地整」より選択してください",IF(I27&gt;=970,5,IF(AND(I27&lt;970,I27&gt;=840),ROUNDDOWN((I27-840)/(970-840)*5,1),IF(I27&lt;840,0,)))+IF(I23&gt;=85,F21,IF(AND(I23&lt;75,I23&gt;=1),5,IF(AND(I23&lt;85,I23&gt;=75),ROUNDDOWN((I23-75)*5/10+5,1)))))))</f>
        <v/>
      </c>
    </row>
    <row r="22" spans="2:10" ht="30.5" customHeight="1" x14ac:dyDescent="0.2">
      <c r="B22" s="311"/>
      <c r="C22" s="311"/>
      <c r="D22" s="298"/>
      <c r="E22" s="304"/>
      <c r="F22" s="324"/>
      <c r="G22" s="188" t="str">
        <f>IF(+'評価項目(標準)'!I22="","",+'評価項目(標準)'!I22)</f>
        <v/>
      </c>
      <c r="H22" s="303" t="str">
        <f>IF(+'評価項目(標準)'!F22="","",+'評価項目(標準)'!F22)</f>
        <v>申告工事成績点が７５点以上８５点未満の場合
計算式１
（申告工事成績点－７５点）×５／１０＋５点</v>
      </c>
      <c r="I22" s="103"/>
      <c r="J22" s="343"/>
    </row>
    <row r="23" spans="2:10" ht="30.5" customHeight="1" x14ac:dyDescent="0.2">
      <c r="B23" s="311"/>
      <c r="C23" s="311"/>
      <c r="D23" s="298"/>
      <c r="E23" s="304"/>
      <c r="F23" s="324"/>
      <c r="G23" s="61" t="str">
        <f>IF(+'評価項目(標準)'!I23="","",+'評価項目(標準)'!I23)</f>
        <v>～</v>
      </c>
      <c r="H23" s="304"/>
      <c r="I23" s="350"/>
      <c r="J23" s="343"/>
    </row>
    <row r="24" spans="2:10" ht="30.5" customHeight="1" x14ac:dyDescent="0.2">
      <c r="B24" s="311"/>
      <c r="C24" s="311"/>
      <c r="D24" s="298"/>
      <c r="E24" s="304"/>
      <c r="F24" s="324"/>
      <c r="G24" s="57" t="str">
        <f>IF(+'評価項目(標準)'!I24="","",+'評価項目(標準)'!I24)</f>
        <v/>
      </c>
      <c r="H24" s="305"/>
      <c r="I24" s="350"/>
      <c r="J24" s="343"/>
    </row>
    <row r="25" spans="2:10" ht="30.5" customHeight="1" x14ac:dyDescent="0.2">
      <c r="B25" s="311"/>
      <c r="C25" s="311"/>
      <c r="D25" s="298"/>
      <c r="E25" s="304"/>
      <c r="F25" s="324"/>
      <c r="G25" s="56">
        <f>IF(+'評価項目(標準)'!I25="","",+'評価項目(標準)'!I25)</f>
        <v>5</v>
      </c>
      <c r="H25" s="101" t="str">
        <f>IF(+'評価項目(標準)'!F25="","",+'評価項目(標準)'!F25)</f>
        <v>申告工事成績点が７５点未満の場合</v>
      </c>
      <c r="I25" s="351"/>
      <c r="J25" s="343"/>
    </row>
    <row r="26" spans="2:10" ht="30.5" customHeight="1" x14ac:dyDescent="0.2">
      <c r="B26" s="311"/>
      <c r="C26" s="311"/>
      <c r="D26" s="298" t="e">
        <f>IF(+'評価項目(標準)'!#REF!="","",+'評価項目(標準)'!#REF!)</f>
        <v>#REF!</v>
      </c>
      <c r="E26" s="304" t="e">
        <f>IF(+'評価項目(標準)'!#REF!="","",+'評価項目(標準)'!#REF!)</f>
        <v>#REF!</v>
      </c>
      <c r="F26" s="324"/>
      <c r="G26" s="56">
        <f>IF(+'評価項目(標準)'!I26="","",+'評価項目(標準)'!I26)</f>
        <v>5</v>
      </c>
      <c r="H26" s="101" t="str">
        <f>IF(+'評価項目(標準)'!F26="","",+'評価項目(標準)'!F26)</f>
        <v xml:space="preserve">総合点が９７０点以上の場合 </v>
      </c>
      <c r="I26" s="104" t="s">
        <v>86</v>
      </c>
      <c r="J26" s="343"/>
    </row>
    <row r="27" spans="2:10" ht="30.5" customHeight="1" x14ac:dyDescent="0.2">
      <c r="B27" s="311"/>
      <c r="C27" s="311"/>
      <c r="D27" s="298"/>
      <c r="E27" s="304"/>
      <c r="F27" s="324"/>
      <c r="G27" s="60" t="str">
        <f>IF(+'評価項目(標準)'!I27="","",+'評価項目(標準)'!I27)</f>
        <v/>
      </c>
      <c r="H27" s="303" t="str">
        <f>IF(+'評価項目(標準)'!F27="","",+'評価項目(標準)'!F27)</f>
        <v>総合点が８４０点以上９７０点未満の場合
計算式２
（総合点－８４０）／（９７０－８４０）×５</v>
      </c>
      <c r="I27" s="348"/>
      <c r="J27" s="343"/>
    </row>
    <row r="28" spans="2:10" ht="30.5" customHeight="1" x14ac:dyDescent="0.2">
      <c r="B28" s="311"/>
      <c r="C28" s="311"/>
      <c r="D28" s="298"/>
      <c r="E28" s="304"/>
      <c r="F28" s="324"/>
      <c r="G28" s="61" t="str">
        <f>IF(+'評価項目(標準)'!I28="","",+'評価項目(標準)'!I28)</f>
        <v>～</v>
      </c>
      <c r="H28" s="304"/>
      <c r="I28" s="348"/>
      <c r="J28" s="343"/>
    </row>
    <row r="29" spans="2:10" ht="30.5" customHeight="1" x14ac:dyDescent="0.2">
      <c r="B29" s="311"/>
      <c r="C29" s="311"/>
      <c r="D29" s="298"/>
      <c r="E29" s="304"/>
      <c r="F29" s="324"/>
      <c r="G29" s="57" t="str">
        <f>IF(+'評価項目(標準)'!I29="","",+'評価項目(標準)'!I29)</f>
        <v/>
      </c>
      <c r="H29" s="305"/>
      <c r="I29" s="348"/>
      <c r="J29" s="343"/>
    </row>
    <row r="30" spans="2:10" ht="30.5" customHeight="1" x14ac:dyDescent="0.2">
      <c r="B30" s="311"/>
      <c r="C30" s="311"/>
      <c r="D30" s="302"/>
      <c r="E30" s="305"/>
      <c r="F30" s="300"/>
      <c r="G30" s="56">
        <f>IF(+'評価項目(標準)'!I30="","",+'評価項目(標準)'!I30)</f>
        <v>0</v>
      </c>
      <c r="H30" s="101" t="str">
        <f>IF(+'評価項目(標準)'!F30="","",+'評価項目(標準)'!F30)</f>
        <v>総合点が８４０点未満の場合</v>
      </c>
      <c r="I30" s="349"/>
      <c r="J30" s="344"/>
    </row>
    <row r="31" spans="2:10" ht="30.5" customHeight="1" x14ac:dyDescent="0.2">
      <c r="B31" s="311"/>
      <c r="C31" s="311"/>
      <c r="D31" s="304" t="str">
        <f>IF(+'評価項目(標準)'!D31="","",+'評価項目(標準)'!D31)</f>
        <v>契約件数</v>
      </c>
      <c r="E31" s="303" t="str">
        <f>IF(+'評価項目(標準)'!E31="","",+'評価項目(標準)'!E31)</f>
        <v>土木一式工事の契約件数</v>
      </c>
      <c r="F31" s="299">
        <f>+IF(+'評価項目(標準)'!J31="","",+'評価項目(標準)'!J31)</f>
        <v>10</v>
      </c>
      <c r="G31" s="60">
        <f>IF(+'評価項目(標準)'!I31="","",+'評価項目(標準)'!I31)</f>
        <v>10</v>
      </c>
      <c r="H31" s="105" t="str">
        <f>IF(+'評価項目(標準)'!F31="","",+'評価項目(標準)'!F31)</f>
        <v>０件</v>
      </c>
      <c r="I31" s="319"/>
      <c r="J31" s="322" t="str">
        <f>IF(I31="","",VLOOKUP(I31,'評価項目(標準)'!F31:I33,4,FALSE))</f>
        <v/>
      </c>
    </row>
    <row r="32" spans="2:10" ht="30.5" customHeight="1" x14ac:dyDescent="0.2">
      <c r="B32" s="311"/>
      <c r="C32" s="311"/>
      <c r="D32" s="304"/>
      <c r="E32" s="304"/>
      <c r="F32" s="324"/>
      <c r="G32" s="106">
        <f>IF(+'評価項目(標準)'!I32="","",+'評価項目(標準)'!I32)</f>
        <v>5</v>
      </c>
      <c r="H32" s="97" t="str">
        <f>IF(+'評価項目(標準)'!F32="","",+'評価項目(標準)'!F32)</f>
        <v>１件</v>
      </c>
      <c r="I32" s="320"/>
      <c r="J32" s="323"/>
    </row>
    <row r="33" spans="1:13" ht="30.5" customHeight="1" thickBot="1" x14ac:dyDescent="0.25">
      <c r="B33" s="311"/>
      <c r="C33" s="311"/>
      <c r="D33" s="304"/>
      <c r="E33" s="304"/>
      <c r="F33" s="324"/>
      <c r="G33" s="59">
        <f>IF(+'評価項目(標準)'!I33="","",+'評価項目(標準)'!I33)</f>
        <v>0</v>
      </c>
      <c r="H33" s="107" t="str">
        <f>IF(+'評価項目(標準)'!F33="","",+'評価項目(標準)'!F33)</f>
        <v>２件以上</v>
      </c>
      <c r="I33" s="320"/>
      <c r="J33" s="323"/>
    </row>
    <row r="34" spans="1:13" ht="80.150000000000006" customHeight="1" thickTop="1" x14ac:dyDescent="0.2">
      <c r="B34" s="354" t="str">
        <f>IF(+'評価項目(標準)'!B40="","",+'評価項目(標準)'!B40)</f>
        <v>総合評価方式の不履行による
加算点の減点</v>
      </c>
      <c r="C34" s="355"/>
      <c r="D34" s="356"/>
      <c r="E34" s="108" t="str">
        <f>IF(+'評価項目(標準)'!E40="","",+'評価項目(標準)'!E40)</f>
        <v>当該工事の入札公告日が、三重県が総合評価方式で発注した工事で不履行による減点措置が課されている期間内である場合、「技術提案等不履行確定通知書等」に記載した減点を行います。</v>
      </c>
      <c r="F34" s="109"/>
      <c r="G34" s="110"/>
      <c r="H34" s="111" t="str">
        <f>IF('評価項目(標準)'!I40="","",+'評価項目(標準)'!I40)</f>
        <v>△換算前
加算点満点
×1割
×件数</v>
      </c>
      <c r="I34" s="112"/>
      <c r="J34" s="113" t="str">
        <f>IF(+I34="","",-(+'評価項目(標準)'!J42*0.1*I34))</f>
        <v/>
      </c>
    </row>
    <row r="35" spans="1:13" ht="70" customHeight="1" x14ac:dyDescent="0.2">
      <c r="B35" s="345" t="str">
        <f>IF(+'評価項目(標準)'!B41="","",+'評価項目(標準)'!B41)</f>
        <v>指名停止措置による
加算点の減点</v>
      </c>
      <c r="C35" s="346"/>
      <c r="D35" s="347"/>
      <c r="E35" s="114" t="str">
        <f>IF(+'評価項目(標準)'!E41="","",+'評価項目(標準)'!E41)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5" s="115"/>
      <c r="G35" s="116"/>
      <c r="H35" s="117" t="str">
        <f>IF('評価項目(標準)'!I41="","",+'評価項目(標準)'!I41)</f>
        <v>△換算前
加算点満点
×1割</v>
      </c>
      <c r="I35" s="118"/>
      <c r="J35" s="119" t="str">
        <f>IF(+I35="","",-(+'評価項目(標準)'!J42*0.1))</f>
        <v/>
      </c>
    </row>
    <row r="36" spans="1:13" ht="26.25" customHeight="1" x14ac:dyDescent="0.2">
      <c r="E36" s="120"/>
      <c r="F36" s="121"/>
      <c r="G36" s="122"/>
      <c r="I36" s="123" t="s">
        <v>87</v>
      </c>
      <c r="J36" s="124">
        <f>SUM(J5:J35)</f>
        <v>0</v>
      </c>
    </row>
    <row r="37" spans="1:13" ht="13.5" thickBot="1" x14ac:dyDescent="0.25">
      <c r="I37" s="38"/>
      <c r="J37" s="48"/>
    </row>
    <row r="38" spans="1:13" s="48" customFormat="1" ht="21.75" customHeight="1" x14ac:dyDescent="0.2">
      <c r="A38" s="38"/>
      <c r="B38" s="125" t="s">
        <v>154</v>
      </c>
      <c r="C38" s="126"/>
      <c r="D38" s="126"/>
      <c r="E38" s="127"/>
      <c r="F38" s="127"/>
      <c r="G38" s="127"/>
      <c r="H38" s="127"/>
      <c r="I38" s="127"/>
      <c r="J38" s="127"/>
      <c r="K38" s="128"/>
      <c r="L38" s="38"/>
      <c r="M38" s="38"/>
    </row>
    <row r="39" spans="1:13" s="48" customFormat="1" ht="21.75" customHeight="1" x14ac:dyDescent="0.2">
      <c r="A39" s="38"/>
      <c r="B39" s="129" t="s">
        <v>88</v>
      </c>
      <c r="C39" s="130"/>
      <c r="D39" s="352" t="s">
        <v>155</v>
      </c>
      <c r="E39" s="352"/>
      <c r="F39" s="352"/>
      <c r="G39" s="352"/>
      <c r="H39" s="352"/>
      <c r="I39" s="352"/>
      <c r="J39" s="352"/>
      <c r="K39" s="353"/>
      <c r="L39" s="38"/>
      <c r="M39" s="38"/>
    </row>
    <row r="40" spans="1:13" ht="21.75" customHeight="1" x14ac:dyDescent="0.2">
      <c r="B40" s="129" t="s">
        <v>88</v>
      </c>
      <c r="C40" s="131"/>
      <c r="D40" s="352" t="s">
        <v>156</v>
      </c>
      <c r="E40" s="352"/>
      <c r="F40" s="352"/>
      <c r="G40" s="352"/>
      <c r="H40" s="352"/>
      <c r="I40" s="352"/>
      <c r="J40" s="352"/>
      <c r="K40" s="353"/>
    </row>
    <row r="41" spans="1:13" ht="21.75" customHeight="1" x14ac:dyDescent="0.2">
      <c r="B41" s="132" t="s">
        <v>88</v>
      </c>
      <c r="C41" s="133" t="s">
        <v>89</v>
      </c>
      <c r="D41" s="144"/>
      <c r="E41" s="144"/>
      <c r="F41" s="144"/>
      <c r="G41" s="144"/>
      <c r="H41" s="144"/>
      <c r="I41" s="144"/>
      <c r="J41" s="144"/>
      <c r="K41" s="145"/>
    </row>
    <row r="42" spans="1:13" ht="21.75" customHeight="1" thickBot="1" x14ac:dyDescent="0.25">
      <c r="B42" s="136" t="s">
        <v>88</v>
      </c>
      <c r="C42" s="137" t="s">
        <v>90</v>
      </c>
      <c r="D42" s="146"/>
      <c r="E42" s="146"/>
      <c r="F42" s="146"/>
      <c r="G42" s="146"/>
      <c r="H42" s="146"/>
      <c r="I42" s="146"/>
      <c r="J42" s="146"/>
      <c r="K42" s="147"/>
    </row>
    <row r="43" spans="1:13" ht="7.5" customHeight="1" x14ac:dyDescent="0.2">
      <c r="B43" s="140"/>
      <c r="C43" s="140"/>
      <c r="D43" s="140"/>
      <c r="E43" s="141"/>
      <c r="F43" s="141"/>
      <c r="G43" s="141"/>
      <c r="H43" s="141"/>
      <c r="I43" s="141"/>
      <c r="J43" s="141"/>
    </row>
    <row r="44" spans="1:13" ht="24" customHeight="1" x14ac:dyDescent="0.2">
      <c r="A44" s="341"/>
      <c r="B44" s="341"/>
      <c r="C44" s="341"/>
      <c r="D44" s="341"/>
      <c r="E44" s="341"/>
      <c r="F44" s="341"/>
      <c r="G44" s="341"/>
      <c r="H44" s="341"/>
      <c r="I44" s="341"/>
      <c r="J44" s="341"/>
      <c r="K44" s="91"/>
      <c r="L44" s="91"/>
      <c r="M44" s="91"/>
    </row>
  </sheetData>
  <sheetProtection selectLockedCells="1"/>
  <mergeCells count="60">
    <mergeCell ref="J19:J20"/>
    <mergeCell ref="J31:J33"/>
    <mergeCell ref="I31:I33"/>
    <mergeCell ref="B34:D34"/>
    <mergeCell ref="I19:I20"/>
    <mergeCell ref="E19:E20"/>
    <mergeCell ref="A44:J44"/>
    <mergeCell ref="H22:H24"/>
    <mergeCell ref="E21:E30"/>
    <mergeCell ref="F21:F30"/>
    <mergeCell ref="J21:J30"/>
    <mergeCell ref="F31:F33"/>
    <mergeCell ref="E31:E33"/>
    <mergeCell ref="B35:D35"/>
    <mergeCell ref="H27:H29"/>
    <mergeCell ref="I27:I30"/>
    <mergeCell ref="I23:I25"/>
    <mergeCell ref="D39:K39"/>
    <mergeCell ref="D40:K40"/>
    <mergeCell ref="H1:J1"/>
    <mergeCell ref="H2:J2"/>
    <mergeCell ref="I3:I4"/>
    <mergeCell ref="J3:J4"/>
    <mergeCell ref="F5:F7"/>
    <mergeCell ref="J5:J7"/>
    <mergeCell ref="F3:F4"/>
    <mergeCell ref="G3:H3"/>
    <mergeCell ref="I5:I7"/>
    <mergeCell ref="F2:G2"/>
    <mergeCell ref="J8:J9"/>
    <mergeCell ref="F12:F15"/>
    <mergeCell ref="F10:F11"/>
    <mergeCell ref="I12:I15"/>
    <mergeCell ref="I8:I9"/>
    <mergeCell ref="F8:F9"/>
    <mergeCell ref="I10:I11"/>
    <mergeCell ref="J10:J11"/>
    <mergeCell ref="I16:I18"/>
    <mergeCell ref="J12:J15"/>
    <mergeCell ref="F16:F18"/>
    <mergeCell ref="E12:E15"/>
    <mergeCell ref="J16:J18"/>
    <mergeCell ref="B3:C4"/>
    <mergeCell ref="D3:D4"/>
    <mergeCell ref="B5:B33"/>
    <mergeCell ref="D31:D33"/>
    <mergeCell ref="D21:D30"/>
    <mergeCell ref="C19:C33"/>
    <mergeCell ref="C16:C18"/>
    <mergeCell ref="D16:D18"/>
    <mergeCell ref="C5:C15"/>
    <mergeCell ref="D5:D7"/>
    <mergeCell ref="D8:D15"/>
    <mergeCell ref="D19:D20"/>
    <mergeCell ref="E3:E4"/>
    <mergeCell ref="E10:E11"/>
    <mergeCell ref="F19:F20"/>
    <mergeCell ref="E5:E7"/>
    <mergeCell ref="E8:E9"/>
    <mergeCell ref="E16:E18"/>
  </mergeCells>
  <phoneticPr fontId="2"/>
  <conditionalFormatting sqref="I5:I7">
    <cfRule type="cellIs" dxfId="23" priority="7" stopIfTrue="1" operator="equal">
      <formula>$F$5</formula>
    </cfRule>
  </conditionalFormatting>
  <conditionalFormatting sqref="I8:I9">
    <cfRule type="cellIs" dxfId="22" priority="32" stopIfTrue="1" operator="equal">
      <formula>$F$8</formula>
    </cfRule>
  </conditionalFormatting>
  <conditionalFormatting sqref="I10:I11">
    <cfRule type="cellIs" dxfId="21" priority="31" stopIfTrue="1" operator="equal">
      <formula>$F$10</formula>
    </cfRule>
  </conditionalFormatting>
  <conditionalFormatting sqref="I12:I15">
    <cfRule type="cellIs" dxfId="20" priority="29" stopIfTrue="1" operator="equal">
      <formula>$F$12</formula>
    </cfRule>
  </conditionalFormatting>
  <conditionalFormatting sqref="I16:I18">
    <cfRule type="cellIs" dxfId="19" priority="14" stopIfTrue="1" operator="equal">
      <formula>$F$16</formula>
    </cfRule>
  </conditionalFormatting>
  <conditionalFormatting sqref="I19:I20">
    <cfRule type="cellIs" dxfId="18" priority="21" stopIfTrue="1" operator="equal">
      <formula>$F$19</formula>
    </cfRule>
  </conditionalFormatting>
  <conditionalFormatting sqref="I21:I22">
    <cfRule type="cellIs" dxfId="17" priority="3" stopIfTrue="1" operator="equal">
      <formula>#REF!</formula>
    </cfRule>
  </conditionalFormatting>
  <conditionalFormatting sqref="I26:I27">
    <cfRule type="cellIs" dxfId="16" priority="6" stopIfTrue="1" operator="equal">
      <formula>#REF!</formula>
    </cfRule>
  </conditionalFormatting>
  <conditionalFormatting sqref="I31:I33">
    <cfRule type="cellIs" dxfId="15" priority="5" stopIfTrue="1" operator="equal">
      <formula>$F$19</formula>
    </cfRule>
  </conditionalFormatting>
  <dataValidations count="9">
    <dataValidation type="list" allowBlank="1" showInputMessage="1" showErrorMessage="1" sqref="I16:I18" xr:uid="{00000000-0002-0000-0300-000001000000}">
      <formula1>$H$16:$H$18</formula1>
    </dataValidation>
    <dataValidation type="list" allowBlank="1" showInputMessage="1" showErrorMessage="1" sqref="I5:I7" xr:uid="{00000000-0002-0000-0300-000003000000}">
      <formula1>$H$5:$H$7</formula1>
    </dataValidation>
    <dataValidation type="list" allowBlank="1" showInputMessage="1" showErrorMessage="1" sqref="I8:I9" xr:uid="{00000000-0002-0000-0300-000005000000}">
      <formula1>$H$8:$H$9</formula1>
    </dataValidation>
    <dataValidation type="list" allowBlank="1" showInputMessage="1" showErrorMessage="1" sqref="I10:I11" xr:uid="{00000000-0002-0000-0300-000006000000}">
      <formula1>$H$10:$H$11</formula1>
    </dataValidation>
    <dataValidation type="list" allowBlank="1" showInputMessage="1" showErrorMessage="1" sqref="I12:I15" xr:uid="{00000000-0002-0000-0300-000007000000}">
      <formula1>$H$12:$H$15</formula1>
    </dataValidation>
    <dataValidation type="list" allowBlank="1" showInputMessage="1" showErrorMessage="1" sqref="I31:I33" xr:uid="{00000000-0002-0000-0300-000008000000}">
      <formula1>$H$31:$H$33</formula1>
    </dataValidation>
    <dataValidation type="decimal" allowBlank="1" showInputMessage="1" showErrorMessage="1" sqref="I23:I25" xr:uid="{00000000-0002-0000-0300-000009000000}">
      <formula1>1</formula1>
      <formula2>100</formula2>
    </dataValidation>
    <dataValidation type="list" allowBlank="1" showInputMessage="1" showErrorMessage="1" sqref="I22" xr:uid="{00000000-0002-0000-0300-00000A000000}">
      <formula1>"三重県の工事評定点,中部地方整備局工事成績評定平均点,近畿地方整備局工事成績評定平均点"</formula1>
    </dataValidation>
    <dataValidation type="list" allowBlank="1" showInputMessage="1" showErrorMessage="1" sqref="I19:I20" xr:uid="{00000000-0002-0000-0300-000002000000}">
      <formula1>$H$19:$H$20</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5"/>
  <sheetViews>
    <sheetView view="pageBreakPreview" zoomScale="70" zoomScaleNormal="71" zoomScaleSheetLayoutView="70" workbookViewId="0">
      <selection activeCell="B1" sqref="B1"/>
    </sheetView>
  </sheetViews>
  <sheetFormatPr defaultColWidth="8.81640625" defaultRowHeight="13" x14ac:dyDescent="0.2"/>
  <cols>
    <col min="1" max="1" width="2.453125" style="38" customWidth="1"/>
    <col min="2" max="3" width="6.36328125" style="38" customWidth="1"/>
    <col min="4" max="4" width="17.6328125" style="38" customWidth="1"/>
    <col min="5" max="5" width="56.54296875" style="38" customWidth="1"/>
    <col min="6" max="7" width="10.6328125" style="38" customWidth="1"/>
    <col min="8" max="8" width="49.08984375" style="38" customWidth="1"/>
    <col min="9" max="9" width="20.6328125" style="48" customWidth="1"/>
    <col min="10" max="10" width="15.6328125" style="38" customWidth="1"/>
    <col min="11" max="11" width="20.6328125" style="48" customWidth="1"/>
    <col min="12" max="12" width="15.6328125" style="38" customWidth="1"/>
    <col min="13" max="13" width="20.81640625" style="38" customWidth="1"/>
    <col min="14" max="16" width="10.6328125" style="38" customWidth="1"/>
    <col min="17" max="16384" width="8.81640625" style="38"/>
  </cols>
  <sheetData>
    <row r="1" spans="2:16" ht="36" customHeight="1" x14ac:dyDescent="0.2">
      <c r="I1" s="38"/>
      <c r="J1" s="48"/>
      <c r="K1" s="38"/>
      <c r="L1" s="48"/>
    </row>
    <row r="2" spans="2:16" ht="30.75" customHeight="1" x14ac:dyDescent="0.2">
      <c r="B2" s="39" t="s">
        <v>153</v>
      </c>
      <c r="C2" s="90"/>
      <c r="D2" s="90"/>
      <c r="G2" s="91"/>
      <c r="H2" s="293"/>
      <c r="I2" s="293"/>
      <c r="J2" s="293"/>
      <c r="K2" s="293"/>
      <c r="L2" s="47"/>
      <c r="M2" s="47"/>
      <c r="N2" s="47"/>
    </row>
    <row r="3" spans="2:16" ht="31.5" customHeight="1" x14ac:dyDescent="0.2">
      <c r="B3" s="92"/>
      <c r="C3" s="92"/>
      <c r="D3" s="92"/>
      <c r="E3" s="92"/>
      <c r="F3" s="339" t="s">
        <v>61</v>
      </c>
      <c r="G3" s="340"/>
      <c r="H3" s="368"/>
      <c r="I3" s="369"/>
      <c r="J3" s="369"/>
      <c r="K3" s="369"/>
      <c r="L3" s="369"/>
      <c r="M3" s="369"/>
      <c r="N3" s="187"/>
      <c r="O3" s="50"/>
      <c r="P3" s="50"/>
    </row>
    <row r="4" spans="2:16" ht="27" customHeight="1" x14ac:dyDescent="0.2">
      <c r="B4" s="306" t="s">
        <v>3</v>
      </c>
      <c r="C4" s="307"/>
      <c r="D4" s="296" t="s">
        <v>4</v>
      </c>
      <c r="E4" s="296" t="s">
        <v>5</v>
      </c>
      <c r="F4" s="296" t="s">
        <v>7</v>
      </c>
      <c r="G4" s="337" t="s">
        <v>91</v>
      </c>
      <c r="H4" s="337"/>
      <c r="I4" s="363" t="s">
        <v>92</v>
      </c>
      <c r="J4" s="364"/>
      <c r="K4" s="363" t="s">
        <v>93</v>
      </c>
      <c r="L4" s="367"/>
      <c r="M4" s="365" t="s">
        <v>94</v>
      </c>
    </row>
    <row r="5" spans="2:16" ht="43.5" customHeight="1" thickBot="1" x14ac:dyDescent="0.25">
      <c r="B5" s="308"/>
      <c r="C5" s="309"/>
      <c r="D5" s="297"/>
      <c r="E5" s="297"/>
      <c r="F5" s="297"/>
      <c r="G5" s="53" t="s">
        <v>95</v>
      </c>
      <c r="H5" s="93" t="s">
        <v>96</v>
      </c>
      <c r="I5" s="148" t="s">
        <v>97</v>
      </c>
      <c r="J5" s="149" t="s">
        <v>98</v>
      </c>
      <c r="K5" s="148" t="s">
        <v>97</v>
      </c>
      <c r="L5" s="150" t="s">
        <v>99</v>
      </c>
      <c r="M5" s="366"/>
    </row>
    <row r="6" spans="2:16" ht="31.5" customHeight="1" thickTop="1" x14ac:dyDescent="0.2">
      <c r="B6" s="310" t="str">
        <f>IF('評価項目(標準)'!B5="","",+'評価項目(標準)'!B5)</f>
        <v>企　業　の　能　力　等</v>
      </c>
      <c r="C6" s="314" t="str">
        <f>IF(+'評価項目(標準)'!C5="","",+'評価項目(標準)'!C5)</f>
        <v>地域精通度・貢献度</v>
      </c>
      <c r="D6" s="316" t="str">
        <f>IF(+'評価項目(標準)'!D5="","",+'評価項目(標準)'!D5)</f>
        <v>地域精通度</v>
      </c>
      <c r="E6" s="301" t="str">
        <f>IF(+'評価項目(標準)'!E5="","",+'評価項目(標準)'!E5)</f>
        <v>本店等所在地</v>
      </c>
      <c r="F6" s="334">
        <f>+IF(+'評価項目(標準)'!J5="","",+'評価項目(標準)'!J5)</f>
        <v>10</v>
      </c>
      <c r="G6" s="55">
        <f>+IF(+'評価項目(標準)'!I5="","",+'評価項目(標準)'!I5)</f>
        <v>10</v>
      </c>
      <c r="H6" s="94" t="str">
        <f>+IF(+'評価項目(標準)'!F5="","",+'評価項目(標準)'!F5)</f>
        <v>四日市市川島、四郷、内部、桜、小山田、水沢地区市民センター管内</v>
      </c>
      <c r="I6" s="338"/>
      <c r="J6" s="336" t="str">
        <f>IF(I6="","",VLOOKUP(I6,'評価項目(標準)'!F5:I7,4,FALSE))</f>
        <v/>
      </c>
      <c r="K6" s="203" t="s">
        <v>100</v>
      </c>
      <c r="L6" s="360" t="s">
        <v>101</v>
      </c>
      <c r="M6" s="336" t="str">
        <f>J6</f>
        <v/>
      </c>
    </row>
    <row r="7" spans="2:16" ht="31.5" customHeight="1" x14ac:dyDescent="0.2">
      <c r="B7" s="311"/>
      <c r="C7" s="315"/>
      <c r="D7" s="317"/>
      <c r="E7" s="298"/>
      <c r="F7" s="327"/>
      <c r="G7" s="56">
        <f>+IF(+'評価項目(標準)'!I6="","",+'評価項目(標準)'!I6)</f>
        <v>5</v>
      </c>
      <c r="H7" s="95" t="str">
        <f>+IF(+'評価項目(標準)'!F6="","",+'評価項目(標準)'!F6)</f>
        <v>四日市市中部、塩浜、常磐、日永、河原田、楠地区市民センター管内及び菰野町菰野地区内</v>
      </c>
      <c r="I7" s="320"/>
      <c r="J7" s="323"/>
      <c r="K7" s="204"/>
      <c r="L7" s="361"/>
      <c r="M7" s="323"/>
    </row>
    <row r="8" spans="2:16" ht="31.5" customHeight="1" x14ac:dyDescent="0.2">
      <c r="B8" s="311"/>
      <c r="C8" s="315"/>
      <c r="D8" s="317"/>
      <c r="E8" s="302"/>
      <c r="F8" s="335"/>
      <c r="G8" s="56">
        <f>+IF(+'評価項目(標準)'!I7="","",+'評価項目(標準)'!I7)</f>
        <v>0</v>
      </c>
      <c r="H8" s="95" t="str">
        <f>+IF(+'評価項目(標準)'!F7="","",+'評価項目(標準)'!F7)</f>
        <v>上記以外の四日市建設事務所管内</v>
      </c>
      <c r="I8" s="321"/>
      <c r="J8" s="325"/>
      <c r="K8" s="221"/>
      <c r="L8" s="362"/>
      <c r="M8" s="325"/>
    </row>
    <row r="9" spans="2:16" ht="31.5" customHeight="1" x14ac:dyDescent="0.2">
      <c r="B9" s="311"/>
      <c r="C9" s="315"/>
      <c r="D9" s="318" t="str">
        <f>IF(+'評価項目(標準)'!D8="","",+'評価項目(標準)'!D8)</f>
        <v>地域貢献度</v>
      </c>
      <c r="E9" s="298" t="str">
        <f>IF(+'評価項目(標準)'!E8="","",+'評価項目(標準)'!E8)</f>
        <v>地域維持型維持修繕業務委託（雪氷業務）元請実績</v>
      </c>
      <c r="F9" s="327">
        <f>+IF(+'評価項目(標準)'!J8="","",+'評価項目(標準)'!J8)</f>
        <v>5</v>
      </c>
      <c r="G9" s="57">
        <f>+IF(+'評価項目(標準)'!I8="","",+'評価項目(標準)'!I8)</f>
        <v>5</v>
      </c>
      <c r="H9" s="96" t="str">
        <f>+IF(+'評価項目(標準)'!F8="","",+'評価項目(標準)'!F8)</f>
        <v>有</v>
      </c>
      <c r="I9" s="320"/>
      <c r="J9" s="323" t="str">
        <f>IF(I9="","",IF(I9=H9,G9,IF(I9=H10,G10)))</f>
        <v/>
      </c>
      <c r="K9" s="320"/>
      <c r="L9" s="323" t="str">
        <f>IF(K9="","",IF(K9=H9,G9,IF(K9=H10,G10)))</f>
        <v/>
      </c>
      <c r="M9" s="326" t="str">
        <f>IF(J9="","",IF(L9="","",ROUNDUP(AVERAGE(J9,L9),1)))</f>
        <v/>
      </c>
    </row>
    <row r="10" spans="2:16" ht="31.5" customHeight="1" x14ac:dyDescent="0.2">
      <c r="B10" s="311"/>
      <c r="C10" s="315"/>
      <c r="D10" s="317"/>
      <c r="E10" s="298"/>
      <c r="F10" s="327"/>
      <c r="G10" s="56">
        <f>+IF(+'評価項目(標準)'!I9="","",+'評価項目(標準)'!I9)</f>
        <v>0</v>
      </c>
      <c r="H10" s="95" t="str">
        <f>+IF(+'評価項目(標準)'!F9="","",+'評価項目(標準)'!F9)</f>
        <v>無</v>
      </c>
      <c r="I10" s="320"/>
      <c r="J10" s="323"/>
      <c r="K10" s="320"/>
      <c r="L10" s="323"/>
      <c r="M10" s="327"/>
    </row>
    <row r="11" spans="2:16" ht="31.5" customHeight="1" x14ac:dyDescent="0.2">
      <c r="B11" s="311"/>
      <c r="C11" s="315"/>
      <c r="D11" s="317"/>
      <c r="E11" s="296" t="str">
        <f>IF(+'評価項目(標準)'!E10="","",+'評価項目(標準)'!E10)</f>
        <v>地域維持型維持修繕業務委託（小規模業務）元請実績</v>
      </c>
      <c r="F11" s="326">
        <f>+IF(+'評価項目(標準)'!J10="","",+'評価項目(標準)'!J10)</f>
        <v>5</v>
      </c>
      <c r="G11" s="56">
        <f>+IF(+'評価項目(標準)'!I10="","",+'評価項目(標準)'!I10)</f>
        <v>5</v>
      </c>
      <c r="H11" s="95" t="str">
        <f>+IF(+'評価項目(標準)'!F10="","",+'評価項目(標準)'!F10)</f>
        <v>有</v>
      </c>
      <c r="I11" s="319"/>
      <c r="J11" s="322" t="str">
        <f>IF(I11="","",IF(I11=H11,G11,IF(I11=H12,G12)))</f>
        <v/>
      </c>
      <c r="K11" s="319"/>
      <c r="L11" s="322" t="str">
        <f>IF(K11="","",IF(K11=H11,G11,IF(K11=H12,G12)))</f>
        <v/>
      </c>
      <c r="M11" s="326" t="str">
        <f>IF(J11="","",IF(L11="","",ROUNDUP(AVERAGE(J11,L11),1)))</f>
        <v/>
      </c>
    </row>
    <row r="12" spans="2:16" ht="31.5" customHeight="1" x14ac:dyDescent="0.2">
      <c r="B12" s="311"/>
      <c r="C12" s="315"/>
      <c r="D12" s="317"/>
      <c r="E12" s="298"/>
      <c r="F12" s="327"/>
      <c r="G12" s="56">
        <f>+IF(+'評価項目(標準)'!I11="","",+'評価項目(標準)'!I11)</f>
        <v>0</v>
      </c>
      <c r="H12" s="95" t="str">
        <f>+IF(+'評価項目(標準)'!F11="","",+'評価項目(標準)'!F11)</f>
        <v>無</v>
      </c>
      <c r="I12" s="320"/>
      <c r="J12" s="323"/>
      <c r="K12" s="320"/>
      <c r="L12" s="323"/>
      <c r="M12" s="327"/>
    </row>
    <row r="13" spans="2:16" ht="31.5" customHeight="1" x14ac:dyDescent="0.2">
      <c r="B13" s="311"/>
      <c r="C13" s="315"/>
      <c r="D13" s="317"/>
      <c r="E13" s="303" t="str">
        <f>IF(+'評価項目(標準)'!E12="","",+'評価項目(標準)'!E12)</f>
        <v>災害協定の評価</v>
      </c>
      <c r="F13" s="373">
        <f>+IF(+'評価項目(標準)'!J12="","",+'評価項目(標準)'!J12)</f>
        <v>9</v>
      </c>
      <c r="G13" s="56">
        <f>+IF(+'評価項目(標準)'!I12="","",+'評価項目(標準)'!I12)</f>
        <v>9</v>
      </c>
      <c r="H13" s="97" t="str">
        <f>+IF(+'評価項目(標準)'!F12="","",+'評価項目(標準)'!F12)</f>
        <v>災害協定に基づく訓練１への参加実績あり</v>
      </c>
      <c r="I13" s="319"/>
      <c r="J13" s="322" t="str">
        <f>IF(I13="","",VLOOKUP(I13,'評価項目(標準)'!F12:I15,4,FALSE))</f>
        <v/>
      </c>
      <c r="K13" s="319"/>
      <c r="L13" s="322" t="str">
        <f>IF(K13="","",VLOOKUP(K13,'評価項目(標準)'!F12:I15,4,FALSE))</f>
        <v/>
      </c>
      <c r="M13" s="326" t="str">
        <f>IF(J13="","",IF(L13="","",ROUNDUP(AVERAGE(J13,L13),1)))</f>
        <v/>
      </c>
    </row>
    <row r="14" spans="2:16" ht="31.5" customHeight="1" x14ac:dyDescent="0.2">
      <c r="B14" s="311"/>
      <c r="C14" s="315"/>
      <c r="D14" s="317"/>
      <c r="E14" s="304"/>
      <c r="F14" s="374"/>
      <c r="G14" s="56">
        <f>+IF(+'評価項目(標準)'!I13="","",+'評価項目(標準)'!I13)</f>
        <v>7</v>
      </c>
      <c r="H14" s="97" t="str">
        <f>+IF(+'評価項目(標準)'!F13="","",+'評価項目(標準)'!F13)</f>
        <v>災害協定に基づく訓練２への参加実績あり</v>
      </c>
      <c r="I14" s="320"/>
      <c r="J14" s="323"/>
      <c r="K14" s="320"/>
      <c r="L14" s="323"/>
      <c r="M14" s="327"/>
    </row>
    <row r="15" spans="2:16" ht="31.5" customHeight="1" x14ac:dyDescent="0.2">
      <c r="B15" s="311"/>
      <c r="C15" s="315"/>
      <c r="D15" s="317"/>
      <c r="E15" s="304"/>
      <c r="F15" s="374"/>
      <c r="G15" s="56">
        <f>+IF(+'評価項目(標準)'!I14="","",+'評価項目(標準)'!I14)</f>
        <v>3</v>
      </c>
      <c r="H15" s="97" t="str">
        <f>+IF(+'評価項目(標準)'!F14="","",+'評価項目(標準)'!F14)</f>
        <v>防災協定の締結実績あり</v>
      </c>
      <c r="I15" s="320"/>
      <c r="J15" s="323"/>
      <c r="K15" s="320"/>
      <c r="L15" s="323"/>
      <c r="M15" s="327"/>
    </row>
    <row r="16" spans="2:16" ht="31.5" customHeight="1" x14ac:dyDescent="0.2">
      <c r="B16" s="311"/>
      <c r="C16" s="371"/>
      <c r="D16" s="372"/>
      <c r="E16" s="304"/>
      <c r="F16" s="374"/>
      <c r="G16" s="56">
        <f>+IF(+'評価項目(標準)'!I15="","",+'評価項目(標準)'!I15)</f>
        <v>0</v>
      </c>
      <c r="H16" s="97" t="str">
        <f>+IF(+'評価項目(標準)'!F15="","",+'評価項目(標準)'!F15)</f>
        <v>実績なし</v>
      </c>
      <c r="I16" s="320"/>
      <c r="J16" s="323"/>
      <c r="K16" s="320"/>
      <c r="L16" s="323"/>
      <c r="M16" s="327"/>
    </row>
    <row r="17" spans="2:13" ht="31.5" customHeight="1" x14ac:dyDescent="0.2">
      <c r="B17" s="311"/>
      <c r="C17" s="311"/>
      <c r="D17" s="298"/>
      <c r="E17" s="303" t="str">
        <f>IF(+'評価項目(標準)'!E16="","",+'評価項目(標準)'!E16)</f>
        <v>県内企業による施工</v>
      </c>
      <c r="F17" s="299">
        <f>+IF(+'評価項目(標準)'!J16="","",+'評価項目(標準)'!J16)</f>
        <v>5</v>
      </c>
      <c r="G17" s="99">
        <f>+IF(+'評価項目(標準)'!I16="","",+'評価項目(標準)'!I16)</f>
        <v>5</v>
      </c>
      <c r="H17" s="98" t="str">
        <f>+IF(+'評価項目(標準)'!F16="","",+'評価項目(標準)'!F16)</f>
        <v>県内企業による施工の割合 90 ％以上</v>
      </c>
      <c r="I17" s="319"/>
      <c r="J17" s="326" t="str">
        <f>IF(I17="","",VLOOKUP(I17,'評価項目(標準)'!F16:I18,4,FALSE))</f>
        <v/>
      </c>
      <c r="K17" s="241" t="s">
        <v>100</v>
      </c>
      <c r="L17" s="357" t="s">
        <v>101</v>
      </c>
      <c r="M17" s="326" t="str">
        <f>J17</f>
        <v/>
      </c>
    </row>
    <row r="18" spans="2:13" ht="31.5" customHeight="1" x14ac:dyDescent="0.2">
      <c r="B18" s="311"/>
      <c r="C18" s="311"/>
      <c r="D18" s="298"/>
      <c r="E18" s="304"/>
      <c r="F18" s="324"/>
      <c r="G18" s="99">
        <f>+IF(+'評価項目(標準)'!I17="","",+'評価項目(標準)'!I17)</f>
        <v>3</v>
      </c>
      <c r="H18" s="98" t="str">
        <f>+IF(+'評価項目(標準)'!F17="","",+'評価項目(標準)'!F17)</f>
        <v>県内企業による施工の割合 70 ％以上</v>
      </c>
      <c r="I18" s="320"/>
      <c r="J18" s="327"/>
      <c r="K18" s="204"/>
      <c r="L18" s="358"/>
      <c r="M18" s="327"/>
    </row>
    <row r="19" spans="2:13" ht="31.5" customHeight="1" x14ac:dyDescent="0.2">
      <c r="B19" s="311"/>
      <c r="C19" s="313"/>
      <c r="D19" s="302"/>
      <c r="E19" s="305"/>
      <c r="F19" s="300"/>
      <c r="G19" s="99">
        <f>+IF(+'評価項目(標準)'!I18="","",+'評価項目(標準)'!I18)</f>
        <v>0</v>
      </c>
      <c r="H19" s="98" t="str">
        <f>+IF(+'評価項目(標準)'!F18="","",+'評価項目(標準)'!F18)</f>
        <v>上記以外</v>
      </c>
      <c r="I19" s="321"/>
      <c r="J19" s="335"/>
      <c r="K19" s="221"/>
      <c r="L19" s="359"/>
      <c r="M19" s="335"/>
    </row>
    <row r="20" spans="2:13" ht="31.5" customHeight="1" x14ac:dyDescent="0.2">
      <c r="B20" s="311"/>
      <c r="C20" s="312" t="str">
        <f>IF(+'評価項目(標準)'!C19="","",+'評価項目(標準)'!C19)</f>
        <v>企業の技術力等</v>
      </c>
      <c r="D20" s="296" t="str">
        <f>IF(+'評価項目(標準)'!D19="","",+'評価項目(標準)'!D19)</f>
        <v>工事実績</v>
      </c>
      <c r="E20" s="303" t="str">
        <f>IF(+'評価項目(標準)'!E19="","",+'評価項目(標準)'!E19)</f>
        <v>企業の工事実績</v>
      </c>
      <c r="F20" s="299">
        <f>+IF(+'評価項目(標準)'!J19="","",+'評価項目(標準)'!J19)</f>
        <v>20</v>
      </c>
      <c r="G20" s="99">
        <f>+IF(+'評価項目(標準)'!I19="","",+'評価項目(標準)'!I19)</f>
        <v>20</v>
      </c>
      <c r="H20" s="98" t="str">
        <f>+IF(+'評価項目(標準)'!F19="","",+'評価項目(標準)'!F19)</f>
        <v>評価対象工事①の実績あり</v>
      </c>
      <c r="I20" s="319"/>
      <c r="J20" s="322" t="str">
        <f>IF(I20="","",VLOOKUP(I20,'評価項目(標準)'!F19:I20,4,FALSE))</f>
        <v/>
      </c>
      <c r="K20" s="319"/>
      <c r="L20" s="322" t="str">
        <f>IF(K20="","",VLOOKUP(K20,'評価項目(標準)'!F19:I20,4,FALSE))</f>
        <v/>
      </c>
      <c r="M20" s="326" t="str">
        <f>IF(J20="","",IF(L20="","",ROUNDUP(AVERAGE(J20,L20),1)))</f>
        <v/>
      </c>
    </row>
    <row r="21" spans="2:13" ht="31.5" customHeight="1" x14ac:dyDescent="0.2">
      <c r="B21" s="311"/>
      <c r="C21" s="311"/>
      <c r="D21" s="302"/>
      <c r="E21" s="305"/>
      <c r="F21" s="300"/>
      <c r="G21" s="99">
        <f>+IF(+'評価項目(標準)'!I20="","",+'評価項目(標準)'!I20)</f>
        <v>0</v>
      </c>
      <c r="H21" s="100" t="str">
        <f>+IF(+'評価項目(標準)'!F20="","",+'評価項目(標準)'!F20)</f>
        <v>評価対象工事①の実績なし</v>
      </c>
      <c r="I21" s="321"/>
      <c r="J21" s="325"/>
      <c r="K21" s="321"/>
      <c r="L21" s="325"/>
      <c r="M21" s="335"/>
    </row>
    <row r="22" spans="2:13" ht="31.5" customHeight="1" x14ac:dyDescent="0.2">
      <c r="B22" s="311"/>
      <c r="C22" s="311"/>
      <c r="D22" s="296" t="str">
        <f>IF(+'評価項目(標準)'!D21="","",+'評価項目(標準)'!D21)</f>
        <v>工事成績</v>
      </c>
      <c r="E22" s="303" t="str">
        <f>IF(+'評価項目(標準)'!E21="","",+'評価項目(標準)'!E21)</f>
        <v>申告工事成績点又は総合点</v>
      </c>
      <c r="F22" s="299">
        <f>+IF(+'評価項目(標準)'!J21="","",+'評価項目(標準)'!J21)</f>
        <v>10</v>
      </c>
      <c r="G22" s="56">
        <f>IF(+'評価項目(標準)'!I21="","",+'評価項目(標準)'!I21)</f>
        <v>10</v>
      </c>
      <c r="H22" s="101" t="str">
        <f>IF(+'評価項目(標準)'!F21="","",+'評価項目(標準)'!F21)</f>
        <v xml:space="preserve">申告工事成績点が８５点以上の場合 </v>
      </c>
      <c r="I22" s="151" t="s">
        <v>85</v>
      </c>
      <c r="J22" s="342" t="str">
        <f>IF(COUNTA(I24,I28)=0,"",IF(COUNTA(I24,I28)=2,"入力は【申告工事成績点】、【総合点】のいずれかにして下さい",IF(AND(COUNTA(I24)=1,I23=""),"いずれの【申告工事成績点】なのか、「三重県、中部地整、近畿地整」より選択してください",IF(I28&gt;=970,5,IF(AND(I28&lt;970,I28&gt;=840),ROUNDDOWN((I28-840)/(970-840)*5,1),IF(I28&lt;840,0,)))+IF(I24&gt;=85,F22,IF(AND(I24&lt;75,I24&gt;=1),5,IF(AND(I24&lt;85,I24&gt;=75),ROUNDDOWN((I24-75)*5/10+5,1)))))))</f>
        <v/>
      </c>
      <c r="K22" s="151" t="s">
        <v>85</v>
      </c>
      <c r="L22" s="342" t="str">
        <f>IF(COUNTA(K24,K28)=0,"",IF(COUNTA(K24,K28)=2,"入力は【申告工事成績点】、【総合点】のいずれかにして下さい",IF(AND(COUNTA(K24)=1,K23=""),"いずれの【申告工事成績点】なのか、「三重県、中部地整、近畿地整」より選択してください",IF(K28&gt;=970,5,IF(AND(K28&lt;970,K28&gt;=840),ROUNDDOWN((K28-840)/(970-840)*5,1),IF(K28&lt;840,0,)))+IF(K24&gt;=85,F22,IF(AND(K24&lt;75,K24&gt;=1),5,IF(AND(K24&lt;85,K24&gt;=75),ROUNDDOWN((K24-75)*5/10+5,1)))))))</f>
        <v/>
      </c>
      <c r="M22" s="370" t="str">
        <f>IF(J22="","",IF(L22="","",ROUNDUP(AVERAGE(J22,L22),1)))</f>
        <v/>
      </c>
    </row>
    <row r="23" spans="2:13" ht="31.5" customHeight="1" x14ac:dyDescent="0.2">
      <c r="B23" s="311"/>
      <c r="C23" s="311"/>
      <c r="D23" s="298"/>
      <c r="E23" s="304"/>
      <c r="F23" s="324"/>
      <c r="G23" s="188" t="str">
        <f>IF(+'評価項目(標準)'!I22="","",+'評価項目(標準)'!I22)</f>
        <v/>
      </c>
      <c r="H23" s="303" t="str">
        <f>IF(+'評価項目(標準)'!F22="","",+'評価項目(標準)'!F22)</f>
        <v>申告工事成績点が７５点以上８５点未満の場合
計算式１
（申告工事成績点－７５点）×５／１０＋５点</v>
      </c>
      <c r="I23" s="103"/>
      <c r="J23" s="343"/>
      <c r="K23" s="103"/>
      <c r="L23" s="343"/>
      <c r="M23" s="370"/>
    </row>
    <row r="24" spans="2:13" ht="31.5" customHeight="1" x14ac:dyDescent="0.2">
      <c r="B24" s="311"/>
      <c r="C24" s="311"/>
      <c r="D24" s="298"/>
      <c r="E24" s="304"/>
      <c r="F24" s="324"/>
      <c r="G24" s="61" t="str">
        <f>IF(+'評価項目(標準)'!I23="","",+'評価項目(標準)'!I23)</f>
        <v>～</v>
      </c>
      <c r="H24" s="304"/>
      <c r="I24" s="350"/>
      <c r="J24" s="343"/>
      <c r="K24" s="350"/>
      <c r="L24" s="343"/>
      <c r="M24" s="370">
        <f>J24</f>
        <v>0</v>
      </c>
    </row>
    <row r="25" spans="2:13" ht="31.5" customHeight="1" x14ac:dyDescent="0.2">
      <c r="B25" s="311"/>
      <c r="C25" s="311"/>
      <c r="D25" s="298"/>
      <c r="E25" s="304"/>
      <c r="F25" s="324"/>
      <c r="G25" s="57" t="str">
        <f>IF(+'評価項目(標準)'!I24="","",+'評価項目(標準)'!I24)</f>
        <v/>
      </c>
      <c r="H25" s="305"/>
      <c r="I25" s="350"/>
      <c r="J25" s="343"/>
      <c r="K25" s="350"/>
      <c r="L25" s="343"/>
      <c r="M25" s="370"/>
    </row>
    <row r="26" spans="2:13" ht="31.5" customHeight="1" x14ac:dyDescent="0.2">
      <c r="B26" s="311"/>
      <c r="C26" s="311"/>
      <c r="D26" s="298"/>
      <c r="E26" s="304"/>
      <c r="F26" s="324"/>
      <c r="G26" s="56">
        <f>IF(+'評価項目(標準)'!I25="","",+'評価項目(標準)'!I25)</f>
        <v>5</v>
      </c>
      <c r="H26" s="101" t="str">
        <f>IF(+'評価項目(標準)'!F25="","",+'評価項目(標準)'!F25)</f>
        <v>申告工事成績点が７５点未満の場合</v>
      </c>
      <c r="I26" s="351"/>
      <c r="J26" s="343"/>
      <c r="K26" s="351"/>
      <c r="L26" s="343"/>
      <c r="M26" s="370">
        <f>J26</f>
        <v>0</v>
      </c>
    </row>
    <row r="27" spans="2:13" ht="31.5" customHeight="1" x14ac:dyDescent="0.2">
      <c r="B27" s="311"/>
      <c r="C27" s="311"/>
      <c r="D27" s="298" t="e">
        <f>IF(+'評価項目(標準)'!#REF!="","",+'評価項目(標準)'!#REF!)</f>
        <v>#REF!</v>
      </c>
      <c r="E27" s="304" t="e">
        <f>IF(+'評価項目(標準)'!#REF!="","",+'評価項目(標準)'!#REF!)</f>
        <v>#REF!</v>
      </c>
      <c r="F27" s="324"/>
      <c r="G27" s="56">
        <f>IF(+'評価項目(標準)'!I26="","",+'評価項目(標準)'!I26)</f>
        <v>5</v>
      </c>
      <c r="H27" s="101" t="str">
        <f>IF(+'評価項目(標準)'!F26="","",+'評価項目(標準)'!F26)</f>
        <v xml:space="preserve">総合点が９７０点以上の場合 </v>
      </c>
      <c r="I27" s="104" t="s">
        <v>86</v>
      </c>
      <c r="J27" s="343"/>
      <c r="K27" s="152" t="s">
        <v>86</v>
      </c>
      <c r="L27" s="343"/>
      <c r="M27" s="370"/>
    </row>
    <row r="28" spans="2:13" ht="31.5" customHeight="1" x14ac:dyDescent="0.2">
      <c r="B28" s="311"/>
      <c r="C28" s="311"/>
      <c r="D28" s="298"/>
      <c r="E28" s="304"/>
      <c r="F28" s="324"/>
      <c r="G28" s="60" t="str">
        <f>IF(+'評価項目(標準)'!I27="","",+'評価項目(標準)'!I27)</f>
        <v/>
      </c>
      <c r="H28" s="303" t="str">
        <f>IF(+'評価項目(標準)'!F27="","",+'評価項目(標準)'!F27)</f>
        <v>総合点が８４０点以上９７０点未満の場合
計算式２
（総合点－８４０）／（９７０－８４０）×５</v>
      </c>
      <c r="I28" s="348"/>
      <c r="J28" s="343"/>
      <c r="K28" s="348"/>
      <c r="L28" s="343"/>
      <c r="M28" s="370">
        <f>J28</f>
        <v>0</v>
      </c>
    </row>
    <row r="29" spans="2:13" ht="31.5" customHeight="1" x14ac:dyDescent="0.2">
      <c r="B29" s="311"/>
      <c r="C29" s="311"/>
      <c r="D29" s="298"/>
      <c r="E29" s="304"/>
      <c r="F29" s="324"/>
      <c r="G29" s="61" t="str">
        <f>IF(+'評価項目(標準)'!I28="","",+'評価項目(標準)'!I28)</f>
        <v>～</v>
      </c>
      <c r="H29" s="304"/>
      <c r="I29" s="348"/>
      <c r="J29" s="343"/>
      <c r="K29" s="348"/>
      <c r="L29" s="343"/>
      <c r="M29" s="370"/>
    </row>
    <row r="30" spans="2:13" ht="31.5" customHeight="1" x14ac:dyDescent="0.2">
      <c r="B30" s="311"/>
      <c r="C30" s="311"/>
      <c r="D30" s="298"/>
      <c r="E30" s="304"/>
      <c r="F30" s="324"/>
      <c r="G30" s="57" t="str">
        <f>IF(+'評価項目(標準)'!I29="","",+'評価項目(標準)'!I29)</f>
        <v/>
      </c>
      <c r="H30" s="305"/>
      <c r="I30" s="348"/>
      <c r="J30" s="343"/>
      <c r="K30" s="348"/>
      <c r="L30" s="343"/>
      <c r="M30" s="370">
        <f>J30</f>
        <v>0</v>
      </c>
    </row>
    <row r="31" spans="2:13" ht="31.5" customHeight="1" x14ac:dyDescent="0.2">
      <c r="B31" s="311"/>
      <c r="C31" s="311"/>
      <c r="D31" s="302"/>
      <c r="E31" s="305"/>
      <c r="F31" s="300"/>
      <c r="G31" s="56">
        <f>IF(+'評価項目(標準)'!I30="","",+'評価項目(標準)'!I30)</f>
        <v>0</v>
      </c>
      <c r="H31" s="101" t="str">
        <f>IF(+'評価項目(標準)'!F30="","",+'評価項目(標準)'!F30)</f>
        <v>総合点が８４０点未満の場合</v>
      </c>
      <c r="I31" s="349"/>
      <c r="J31" s="344"/>
      <c r="K31" s="349"/>
      <c r="L31" s="344"/>
      <c r="M31" s="370"/>
    </row>
    <row r="32" spans="2:13" ht="31.5" customHeight="1" x14ac:dyDescent="0.2">
      <c r="B32" s="311"/>
      <c r="C32" s="311"/>
      <c r="D32" s="304" t="str">
        <f>IF(+'評価項目(標準)'!D31="","",+'評価項目(標準)'!D31)</f>
        <v>契約件数</v>
      </c>
      <c r="E32" s="303" t="str">
        <f>IF(+'評価項目(標準)'!E31="","",+'評価項目(標準)'!E31)</f>
        <v>土木一式工事の契約件数</v>
      </c>
      <c r="F32" s="299">
        <f>+IF(+'評価項目(標準)'!J31="","",+'評価項目(標準)'!J31)</f>
        <v>10</v>
      </c>
      <c r="G32" s="60">
        <f>IF(+'評価項目(標準)'!I31="","",+'評価項目(標準)'!I31)</f>
        <v>10</v>
      </c>
      <c r="H32" s="105" t="str">
        <f>IF(+'評価項目(標準)'!F31="","",+'評価項目(標準)'!F31)</f>
        <v>０件</v>
      </c>
      <c r="I32" s="319"/>
      <c r="J32" s="327" t="str">
        <f>IF(I32="","",VLOOKUP(I32,'評価項目(標準)'!F31:I33,4,FALSE))</f>
        <v/>
      </c>
      <c r="K32" s="319"/>
      <c r="L32" s="327" t="str">
        <f>IF(K32="","",VLOOKUP(K32,'評価項目(標準)'!F31:I33,4,FALSE))</f>
        <v/>
      </c>
      <c r="M32" s="326" t="str">
        <f>IF(J32="","",IF(L32="","",ROUNDUP(AVERAGE(J32,L32),1)))</f>
        <v/>
      </c>
    </row>
    <row r="33" spans="1:16" ht="31.5" customHeight="1" x14ac:dyDescent="0.2">
      <c r="B33" s="311"/>
      <c r="C33" s="311"/>
      <c r="D33" s="304"/>
      <c r="E33" s="304"/>
      <c r="F33" s="324"/>
      <c r="G33" s="106">
        <f>IF(+'評価項目(標準)'!I32="","",+'評価項目(標準)'!I32)</f>
        <v>5</v>
      </c>
      <c r="H33" s="97" t="str">
        <f>IF(+'評価項目(標準)'!F32="","",+'評価項目(標準)'!F32)</f>
        <v>１件</v>
      </c>
      <c r="I33" s="320"/>
      <c r="J33" s="327"/>
      <c r="K33" s="320"/>
      <c r="L33" s="327"/>
      <c r="M33" s="327"/>
    </row>
    <row r="34" spans="1:16" ht="31.5" customHeight="1" thickBot="1" x14ac:dyDescent="0.25">
      <c r="B34" s="311"/>
      <c r="C34" s="311"/>
      <c r="D34" s="304"/>
      <c r="E34" s="304"/>
      <c r="F34" s="324"/>
      <c r="G34" s="59">
        <f>IF(+'評価項目(標準)'!I33="","",+'評価項目(標準)'!I33)</f>
        <v>0</v>
      </c>
      <c r="H34" s="107" t="str">
        <f>IF(+'評価項目(標準)'!F33="","",+'評価項目(標準)'!F33)</f>
        <v>２件以上</v>
      </c>
      <c r="I34" s="320"/>
      <c r="J34" s="327"/>
      <c r="K34" s="320"/>
      <c r="L34" s="327"/>
      <c r="M34" s="327"/>
    </row>
    <row r="35" spans="1:16" ht="80.150000000000006" customHeight="1" thickTop="1" x14ac:dyDescent="0.2">
      <c r="B35" s="354" t="str">
        <f>IF(+'評価項目(標準)'!B40="","",+'評価項目(標準)'!B40)</f>
        <v>総合評価方式の不履行による
加算点の減点</v>
      </c>
      <c r="C35" s="355"/>
      <c r="D35" s="356"/>
      <c r="E35" s="108" t="str">
        <f>IF(+'評価項目(標準)'!E40="","",+'評価項目(標準)'!E40)</f>
        <v>当該工事の入札公告日が、三重県が総合評価方式で発注した工事で不履行による減点措置が課されている期間内である場合、「技術提案等不履行確定通知書等」に記載した減点を行います。</v>
      </c>
      <c r="F35" s="153"/>
      <c r="G35" s="110"/>
      <c r="H35" s="154" t="str">
        <f>IF('評価項目(標準)'!I40="","",+'評価項目(標準)'!I40)</f>
        <v>△換算前
加算点満点
×1割
×件数</v>
      </c>
      <c r="I35" s="112"/>
      <c r="J35" s="113">
        <f>IF(+I35="",0,-(+'評価項目(標準)'!J42*0.1*I35))</f>
        <v>0</v>
      </c>
      <c r="K35" s="112"/>
      <c r="L35" s="113">
        <f>IF(+K35="",0,-(+'評価項目(標準)'!J42*0.1*K35))</f>
        <v>0</v>
      </c>
      <c r="M35" s="113" t="str">
        <f>IF(J35+L35=0,"",J35+L35)</f>
        <v/>
      </c>
    </row>
    <row r="36" spans="1:16" ht="70" customHeight="1" thickBot="1" x14ac:dyDescent="0.25">
      <c r="B36" s="345" t="str">
        <f>IF(+'評価項目(標準)'!B41="","",+'評価項目(標準)'!B41)</f>
        <v>指名停止措置による
加算点の減点</v>
      </c>
      <c r="C36" s="346"/>
      <c r="D36" s="347"/>
      <c r="E36" s="114" t="str">
        <f>IF(+'評価項目(標準)'!E41="","",+'評価項目(標準)'!E41)</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6" s="115"/>
      <c r="G36" s="116"/>
      <c r="H36" s="117" t="str">
        <f>IF('評価項目(標準)'!I41="","",+'評価項目(標準)'!I41)</f>
        <v>△換算前
加算点満点
×1割</v>
      </c>
      <c r="I36" s="118"/>
      <c r="J36" s="119"/>
      <c r="K36" s="118"/>
      <c r="L36" s="155"/>
      <c r="M36" s="156" t="str">
        <f>+IF(I36+K36&gt;0,-('評価項目(標準)'!J42*0.1),"")</f>
        <v/>
      </c>
    </row>
    <row r="37" spans="1:16" ht="26.25" customHeight="1" thickBot="1" x14ac:dyDescent="0.25">
      <c r="E37" s="120"/>
      <c r="F37" s="121"/>
      <c r="G37" s="122"/>
      <c r="I37" s="157"/>
      <c r="J37" s="158"/>
      <c r="K37" s="159"/>
      <c r="L37" s="160" t="s">
        <v>145</v>
      </c>
      <c r="M37" s="161">
        <f>ROUNDDOWN(SUM(M6:M36),0)</f>
        <v>0</v>
      </c>
    </row>
    <row r="38" spans="1:16" ht="13.5" thickBot="1" x14ac:dyDescent="0.25">
      <c r="I38" s="38"/>
      <c r="J38" s="48"/>
      <c r="K38" s="38"/>
      <c r="L38" s="48"/>
    </row>
    <row r="39" spans="1:16" s="48" customFormat="1" ht="21.75" customHeight="1" x14ac:dyDescent="0.2">
      <c r="A39" s="38"/>
      <c r="B39" s="125" t="s">
        <v>154</v>
      </c>
      <c r="C39" s="126"/>
      <c r="D39" s="126"/>
      <c r="E39" s="127"/>
      <c r="F39" s="127"/>
      <c r="G39" s="127"/>
      <c r="H39" s="127"/>
      <c r="I39" s="127"/>
      <c r="J39" s="127"/>
      <c r="K39" s="127"/>
      <c r="L39" s="127"/>
      <c r="M39" s="128"/>
      <c r="N39" s="38"/>
      <c r="O39" s="38"/>
      <c r="P39" s="38"/>
    </row>
    <row r="40" spans="1:16" s="48" customFormat="1" ht="21.75" customHeight="1" x14ac:dyDescent="0.2">
      <c r="A40" s="38"/>
      <c r="B40" s="129" t="s">
        <v>88</v>
      </c>
      <c r="C40" s="130"/>
      <c r="D40" s="352" t="s">
        <v>155</v>
      </c>
      <c r="E40" s="352"/>
      <c r="F40" s="352"/>
      <c r="G40" s="352"/>
      <c r="H40" s="352"/>
      <c r="I40" s="352"/>
      <c r="J40" s="352"/>
      <c r="K40" s="352"/>
      <c r="L40" s="142"/>
      <c r="M40" s="143"/>
      <c r="N40" s="38"/>
      <c r="O40" s="38"/>
      <c r="P40" s="38"/>
    </row>
    <row r="41" spans="1:16" ht="21.75" customHeight="1" x14ac:dyDescent="0.2">
      <c r="B41" s="129" t="s">
        <v>88</v>
      </c>
      <c r="C41" s="131"/>
      <c r="D41" s="352" t="s">
        <v>156</v>
      </c>
      <c r="E41" s="352"/>
      <c r="F41" s="352"/>
      <c r="G41" s="352"/>
      <c r="H41" s="352"/>
      <c r="I41" s="352"/>
      <c r="J41" s="352"/>
      <c r="K41" s="352"/>
      <c r="L41" s="142"/>
      <c r="M41" s="143"/>
    </row>
    <row r="42" spans="1:16" ht="21.75" customHeight="1" x14ac:dyDescent="0.2">
      <c r="B42" s="132" t="s">
        <v>88</v>
      </c>
      <c r="C42" s="133" t="s">
        <v>89</v>
      </c>
      <c r="D42" s="144"/>
      <c r="E42" s="144"/>
      <c r="F42" s="144"/>
      <c r="G42" s="144"/>
      <c r="H42" s="144"/>
      <c r="I42" s="144"/>
      <c r="J42" s="144"/>
      <c r="K42" s="144"/>
      <c r="L42" s="134"/>
      <c r="M42" s="135"/>
    </row>
    <row r="43" spans="1:16" ht="21.75" customHeight="1" thickBot="1" x14ac:dyDescent="0.25">
      <c r="B43" s="136" t="s">
        <v>88</v>
      </c>
      <c r="C43" s="137" t="s">
        <v>102</v>
      </c>
      <c r="D43" s="146"/>
      <c r="E43" s="146"/>
      <c r="F43" s="146"/>
      <c r="G43" s="146"/>
      <c r="H43" s="146"/>
      <c r="I43" s="146"/>
      <c r="J43" s="146"/>
      <c r="K43" s="146"/>
      <c r="L43" s="138"/>
      <c r="M43" s="139"/>
    </row>
    <row r="44" spans="1:16" ht="7.5" customHeight="1" x14ac:dyDescent="0.2">
      <c r="B44" s="140"/>
      <c r="C44" s="140"/>
      <c r="D44" s="140"/>
      <c r="E44" s="141"/>
      <c r="F44" s="141"/>
      <c r="G44" s="141"/>
      <c r="H44" s="141"/>
      <c r="I44" s="141"/>
      <c r="J44" s="141"/>
      <c r="K44" s="141"/>
      <c r="L44" s="141"/>
      <c r="M44" s="141"/>
    </row>
    <row r="45" spans="1:16" ht="23.25" customHeight="1" x14ac:dyDescent="0.2">
      <c r="A45" s="341"/>
      <c r="B45" s="341"/>
      <c r="C45" s="341"/>
      <c r="D45" s="341"/>
      <c r="E45" s="341"/>
      <c r="F45" s="341"/>
      <c r="G45" s="341"/>
      <c r="H45" s="341"/>
      <c r="I45" s="341"/>
      <c r="J45" s="341"/>
      <c r="K45" s="341"/>
      <c r="L45" s="341"/>
      <c r="M45" s="341"/>
    </row>
  </sheetData>
  <sheetProtection selectLockedCells="1"/>
  <mergeCells count="86">
    <mergeCell ref="D40:K40"/>
    <mergeCell ref="D41:K41"/>
    <mergeCell ref="B36:D36"/>
    <mergeCell ref="M20:M21"/>
    <mergeCell ref="F3:G3"/>
    <mergeCell ref="I11:I12"/>
    <mergeCell ref="F9:F10"/>
    <mergeCell ref="I9:I10"/>
    <mergeCell ref="E13:E16"/>
    <mergeCell ref="F13:F16"/>
    <mergeCell ref="E11:E12"/>
    <mergeCell ref="B4:C5"/>
    <mergeCell ref="D4:D5"/>
    <mergeCell ref="E4:E5"/>
    <mergeCell ref="F4:F5"/>
    <mergeCell ref="G4:H4"/>
    <mergeCell ref="A45:M45"/>
    <mergeCell ref="M22:M31"/>
    <mergeCell ref="J22:J31"/>
    <mergeCell ref="H23:H25"/>
    <mergeCell ref="H28:H30"/>
    <mergeCell ref="I28:I31"/>
    <mergeCell ref="K28:K31"/>
    <mergeCell ref="B6:B34"/>
    <mergeCell ref="C6:C16"/>
    <mergeCell ref="D6:D8"/>
    <mergeCell ref="E6:E8"/>
    <mergeCell ref="F6:F8"/>
    <mergeCell ref="I6:I8"/>
    <mergeCell ref="D9:D16"/>
    <mergeCell ref="E9:E10"/>
    <mergeCell ref="F11:F12"/>
    <mergeCell ref="I4:J4"/>
    <mergeCell ref="M4:M5"/>
    <mergeCell ref="K4:L4"/>
    <mergeCell ref="H2:K2"/>
    <mergeCell ref="H3:M3"/>
    <mergeCell ref="J6:J8"/>
    <mergeCell ref="F22:F31"/>
    <mergeCell ref="J9:J10"/>
    <mergeCell ref="J11:J12"/>
    <mergeCell ref="I13:I16"/>
    <mergeCell ref="J13:J16"/>
    <mergeCell ref="F17:F19"/>
    <mergeCell ref="D17:D19"/>
    <mergeCell ref="E20:E21"/>
    <mergeCell ref="F20:F21"/>
    <mergeCell ref="E17:E19"/>
    <mergeCell ref="B35:D35"/>
    <mergeCell ref="C17:C19"/>
    <mergeCell ref="C20:C34"/>
    <mergeCell ref="D22:D31"/>
    <mergeCell ref="E22:E31"/>
    <mergeCell ref="D32:D34"/>
    <mergeCell ref="D20:D21"/>
    <mergeCell ref="E32:E34"/>
    <mergeCell ref="F32:F34"/>
    <mergeCell ref="K17:K19"/>
    <mergeCell ref="K20:K21"/>
    <mergeCell ref="K32:K34"/>
    <mergeCell ref="I24:I26"/>
    <mergeCell ref="I17:I19"/>
    <mergeCell ref="J17:J19"/>
    <mergeCell ref="I20:I21"/>
    <mergeCell ref="J20:J21"/>
    <mergeCell ref="I32:I34"/>
    <mergeCell ref="J32:J34"/>
    <mergeCell ref="K24:K26"/>
    <mergeCell ref="K9:K10"/>
    <mergeCell ref="L9:L10"/>
    <mergeCell ref="K6:K8"/>
    <mergeCell ref="K11:K12"/>
    <mergeCell ref="K13:K16"/>
    <mergeCell ref="M6:M8"/>
    <mergeCell ref="M9:M10"/>
    <mergeCell ref="M11:M12"/>
    <mergeCell ref="L11:L12"/>
    <mergeCell ref="L32:L34"/>
    <mergeCell ref="M32:M34"/>
    <mergeCell ref="M13:M16"/>
    <mergeCell ref="L22:L31"/>
    <mergeCell ref="M17:M19"/>
    <mergeCell ref="L13:L16"/>
    <mergeCell ref="L17:L19"/>
    <mergeCell ref="L20:L21"/>
    <mergeCell ref="L6:L8"/>
  </mergeCells>
  <phoneticPr fontId="2"/>
  <conditionalFormatting sqref="I6:I8">
    <cfRule type="cellIs" dxfId="14" priority="13" stopIfTrue="1" operator="equal">
      <formula>$F$6</formula>
    </cfRule>
  </conditionalFormatting>
  <conditionalFormatting sqref="I9:I10">
    <cfRule type="cellIs" dxfId="13" priority="55" stopIfTrue="1" operator="equal">
      <formula>$F$9</formula>
    </cfRule>
  </conditionalFormatting>
  <conditionalFormatting sqref="I11:I12">
    <cfRule type="cellIs" dxfId="12" priority="54" stopIfTrue="1" operator="equal">
      <formula>$F$11</formula>
    </cfRule>
  </conditionalFormatting>
  <conditionalFormatting sqref="I13:I16">
    <cfRule type="cellIs" dxfId="11" priority="52" stopIfTrue="1" operator="equal">
      <formula>$F$13</formula>
    </cfRule>
  </conditionalFormatting>
  <conditionalFormatting sqref="I17:I19">
    <cfRule type="cellIs" dxfId="10" priority="27" stopIfTrue="1" operator="equal">
      <formula>$F$17</formula>
    </cfRule>
  </conditionalFormatting>
  <conditionalFormatting sqref="I20:I21 K20:K21">
    <cfRule type="cellIs" dxfId="9" priority="47" stopIfTrue="1" operator="equal">
      <formula>$F$20</formula>
    </cfRule>
  </conditionalFormatting>
  <conditionalFormatting sqref="I23">
    <cfRule type="cellIs" dxfId="8" priority="7" stopIfTrue="1" operator="equal">
      <formula>#REF!</formula>
    </cfRule>
  </conditionalFormatting>
  <conditionalFormatting sqref="I32:I34">
    <cfRule type="cellIs" dxfId="7" priority="9" stopIfTrue="1" operator="equal">
      <formula>$F$20</formula>
    </cfRule>
  </conditionalFormatting>
  <conditionalFormatting sqref="K6">
    <cfRule type="cellIs" dxfId="6" priority="33" stopIfTrue="1" operator="equal">
      <formula>$F$6</formula>
    </cfRule>
  </conditionalFormatting>
  <conditionalFormatting sqref="K9:K10">
    <cfRule type="cellIs" dxfId="5" priority="43" stopIfTrue="1" operator="equal">
      <formula>$F$9</formula>
    </cfRule>
  </conditionalFormatting>
  <conditionalFormatting sqref="K11:K12">
    <cfRule type="cellIs" dxfId="4" priority="42" stopIfTrue="1" operator="equal">
      <formula>$F$11</formula>
    </cfRule>
  </conditionalFormatting>
  <conditionalFormatting sqref="K13:K16">
    <cfRule type="cellIs" dxfId="3" priority="40" stopIfTrue="1" operator="equal">
      <formula>$F$13</formula>
    </cfRule>
  </conditionalFormatting>
  <conditionalFormatting sqref="K17:K19">
    <cfRule type="cellIs" dxfId="2" priority="58" stopIfTrue="1" operator="equal">
      <formula>#REF!</formula>
    </cfRule>
  </conditionalFormatting>
  <conditionalFormatting sqref="K23">
    <cfRule type="cellIs" dxfId="1" priority="6" stopIfTrue="1" operator="equal">
      <formula>#REF!</formula>
    </cfRule>
  </conditionalFormatting>
  <conditionalFormatting sqref="K32:K34">
    <cfRule type="cellIs" dxfId="0" priority="8" stopIfTrue="1" operator="equal">
      <formula>$F$20</formula>
    </cfRule>
  </conditionalFormatting>
  <dataValidations count="9">
    <dataValidation type="list" allowBlank="1" showInputMessage="1" showErrorMessage="1" sqref="I6:I8" xr:uid="{00000000-0002-0000-0400-000001000000}">
      <formula1>$H$6:$H$8</formula1>
    </dataValidation>
    <dataValidation type="list" allowBlank="1" showInputMessage="1" showErrorMessage="1" sqref="I17:I19" xr:uid="{00000000-0002-0000-0400-000003000000}">
      <formula1>$H$17:$H$19</formula1>
    </dataValidation>
    <dataValidation type="list" allowBlank="1" showInputMessage="1" showErrorMessage="1" sqref="I11:I12 K11:K12" xr:uid="{00000000-0002-0000-0400-000005000000}">
      <formula1>$H$11:$H$12</formula1>
    </dataValidation>
    <dataValidation type="list" allowBlank="1" showInputMessage="1" showErrorMessage="1" sqref="I9:I10 K9:K10" xr:uid="{00000000-0002-0000-0400-000006000000}">
      <formula1>$H$9:$H$10</formula1>
    </dataValidation>
    <dataValidation type="list" allowBlank="1" showInputMessage="1" showErrorMessage="1" sqref="I13:I16 K13:K16" xr:uid="{00000000-0002-0000-0400-000007000000}">
      <formula1>$H$13:$H$16</formula1>
    </dataValidation>
    <dataValidation type="decimal" allowBlank="1" showInputMessage="1" showErrorMessage="1" sqref="K24:K26 I24:I26" xr:uid="{00000000-0002-0000-0400-000008000000}">
      <formula1>1</formula1>
      <formula2>100</formula2>
    </dataValidation>
    <dataValidation type="list" allowBlank="1" showInputMessage="1" showErrorMessage="1" sqref="K32:K34 I32:I34" xr:uid="{00000000-0002-0000-0400-000009000000}">
      <formula1>$H$32:$H$34</formula1>
    </dataValidation>
    <dataValidation type="list" allowBlank="1" showInputMessage="1" showErrorMessage="1" sqref="I23 K23" xr:uid="{00000000-0002-0000-0400-00000A000000}">
      <formula1>"三重県の工事評定点,中部地方整備局工事成績評定平均点,近畿地方整備局工事成績評定平均点"</formula1>
    </dataValidation>
    <dataValidation type="list" allowBlank="1" showInputMessage="1" showErrorMessage="1" sqref="K20:K21 I20:I21" xr:uid="{00000000-0002-0000-0400-000002000000}">
      <formula1>$H$20:$H$21</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6"/>
  <sheetViews>
    <sheetView showGridLines="0" view="pageBreakPreview" zoomScale="70" zoomScaleNormal="100" zoomScaleSheetLayoutView="70" workbookViewId="0"/>
  </sheetViews>
  <sheetFormatPr defaultColWidth="3.08984375" defaultRowHeight="18" customHeight="1" x14ac:dyDescent="0.2"/>
  <cols>
    <col min="1" max="51" width="3.90625" style="162" customWidth="1"/>
    <col min="52" max="16384" width="3.08984375" style="162"/>
  </cols>
  <sheetData>
    <row r="1" spans="1:35" ht="22.5" customHeight="1" x14ac:dyDescent="0.2">
      <c r="A1" s="186" t="s">
        <v>103</v>
      </c>
      <c r="O1" s="163"/>
      <c r="P1" s="163"/>
      <c r="Q1" s="163"/>
      <c r="R1" s="164"/>
      <c r="S1" s="164"/>
      <c r="T1" s="164"/>
      <c r="U1" s="164"/>
      <c r="V1" s="164"/>
      <c r="W1" s="164"/>
      <c r="X1" s="164"/>
      <c r="Y1" s="164"/>
      <c r="Z1" s="164"/>
      <c r="AA1" s="164"/>
      <c r="AB1" s="164"/>
      <c r="AC1" s="164"/>
      <c r="AD1" s="164"/>
      <c r="AE1" s="164"/>
      <c r="AF1" s="164"/>
      <c r="AG1" s="164"/>
      <c r="AH1" s="164"/>
      <c r="AI1" s="164"/>
    </row>
    <row r="2" spans="1:35" ht="22.5" customHeight="1" thickBot="1" x14ac:dyDescent="0.25">
      <c r="O2" s="462" t="s">
        <v>104</v>
      </c>
      <c r="P2" s="463"/>
      <c r="Q2" s="464"/>
      <c r="R2" s="459"/>
      <c r="S2" s="460"/>
      <c r="T2" s="460"/>
      <c r="U2" s="460"/>
      <c r="V2" s="460"/>
      <c r="W2" s="460"/>
      <c r="X2" s="460"/>
      <c r="Y2" s="460"/>
      <c r="Z2" s="460"/>
      <c r="AA2" s="460"/>
      <c r="AB2" s="460"/>
      <c r="AC2" s="460"/>
      <c r="AD2" s="460"/>
      <c r="AE2" s="460"/>
      <c r="AF2" s="460"/>
      <c r="AG2" s="460"/>
      <c r="AH2" s="460"/>
      <c r="AI2" s="461"/>
    </row>
    <row r="3" spans="1:35" ht="15" customHeight="1" x14ac:dyDescent="0.2">
      <c r="A3" s="413" t="s">
        <v>105</v>
      </c>
      <c r="B3" s="414"/>
      <c r="C3" s="414"/>
      <c r="D3" s="414"/>
      <c r="E3" s="414"/>
      <c r="F3" s="414"/>
      <c r="G3" s="414"/>
      <c r="H3" s="414"/>
      <c r="I3" s="414"/>
      <c r="J3" s="414"/>
      <c r="K3" s="414"/>
      <c r="L3" s="414"/>
      <c r="M3" s="414"/>
      <c r="N3" s="414"/>
      <c r="O3" s="414"/>
      <c r="P3" s="414"/>
      <c r="Q3" s="414"/>
      <c r="R3" s="414"/>
      <c r="S3" s="414"/>
      <c r="T3" s="414"/>
      <c r="U3" s="414"/>
      <c r="V3" s="414"/>
      <c r="W3" s="414"/>
      <c r="X3" s="414"/>
      <c r="Y3" s="414"/>
      <c r="Z3" s="414"/>
      <c r="AA3" s="414"/>
      <c r="AB3" s="414"/>
      <c r="AC3" s="414"/>
      <c r="AD3" s="414"/>
      <c r="AE3" s="414"/>
      <c r="AF3" s="414"/>
      <c r="AG3" s="414"/>
      <c r="AH3" s="414"/>
      <c r="AI3" s="415"/>
    </row>
    <row r="4" spans="1:35" ht="15" customHeight="1" x14ac:dyDescent="0.2">
      <c r="A4" s="416"/>
      <c r="B4" s="417"/>
      <c r="C4" s="417"/>
      <c r="D4" s="417"/>
      <c r="E4" s="417"/>
      <c r="F4" s="417"/>
      <c r="G4" s="417"/>
      <c r="H4" s="417"/>
      <c r="I4" s="417"/>
      <c r="J4" s="417"/>
      <c r="K4" s="417"/>
      <c r="L4" s="417"/>
      <c r="M4" s="417"/>
      <c r="N4" s="417"/>
      <c r="O4" s="417"/>
      <c r="P4" s="417"/>
      <c r="Q4" s="417"/>
      <c r="R4" s="417"/>
      <c r="S4" s="417"/>
      <c r="T4" s="417"/>
      <c r="U4" s="417"/>
      <c r="V4" s="417"/>
      <c r="W4" s="417"/>
      <c r="X4" s="417"/>
      <c r="Y4" s="417"/>
      <c r="Z4" s="417"/>
      <c r="AA4" s="417"/>
      <c r="AB4" s="417"/>
      <c r="AC4" s="417"/>
      <c r="AD4" s="417"/>
      <c r="AE4" s="417"/>
      <c r="AF4" s="417"/>
      <c r="AG4" s="417"/>
      <c r="AH4" s="417"/>
      <c r="AI4" s="418"/>
    </row>
    <row r="5" spans="1:35" ht="20" customHeight="1" x14ac:dyDescent="0.2">
      <c r="A5" s="440" t="s">
        <v>16</v>
      </c>
      <c r="B5" s="393"/>
      <c r="C5" s="393"/>
      <c r="D5" s="393"/>
      <c r="E5" s="474" t="s">
        <v>106</v>
      </c>
      <c r="F5" s="475"/>
      <c r="G5" s="475"/>
      <c r="H5" s="475"/>
      <c r="I5" s="476"/>
      <c r="J5" s="468"/>
      <c r="K5" s="468"/>
      <c r="L5" s="468"/>
      <c r="M5" s="468"/>
      <c r="N5" s="468"/>
      <c r="O5" s="468"/>
      <c r="P5" s="468"/>
      <c r="Q5" s="468"/>
      <c r="R5" s="468"/>
      <c r="S5" s="468"/>
      <c r="T5" s="468"/>
      <c r="U5" s="468"/>
      <c r="V5" s="468"/>
      <c r="W5" s="468"/>
      <c r="X5" s="468"/>
      <c r="Y5" s="468"/>
      <c r="Z5" s="468"/>
      <c r="AA5" s="468"/>
      <c r="AB5" s="468"/>
      <c r="AC5" s="468"/>
      <c r="AD5" s="468"/>
      <c r="AE5" s="468"/>
      <c r="AF5" s="468"/>
      <c r="AG5" s="468"/>
      <c r="AH5" s="468"/>
      <c r="AI5" s="469"/>
    </row>
    <row r="6" spans="1:35" ht="20" customHeight="1" x14ac:dyDescent="0.2">
      <c r="A6" s="423"/>
      <c r="B6" s="408"/>
      <c r="C6" s="408"/>
      <c r="D6" s="408"/>
      <c r="E6" s="474"/>
      <c r="F6" s="475"/>
      <c r="G6" s="475"/>
      <c r="H6" s="475"/>
      <c r="I6" s="476"/>
      <c r="J6" s="470"/>
      <c r="K6" s="470"/>
      <c r="L6" s="470"/>
      <c r="M6" s="470"/>
      <c r="N6" s="470"/>
      <c r="O6" s="470"/>
      <c r="P6" s="470"/>
      <c r="Q6" s="470"/>
      <c r="R6" s="470"/>
      <c r="S6" s="470"/>
      <c r="T6" s="470"/>
      <c r="U6" s="470"/>
      <c r="V6" s="470"/>
      <c r="W6" s="470"/>
      <c r="X6" s="470"/>
      <c r="Y6" s="470"/>
      <c r="Z6" s="470"/>
      <c r="AA6" s="470"/>
      <c r="AB6" s="470"/>
      <c r="AC6" s="470"/>
      <c r="AD6" s="470"/>
      <c r="AE6" s="470"/>
      <c r="AF6" s="470"/>
      <c r="AG6" s="470"/>
      <c r="AH6" s="470"/>
      <c r="AI6" s="471"/>
    </row>
    <row r="7" spans="1:35" ht="20" customHeight="1" x14ac:dyDescent="0.2">
      <c r="A7" s="423"/>
      <c r="B7" s="408"/>
      <c r="C7" s="408"/>
      <c r="D7" s="408"/>
      <c r="E7" s="474" t="s">
        <v>107</v>
      </c>
      <c r="F7" s="475"/>
      <c r="G7" s="475"/>
      <c r="H7" s="475"/>
      <c r="I7" s="476"/>
      <c r="J7" s="395" t="s">
        <v>108</v>
      </c>
      <c r="K7" s="395"/>
      <c r="L7" s="395"/>
      <c r="M7" s="395"/>
      <c r="N7" s="395"/>
      <c r="O7" s="395"/>
      <c r="P7" s="395"/>
      <c r="Q7" s="395"/>
      <c r="R7" s="395"/>
      <c r="S7" s="395"/>
      <c r="T7" s="395"/>
      <c r="U7" s="395"/>
      <c r="V7" s="395"/>
      <c r="W7" s="395"/>
      <c r="X7" s="395"/>
      <c r="Y7" s="395"/>
      <c r="Z7" s="395"/>
      <c r="AA7" s="395"/>
      <c r="AB7" s="395"/>
      <c r="AC7" s="395"/>
      <c r="AD7" s="395"/>
      <c r="AE7" s="395"/>
      <c r="AF7" s="395"/>
      <c r="AG7" s="395"/>
      <c r="AH7" s="395"/>
      <c r="AI7" s="396"/>
    </row>
    <row r="8" spans="1:35" ht="20" customHeight="1" x14ac:dyDescent="0.2">
      <c r="A8" s="423"/>
      <c r="B8" s="408"/>
      <c r="C8" s="408"/>
      <c r="D8" s="408"/>
      <c r="E8" s="477" t="s">
        <v>109</v>
      </c>
      <c r="F8" s="439"/>
      <c r="G8" s="439"/>
      <c r="H8" s="439"/>
      <c r="I8" s="478"/>
      <c r="J8" s="472"/>
      <c r="K8" s="472"/>
      <c r="L8" s="472"/>
      <c r="M8" s="472"/>
      <c r="N8" s="472"/>
      <c r="O8" s="472"/>
      <c r="P8" s="472"/>
      <c r="Q8" s="472"/>
      <c r="R8" s="472"/>
      <c r="S8" s="472"/>
      <c r="T8" s="472"/>
      <c r="U8" s="472"/>
      <c r="V8" s="472"/>
      <c r="W8" s="472"/>
      <c r="X8" s="472"/>
      <c r="Y8" s="472"/>
      <c r="Z8" s="472"/>
      <c r="AA8" s="472"/>
      <c r="AB8" s="472"/>
      <c r="AC8" s="472"/>
      <c r="AD8" s="472"/>
      <c r="AE8" s="472"/>
      <c r="AF8" s="472"/>
      <c r="AG8" s="472"/>
      <c r="AH8" s="472"/>
      <c r="AI8" s="473"/>
    </row>
    <row r="9" spans="1:35" ht="20" customHeight="1" x14ac:dyDescent="0.2">
      <c r="A9" s="441"/>
      <c r="B9" s="389"/>
      <c r="C9" s="389"/>
      <c r="D9" s="389"/>
      <c r="E9" s="474"/>
      <c r="F9" s="475"/>
      <c r="G9" s="475"/>
      <c r="H9" s="475"/>
      <c r="I9" s="476"/>
      <c r="J9" s="470"/>
      <c r="K9" s="470"/>
      <c r="L9" s="470"/>
      <c r="M9" s="470"/>
      <c r="N9" s="470"/>
      <c r="O9" s="470"/>
      <c r="P9" s="470"/>
      <c r="Q9" s="470"/>
      <c r="R9" s="470"/>
      <c r="S9" s="470"/>
      <c r="T9" s="470"/>
      <c r="U9" s="470"/>
      <c r="V9" s="470"/>
      <c r="W9" s="470"/>
      <c r="X9" s="470"/>
      <c r="Y9" s="470"/>
      <c r="Z9" s="470"/>
      <c r="AA9" s="470"/>
      <c r="AB9" s="470"/>
      <c r="AC9" s="470"/>
      <c r="AD9" s="470"/>
      <c r="AE9" s="470"/>
      <c r="AF9" s="470"/>
      <c r="AG9" s="470"/>
      <c r="AH9" s="470"/>
      <c r="AI9" s="471"/>
    </row>
    <row r="10" spans="1:35" ht="15" customHeight="1" x14ac:dyDescent="0.2">
      <c r="A10" s="465" t="s">
        <v>112</v>
      </c>
      <c r="B10" s="466"/>
      <c r="C10" s="466"/>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c r="AD10" s="466"/>
      <c r="AE10" s="466"/>
      <c r="AF10" s="466"/>
      <c r="AG10" s="466"/>
      <c r="AH10" s="466"/>
      <c r="AI10" s="467"/>
    </row>
    <row r="11" spans="1:35" ht="15" customHeight="1" x14ac:dyDescent="0.2">
      <c r="A11" s="416"/>
      <c r="B11" s="417"/>
      <c r="C11" s="417"/>
      <c r="D11" s="417"/>
      <c r="E11" s="417"/>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c r="AD11" s="466"/>
      <c r="AE11" s="466"/>
      <c r="AF11" s="466"/>
      <c r="AG11" s="466"/>
      <c r="AH11" s="466"/>
      <c r="AI11" s="467"/>
    </row>
    <row r="12" spans="1:35" ht="19.5" customHeight="1" x14ac:dyDescent="0.2">
      <c r="A12" s="436" t="s">
        <v>28</v>
      </c>
      <c r="B12" s="437"/>
      <c r="C12" s="437"/>
      <c r="D12" s="437"/>
      <c r="E12" s="390" t="s">
        <v>110</v>
      </c>
      <c r="F12" s="391"/>
      <c r="G12" s="391"/>
      <c r="H12" s="391"/>
      <c r="I12" s="392"/>
      <c r="J12" s="387"/>
      <c r="K12" s="387"/>
      <c r="L12" s="387"/>
      <c r="M12" s="387"/>
      <c r="N12" s="387"/>
      <c r="O12" s="387"/>
      <c r="P12" s="387"/>
      <c r="Q12" s="387"/>
      <c r="R12" s="387"/>
      <c r="S12" s="387"/>
      <c r="T12" s="387"/>
      <c r="U12" s="387"/>
      <c r="V12" s="387"/>
      <c r="W12" s="387"/>
      <c r="X12" s="387"/>
      <c r="Y12" s="387"/>
      <c r="Z12" s="387"/>
      <c r="AA12" s="387"/>
      <c r="AB12" s="387"/>
      <c r="AC12" s="387"/>
      <c r="AD12" s="387"/>
      <c r="AE12" s="387"/>
      <c r="AF12" s="387"/>
      <c r="AG12" s="387"/>
      <c r="AH12" s="387"/>
      <c r="AI12" s="388"/>
    </row>
    <row r="13" spans="1:35" ht="19.5" customHeight="1" x14ac:dyDescent="0.2">
      <c r="A13" s="425"/>
      <c r="B13" s="424"/>
      <c r="C13" s="424"/>
      <c r="D13" s="424"/>
      <c r="E13" s="382" t="s">
        <v>111</v>
      </c>
      <c r="F13" s="389"/>
      <c r="G13" s="389"/>
      <c r="H13" s="389"/>
      <c r="I13" s="383"/>
      <c r="J13" s="401"/>
      <c r="K13" s="401"/>
      <c r="L13" s="401"/>
      <c r="M13" s="401"/>
      <c r="N13" s="401"/>
      <c r="O13" s="401"/>
      <c r="P13" s="401"/>
      <c r="Q13" s="401"/>
      <c r="R13" s="401"/>
      <c r="S13" s="401"/>
      <c r="T13" s="401"/>
      <c r="U13" s="401"/>
      <c r="V13" s="401"/>
      <c r="W13" s="401"/>
      <c r="X13" s="401"/>
      <c r="Y13" s="401"/>
      <c r="Z13" s="401"/>
      <c r="AA13" s="401"/>
      <c r="AB13" s="401"/>
      <c r="AC13" s="401"/>
      <c r="AD13" s="401"/>
      <c r="AE13" s="401"/>
      <c r="AF13" s="401"/>
      <c r="AG13" s="401"/>
      <c r="AH13" s="401"/>
      <c r="AI13" s="402"/>
    </row>
    <row r="14" spans="1:35" ht="19.5" customHeight="1" x14ac:dyDescent="0.2">
      <c r="A14" s="425"/>
      <c r="B14" s="424"/>
      <c r="C14" s="424"/>
      <c r="D14" s="424"/>
      <c r="E14" s="390"/>
      <c r="F14" s="391"/>
      <c r="G14" s="391"/>
      <c r="H14" s="391"/>
      <c r="I14" s="392"/>
      <c r="J14" s="401"/>
      <c r="K14" s="401"/>
      <c r="L14" s="401"/>
      <c r="M14" s="401"/>
      <c r="N14" s="401"/>
      <c r="O14" s="401"/>
      <c r="P14" s="401"/>
      <c r="Q14" s="401"/>
      <c r="R14" s="401"/>
      <c r="S14" s="401"/>
      <c r="T14" s="401"/>
      <c r="U14" s="401"/>
      <c r="V14" s="401"/>
      <c r="W14" s="401"/>
      <c r="X14" s="401"/>
      <c r="Y14" s="401"/>
      <c r="Z14" s="401"/>
      <c r="AA14" s="401"/>
      <c r="AB14" s="401"/>
      <c r="AC14" s="401"/>
      <c r="AD14" s="401"/>
      <c r="AE14" s="401"/>
      <c r="AF14" s="401"/>
      <c r="AG14" s="401"/>
      <c r="AH14" s="401"/>
      <c r="AI14" s="402"/>
    </row>
    <row r="15" spans="1:35" ht="19.5" customHeight="1" x14ac:dyDescent="0.2">
      <c r="A15" s="438"/>
      <c r="B15" s="439"/>
      <c r="C15" s="439"/>
      <c r="D15" s="439"/>
      <c r="E15" s="390"/>
      <c r="F15" s="391"/>
      <c r="G15" s="391"/>
      <c r="H15" s="391"/>
      <c r="I15" s="392"/>
      <c r="J15" s="403"/>
      <c r="K15" s="403"/>
      <c r="L15" s="403"/>
      <c r="M15" s="403"/>
      <c r="N15" s="403"/>
      <c r="O15" s="403"/>
      <c r="P15" s="403"/>
      <c r="Q15" s="403"/>
      <c r="R15" s="403"/>
      <c r="S15" s="403"/>
      <c r="T15" s="403"/>
      <c r="U15" s="403"/>
      <c r="V15" s="403"/>
      <c r="W15" s="403"/>
      <c r="X15" s="403"/>
      <c r="Y15" s="403"/>
      <c r="Z15" s="403"/>
      <c r="AA15" s="403"/>
      <c r="AB15" s="403"/>
      <c r="AC15" s="403"/>
      <c r="AD15" s="403"/>
      <c r="AE15" s="403"/>
      <c r="AF15" s="403"/>
      <c r="AG15" s="403"/>
      <c r="AH15" s="403"/>
      <c r="AI15" s="404"/>
    </row>
    <row r="16" spans="1:35" ht="19.5" customHeight="1" x14ac:dyDescent="0.2">
      <c r="A16" s="440" t="s">
        <v>31</v>
      </c>
      <c r="B16" s="393"/>
      <c r="C16" s="393"/>
      <c r="D16" s="393"/>
      <c r="E16" s="378" t="s">
        <v>160</v>
      </c>
      <c r="F16" s="393"/>
      <c r="G16" s="379"/>
      <c r="H16" s="399" t="s">
        <v>174</v>
      </c>
      <c r="I16" s="399"/>
      <c r="J16" s="399"/>
      <c r="K16" s="399"/>
      <c r="L16" s="399"/>
      <c r="M16" s="399"/>
      <c r="N16" s="399"/>
      <c r="O16" s="399"/>
      <c r="P16" s="399"/>
      <c r="Q16" s="399"/>
      <c r="R16" s="399"/>
      <c r="S16" s="399"/>
      <c r="T16" s="451"/>
      <c r="U16" s="398"/>
      <c r="V16" s="397"/>
      <c r="W16" s="398"/>
      <c r="X16" s="397"/>
      <c r="Y16" s="398"/>
      <c r="Z16" s="397"/>
      <c r="AA16" s="398"/>
      <c r="AB16" s="397"/>
      <c r="AC16" s="454"/>
      <c r="AD16" s="449" t="s">
        <v>113</v>
      </c>
      <c r="AE16" s="449"/>
      <c r="AF16" s="449"/>
      <c r="AG16" s="449"/>
      <c r="AH16" s="449"/>
      <c r="AI16" s="450"/>
    </row>
    <row r="17" spans="1:39" ht="19.5" customHeight="1" x14ac:dyDescent="0.2">
      <c r="A17" s="441"/>
      <c r="B17" s="389"/>
      <c r="C17" s="389"/>
      <c r="D17" s="389"/>
      <c r="E17" s="382"/>
      <c r="F17" s="389"/>
      <c r="G17" s="383"/>
      <c r="H17" s="400"/>
      <c r="I17" s="400"/>
      <c r="J17" s="400"/>
      <c r="K17" s="400"/>
      <c r="L17" s="400"/>
      <c r="M17" s="400"/>
      <c r="N17" s="400"/>
      <c r="O17" s="400"/>
      <c r="P17" s="400"/>
      <c r="Q17" s="400"/>
      <c r="R17" s="400"/>
      <c r="S17" s="400"/>
      <c r="T17" s="453"/>
      <c r="U17" s="407"/>
      <c r="V17" s="405"/>
      <c r="W17" s="407"/>
      <c r="X17" s="405"/>
      <c r="Y17" s="407"/>
      <c r="Z17" s="405"/>
      <c r="AA17" s="407"/>
      <c r="AB17" s="405"/>
      <c r="AC17" s="406"/>
      <c r="AD17" s="452" t="str">
        <f>IF(COUNTA(T16:AC17)=0,"",ROUNDDOWN(((SUM(T16:AC17)+75))/(COUNTA(T16:AC17)+1),1))</f>
        <v/>
      </c>
      <c r="AE17" s="452"/>
      <c r="AF17" s="452"/>
      <c r="AG17" s="452"/>
      <c r="AH17" s="452"/>
      <c r="AI17" s="165" t="s">
        <v>114</v>
      </c>
    </row>
    <row r="18" spans="1:39" ht="19.5" customHeight="1" x14ac:dyDescent="0.2">
      <c r="A18" s="442" t="s">
        <v>115</v>
      </c>
      <c r="B18" s="443"/>
      <c r="C18" s="443"/>
      <c r="D18" s="443"/>
      <c r="E18" s="394" t="s">
        <v>197</v>
      </c>
      <c r="F18" s="395"/>
      <c r="G18" s="395"/>
      <c r="H18" s="395"/>
      <c r="I18" s="395"/>
      <c r="J18" s="395"/>
      <c r="K18" s="395"/>
      <c r="L18" s="395"/>
      <c r="M18" s="395"/>
      <c r="N18" s="395"/>
      <c r="O18" s="395"/>
      <c r="P18" s="395"/>
      <c r="Q18" s="395"/>
      <c r="R18" s="395"/>
      <c r="S18" s="395"/>
      <c r="T18" s="395"/>
      <c r="U18" s="395"/>
      <c r="V18" s="395"/>
      <c r="W18" s="395"/>
      <c r="X18" s="395"/>
      <c r="Y18" s="395"/>
      <c r="Z18" s="395"/>
      <c r="AA18" s="395"/>
      <c r="AB18" s="395"/>
      <c r="AC18" s="395"/>
      <c r="AD18" s="395"/>
      <c r="AE18" s="395"/>
      <c r="AF18" s="395"/>
      <c r="AG18" s="395"/>
      <c r="AH18" s="395"/>
      <c r="AI18" s="396"/>
    </row>
    <row r="19" spans="1:39" ht="19.5" customHeight="1" x14ac:dyDescent="0.2">
      <c r="A19" s="444"/>
      <c r="B19" s="445"/>
      <c r="C19" s="445"/>
      <c r="D19" s="445"/>
      <c r="E19" s="378">
        <v>1</v>
      </c>
      <c r="F19" s="379"/>
      <c r="G19" s="375" t="s">
        <v>110</v>
      </c>
      <c r="H19" s="375"/>
      <c r="I19" s="375"/>
      <c r="J19" s="375"/>
      <c r="K19" s="375"/>
      <c r="L19" s="386"/>
      <c r="M19" s="387"/>
      <c r="N19" s="387"/>
      <c r="O19" s="387"/>
      <c r="P19" s="387"/>
      <c r="Q19" s="387"/>
      <c r="R19" s="387"/>
      <c r="S19" s="387"/>
      <c r="T19" s="387"/>
      <c r="U19" s="387"/>
      <c r="V19" s="387"/>
      <c r="W19" s="387"/>
      <c r="X19" s="387"/>
      <c r="Y19" s="387"/>
      <c r="Z19" s="387"/>
      <c r="AA19" s="387"/>
      <c r="AB19" s="387"/>
      <c r="AC19" s="387"/>
      <c r="AD19" s="387"/>
      <c r="AE19" s="387"/>
      <c r="AF19" s="387"/>
      <c r="AG19" s="387"/>
      <c r="AH19" s="387"/>
      <c r="AI19" s="388"/>
    </row>
    <row r="20" spans="1:39" ht="19.5" customHeight="1" x14ac:dyDescent="0.2">
      <c r="A20" s="444"/>
      <c r="B20" s="445"/>
      <c r="C20" s="445"/>
      <c r="D20" s="445"/>
      <c r="E20" s="380"/>
      <c r="F20" s="381"/>
      <c r="G20" s="375" t="s">
        <v>111</v>
      </c>
      <c r="H20" s="375"/>
      <c r="I20" s="375"/>
      <c r="J20" s="375"/>
      <c r="K20" s="375"/>
      <c r="L20" s="448"/>
      <c r="M20" s="395"/>
      <c r="N20" s="395"/>
      <c r="O20" s="395"/>
      <c r="P20" s="395"/>
      <c r="Q20" s="395"/>
      <c r="R20" s="395"/>
      <c r="S20" s="395"/>
      <c r="T20" s="395"/>
      <c r="U20" s="395"/>
      <c r="V20" s="395"/>
      <c r="W20" s="395"/>
      <c r="X20" s="395"/>
      <c r="Y20" s="395"/>
      <c r="Z20" s="395"/>
      <c r="AA20" s="395"/>
      <c r="AB20" s="395"/>
      <c r="AC20" s="395"/>
      <c r="AD20" s="395"/>
      <c r="AE20" s="395"/>
      <c r="AF20" s="395"/>
      <c r="AG20" s="395"/>
      <c r="AH20" s="395"/>
      <c r="AI20" s="396"/>
    </row>
    <row r="21" spans="1:39" ht="19.5" customHeight="1" x14ac:dyDescent="0.2">
      <c r="A21" s="444"/>
      <c r="B21" s="445"/>
      <c r="C21" s="445"/>
      <c r="D21" s="445"/>
      <c r="E21" s="380"/>
      <c r="F21" s="381"/>
      <c r="G21" s="375"/>
      <c r="H21" s="375"/>
      <c r="I21" s="375"/>
      <c r="J21" s="375"/>
      <c r="K21" s="375"/>
      <c r="L21" s="448"/>
      <c r="M21" s="395"/>
      <c r="N21" s="395"/>
      <c r="O21" s="395"/>
      <c r="P21" s="395"/>
      <c r="Q21" s="395"/>
      <c r="R21" s="395"/>
      <c r="S21" s="395"/>
      <c r="T21" s="395"/>
      <c r="U21" s="395"/>
      <c r="V21" s="395"/>
      <c r="W21" s="395"/>
      <c r="X21" s="395"/>
      <c r="Y21" s="395"/>
      <c r="Z21" s="395"/>
      <c r="AA21" s="395"/>
      <c r="AB21" s="395"/>
      <c r="AC21" s="395"/>
      <c r="AD21" s="395"/>
      <c r="AE21" s="395"/>
      <c r="AF21" s="395"/>
      <c r="AG21" s="395"/>
      <c r="AH21" s="395"/>
      <c r="AI21" s="396"/>
    </row>
    <row r="22" spans="1:39" ht="19.5" customHeight="1" x14ac:dyDescent="0.2">
      <c r="A22" s="444"/>
      <c r="B22" s="445"/>
      <c r="C22" s="445"/>
      <c r="D22" s="445"/>
      <c r="E22" s="382"/>
      <c r="F22" s="383"/>
      <c r="G22" s="375"/>
      <c r="H22" s="375"/>
      <c r="I22" s="375"/>
      <c r="J22" s="375"/>
      <c r="K22" s="375"/>
      <c r="L22" s="448"/>
      <c r="M22" s="395"/>
      <c r="N22" s="395"/>
      <c r="O22" s="395"/>
      <c r="P22" s="395"/>
      <c r="Q22" s="395"/>
      <c r="R22" s="395"/>
      <c r="S22" s="395"/>
      <c r="T22" s="395"/>
      <c r="U22" s="395"/>
      <c r="V22" s="395"/>
      <c r="W22" s="395"/>
      <c r="X22" s="395"/>
      <c r="Y22" s="395"/>
      <c r="Z22" s="395"/>
      <c r="AA22" s="395"/>
      <c r="AB22" s="395"/>
      <c r="AC22" s="395"/>
      <c r="AD22" s="395"/>
      <c r="AE22" s="395"/>
      <c r="AF22" s="395"/>
      <c r="AG22" s="395"/>
      <c r="AH22" s="395"/>
      <c r="AI22" s="396"/>
    </row>
    <row r="23" spans="1:39" ht="19.5" customHeight="1" x14ac:dyDescent="0.2">
      <c r="A23" s="444"/>
      <c r="B23" s="445"/>
      <c r="C23" s="445"/>
      <c r="D23" s="445"/>
      <c r="E23" s="378">
        <v>2</v>
      </c>
      <c r="F23" s="379"/>
      <c r="G23" s="375" t="s">
        <v>110</v>
      </c>
      <c r="H23" s="375"/>
      <c r="I23" s="375"/>
      <c r="J23" s="375"/>
      <c r="K23" s="375"/>
      <c r="L23" s="386"/>
      <c r="M23" s="387"/>
      <c r="N23" s="387"/>
      <c r="O23" s="387"/>
      <c r="P23" s="387"/>
      <c r="Q23" s="387"/>
      <c r="R23" s="387"/>
      <c r="S23" s="387"/>
      <c r="T23" s="387"/>
      <c r="U23" s="387"/>
      <c r="V23" s="387"/>
      <c r="W23" s="387"/>
      <c r="X23" s="387"/>
      <c r="Y23" s="387"/>
      <c r="Z23" s="387"/>
      <c r="AA23" s="387"/>
      <c r="AB23" s="387"/>
      <c r="AC23" s="387"/>
      <c r="AD23" s="387"/>
      <c r="AE23" s="387"/>
      <c r="AF23" s="387"/>
      <c r="AG23" s="387"/>
      <c r="AH23" s="387"/>
      <c r="AI23" s="388"/>
    </row>
    <row r="24" spans="1:39" ht="19.5" customHeight="1" x14ac:dyDescent="0.2">
      <c r="A24" s="444"/>
      <c r="B24" s="445"/>
      <c r="C24" s="445"/>
      <c r="D24" s="445"/>
      <c r="E24" s="380"/>
      <c r="F24" s="381"/>
      <c r="G24" s="376" t="s">
        <v>111</v>
      </c>
      <c r="H24" s="376"/>
      <c r="I24" s="376"/>
      <c r="J24" s="376"/>
      <c r="K24" s="376"/>
      <c r="L24" s="455"/>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2"/>
    </row>
    <row r="25" spans="1:39" ht="19.5" customHeight="1" x14ac:dyDescent="0.2">
      <c r="A25" s="444"/>
      <c r="B25" s="445"/>
      <c r="C25" s="445"/>
      <c r="D25" s="445"/>
      <c r="E25" s="380"/>
      <c r="F25" s="381"/>
      <c r="G25" s="375"/>
      <c r="H25" s="375"/>
      <c r="I25" s="375"/>
      <c r="J25" s="375"/>
      <c r="K25" s="375"/>
      <c r="L25" s="455"/>
      <c r="M25" s="401"/>
      <c r="N25" s="401"/>
      <c r="O25" s="401"/>
      <c r="P25" s="401"/>
      <c r="Q25" s="401"/>
      <c r="R25" s="401"/>
      <c r="S25" s="401"/>
      <c r="T25" s="401"/>
      <c r="U25" s="401"/>
      <c r="V25" s="401"/>
      <c r="W25" s="401"/>
      <c r="X25" s="401"/>
      <c r="Y25" s="401"/>
      <c r="Z25" s="401"/>
      <c r="AA25" s="401"/>
      <c r="AB25" s="401"/>
      <c r="AC25" s="401"/>
      <c r="AD25" s="401"/>
      <c r="AE25" s="401"/>
      <c r="AF25" s="401"/>
      <c r="AG25" s="401"/>
      <c r="AH25" s="401"/>
      <c r="AI25" s="402"/>
    </row>
    <row r="26" spans="1:39" ht="19.5" customHeight="1" thickBot="1" x14ac:dyDescent="0.25">
      <c r="A26" s="446"/>
      <c r="B26" s="447"/>
      <c r="C26" s="447"/>
      <c r="D26" s="447"/>
      <c r="E26" s="384"/>
      <c r="F26" s="385"/>
      <c r="G26" s="377"/>
      <c r="H26" s="377"/>
      <c r="I26" s="377"/>
      <c r="J26" s="377"/>
      <c r="K26" s="377"/>
      <c r="L26" s="456"/>
      <c r="M26" s="457"/>
      <c r="N26" s="457"/>
      <c r="O26" s="457"/>
      <c r="P26" s="457"/>
      <c r="Q26" s="457"/>
      <c r="R26" s="457"/>
      <c r="S26" s="457"/>
      <c r="T26" s="457"/>
      <c r="U26" s="457"/>
      <c r="V26" s="457"/>
      <c r="W26" s="457"/>
      <c r="X26" s="457"/>
      <c r="Y26" s="457"/>
      <c r="Z26" s="457"/>
      <c r="AA26" s="457"/>
      <c r="AB26" s="457"/>
      <c r="AC26" s="457"/>
      <c r="AD26" s="457"/>
      <c r="AE26" s="457"/>
      <c r="AF26" s="457"/>
      <c r="AG26" s="457"/>
      <c r="AH26" s="457"/>
      <c r="AI26" s="458"/>
    </row>
    <row r="27" spans="1:39" ht="11.25" customHeight="1" x14ac:dyDescent="0.2">
      <c r="A27" s="166"/>
      <c r="B27" s="166"/>
      <c r="C27" s="166"/>
      <c r="D27" s="166"/>
      <c r="E27" s="166"/>
      <c r="F27" s="163"/>
      <c r="G27" s="163"/>
      <c r="H27" s="163"/>
      <c r="I27" s="163"/>
      <c r="J27" s="163"/>
      <c r="K27" s="163"/>
      <c r="L27" s="163"/>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row>
    <row r="28" spans="1:39" ht="11.25" customHeight="1" thickBot="1" x14ac:dyDescent="0.25">
      <c r="A28" s="167"/>
      <c r="B28" s="167"/>
      <c r="C28" s="167"/>
      <c r="D28" s="163"/>
      <c r="E28" s="163"/>
    </row>
    <row r="29" spans="1:39" ht="15" customHeight="1" x14ac:dyDescent="0.2">
      <c r="A29" s="413" t="s">
        <v>116</v>
      </c>
      <c r="B29" s="414"/>
      <c r="C29" s="414"/>
      <c r="D29" s="414"/>
      <c r="E29" s="414"/>
      <c r="F29" s="414"/>
      <c r="G29" s="414"/>
      <c r="H29" s="414"/>
      <c r="I29" s="414"/>
      <c r="J29" s="414"/>
      <c r="K29" s="414"/>
      <c r="L29" s="414"/>
      <c r="M29" s="414"/>
      <c r="N29" s="414"/>
      <c r="O29" s="414"/>
      <c r="P29" s="414"/>
      <c r="Q29" s="414"/>
      <c r="R29" s="414"/>
      <c r="S29" s="414"/>
      <c r="T29" s="414"/>
      <c r="U29" s="414"/>
      <c r="V29" s="414"/>
      <c r="W29" s="414"/>
      <c r="X29" s="414"/>
      <c r="Y29" s="414"/>
      <c r="Z29" s="414"/>
      <c r="AA29" s="414"/>
      <c r="AB29" s="414"/>
      <c r="AC29" s="414"/>
      <c r="AD29" s="414"/>
      <c r="AE29" s="414"/>
      <c r="AF29" s="414"/>
      <c r="AG29" s="414"/>
      <c r="AH29" s="414"/>
      <c r="AI29" s="415"/>
    </row>
    <row r="30" spans="1:39" ht="18" customHeight="1" x14ac:dyDescent="0.2">
      <c r="A30" s="416"/>
      <c r="B30" s="417"/>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8"/>
      <c r="AL30" s="408"/>
      <c r="AM30" s="408"/>
    </row>
    <row r="31" spans="1:39" ht="18" customHeight="1" x14ac:dyDescent="0.2">
      <c r="A31" s="419" t="s">
        <v>117</v>
      </c>
      <c r="B31" s="420"/>
      <c r="C31" s="399" t="s">
        <v>118</v>
      </c>
      <c r="D31" s="399"/>
      <c r="E31" s="399"/>
      <c r="F31" s="399"/>
      <c r="G31" s="399"/>
      <c r="H31" s="399"/>
      <c r="I31" s="399"/>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429"/>
      <c r="AL31" s="408"/>
      <c r="AM31" s="408"/>
    </row>
    <row r="32" spans="1:39" ht="18" customHeight="1" x14ac:dyDescent="0.2">
      <c r="A32" s="421"/>
      <c r="B32" s="422"/>
      <c r="C32" s="430"/>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1"/>
    </row>
    <row r="33" spans="1:35" ht="18" customHeight="1" x14ac:dyDescent="0.2">
      <c r="A33" s="421" t="s">
        <v>119</v>
      </c>
      <c r="B33" s="422"/>
      <c r="C33" s="401" t="s">
        <v>120</v>
      </c>
      <c r="D33" s="401"/>
      <c r="E33" s="401"/>
      <c r="F33" s="401"/>
      <c r="G33" s="401"/>
      <c r="H33" s="401"/>
      <c r="I33" s="401"/>
      <c r="J33" s="401"/>
      <c r="K33" s="401"/>
      <c r="L33" s="401"/>
      <c r="M33" s="401"/>
      <c r="N33" s="401"/>
      <c r="O33" s="401"/>
      <c r="P33" s="401"/>
      <c r="Q33" s="401"/>
      <c r="R33" s="401"/>
      <c r="S33" s="401"/>
      <c r="T33" s="401"/>
      <c r="U33" s="401"/>
      <c r="V33" s="401"/>
      <c r="W33" s="401"/>
      <c r="X33" s="401"/>
      <c r="Y33" s="401"/>
      <c r="Z33" s="401"/>
      <c r="AA33" s="401"/>
      <c r="AB33" s="401"/>
      <c r="AC33" s="401"/>
      <c r="AD33" s="401"/>
      <c r="AE33" s="401"/>
      <c r="AF33" s="401"/>
      <c r="AG33" s="401"/>
      <c r="AH33" s="401"/>
      <c r="AI33" s="402"/>
    </row>
    <row r="34" spans="1:35" ht="18" customHeight="1" x14ac:dyDescent="0.2">
      <c r="A34" s="421"/>
      <c r="B34" s="422"/>
      <c r="C34" s="401"/>
      <c r="D34" s="401"/>
      <c r="E34" s="401"/>
      <c r="F34" s="401"/>
      <c r="G34" s="401"/>
      <c r="H34" s="401"/>
      <c r="I34" s="401"/>
      <c r="J34" s="401"/>
      <c r="K34" s="401"/>
      <c r="L34" s="401"/>
      <c r="M34" s="401"/>
      <c r="N34" s="401"/>
      <c r="O34" s="401"/>
      <c r="P34" s="401"/>
      <c r="Q34" s="401"/>
      <c r="R34" s="401"/>
      <c r="S34" s="401"/>
      <c r="T34" s="401"/>
      <c r="U34" s="401"/>
      <c r="V34" s="401"/>
      <c r="W34" s="401"/>
      <c r="X34" s="401"/>
      <c r="Y34" s="401"/>
      <c r="Z34" s="401"/>
      <c r="AA34" s="401"/>
      <c r="AB34" s="401"/>
      <c r="AC34" s="401"/>
      <c r="AD34" s="401"/>
      <c r="AE34" s="401"/>
      <c r="AF34" s="401"/>
      <c r="AG34" s="401"/>
      <c r="AH34" s="401"/>
      <c r="AI34" s="402"/>
    </row>
    <row r="35" spans="1:35" ht="18" customHeight="1" thickBot="1" x14ac:dyDescent="0.25">
      <c r="A35" s="168"/>
      <c r="B35" s="169"/>
      <c r="C35" s="169"/>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1"/>
    </row>
    <row r="36" spans="1:35" ht="18" customHeight="1" thickTop="1" x14ac:dyDescent="0.2">
      <c r="A36" s="426" t="s">
        <v>121</v>
      </c>
      <c r="B36" s="427"/>
      <c r="C36" s="427"/>
      <c r="D36" s="427"/>
      <c r="E36" s="427"/>
      <c r="F36" s="427"/>
      <c r="G36" s="427"/>
      <c r="H36" s="427"/>
      <c r="I36" s="427"/>
      <c r="J36" s="427"/>
      <c r="K36" s="427"/>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8"/>
    </row>
    <row r="37" spans="1:35" ht="18" customHeight="1" x14ac:dyDescent="0.2">
      <c r="A37" s="416"/>
      <c r="B37" s="417"/>
      <c r="C37" s="417"/>
      <c r="D37" s="417"/>
      <c r="E37" s="417"/>
      <c r="F37" s="417"/>
      <c r="G37" s="417"/>
      <c r="H37" s="417"/>
      <c r="I37" s="417"/>
      <c r="J37" s="417"/>
      <c r="K37" s="417"/>
      <c r="L37" s="417"/>
      <c r="M37" s="417"/>
      <c r="N37" s="417"/>
      <c r="O37" s="417"/>
      <c r="P37" s="417"/>
      <c r="Q37" s="417"/>
      <c r="R37" s="417"/>
      <c r="S37" s="417"/>
      <c r="T37" s="417"/>
      <c r="U37" s="417"/>
      <c r="V37" s="417"/>
      <c r="W37" s="417"/>
      <c r="X37" s="417"/>
      <c r="Y37" s="417"/>
      <c r="Z37" s="417"/>
      <c r="AA37" s="417"/>
      <c r="AB37" s="417"/>
      <c r="AC37" s="417"/>
      <c r="AD37" s="417"/>
      <c r="AE37" s="417"/>
      <c r="AF37" s="417"/>
      <c r="AG37" s="417"/>
      <c r="AH37" s="417"/>
      <c r="AI37" s="418"/>
    </row>
    <row r="38" spans="1:35" ht="18" customHeight="1" x14ac:dyDescent="0.2">
      <c r="A38" s="172" t="s">
        <v>122</v>
      </c>
      <c r="B38" s="173"/>
      <c r="C38" s="173"/>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5"/>
    </row>
    <row r="39" spans="1:35" ht="18" customHeight="1" x14ac:dyDescent="0.2">
      <c r="A39" s="423" t="s">
        <v>123</v>
      </c>
      <c r="B39" s="424"/>
      <c r="C39" s="430" t="s">
        <v>175</v>
      </c>
      <c r="D39" s="430"/>
      <c r="E39" s="430"/>
      <c r="F39" s="430"/>
      <c r="G39" s="430"/>
      <c r="H39" s="430"/>
      <c r="I39" s="430"/>
      <c r="J39" s="430"/>
      <c r="K39" s="430"/>
      <c r="L39" s="430"/>
      <c r="M39" s="430"/>
      <c r="N39" s="430"/>
      <c r="O39" s="430"/>
      <c r="P39" s="430"/>
      <c r="Q39" s="430"/>
      <c r="R39" s="430"/>
      <c r="S39" s="430"/>
      <c r="T39" s="430"/>
      <c r="U39" s="430"/>
      <c r="V39" s="430"/>
      <c r="W39" s="430"/>
      <c r="X39" s="430"/>
      <c r="Y39" s="430"/>
      <c r="Z39" s="430"/>
      <c r="AA39" s="430"/>
      <c r="AB39" s="430"/>
      <c r="AC39" s="430"/>
      <c r="AD39" s="430"/>
      <c r="AE39" s="430"/>
      <c r="AF39" s="430"/>
      <c r="AG39" s="430"/>
      <c r="AH39" s="430"/>
      <c r="AI39" s="431"/>
    </row>
    <row r="40" spans="1:35" ht="18" customHeight="1" x14ac:dyDescent="0.2">
      <c r="A40" s="425"/>
      <c r="B40" s="424"/>
      <c r="C40" s="430"/>
      <c r="D40" s="430"/>
      <c r="E40" s="430"/>
      <c r="F40" s="430"/>
      <c r="G40" s="430"/>
      <c r="H40" s="430"/>
      <c r="I40" s="430"/>
      <c r="J40" s="430"/>
      <c r="K40" s="430"/>
      <c r="L40" s="430"/>
      <c r="M40" s="430"/>
      <c r="N40" s="430"/>
      <c r="O40" s="430"/>
      <c r="P40" s="430"/>
      <c r="Q40" s="430"/>
      <c r="R40" s="430"/>
      <c r="S40" s="430"/>
      <c r="T40" s="430"/>
      <c r="U40" s="430"/>
      <c r="V40" s="430"/>
      <c r="W40" s="430"/>
      <c r="X40" s="430"/>
      <c r="Y40" s="430"/>
      <c r="Z40" s="430"/>
      <c r="AA40" s="430"/>
      <c r="AB40" s="430"/>
      <c r="AC40" s="430"/>
      <c r="AD40" s="430"/>
      <c r="AE40" s="430"/>
      <c r="AF40" s="430"/>
      <c r="AG40" s="430"/>
      <c r="AH40" s="430"/>
      <c r="AI40" s="431"/>
    </row>
    <row r="41" spans="1:35" ht="18" customHeight="1" x14ac:dyDescent="0.2">
      <c r="A41" s="425"/>
      <c r="B41" s="424"/>
      <c r="C41" s="430"/>
      <c r="D41" s="430"/>
      <c r="E41" s="430"/>
      <c r="F41" s="430"/>
      <c r="G41" s="430"/>
      <c r="H41" s="430"/>
      <c r="I41" s="430"/>
      <c r="J41" s="430"/>
      <c r="K41" s="430"/>
      <c r="L41" s="430"/>
      <c r="M41" s="430"/>
      <c r="N41" s="430"/>
      <c r="O41" s="430"/>
      <c r="P41" s="430"/>
      <c r="Q41" s="430"/>
      <c r="R41" s="430"/>
      <c r="S41" s="430"/>
      <c r="T41" s="430"/>
      <c r="U41" s="430"/>
      <c r="V41" s="430"/>
      <c r="W41" s="430"/>
      <c r="X41" s="430"/>
      <c r="Y41" s="430"/>
      <c r="Z41" s="430"/>
      <c r="AA41" s="430"/>
      <c r="AB41" s="430"/>
      <c r="AC41" s="430"/>
      <c r="AD41" s="430"/>
      <c r="AE41" s="430"/>
      <c r="AF41" s="430"/>
      <c r="AG41" s="430"/>
      <c r="AH41" s="430"/>
      <c r="AI41" s="431"/>
    </row>
    <row r="42" spans="1:35" ht="18" customHeight="1" x14ac:dyDescent="0.2">
      <c r="A42" s="176"/>
      <c r="D42" s="162" t="s">
        <v>124</v>
      </c>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8"/>
    </row>
    <row r="43" spans="1:35" ht="18" customHeight="1" x14ac:dyDescent="0.2">
      <c r="A43" s="179"/>
      <c r="B43" s="180"/>
      <c r="C43" s="180"/>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c r="AG43" s="181"/>
      <c r="AH43" s="181"/>
      <c r="AI43" s="182"/>
    </row>
    <row r="44" spans="1:35" ht="18" customHeight="1" x14ac:dyDescent="0.2">
      <c r="A44" s="183"/>
      <c r="B44" s="180"/>
      <c r="C44" s="180"/>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2"/>
    </row>
    <row r="45" spans="1:35" ht="18" customHeight="1" x14ac:dyDescent="0.2">
      <c r="A45" s="179"/>
      <c r="B45" s="181"/>
      <c r="C45" s="181"/>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2"/>
    </row>
    <row r="46" spans="1:35" ht="18" customHeight="1" x14ac:dyDescent="0.2">
      <c r="A46" s="179"/>
      <c r="B46" s="181"/>
      <c r="C46" s="181"/>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2"/>
    </row>
    <row r="47" spans="1:35" ht="18" customHeight="1" x14ac:dyDescent="0.2">
      <c r="A47" s="179"/>
      <c r="B47" s="181"/>
      <c r="C47" s="181"/>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2"/>
    </row>
    <row r="48" spans="1:35" ht="18" customHeight="1" x14ac:dyDescent="0.2">
      <c r="A48" s="176"/>
      <c r="AI48" s="184"/>
    </row>
    <row r="49" spans="1:35" ht="18" customHeight="1" x14ac:dyDescent="0.2">
      <c r="A49" s="176"/>
      <c r="AI49" s="184"/>
    </row>
    <row r="50" spans="1:35" ht="18" customHeight="1" x14ac:dyDescent="0.2">
      <c r="A50" s="176"/>
      <c r="AI50" s="184"/>
    </row>
    <row r="51" spans="1:35" ht="18" customHeight="1" x14ac:dyDescent="0.2">
      <c r="A51" s="185" t="s">
        <v>139</v>
      </c>
      <c r="B51" s="173"/>
      <c r="C51" s="173"/>
      <c r="D51" s="174"/>
      <c r="E51" s="174"/>
      <c r="F51" s="174"/>
      <c r="G51" s="174"/>
      <c r="H51" s="174"/>
      <c r="I51" s="174"/>
      <c r="J51" s="174"/>
      <c r="K51" s="174"/>
      <c r="L51" s="174"/>
      <c r="M51" s="174"/>
      <c r="N51" s="174"/>
      <c r="O51" s="174"/>
      <c r="P51" s="174"/>
      <c r="Q51" s="174"/>
      <c r="R51" s="174"/>
      <c r="S51" s="174"/>
      <c r="T51" s="174"/>
      <c r="U51" s="174"/>
      <c r="V51" s="174"/>
      <c r="W51" s="174"/>
      <c r="X51" s="174"/>
      <c r="Y51" s="174"/>
      <c r="Z51" s="174"/>
      <c r="AA51" s="174"/>
      <c r="AB51" s="174"/>
      <c r="AC51" s="174"/>
      <c r="AD51" s="174"/>
      <c r="AE51" s="174"/>
      <c r="AF51" s="174"/>
      <c r="AG51" s="174"/>
      <c r="AH51" s="174"/>
      <c r="AI51" s="175"/>
    </row>
    <row r="52" spans="1:35" ht="18" customHeight="1" x14ac:dyDescent="0.2">
      <c r="A52" s="409" t="s">
        <v>119</v>
      </c>
      <c r="B52" s="410"/>
      <c r="C52" s="432" t="s">
        <v>157</v>
      </c>
      <c r="D52" s="432"/>
      <c r="E52" s="432"/>
      <c r="F52" s="432"/>
      <c r="G52" s="432"/>
      <c r="H52" s="432"/>
      <c r="I52" s="432"/>
      <c r="J52" s="432"/>
      <c r="K52" s="432"/>
      <c r="L52" s="432"/>
      <c r="M52" s="432"/>
      <c r="N52" s="432"/>
      <c r="O52" s="432"/>
      <c r="P52" s="432"/>
      <c r="Q52" s="432"/>
      <c r="R52" s="432"/>
      <c r="S52" s="432"/>
      <c r="T52" s="432"/>
      <c r="U52" s="432"/>
      <c r="V52" s="432"/>
      <c r="W52" s="432"/>
      <c r="X52" s="432"/>
      <c r="Y52" s="432"/>
      <c r="Z52" s="432"/>
      <c r="AA52" s="432"/>
      <c r="AB52" s="432"/>
      <c r="AC52" s="432"/>
      <c r="AD52" s="432"/>
      <c r="AE52" s="432"/>
      <c r="AF52" s="432"/>
      <c r="AG52" s="432"/>
      <c r="AH52" s="432"/>
      <c r="AI52" s="433"/>
    </row>
    <row r="53" spans="1:35" ht="18" customHeight="1" thickBot="1" x14ac:dyDescent="0.25">
      <c r="A53" s="411"/>
      <c r="B53" s="412"/>
      <c r="C53" s="434"/>
      <c r="D53" s="434"/>
      <c r="E53" s="434"/>
      <c r="F53" s="434"/>
      <c r="G53" s="434"/>
      <c r="H53" s="434"/>
      <c r="I53" s="434"/>
      <c r="J53" s="434"/>
      <c r="K53" s="434"/>
      <c r="L53" s="434"/>
      <c r="M53" s="434"/>
      <c r="N53" s="434"/>
      <c r="O53" s="434"/>
      <c r="P53" s="434"/>
      <c r="Q53" s="434"/>
      <c r="R53" s="434"/>
      <c r="S53" s="434"/>
      <c r="T53" s="434"/>
      <c r="U53" s="434"/>
      <c r="V53" s="434"/>
      <c r="W53" s="434"/>
      <c r="X53" s="434"/>
      <c r="Y53" s="434"/>
      <c r="Z53" s="434"/>
      <c r="AA53" s="434"/>
      <c r="AB53" s="434"/>
      <c r="AC53" s="434"/>
      <c r="AD53" s="434"/>
      <c r="AE53" s="434"/>
      <c r="AF53" s="434"/>
      <c r="AG53" s="434"/>
      <c r="AH53" s="434"/>
      <c r="AI53" s="435"/>
    </row>
    <row r="63" spans="1:35" ht="26.25" customHeight="1" x14ac:dyDescent="0.2"/>
    <row r="64" spans="1:35" ht="26.25" customHeight="1" x14ac:dyDescent="0.2"/>
    <row r="65" ht="26.25" customHeight="1" x14ac:dyDescent="0.2"/>
    <row r="66" ht="26.25" customHeight="1" x14ac:dyDescent="0.2"/>
  </sheetData>
  <sheetProtection selectLockedCells="1"/>
  <mergeCells count="54">
    <mergeCell ref="J12:AI12"/>
    <mergeCell ref="J5:AI6"/>
    <mergeCell ref="J8:AI9"/>
    <mergeCell ref="E5:I6"/>
    <mergeCell ref="E7:I7"/>
    <mergeCell ref="E8:I9"/>
    <mergeCell ref="R2:AI2"/>
    <mergeCell ref="O2:Q2"/>
    <mergeCell ref="A10:AI11"/>
    <mergeCell ref="J7:AI7"/>
    <mergeCell ref="A3:AI4"/>
    <mergeCell ref="A5:D9"/>
    <mergeCell ref="A12:D15"/>
    <mergeCell ref="A16:D17"/>
    <mergeCell ref="A18:D26"/>
    <mergeCell ref="E12:I12"/>
    <mergeCell ref="L20:AI22"/>
    <mergeCell ref="X17:Y17"/>
    <mergeCell ref="AD16:AI16"/>
    <mergeCell ref="Z17:AA17"/>
    <mergeCell ref="T16:U16"/>
    <mergeCell ref="V16:W16"/>
    <mergeCell ref="AD17:AH17"/>
    <mergeCell ref="T17:U17"/>
    <mergeCell ref="X16:Y16"/>
    <mergeCell ref="AB16:AC16"/>
    <mergeCell ref="L24:AI26"/>
    <mergeCell ref="L19:AI19"/>
    <mergeCell ref="AL30:AM31"/>
    <mergeCell ref="A52:B53"/>
    <mergeCell ref="A29:AI30"/>
    <mergeCell ref="A31:B32"/>
    <mergeCell ref="A33:B34"/>
    <mergeCell ref="A39:B41"/>
    <mergeCell ref="A36:AI37"/>
    <mergeCell ref="C31:AI32"/>
    <mergeCell ref="C33:AI34"/>
    <mergeCell ref="C39:AI41"/>
    <mergeCell ref="C52:AI53"/>
    <mergeCell ref="E13:I15"/>
    <mergeCell ref="E16:G17"/>
    <mergeCell ref="E18:AI18"/>
    <mergeCell ref="G19:K19"/>
    <mergeCell ref="G20:K22"/>
    <mergeCell ref="Z16:AA16"/>
    <mergeCell ref="H16:S17"/>
    <mergeCell ref="J13:AI15"/>
    <mergeCell ref="AB17:AC17"/>
    <mergeCell ref="V17:W17"/>
    <mergeCell ref="G23:K23"/>
    <mergeCell ref="G24:K26"/>
    <mergeCell ref="E19:F22"/>
    <mergeCell ref="E23:F26"/>
    <mergeCell ref="L23:AI23"/>
  </mergeCells>
  <phoneticPr fontId="2"/>
  <dataValidations xWindow="861" yWindow="271" count="1">
    <dataValidation type="whole" allowBlank="1" showInputMessage="1" showErrorMessage="1" sqref="T16:AC17"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CF81"/>
  <sheetViews>
    <sheetView view="pageBreakPreview" zoomScaleNormal="100" zoomScaleSheetLayoutView="100" workbookViewId="0"/>
  </sheetViews>
  <sheetFormatPr defaultColWidth="3.08984375" defaultRowHeight="13" x14ac:dyDescent="0.2"/>
  <cols>
    <col min="1" max="3" width="1.6328125" style="2" customWidth="1"/>
    <col min="4" max="41" width="2" style="2" customWidth="1"/>
    <col min="42" max="42" width="2.90625" style="2" customWidth="1"/>
    <col min="43" max="83" width="2" style="2" customWidth="1"/>
    <col min="84" max="84" width="3.6328125" style="2" customWidth="1"/>
    <col min="85" max="16384" width="3.08984375" style="2"/>
  </cols>
  <sheetData>
    <row r="1" spans="1:84" ht="18.75" customHeight="1" x14ac:dyDescent="0.2">
      <c r="A1" s="45" t="s">
        <v>125</v>
      </c>
      <c r="B1" s="1"/>
      <c r="Z1" s="3"/>
      <c r="AA1" s="3"/>
      <c r="AB1" s="3"/>
      <c r="AC1" s="3"/>
      <c r="AD1" s="3"/>
      <c r="AE1" s="3"/>
      <c r="AF1" s="3"/>
      <c r="AG1" s="3"/>
      <c r="AH1" s="3"/>
      <c r="AI1" s="3"/>
      <c r="AJ1" s="3"/>
      <c r="AK1" s="3"/>
      <c r="AL1" s="3"/>
      <c r="AM1" s="3"/>
      <c r="AN1" s="3"/>
      <c r="AO1" s="3"/>
      <c r="AP1" s="4"/>
    </row>
    <row r="2" spans="1:84" ht="18.75" customHeight="1" x14ac:dyDescent="0.2">
      <c r="A2" s="497" t="s">
        <v>126</v>
      </c>
      <c r="B2" s="497"/>
      <c r="C2" s="497"/>
      <c r="D2" s="497"/>
      <c r="E2" s="497"/>
      <c r="F2" s="497"/>
      <c r="G2" s="498"/>
      <c r="H2" s="498"/>
      <c r="I2" s="498"/>
      <c r="J2" s="498"/>
      <c r="K2" s="498"/>
      <c r="L2" s="498"/>
      <c r="M2" s="498"/>
      <c r="N2" s="498"/>
      <c r="O2" s="498"/>
      <c r="P2" s="498"/>
      <c r="Q2" s="498"/>
      <c r="R2" s="498"/>
      <c r="S2" s="498"/>
      <c r="T2" s="498"/>
      <c r="U2" s="498"/>
      <c r="V2" s="498"/>
      <c r="W2" s="498"/>
      <c r="X2" s="498"/>
      <c r="Y2" s="498"/>
      <c r="Z2" s="498"/>
      <c r="AA2" s="498"/>
      <c r="AB2" s="498"/>
      <c r="AC2" s="498"/>
      <c r="AD2" s="498"/>
      <c r="AE2" s="498"/>
      <c r="AF2" s="498"/>
      <c r="AG2" s="498"/>
      <c r="AH2" s="498"/>
      <c r="AI2" s="498"/>
      <c r="AJ2" s="498"/>
      <c r="AK2" s="498"/>
      <c r="AL2" s="498"/>
      <c r="AM2" s="498"/>
      <c r="AN2" s="498"/>
      <c r="AO2" s="498"/>
      <c r="AP2" s="498"/>
      <c r="AQ2" s="15"/>
      <c r="AR2" s="15"/>
      <c r="AS2" s="15"/>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16"/>
    </row>
    <row r="3" spans="1:84" ht="18.75" customHeight="1" x14ac:dyDescent="0.2">
      <c r="A3" s="499" t="s">
        <v>127</v>
      </c>
      <c r="B3" s="500"/>
      <c r="C3" s="500"/>
      <c r="D3" s="500"/>
      <c r="E3" s="500"/>
      <c r="F3" s="501"/>
      <c r="G3" s="502"/>
      <c r="H3" s="503"/>
      <c r="I3" s="503"/>
      <c r="J3" s="503"/>
      <c r="K3" s="503"/>
      <c r="L3" s="503"/>
      <c r="M3" s="503"/>
      <c r="N3" s="503"/>
      <c r="O3" s="503"/>
      <c r="P3" s="503"/>
      <c r="Q3" s="503"/>
      <c r="R3" s="503"/>
      <c r="S3" s="503"/>
      <c r="T3" s="503"/>
      <c r="U3" s="503"/>
      <c r="V3" s="503"/>
      <c r="W3" s="503"/>
      <c r="X3" s="503"/>
      <c r="Y3" s="503"/>
      <c r="Z3" s="503"/>
      <c r="AA3" s="503"/>
      <c r="AB3" s="503"/>
      <c r="AC3" s="503"/>
      <c r="AD3" s="503"/>
      <c r="AE3" s="503"/>
      <c r="AF3" s="503"/>
      <c r="AG3" s="503"/>
      <c r="AH3" s="503"/>
      <c r="AI3" s="503"/>
      <c r="AJ3" s="503"/>
      <c r="AK3" s="503"/>
      <c r="AL3" s="503"/>
      <c r="AM3" s="503"/>
      <c r="AN3" s="503"/>
      <c r="AO3" s="503"/>
      <c r="AP3" s="504"/>
      <c r="AQ3" s="505" t="s">
        <v>128</v>
      </c>
      <c r="AR3" s="505"/>
      <c r="AS3" s="505"/>
      <c r="AT3" s="505"/>
      <c r="AU3" s="505"/>
      <c r="AV3" s="505"/>
      <c r="AW3" s="505"/>
      <c r="AX3" s="505"/>
      <c r="AY3" s="505"/>
      <c r="AZ3" s="505"/>
      <c r="BA3" s="505"/>
      <c r="BB3" s="505"/>
      <c r="BC3" s="505"/>
      <c r="BD3" s="505"/>
      <c r="BE3" s="505"/>
      <c r="BF3" s="505"/>
      <c r="BG3" s="505"/>
      <c r="BH3" s="505"/>
      <c r="BI3" s="505"/>
      <c r="BJ3" s="505"/>
      <c r="BK3" s="505"/>
      <c r="BL3" s="505"/>
      <c r="BM3" s="505"/>
      <c r="BN3" s="505"/>
      <c r="BO3" s="505"/>
      <c r="BP3" s="505"/>
      <c r="BQ3" s="505"/>
      <c r="BR3" s="505"/>
      <c r="BS3" s="505"/>
      <c r="BT3" s="505"/>
      <c r="BU3" s="505"/>
      <c r="BV3" s="505"/>
      <c r="BW3" s="505"/>
      <c r="BX3" s="505"/>
      <c r="BY3" s="505"/>
      <c r="BZ3" s="505"/>
      <c r="CA3" s="505"/>
      <c r="CB3" s="505"/>
      <c r="CC3" s="505"/>
      <c r="CD3" s="505"/>
      <c r="CE3" s="505"/>
      <c r="CF3" s="505"/>
    </row>
    <row r="4" spans="1:84" ht="22.5" customHeight="1" thickBot="1" x14ac:dyDescent="0.25">
      <c r="A4" s="479" t="s">
        <v>129</v>
      </c>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480"/>
      <c r="AO4" s="480"/>
      <c r="AP4" s="481"/>
      <c r="AQ4" s="482" t="s">
        <v>130</v>
      </c>
      <c r="AR4" s="483"/>
      <c r="AS4" s="483"/>
      <c r="AT4" s="483"/>
      <c r="AU4" s="483"/>
      <c r="AV4" s="483"/>
      <c r="AW4" s="483"/>
      <c r="AX4" s="483"/>
      <c r="AY4" s="483"/>
      <c r="AZ4" s="483"/>
      <c r="BA4" s="483"/>
      <c r="BB4" s="483"/>
      <c r="BC4" s="483"/>
      <c r="BD4" s="483"/>
      <c r="BE4" s="483"/>
      <c r="BF4" s="483"/>
      <c r="BG4" s="483"/>
      <c r="BH4" s="483"/>
      <c r="BI4" s="483"/>
      <c r="BJ4" s="483"/>
      <c r="BK4" s="483"/>
      <c r="BL4" s="483"/>
      <c r="BM4" s="483"/>
      <c r="BN4" s="483"/>
      <c r="BO4" s="483"/>
      <c r="BP4" s="483"/>
      <c r="BQ4" s="483"/>
      <c r="BR4" s="483"/>
      <c r="BS4" s="483"/>
      <c r="BT4" s="483"/>
      <c r="BU4" s="483"/>
      <c r="BV4" s="483"/>
      <c r="BW4" s="483"/>
      <c r="BX4" s="483"/>
      <c r="BY4" s="483"/>
      <c r="BZ4" s="483"/>
      <c r="CA4" s="483"/>
      <c r="CB4" s="483"/>
      <c r="CC4" s="483"/>
      <c r="CD4" s="483"/>
      <c r="CE4" s="483"/>
      <c r="CF4" s="484"/>
    </row>
    <row r="5" spans="1:84" ht="13.5" customHeight="1" thickTop="1" x14ac:dyDescent="0.2">
      <c r="A5" s="485" t="s">
        <v>131</v>
      </c>
      <c r="B5" s="486"/>
      <c r="C5" s="487"/>
      <c r="D5" s="6" t="s">
        <v>132</v>
      </c>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8"/>
      <c r="AP5" s="9" t="s">
        <v>133</v>
      </c>
      <c r="AQ5" s="17"/>
      <c r="AR5" s="191" t="s">
        <v>88</v>
      </c>
      <c r="AS5" s="191" t="s">
        <v>171</v>
      </c>
      <c r="AT5" s="41"/>
      <c r="AU5" s="18"/>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19"/>
    </row>
    <row r="6" spans="1:84" ht="13.5" customHeight="1" x14ac:dyDescent="0.2">
      <c r="A6" s="488"/>
      <c r="B6" s="489"/>
      <c r="C6" s="490"/>
      <c r="D6" s="10"/>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8"/>
      <c r="AP6" s="9">
        <v>2</v>
      </c>
      <c r="AQ6" s="20"/>
      <c r="AR6" s="190" t="s">
        <v>170</v>
      </c>
      <c r="AS6" s="190" t="s">
        <v>172</v>
      </c>
      <c r="AT6" s="42"/>
      <c r="AU6" s="21"/>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22"/>
    </row>
    <row r="7" spans="1:84" ht="13.5" customHeight="1" x14ac:dyDescent="0.2">
      <c r="A7" s="488"/>
      <c r="B7" s="489"/>
      <c r="C7" s="490"/>
      <c r="D7" s="10"/>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8"/>
      <c r="AP7" s="9">
        <v>3</v>
      </c>
      <c r="AQ7" s="20"/>
      <c r="AR7" s="190" t="s">
        <v>88</v>
      </c>
      <c r="AS7" s="190" t="s">
        <v>169</v>
      </c>
      <c r="AT7" s="42"/>
      <c r="AU7" s="21"/>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22"/>
    </row>
    <row r="8" spans="1:84" ht="13.5" customHeight="1" x14ac:dyDescent="0.2">
      <c r="A8" s="488"/>
      <c r="B8" s="489"/>
      <c r="C8" s="490"/>
      <c r="D8" s="10"/>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8"/>
      <c r="AP8" s="9">
        <v>4</v>
      </c>
      <c r="AQ8" s="20"/>
      <c r="AR8" s="190" t="s">
        <v>88</v>
      </c>
      <c r="AS8" s="190" t="s">
        <v>168</v>
      </c>
      <c r="AT8" s="42"/>
      <c r="AU8" s="21"/>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22"/>
    </row>
    <row r="9" spans="1:84" ht="13.5" customHeight="1" x14ac:dyDescent="0.2">
      <c r="A9" s="488"/>
      <c r="B9" s="489"/>
      <c r="C9" s="490"/>
      <c r="D9" s="11"/>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3"/>
      <c r="AP9" s="14">
        <v>5</v>
      </c>
      <c r="AQ9" s="20"/>
      <c r="AR9" s="190" t="s">
        <v>88</v>
      </c>
      <c r="AS9" s="190" t="s">
        <v>167</v>
      </c>
      <c r="AT9" s="42"/>
      <c r="AU9" s="21"/>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22"/>
    </row>
    <row r="10" spans="1:84" ht="13.5" customHeight="1" x14ac:dyDescent="0.2">
      <c r="A10" s="488"/>
      <c r="B10" s="489"/>
      <c r="C10" s="490"/>
      <c r="D10" s="10" t="s">
        <v>134</v>
      </c>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8"/>
      <c r="AP10" s="9">
        <v>1</v>
      </c>
      <c r="AQ10" s="20"/>
      <c r="AR10" s="190" t="s">
        <v>88</v>
      </c>
      <c r="AS10" s="190" t="s">
        <v>166</v>
      </c>
      <c r="AT10" s="42"/>
      <c r="AU10" s="21"/>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22"/>
    </row>
    <row r="11" spans="1:84" ht="13.5" customHeight="1" x14ac:dyDescent="0.2">
      <c r="A11" s="488"/>
      <c r="B11" s="489"/>
      <c r="C11" s="490"/>
      <c r="D11" s="10"/>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8"/>
      <c r="AP11" s="9">
        <v>2</v>
      </c>
      <c r="AQ11" s="20"/>
      <c r="AR11" s="190" t="s">
        <v>88</v>
      </c>
      <c r="AS11" s="190" t="s">
        <v>165</v>
      </c>
      <c r="AT11" s="43"/>
      <c r="AU11" s="23"/>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5"/>
    </row>
    <row r="12" spans="1:84" ht="13.5" customHeight="1" x14ac:dyDescent="0.2">
      <c r="A12" s="488"/>
      <c r="B12" s="489"/>
      <c r="C12" s="490"/>
      <c r="D12" s="10"/>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8"/>
      <c r="AP12" s="9">
        <v>3</v>
      </c>
      <c r="AQ12" s="20"/>
      <c r="AR12" s="189" t="s">
        <v>88</v>
      </c>
      <c r="AS12" s="190" t="s">
        <v>162</v>
      </c>
      <c r="AT12" s="43"/>
      <c r="AU12" s="23"/>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5"/>
    </row>
    <row r="13" spans="1:84" ht="13.5" customHeight="1" x14ac:dyDescent="0.2">
      <c r="A13" s="488"/>
      <c r="B13" s="489"/>
      <c r="C13" s="490"/>
      <c r="D13" s="10"/>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8"/>
      <c r="AP13" s="9">
        <v>4</v>
      </c>
      <c r="AQ13" s="20"/>
      <c r="AR13" s="189" t="s">
        <v>88</v>
      </c>
      <c r="AS13" s="190" t="s">
        <v>163</v>
      </c>
      <c r="AT13" s="43"/>
      <c r="AU13" s="23"/>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5"/>
    </row>
    <row r="14" spans="1:84" ht="13.5" customHeight="1" x14ac:dyDescent="0.2">
      <c r="A14" s="488"/>
      <c r="B14" s="489"/>
      <c r="C14" s="490"/>
      <c r="D14" s="11"/>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3"/>
      <c r="AP14" s="14">
        <v>5</v>
      </c>
      <c r="AQ14" s="20"/>
      <c r="AR14" s="189"/>
      <c r="AS14" s="190" t="s">
        <v>135</v>
      </c>
      <c r="AT14" s="43"/>
      <c r="AU14" s="23"/>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5"/>
    </row>
    <row r="15" spans="1:84" ht="13.5" customHeight="1" x14ac:dyDescent="0.2">
      <c r="A15" s="488"/>
      <c r="B15" s="489"/>
      <c r="C15" s="490"/>
      <c r="D15" s="10" t="s">
        <v>136</v>
      </c>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8"/>
      <c r="AP15" s="9">
        <v>1</v>
      </c>
      <c r="AQ15" s="26"/>
      <c r="AR15" s="189" t="s">
        <v>88</v>
      </c>
      <c r="AS15" s="190" t="s">
        <v>164</v>
      </c>
      <c r="AT15" s="44"/>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8"/>
    </row>
    <row r="16" spans="1:84" ht="13.5" customHeight="1" x14ac:dyDescent="0.2">
      <c r="A16" s="488"/>
      <c r="B16" s="489"/>
      <c r="C16" s="490"/>
      <c r="D16" s="10"/>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8"/>
      <c r="AP16" s="9">
        <v>2</v>
      </c>
      <c r="AQ16" s="29"/>
      <c r="AR16" s="30"/>
      <c r="AS16" s="31"/>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32"/>
    </row>
    <row r="17" spans="1:84" ht="13.5" customHeight="1" x14ac:dyDescent="0.2">
      <c r="A17" s="488"/>
      <c r="B17" s="489"/>
      <c r="C17" s="490"/>
      <c r="D17" s="6"/>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8"/>
      <c r="AP17" s="9">
        <v>3</v>
      </c>
      <c r="AQ17" s="33"/>
      <c r="AR17" s="31"/>
      <c r="AS17" s="31"/>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32"/>
    </row>
    <row r="18" spans="1:84" ht="13.5" customHeight="1" x14ac:dyDescent="0.2">
      <c r="A18" s="488"/>
      <c r="B18" s="489"/>
      <c r="C18" s="490"/>
      <c r="D18" s="6"/>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8"/>
      <c r="AP18" s="9">
        <v>4</v>
      </c>
      <c r="AQ18" s="33"/>
      <c r="AR18" s="31"/>
      <c r="AS18" s="31"/>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32"/>
    </row>
    <row r="19" spans="1:84" ht="13.5" customHeight="1" x14ac:dyDescent="0.2">
      <c r="A19" s="491"/>
      <c r="B19" s="492"/>
      <c r="C19" s="493"/>
      <c r="D19" s="11"/>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3"/>
      <c r="AP19" s="14">
        <v>5</v>
      </c>
      <c r="AQ19" s="33"/>
      <c r="AR19" s="31"/>
      <c r="AS19" s="31"/>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32"/>
    </row>
    <row r="20" spans="1:84" ht="13.5" customHeight="1" x14ac:dyDescent="0.2">
      <c r="A20" s="494" t="s">
        <v>137</v>
      </c>
      <c r="B20" s="495"/>
      <c r="C20" s="496"/>
      <c r="D20" s="6" t="s">
        <v>132</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9" t="s">
        <v>133</v>
      </c>
      <c r="AQ20" s="33"/>
      <c r="AR20" s="31"/>
      <c r="AS20" s="31"/>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32"/>
    </row>
    <row r="21" spans="1:84" ht="13.5" customHeight="1" x14ac:dyDescent="0.2">
      <c r="A21" s="488"/>
      <c r="B21" s="489"/>
      <c r="C21" s="490"/>
      <c r="D21" s="10"/>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9">
        <v>2</v>
      </c>
      <c r="AQ21" s="33"/>
      <c r="AR21" s="31"/>
      <c r="AS21" s="31"/>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32"/>
    </row>
    <row r="22" spans="1:84" ht="13.5" customHeight="1" x14ac:dyDescent="0.2">
      <c r="A22" s="488"/>
      <c r="B22" s="489"/>
      <c r="C22" s="490"/>
      <c r="D22" s="10"/>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9">
        <v>3</v>
      </c>
      <c r="AQ22" s="33"/>
      <c r="AR22" s="31"/>
      <c r="AS22" s="31"/>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32"/>
    </row>
    <row r="23" spans="1:84" ht="13.5" customHeight="1" x14ac:dyDescent="0.2">
      <c r="A23" s="488"/>
      <c r="B23" s="489"/>
      <c r="C23" s="490"/>
      <c r="D23" s="10"/>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9">
        <v>4</v>
      </c>
      <c r="AQ23" s="33"/>
      <c r="AR23" s="31"/>
      <c r="AS23" s="31"/>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32"/>
    </row>
    <row r="24" spans="1:84" ht="13.5" customHeight="1" x14ac:dyDescent="0.2">
      <c r="A24" s="488"/>
      <c r="B24" s="489"/>
      <c r="C24" s="490"/>
      <c r="D24" s="11"/>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4">
        <v>5</v>
      </c>
      <c r="AQ24" s="33"/>
      <c r="AR24" s="31"/>
      <c r="AS24" s="31"/>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32"/>
    </row>
    <row r="25" spans="1:84" ht="13.5" customHeight="1" x14ac:dyDescent="0.2">
      <c r="A25" s="488"/>
      <c r="B25" s="489"/>
      <c r="C25" s="490"/>
      <c r="D25" s="10" t="s">
        <v>134</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8"/>
      <c r="AP25" s="9">
        <v>1</v>
      </c>
      <c r="AQ25" s="33"/>
      <c r="AR25" s="31"/>
      <c r="AS25" s="31"/>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32"/>
    </row>
    <row r="26" spans="1:84" ht="13.5" customHeight="1" x14ac:dyDescent="0.2">
      <c r="A26" s="488"/>
      <c r="B26" s="489"/>
      <c r="C26" s="490"/>
      <c r="D26" s="10"/>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8"/>
      <c r="AP26" s="9">
        <v>2</v>
      </c>
      <c r="AQ26" s="33"/>
      <c r="AR26" s="31"/>
      <c r="AS26" s="31"/>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32"/>
    </row>
    <row r="27" spans="1:84" ht="13.5" customHeight="1" x14ac:dyDescent="0.2">
      <c r="A27" s="488"/>
      <c r="B27" s="489"/>
      <c r="C27" s="490"/>
      <c r="D27" s="10"/>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8"/>
      <c r="AP27" s="9">
        <v>3</v>
      </c>
      <c r="AQ27" s="33"/>
      <c r="AR27" s="31"/>
      <c r="AS27" s="31"/>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2"/>
    </row>
    <row r="28" spans="1:84" ht="13.5" customHeight="1" x14ac:dyDescent="0.2">
      <c r="A28" s="488"/>
      <c r="B28" s="489"/>
      <c r="C28" s="490"/>
      <c r="D28" s="10"/>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8"/>
      <c r="AP28" s="9">
        <v>4</v>
      </c>
      <c r="AQ28" s="33"/>
      <c r="AR28" s="31"/>
      <c r="AS28" s="31"/>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2"/>
    </row>
    <row r="29" spans="1:84" ht="13.5" customHeight="1" x14ac:dyDescent="0.2">
      <c r="A29" s="488"/>
      <c r="B29" s="489"/>
      <c r="C29" s="490"/>
      <c r="D29" s="11"/>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3"/>
      <c r="AP29" s="14">
        <v>5</v>
      </c>
      <c r="AQ29" s="33"/>
      <c r="AR29" s="31"/>
      <c r="AS29" s="31"/>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2"/>
    </row>
    <row r="30" spans="1:84" ht="13.5" customHeight="1" x14ac:dyDescent="0.2">
      <c r="A30" s="488"/>
      <c r="B30" s="489"/>
      <c r="C30" s="490"/>
      <c r="D30" s="10" t="s">
        <v>136</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9">
        <v>1</v>
      </c>
      <c r="AQ30" s="33"/>
      <c r="AR30" s="31"/>
      <c r="AS30" s="31"/>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2"/>
    </row>
    <row r="31" spans="1:84" ht="13.5" customHeight="1" x14ac:dyDescent="0.2">
      <c r="A31" s="488"/>
      <c r="B31" s="489"/>
      <c r="C31" s="490"/>
      <c r="D31" s="10"/>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9">
        <v>2</v>
      </c>
      <c r="AQ31" s="33"/>
      <c r="AR31" s="31"/>
      <c r="AS31" s="31"/>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2"/>
    </row>
    <row r="32" spans="1:84" ht="13.5" customHeight="1" x14ac:dyDescent="0.2">
      <c r="A32" s="488"/>
      <c r="B32" s="489"/>
      <c r="C32" s="490"/>
      <c r="D32" s="6"/>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9">
        <v>3</v>
      </c>
      <c r="AQ32" s="35"/>
      <c r="CF32" s="36"/>
    </row>
    <row r="33" spans="1:84" ht="13.5" customHeight="1" x14ac:dyDescent="0.2">
      <c r="A33" s="488"/>
      <c r="B33" s="489"/>
      <c r="C33" s="490"/>
      <c r="D33" s="6"/>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9">
        <v>4</v>
      </c>
      <c r="AQ33" s="35"/>
      <c r="CF33" s="36"/>
    </row>
    <row r="34" spans="1:84" ht="13.5" customHeight="1" x14ac:dyDescent="0.2">
      <c r="A34" s="491"/>
      <c r="B34" s="492"/>
      <c r="C34" s="493"/>
      <c r="D34" s="11"/>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4">
        <v>5</v>
      </c>
      <c r="AQ34" s="35"/>
      <c r="CF34" s="36"/>
    </row>
    <row r="35" spans="1:84" ht="13.5" customHeight="1" x14ac:dyDescent="0.2">
      <c r="A35" s="494" t="s">
        <v>138</v>
      </c>
      <c r="B35" s="495"/>
      <c r="C35" s="496"/>
      <c r="D35" s="6" t="s">
        <v>132</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9">
        <v>1</v>
      </c>
      <c r="AQ35" s="35"/>
      <c r="CF35" s="36"/>
    </row>
    <row r="36" spans="1:84" ht="13.5" customHeight="1" x14ac:dyDescent="0.2">
      <c r="A36" s="488"/>
      <c r="B36" s="489"/>
      <c r="C36" s="490"/>
      <c r="D36" s="10"/>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9">
        <v>2</v>
      </c>
      <c r="AQ36" s="35"/>
      <c r="CF36" s="36"/>
    </row>
    <row r="37" spans="1:84" ht="13.5" customHeight="1" x14ac:dyDescent="0.2">
      <c r="A37" s="488"/>
      <c r="B37" s="489"/>
      <c r="C37" s="490"/>
      <c r="D37" s="10"/>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9">
        <v>3</v>
      </c>
      <c r="AQ37" s="35"/>
      <c r="CF37" s="36"/>
    </row>
    <row r="38" spans="1:84" ht="13.5" customHeight="1" x14ac:dyDescent="0.2">
      <c r="A38" s="488"/>
      <c r="B38" s="489"/>
      <c r="C38" s="490"/>
      <c r="D38" s="10"/>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9">
        <v>4</v>
      </c>
      <c r="AQ38" s="35"/>
      <c r="CF38" s="36"/>
    </row>
    <row r="39" spans="1:84" ht="13.5" customHeight="1" x14ac:dyDescent="0.2">
      <c r="A39" s="488"/>
      <c r="B39" s="489"/>
      <c r="C39" s="490"/>
      <c r="D39" s="11"/>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4">
        <v>5</v>
      </c>
      <c r="AQ39" s="35"/>
      <c r="CF39" s="36"/>
    </row>
    <row r="40" spans="1:84" ht="13.5" customHeight="1" x14ac:dyDescent="0.2">
      <c r="A40" s="488"/>
      <c r="B40" s="489"/>
      <c r="C40" s="490"/>
      <c r="D40" s="10" t="s">
        <v>134</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8"/>
      <c r="AP40" s="9">
        <v>1</v>
      </c>
      <c r="AQ40" s="35"/>
      <c r="CF40" s="36"/>
    </row>
    <row r="41" spans="1:84" ht="13.5" customHeight="1" x14ac:dyDescent="0.2">
      <c r="A41" s="488"/>
      <c r="B41" s="489"/>
      <c r="C41" s="490"/>
      <c r="D41" s="10"/>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8"/>
      <c r="AP41" s="9">
        <v>2</v>
      </c>
      <c r="AQ41" s="35"/>
      <c r="CF41" s="36"/>
    </row>
    <row r="42" spans="1:84" ht="13.5" customHeight="1" x14ac:dyDescent="0.2">
      <c r="A42" s="488"/>
      <c r="B42" s="489"/>
      <c r="C42" s="490"/>
      <c r="D42" s="10"/>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8"/>
      <c r="AP42" s="9">
        <v>3</v>
      </c>
      <c r="AQ42" s="35"/>
      <c r="CF42" s="36"/>
    </row>
    <row r="43" spans="1:84" ht="13.5" customHeight="1" x14ac:dyDescent="0.2">
      <c r="A43" s="488"/>
      <c r="B43" s="489"/>
      <c r="C43" s="490"/>
      <c r="D43" s="10"/>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8"/>
      <c r="AP43" s="9">
        <v>4</v>
      </c>
      <c r="AQ43" s="35"/>
      <c r="CF43" s="36"/>
    </row>
    <row r="44" spans="1:84" ht="13.5" customHeight="1" x14ac:dyDescent="0.2">
      <c r="A44" s="488"/>
      <c r="B44" s="489"/>
      <c r="C44" s="490"/>
      <c r="D44" s="11"/>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3"/>
      <c r="AP44" s="14">
        <v>5</v>
      </c>
      <c r="AQ44" s="35"/>
      <c r="CF44" s="36"/>
    </row>
    <row r="45" spans="1:84" ht="13.5" customHeight="1" x14ac:dyDescent="0.2">
      <c r="A45" s="488"/>
      <c r="B45" s="489"/>
      <c r="C45" s="490"/>
      <c r="D45" s="10" t="s">
        <v>136</v>
      </c>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9">
        <v>1</v>
      </c>
      <c r="AQ45" s="35"/>
      <c r="CF45" s="36"/>
    </row>
    <row r="46" spans="1:84" ht="13.5" customHeight="1" x14ac:dyDescent="0.2">
      <c r="A46" s="488"/>
      <c r="B46" s="489"/>
      <c r="C46" s="490"/>
      <c r="D46" s="10"/>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9">
        <v>2</v>
      </c>
      <c r="AQ46" s="35"/>
      <c r="CF46" s="36"/>
    </row>
    <row r="47" spans="1:84" ht="13.5" customHeight="1" x14ac:dyDescent="0.2">
      <c r="A47" s="488"/>
      <c r="B47" s="489"/>
      <c r="C47" s="490"/>
      <c r="D47" s="6"/>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9">
        <v>3</v>
      </c>
      <c r="AQ47" s="35"/>
      <c r="CF47" s="36"/>
    </row>
    <row r="48" spans="1:84" ht="13.5" customHeight="1" x14ac:dyDescent="0.2">
      <c r="A48" s="488"/>
      <c r="B48" s="489"/>
      <c r="C48" s="490"/>
      <c r="D48" s="6"/>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9">
        <v>4</v>
      </c>
      <c r="AQ48" s="35"/>
      <c r="CF48" s="36"/>
    </row>
    <row r="49" spans="1:84" ht="13.5" customHeight="1" x14ac:dyDescent="0.2">
      <c r="A49" s="491"/>
      <c r="B49" s="492"/>
      <c r="C49" s="493"/>
      <c r="D49" s="11"/>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4">
        <v>5</v>
      </c>
      <c r="AQ49" s="35"/>
      <c r="CF49" s="36"/>
    </row>
    <row r="50" spans="1:84" ht="13.5" customHeight="1" x14ac:dyDescent="0.2">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0">
    <mergeCell ref="A2:F2"/>
    <mergeCell ref="G2:AP2"/>
    <mergeCell ref="A3:F3"/>
    <mergeCell ref="G3:AP3"/>
    <mergeCell ref="AQ3:CF3"/>
    <mergeCell ref="A4:AP4"/>
    <mergeCell ref="AQ4:CF4"/>
    <mergeCell ref="A5:C19"/>
    <mergeCell ref="A20:C34"/>
    <mergeCell ref="A35:C49"/>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AD92A3B-5073-42E8-9DBC-CA3F3A1EE8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評価項目(標準)</vt:lpstr>
      <vt:lpstr>届出書</vt:lpstr>
      <vt:lpstr>様式１</vt:lpstr>
      <vt:lpstr>様式１【経常ＪＶ用】</vt:lpstr>
      <vt:lpstr>様式２</vt:lpstr>
      <vt:lpstr>様式４（対策なし）</vt:lpstr>
      <vt:lpstr>届出書!Print_Area</vt:lpstr>
      <vt:lpstr>'評価項目(標準)'!Print_Area</vt:lpstr>
      <vt:lpstr>様式１!Print_Area</vt:lpstr>
      <vt:lpstr>様式１【経常ＪＶ用】!Print_Area</vt:lpstr>
      <vt:lpstr>様式２!Print_Area</vt:lpstr>
      <vt:lpstr>'様式４（対策なし）'!Print_Area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2026-09-09T10:50:07Z</dcterms:modified>
  <cp:category/>
  <cp:contentStatus/>
</cp:coreProperties>
</file>