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codeName="ThisWorkbook" defaultThemeVersion="124226"/>
  <xr:revisionPtr revIDLastSave="0" documentId="13_ncr:1_{B57AD5AB-3D4A-4861-A077-762085BEAFBC}" xr6:coauthVersionLast="47" xr6:coauthVersionMax="47" xr10:uidLastSave="{00000000-0000-0000-0000-000000000000}"/>
  <bookViews>
    <workbookView xWindow="-28920" yWindow="-6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 name="様式４（対策なし）" sheetId="93" r:id="rId6"/>
  </sheets>
  <definedNames>
    <definedName name="_xlnm.Print_Area" localSheetId="1">届出書!$A$1:$AA$41</definedName>
    <definedName name="_xlnm.Print_Area" localSheetId="0">'評価項目(標準)'!$B$1:$M$46</definedName>
    <definedName name="_xlnm.Print_Area" localSheetId="2">様式１!$B$1:$L$44</definedName>
    <definedName name="_xlnm.Print_Area" localSheetId="3">様式１【経常ＪＶ用】!$B$1:$O$45</definedName>
    <definedName name="_xlnm.Print_Area" localSheetId="4">様式２!$A$1:$AI$58</definedName>
    <definedName name="_xlnm.Print_Area" localSheetId="5">'様式４（対策なし）'!$A$1:$CF$50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74" l="1"/>
  <c r="J14" i="74"/>
  <c r="G15" i="74"/>
  <c r="H15" i="74"/>
  <c r="G16" i="74"/>
  <c r="H16" i="74"/>
  <c r="G17" i="74"/>
  <c r="H17" i="74"/>
  <c r="J13" i="66"/>
  <c r="G14" i="66"/>
  <c r="H14" i="66"/>
  <c r="G15" i="66"/>
  <c r="H15" i="66"/>
  <c r="G16" i="66"/>
  <c r="H16" i="66"/>
  <c r="J22" i="66"/>
  <c r="L23" i="74"/>
  <c r="J23" i="74"/>
  <c r="J36" i="66"/>
  <c r="M23" i="74" l="1"/>
  <c r="AD21" i="80"/>
  <c r="M37" i="74" l="1"/>
  <c r="H37" i="74" l="1"/>
  <c r="E37" i="74"/>
  <c r="B37" i="74"/>
  <c r="H36" i="66" l="1"/>
  <c r="E36" i="66"/>
  <c r="B36" i="66"/>
  <c r="D33" i="74" l="1"/>
  <c r="D32" i="66"/>
  <c r="D22" i="66"/>
  <c r="H18" i="74"/>
  <c r="H19" i="74"/>
  <c r="G19" i="74"/>
  <c r="H17" i="66"/>
  <c r="H18" i="66"/>
  <c r="G18" i="66"/>
  <c r="K5" i="57"/>
  <c r="J43" i="57" s="1"/>
  <c r="J35" i="66"/>
  <c r="L36" i="74"/>
  <c r="J36" i="74"/>
  <c r="F7" i="66"/>
  <c r="H36" i="74"/>
  <c r="E36" i="74"/>
  <c r="B36" i="74"/>
  <c r="H35" i="66"/>
  <c r="E35" i="66"/>
  <c r="B35" i="66"/>
  <c r="L33" i="74"/>
  <c r="J33" i="74"/>
  <c r="H34" i="74"/>
  <c r="J32" i="66"/>
  <c r="F32" i="66"/>
  <c r="H33" i="66"/>
  <c r="G33" i="66"/>
  <c r="B5" i="66"/>
  <c r="B6" i="74"/>
  <c r="L21" i="74"/>
  <c r="J21" i="74"/>
  <c r="J18" i="74"/>
  <c r="M18" i="74" s="1"/>
  <c r="J6" i="74"/>
  <c r="M6" i="74" s="1"/>
  <c r="J20" i="66"/>
  <c r="J17" i="66"/>
  <c r="J5" i="66"/>
  <c r="G23" i="74"/>
  <c r="H23" i="66"/>
  <c r="H22" i="66"/>
  <c r="G22" i="66"/>
  <c r="L12" i="74"/>
  <c r="L10" i="74"/>
  <c r="J12" i="74"/>
  <c r="J10" i="74"/>
  <c r="J11" i="66"/>
  <c r="J9" i="66"/>
  <c r="M31" i="74"/>
  <c r="M29" i="74"/>
  <c r="M27" i="74"/>
  <c r="M25" i="74"/>
  <c r="L8" i="74"/>
  <c r="J8" i="74"/>
  <c r="J7" i="66"/>
  <c r="G32" i="74"/>
  <c r="G31" i="74"/>
  <c r="G30" i="74"/>
  <c r="G29" i="74"/>
  <c r="G28" i="74"/>
  <c r="G27" i="74"/>
  <c r="G26" i="74"/>
  <c r="G25" i="74"/>
  <c r="G24" i="74"/>
  <c r="F23" i="74"/>
  <c r="E23" i="74"/>
  <c r="D23" i="74"/>
  <c r="H32" i="74"/>
  <c r="H29" i="74"/>
  <c r="H28" i="74"/>
  <c r="H27" i="74"/>
  <c r="H24" i="74"/>
  <c r="H23" i="74"/>
  <c r="E28" i="74"/>
  <c r="D28" i="74"/>
  <c r="H31" i="66"/>
  <c r="H28" i="66"/>
  <c r="H27" i="66"/>
  <c r="H26" i="66"/>
  <c r="G23" i="66"/>
  <c r="G24" i="66"/>
  <c r="G25" i="66"/>
  <c r="G26" i="66"/>
  <c r="G27" i="66"/>
  <c r="G28" i="66"/>
  <c r="G29" i="66"/>
  <c r="G30" i="66"/>
  <c r="G31" i="66"/>
  <c r="F22" i="66"/>
  <c r="E22" i="66"/>
  <c r="E27" i="66"/>
  <c r="D27" i="66"/>
  <c r="F5" i="66"/>
  <c r="H35" i="74"/>
  <c r="G35" i="74"/>
  <c r="G34" i="74"/>
  <c r="H33" i="74"/>
  <c r="G33" i="74"/>
  <c r="F33" i="74"/>
  <c r="H32" i="66"/>
  <c r="G32" i="66"/>
  <c r="H34" i="66"/>
  <c r="G34" i="66"/>
  <c r="F6" i="74"/>
  <c r="F8" i="74"/>
  <c r="F10" i="74"/>
  <c r="F12" i="74"/>
  <c r="F14" i="74"/>
  <c r="F18" i="74"/>
  <c r="F21" i="74"/>
  <c r="F9" i="66"/>
  <c r="F11" i="66"/>
  <c r="F13" i="66"/>
  <c r="F17" i="66"/>
  <c r="F20" i="66"/>
  <c r="E18" i="74"/>
  <c r="E33" i="74"/>
  <c r="H22" i="74"/>
  <c r="G22" i="74"/>
  <c r="H21" i="74"/>
  <c r="G21" i="74"/>
  <c r="E21" i="74"/>
  <c r="D21" i="74"/>
  <c r="C21" i="74"/>
  <c r="H20" i="74"/>
  <c r="G20" i="74"/>
  <c r="G18" i="74"/>
  <c r="H14" i="74"/>
  <c r="G14" i="74"/>
  <c r="E14" i="74"/>
  <c r="H13" i="74"/>
  <c r="G13" i="74"/>
  <c r="H12" i="74"/>
  <c r="G12" i="74"/>
  <c r="E12" i="74"/>
  <c r="H11" i="74"/>
  <c r="G11" i="74"/>
  <c r="H10" i="74"/>
  <c r="G10" i="74"/>
  <c r="E10" i="74"/>
  <c r="D10" i="74"/>
  <c r="H9" i="74"/>
  <c r="G9" i="74"/>
  <c r="H8" i="74"/>
  <c r="G8" i="74"/>
  <c r="E8" i="74"/>
  <c r="H7" i="74"/>
  <c r="G7" i="74"/>
  <c r="H6" i="74"/>
  <c r="G6" i="74"/>
  <c r="E6" i="74"/>
  <c r="D6" i="74"/>
  <c r="C6" i="74"/>
  <c r="H7" i="66"/>
  <c r="G7" i="66"/>
  <c r="E7" i="66"/>
  <c r="E5" i="66"/>
  <c r="E9" i="66"/>
  <c r="C20" i="66"/>
  <c r="C5" i="66"/>
  <c r="D9" i="66"/>
  <c r="D5" i="66"/>
  <c r="H21" i="66"/>
  <c r="H20" i="66"/>
  <c r="H19" i="66"/>
  <c r="G21" i="66"/>
  <c r="G20" i="66"/>
  <c r="G19" i="66"/>
  <c r="G17" i="66"/>
  <c r="H13" i="66"/>
  <c r="H12" i="66"/>
  <c r="H11" i="66"/>
  <c r="H10" i="66"/>
  <c r="H9" i="66"/>
  <c r="G13" i="66"/>
  <c r="G12" i="66"/>
  <c r="G11" i="66"/>
  <c r="G10" i="66"/>
  <c r="G9" i="66"/>
  <c r="E13" i="66"/>
  <c r="E32" i="66"/>
  <c r="E20" i="66"/>
  <c r="E17" i="66"/>
  <c r="E11" i="66"/>
  <c r="D20" i="66"/>
  <c r="H8" i="66"/>
  <c r="H6" i="66"/>
  <c r="H5" i="66"/>
  <c r="G8" i="66"/>
  <c r="G6" i="66"/>
  <c r="G5" i="66"/>
  <c r="M36" i="74" l="1"/>
  <c r="M21" i="74"/>
  <c r="M14" i="74"/>
  <c r="M12" i="74"/>
  <c r="M8" i="74"/>
  <c r="M10" i="74"/>
  <c r="J37" i="66"/>
  <c r="M33" i="74"/>
  <c r="M38" i="74" l="1"/>
</calcChain>
</file>

<file path=xl/sharedStrings.xml><?xml version="1.0" encoding="utf-8"?>
<sst xmlns="http://schemas.openxmlformats.org/spreadsheetml/2006/main" count="276" uniqueCount="203">
  <si>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</si>
  <si>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</si>
  <si>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</si>
  <si>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</si>
  <si>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</si>
  <si>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</si>
  <si>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</si>
  <si>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</si>
  <si>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</si>
  <si>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</si>
  <si>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</si>
  <si>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</si>
  <si>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</si>
  <si>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</si>
  <si>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</si>
  <si>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</si>
  <si>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</si>
  <si>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</si>
  <si>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</si>
  <si>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</si>
  <si>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</si>
  <si>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</si>
  <si>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</si>
  <si>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</si>
  <si>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</si>
  <si>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</si>
  <si>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</si>
  <si>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</si>
  <si>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</si>
  <si>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</si>
  <si>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</si>
  <si>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</si>
  <si>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</si>
  <si>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</si>
  <si>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</si>
  <si>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</si>
  <si>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</si>
  <si>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</si>
  <si>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</si>
  <si>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</si>
  <si>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</si>
  <si>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</si>
  <si>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技術提案等</t>
    <rPh sb="0" eb="2">
      <t>ギジュツ</t>
    </rPh>
    <rPh sb="2" eb="4">
      <t>テイアン</t>
    </rPh>
    <rPh sb="4" eb="5">
      <t>トウ</t>
    </rPh>
    <phoneticPr fontId="2"/>
  </si>
  <si>
    <t>技術提案
（対策なし型）</t>
    <rPh sb="0" eb="2">
      <t>ギジュツ</t>
    </rPh>
    <rPh sb="2" eb="4">
      <t>テイアン</t>
    </rPh>
    <rPh sb="6" eb="8">
      <t>タイサク</t>
    </rPh>
    <rPh sb="10" eb="11">
      <t>ガタ</t>
    </rPh>
    <phoneticPr fontId="2"/>
  </si>
  <si>
    <t>特記課題</t>
    <rPh sb="0" eb="2">
      <t>トッキ</t>
    </rPh>
    <rPh sb="1" eb="2">
      <t>トッキ</t>
    </rPh>
    <phoneticPr fontId="2"/>
  </si>
  <si>
    <t>発注者が指定するテーマ・項目</t>
    <rPh sb="0" eb="1">
      <t>ハッチュウシャ</t>
    </rPh>
    <rPh sb="2" eb="4">
      <t>シテイ</t>
    </rPh>
    <rPh sb="10" eb="12">
      <t>コウモク</t>
    </rPh>
    <phoneticPr fontId="2"/>
  </si>
  <si>
    <t>１項目あたりの評価基準・加算点</t>
    <rPh sb="1" eb="3">
      <t>コウモク</t>
    </rPh>
    <rPh sb="7" eb="9">
      <t>ヒョウカ</t>
    </rPh>
    <rPh sb="9" eb="11">
      <t>キジュン</t>
    </rPh>
    <rPh sb="12" eb="14">
      <t>カサン</t>
    </rPh>
    <rPh sb="14" eb="15">
      <t>テン</t>
    </rPh>
    <phoneticPr fontId="2"/>
  </si>
  <si>
    <t>様式４</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</si>
  <si>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</si>
  <si>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</si>
  <si>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</si>
  <si>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</si>
  <si>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様式１</t>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</si>
  <si>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</si>
  <si>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</si>
  <si>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</si>
  <si>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</si>
  <si>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</si>
  <si>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</si>
  <si>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</si>
  <si>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</si>
  <si>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</si>
  <si>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</si>
  <si>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</si>
  <si>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</si>
  <si>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</si>
  <si>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</si>
  <si>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</si>
  <si>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</si>
  <si>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</si>
  <si>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</si>
  <si>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</si>
  <si>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</si>
  <si>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</si>
  <si>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</si>
  <si>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</si>
  <si>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</si>
  <si>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</si>
  <si>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</si>
  <si>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</si>
  <si>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</si>
  <si>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</si>
  <si>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</si>
  <si>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</si>
  <si>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</si>
  <si>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</si>
  <si>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</si>
  <si>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</si>
  <si>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</si>
  <si>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</si>
  <si>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</si>
  <si>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</si>
  <si>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</si>
  <si>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</si>
  <si>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</si>
  <si>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</si>
  <si>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</si>
  <si>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</si>
  <si>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</si>
  <si>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</si>
  <si>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</si>
  <si>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</si>
  <si>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</si>
  <si>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</si>
  <si>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</si>
  <si>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</si>
  <si>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</si>
  <si>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</si>
  <si>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</si>
  <si>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</si>
  <si>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</si>
  <si>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</si>
  <si>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</si>
  <si>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</si>
  <si>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</si>
  <si>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</si>
  <si>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</si>
  <si>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</si>
  <si>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</si>
  <si>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</si>
  <si>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</si>
  <si>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</si>
  <si>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</si>
  <si>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</si>
  <si>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（様式４）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</si>
  <si>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</si>
  <si>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</si>
  <si>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</si>
  <si>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</si>
  <si>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</si>
  <si>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</si>
  <si>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</si>
  <si>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</si>
  <si>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</si>
  <si>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</si>
  <si>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</si>
  <si>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項目２</t>
    <rPh sb="0" eb="2">
      <t>コウモク</t>
    </rPh>
    <phoneticPr fontId="2"/>
  </si>
  <si>
    <t>項目３</t>
    <rPh sb="0" eb="2">
      <t>コウモク</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</si>
  <si>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</si>
  <si>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</si>
  <si>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</si>
  <si>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</si>
  <si>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</si>
  <si>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</si>
  <si>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</si>
  <si>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</si>
  <si>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</si>
  <si>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</si>
  <si>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</si>
  <si>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</si>
  <si>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</si>
  <si>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</si>
  <si>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</si>
  <si>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</si>
  <si>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</si>
  <si>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</si>
  <si>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</si>
  <si>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</si>
  <si>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</si>
  <si>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</si>
  <si>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</si>
  <si>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</si>
  <si>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</si>
  <si>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</si>
  <si>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５行を超えて記載されている留意点は、評価しません。※例１、例２参照</t>
  </si>
  <si>
    <t>各項目の留意点①～③は、それぞれ５行以内で記載するものとします。</t>
  </si>
  <si>
    <t>行列の挿入及びセルサイズの変更は、不可とします。</t>
  </si>
  <si>
    <t>文字の大きさは、１０ポイントとします。</t>
  </si>
  <si>
    <t>具体的に実施する対策などを記載しても、その部分は評価しません。</t>
  </si>
  <si>
    <t>　</t>
    <phoneticPr fontId="2"/>
  </si>
  <si>
    <t>評価項目一覧に示す３項目について、工事を行ううえでの留意点とその理由をそれぞれ簡潔に</t>
    <phoneticPr fontId="2"/>
  </si>
  <si>
    <t>記載してください。</t>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</si>
  <si>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</si>
  <si>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r>
      <t>土木一式工事（特別簡易型）　【</t>
    </r>
    <r>
      <rPr>
        <b/>
        <sz val="12"/>
        <color indexed="10"/>
        <rFont val="BIZ UDゴシック"/>
        <family val="3"/>
        <charset val="128"/>
      </rPr>
      <t>令和８年６月版</t>
    </r>
    <r>
      <rPr>
        <b/>
        <sz val="12"/>
        <rFont val="BIZ UDゴシック"/>
        <family val="3"/>
        <charset val="128"/>
      </rPr>
      <t>】</t>
    </r>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</si>
  <si>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</si>
  <si>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</si>
  <si>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</si>
  <si>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</si>
  <si>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</si>
  <si>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大台町内</t>
    <rPh sb="0" eb="3">
      <t>オオダイチョウ</t>
    </rPh>
    <rPh sb="3" eb="4">
      <t>ナイ</t>
    </rPh>
    <phoneticPr fontId="2"/>
  </si>
  <si>
    <t>評価対象工事の実績あり</t>
    <rPh sb="0" eb="2">
      <t>ヒョウカ</t>
    </rPh>
    <rPh sb="2" eb="4">
      <t>タイショウ</t>
    </rPh>
    <rPh sb="4" eb="6">
      <t>コウジ</t>
    </rPh>
    <rPh sb="7" eb="9">
      <t>ジッセキ</t>
    </rPh>
    <phoneticPr fontId="2"/>
  </si>
  <si>
    <t>社会貢献度</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</si>
  <si>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</si>
  <si>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一般県道高奈上三瀬線（高奈～長ヶ）ほか１線道路改良ほか工事</t>
    <rPh sb="20" eb="21">
      <t>セン</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</si>
  <si>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color theme="1"/>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</si>
  <si>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t>（令和　８年　９月　４日　時点）</t>
    <rPh sb="1" eb="2">
      <t>レイ</t>
    </rPh>
    <rPh sb="2" eb="3">
      <t>ワ</t>
    </rPh>
    <rPh sb="5" eb="6">
      <t>ネン</t>
    </rPh>
    <rPh sb="8" eb="9">
      <t>ガツ</t>
    </rPh>
    <rPh sb="11" eb="12">
      <t>ニチ</t>
    </rPh>
    <rPh sb="13" eb="15">
      <t>ジテン</t>
    </rPh>
    <phoneticPr fontId="2"/>
  </si>
  <si>
    <r>
      <t>入札公告日における、</t>
    </r>
    <r>
      <rPr>
        <sz val="11"/>
        <color rgb="FFFF0000"/>
        <rFont val="BIZ UD明朝 Medium"/>
        <family val="1"/>
        <charset val="128"/>
      </rPr>
      <t>三重県発注</t>
    </r>
    <r>
      <rPr>
        <sz val="11"/>
        <rFont val="BIZ UD明朝 Medium"/>
        <family val="1"/>
        <charset val="128"/>
      </rPr>
      <t>の</t>
    </r>
    <r>
      <rPr>
        <sz val="11"/>
        <color rgb="FFFF0000"/>
        <rFont val="BIZ UD明朝 Medium"/>
        <family val="1"/>
        <charset val="128"/>
      </rPr>
      <t>契約額２千万円以上</t>
    </r>
    <r>
      <rPr>
        <sz val="11"/>
        <rFont val="BIZ UD明朝 Medium"/>
        <family val="1"/>
        <charset val="128"/>
      </rPr>
      <t>の土木一式工事の契約件数が３件以上ある場合は、２件まで記載して下さい。</t>
    </r>
    <rPh sb="0" eb="2">
      <t>ニュウサツ</t>
    </rPh>
    <rPh sb="10" eb="13">
      <t>ミエケン</t>
    </rPh>
    <rPh sb="20" eb="21">
      <t>セン</t>
    </rPh>
    <rPh sb="21" eb="22">
      <t>マン</t>
    </rPh>
    <rPh sb="26" eb="28">
      <t>ドボク</t>
    </rPh>
    <rPh sb="28" eb="29">
      <t>イチ</t>
    </rPh>
    <rPh sb="29" eb="30">
      <t>シキ</t>
    </rPh>
    <rPh sb="30" eb="32">
      <t>コウジ</t>
    </rPh>
    <rPh sb="33" eb="35">
      <t>ケイヤク</t>
    </rPh>
    <rPh sb="35" eb="37">
      <t>ケンスウ</t>
    </rPh>
    <rPh sb="39" eb="40">
      <t>ケン</t>
    </rPh>
    <rPh sb="40" eb="42">
      <t>イジョウ</t>
    </rPh>
    <rPh sb="44" eb="46">
      <t>バアイ</t>
    </rPh>
    <rPh sb="49" eb="50">
      <t>ケン</t>
    </rPh>
    <rPh sb="52" eb="54">
      <t>キサイ</t>
    </rPh>
    <rPh sb="56" eb="57">
      <t>クダ</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</si>
  <si>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</si>
  <si>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大台町内における工事実績あり</t>
    <rPh sb="0" eb="3">
      <t>オオダイチョウ</t>
    </rPh>
    <rPh sb="3" eb="4">
      <t>ナイ</t>
    </rPh>
    <rPh sb="8" eb="10">
      <t>コウジ</t>
    </rPh>
    <rPh sb="10" eb="12">
      <t>ジッセキ</t>
    </rPh>
    <phoneticPr fontId="2"/>
  </si>
  <si>
    <t>大台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3">
      <t>オオダイチョウ</t>
    </rPh>
    <rPh sb="13" eb="15">
      <t>キョウドウ</t>
    </rPh>
    <rPh sb="15" eb="18">
      <t>キギョウタイ</t>
    </rPh>
    <rPh sb="45" eb="47">
      <t>レイワ</t>
    </rPh>
    <rPh sb="74" eb="75">
      <t>ヒャク</t>
    </rPh>
    <phoneticPr fontId="2"/>
  </si>
  <si>
    <t>令和６年度又は令和７年度における松阪建設事務所発注の地域維持型維持修繕業務委託元請契約実績の有無により評価します。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5" eb="6">
      <t>マタ</t>
    </rPh>
    <rPh sb="7" eb="9">
      <t>レイワ</t>
    </rPh>
    <rPh sb="10" eb="12">
      <t>ネンド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</si>
  <si>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６年度又は令和７年度における松阪建設事務所発注の地域維持型維持修繕業務委託元請契約実績の有無、もしくは令和６年度下半期～令和８年度上半期における宮川ダム公共土木施設小規模修繕業務委託元請負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58" eb="59">
      <t>シタ</t>
    </rPh>
    <rPh sb="67" eb="68">
      <t>ウエ</t>
    </rPh>
    <rPh sb="119" eb="121">
      <t>イジ</t>
    </rPh>
    <rPh sb="199" eb="200">
      <t>モト</t>
    </rPh>
    <rPh sb="203" eb="206">
      <t>ショウキボ</t>
    </rPh>
    <rPh sb="206" eb="208">
      <t>ギョウム</t>
    </rPh>
    <rPh sb="209" eb="211">
      <t>ブンタン</t>
    </rPh>
    <rPh sb="213" eb="215">
      <t>ギョウム</t>
    </rPh>
    <rPh sb="216" eb="217">
      <t>フク</t>
    </rPh>
    <rPh sb="221" eb="223">
      <t>バアイ</t>
    </rPh>
    <rPh sb="225" eb="227">
      <t>ヒョウカ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</si>
  <si>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</si>
  <si>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県内企業による施工</t>
    <rPh sb="0" eb="2">
      <t>ケンナイ</t>
    </rPh>
    <rPh sb="2" eb="4">
      <t>キギョウ</t>
    </rPh>
    <rPh sb="7" eb="9">
      <t>セコウ</t>
    </rPh>
    <phoneticPr fontId="2"/>
  </si>
  <si>
    <t>県内企業による施工の割合90％以上</t>
    <rPh sb="0" eb="2">
      <t>ケンナイ</t>
    </rPh>
    <phoneticPr fontId="2"/>
  </si>
  <si>
    <t>県内企業による施工の割合70％以上</t>
    <phoneticPr fontId="2"/>
  </si>
  <si>
    <t>三重県内において、単独又は共同企業体構成員（出資比率20％以上に限る）の元請として受注し、平成２３年度以降に完成し、かつ、引渡しが済んでいる契約金額２千万円以上の評価対象工事の実績の有無により評価します。
・「評価対象工事」とは、土木一式工事で発注された「道路工事」を指します。（道路法に基づく道路に限ります。）
・評価対象の工事実績は１件とし、コリンズに登録された公共機関等発注の工事に限ります。</t>
    <rPh sb="13" eb="15">
      <t>キョウドウ</t>
    </rPh>
    <rPh sb="15" eb="18">
      <t>キギョウタイ</t>
    </rPh>
    <rPh sb="75" eb="76">
      <t>セン</t>
    </rPh>
    <rPh sb="115" eb="117">
      <t>ドボク</t>
    </rPh>
    <rPh sb="117" eb="119">
      <t>イッシキ</t>
    </rPh>
    <rPh sb="119" eb="121">
      <t>コウジ</t>
    </rPh>
    <rPh sb="122" eb="124">
      <t>ハッチュウ</t>
    </rPh>
    <rPh sb="128" eb="130">
      <t>ドウロ</t>
    </rPh>
    <rPh sb="130" eb="132">
      <t>コウジ</t>
    </rPh>
    <rPh sb="140" eb="142">
      <t>ドウロ</t>
    </rPh>
    <rPh sb="142" eb="143">
      <t>ホウ</t>
    </rPh>
    <rPh sb="144" eb="145">
      <t>モト</t>
    </rPh>
    <rPh sb="147" eb="149">
      <t>ドウロ</t>
    </rPh>
    <rPh sb="150" eb="151">
      <t>カギ</t>
    </rPh>
    <phoneticPr fontId="2"/>
  </si>
  <si>
    <t>入札公告日における三重県発注の契約金額２千万円以上の土木一式工事の契約件数により評価します。なお、共同企業体工事については、出資比率にかかわらず契約件数１件としてカウントします。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ニュウサツ</t>
    </rPh>
    <rPh sb="4" eb="5">
      <t>ビ</t>
    </rPh>
    <rPh sb="9" eb="12">
      <t>ミエケン</t>
    </rPh>
    <rPh sb="12" eb="14">
      <t>ハッチュウ</t>
    </rPh>
    <rPh sb="17" eb="18">
      <t>キン</t>
    </rPh>
    <rPh sb="20" eb="21">
      <t>セン</t>
    </rPh>
    <rPh sb="21" eb="22">
      <t>マン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</si>
  <si>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r>
      <rPr>
        <sz val="14"/>
        <color theme="1"/>
        <rFont val="BIZ UDゴシック"/>
        <family val="3"/>
        <charset val="128"/>
      </rPr>
      <t>24</t>
    </r>
    <r>
      <rPr>
        <sz val="12"/>
        <color theme="1"/>
        <rFont val="BIZ UDゴシック"/>
        <family val="3"/>
        <charset val="128"/>
      </rPr>
      <t xml:space="preserve">
(最大12点/項目×2項目)</t>
    </r>
    <rPh sb="4" eb="6">
      <t>サイダイ</t>
    </rPh>
    <rPh sb="8" eb="9">
      <t>テン</t>
    </rPh>
    <rPh sb="10" eb="12">
      <t>コウモク</t>
    </rPh>
    <rPh sb="14" eb="16">
      <t>コウモク</t>
    </rPh>
    <phoneticPr fontId="2"/>
  </si>
  <si>
    <t>当該工事は一般県道高奈上三瀬線の道路改良、一般県道相鹿瀬大台線の交通安全対策を行う工事です。一般県道高奈上三瀬線について、
「項目１道路利用者の安全対策」、「項目２作業員の安全対策」の２項目について、それぞれ工事を行ううえで考えられる留意点を３つ以内でその理由を含めて記述してください。
・これらの提案については、対策を求めていません。そのため履行義務はありません。</t>
    <rPh sb="16" eb="18">
      <t>ドウロ</t>
    </rPh>
    <rPh sb="18" eb="20">
      <t>カイリョウ</t>
    </rPh>
    <rPh sb="21" eb="23">
      <t>イッパン</t>
    </rPh>
    <rPh sb="23" eb="25">
      <t>ケンドウ</t>
    </rPh>
    <rPh sb="25" eb="26">
      <t>ソウ</t>
    </rPh>
    <rPh sb="26" eb="27">
      <t>シカ</t>
    </rPh>
    <rPh sb="27" eb="28">
      <t>セ</t>
    </rPh>
    <rPh sb="28" eb="30">
      <t>オオダイ</t>
    </rPh>
    <rPh sb="30" eb="31">
      <t>セン</t>
    </rPh>
    <rPh sb="32" eb="34">
      <t>コウツウ</t>
    </rPh>
    <rPh sb="34" eb="36">
      <t>アンゼン</t>
    </rPh>
    <rPh sb="36" eb="38">
      <t>タイサク</t>
    </rPh>
    <rPh sb="66" eb="68">
      <t>ドウロ</t>
    </rPh>
    <rPh sb="68" eb="71">
      <t>リヨウシャ</t>
    </rPh>
    <rPh sb="72" eb="74">
      <t>アンゼン</t>
    </rPh>
    <rPh sb="74" eb="76">
      <t>タイサク</t>
    </rPh>
    <rPh sb="82" eb="85">
      <t>サギョウイン</t>
    </rPh>
    <rPh sb="86" eb="88">
      <t>アンゼン</t>
    </rPh>
    <rPh sb="88" eb="90">
      <t>タイサク</t>
    </rPh>
    <rPh sb="112" eb="113">
      <t>カンガ</t>
    </rPh>
    <rPh sb="123" eb="125">
      <t>イナイ</t>
    </rPh>
    <rPh sb="128" eb="130">
      <t>リユウ</t>
    </rPh>
    <rPh sb="131" eb="132">
      <t>フク</t>
    </rPh>
    <phoneticPr fontId="2"/>
  </si>
  <si>
    <t>令和8年度　防災安全・地　第A010-11分0003号</t>
    <rPh sb="0" eb="2">
      <t>レイワ</t>
    </rPh>
    <rPh sb="3" eb="5">
      <t>ネンド</t>
    </rPh>
    <rPh sb="6" eb="8">
      <t>ボウサイ</t>
    </rPh>
    <rPh sb="8" eb="10">
      <t>アンゼン</t>
    </rPh>
    <rPh sb="11" eb="12">
      <t>チ</t>
    </rPh>
    <rPh sb="13" eb="14">
      <t>ダイ</t>
    </rPh>
    <rPh sb="21" eb="22">
      <t>フン</t>
    </rPh>
    <phoneticPr fontId="2"/>
  </si>
  <si>
    <t>一般県道高奈上三瀬線（高奈～長ヶ）ほか１線</t>
    <rPh sb="0" eb="2">
      <t>イッパン</t>
    </rPh>
    <rPh sb="2" eb="4">
      <t>ケンドウ</t>
    </rPh>
    <rPh sb="4" eb="5">
      <t>コウ</t>
    </rPh>
    <rPh sb="5" eb="6">
      <t>ナ</t>
    </rPh>
    <rPh sb="6" eb="7">
      <t>ウエ</t>
    </rPh>
    <rPh sb="7" eb="9">
      <t>ミセ</t>
    </rPh>
    <rPh sb="9" eb="10">
      <t>セン</t>
    </rPh>
    <rPh sb="11" eb="12">
      <t>コウ</t>
    </rPh>
    <rPh sb="12" eb="13">
      <t>ナ</t>
    </rPh>
    <rPh sb="14" eb="15">
      <t>ナガ</t>
    </rPh>
    <rPh sb="20" eb="21">
      <t>セン</t>
    </rPh>
    <phoneticPr fontId="2"/>
  </si>
  <si>
    <t>道路改良ほか工事</t>
    <rPh sb="0" eb="2">
      <t>ドウロ</t>
    </rPh>
    <rPh sb="2" eb="4">
      <t>カイリョウ</t>
    </rPh>
    <rPh sb="6" eb="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</si>
</sst>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b/>
      <u/>
      <sz val="10"/>
      <name val="ＭＳ 明朝"/>
      <family val="1"/>
      <charset val="128"/>
    </font>
    <font>
      <sz val="8"/>
      <name val="ＭＳ 明朝"/>
      <family val="1"/>
      <charset val="128"/>
    </font>
    <font>
      <sz val="10"/>
      <color rgb="FFFF0000"/>
      <name val="ＭＳ 明朝"/>
      <family val="1"/>
      <charset val="128"/>
    </font>
    <font>
      <b/>
      <u/>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sz val="10"/>
      <color rgb="FFFF0000"/>
      <name val="BIZ UDP明朝 Medium"/>
      <family val="1"/>
      <charset val="128"/>
    </font>
    <font>
      <u/>
      <sz val="10"/>
      <color rgb="FFFF0000"/>
      <name val="BIZ UDP明朝 Medium"/>
      <family val="1"/>
      <charset val="128"/>
    </font>
    <font>
      <sz val="12"/>
      <name val="BIZ UDP明朝 Medium"/>
      <family val="1"/>
      <charset val="128"/>
    </font>
    <font>
      <b/>
      <sz val="12"/>
      <color indexed="10"/>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sz val="10"/>
      <name val="BIZ UD明朝 Medium"/>
      <family val="1"/>
      <charset val="128"/>
    </font>
    <font>
      <sz val="12"/>
      <color theme="1"/>
      <name val="BIZ UDゴシック"/>
      <family val="3"/>
      <charset val="128"/>
    </font>
    <font>
      <b/>
      <sz val="12"/>
      <color theme="1"/>
      <name val="BIZ UDゴシック"/>
      <family val="3"/>
      <charset val="128"/>
    </font>
    <font>
      <sz val="11"/>
      <color rgb="FFFF0000"/>
      <name val="BIZ UD明朝 Medium"/>
      <family val="1"/>
      <charset val="128"/>
    </font>
    <font>
      <b/>
      <sz val="20"/>
      <color theme="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hair">
        <color indexed="64"/>
      </right>
      <top/>
      <bottom/>
      <diagonal style="thin">
        <color indexed="64"/>
      </diagonal>
    </border>
    <border diagonalUp="1">
      <left/>
      <right style="hair">
        <color indexed="64"/>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hair">
        <color indexed="64"/>
      </right>
      <top style="thin">
        <color indexed="64"/>
      </top>
      <bottom/>
      <diagonal style="thin">
        <color indexed="64"/>
      </diagonal>
    </border>
  </borders>
  <cellStyleXfs count="4">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 fillId="0" borderId="0">
      <alignment vertical="center"/>
    </xf>
  </cellStyleXfs>
  <cellXfs count="547">
    <xf numFmtId="0" fontId="0" fillId="0" borderId="0" xfId="0">
      <alignment vertical="center"/>
    </xf>
    <xf numFmtId="0" fontId="5" fillId="0" borderId="0" xfId="3" applyFont="1" applyProtection="1">
      <alignment vertical="center"/>
      <protection locked="0"/>
    </xf>
    <xf numFmtId="0" fontId="3" fillId="0" borderId="0" xfId="3" applyFont="1" applyProtection="1">
      <alignment vertical="center"/>
      <protection locked="0"/>
    </xf>
    <xf numFmtId="0" fontId="3" fillId="0" borderId="0" xfId="3" applyFont="1" applyAlignment="1" applyProtection="1">
      <alignment horizontal="center" vertical="center"/>
      <protection locked="0"/>
    </xf>
    <xf numFmtId="0" fontId="6" fillId="0" borderId="0" xfId="3" applyFont="1" applyAlignment="1" applyProtection="1">
      <alignment horizontal="right" vertical="center"/>
      <protection locked="0"/>
    </xf>
    <xf numFmtId="0" fontId="7" fillId="0" borderId="30" xfId="3" applyFont="1" applyBorder="1" applyAlignment="1" applyProtection="1">
      <alignment horizontal="left" vertical="center"/>
      <protection locked="0"/>
    </xf>
    <xf numFmtId="0" fontId="7" fillId="0" borderId="31" xfId="3" quotePrefix="1" applyFont="1" applyBorder="1" applyAlignment="1" applyProtection="1">
      <alignment horizontal="left" vertical="center"/>
      <protection locked="0"/>
    </xf>
    <xf numFmtId="0" fontId="7" fillId="0" borderId="0" xfId="3" applyFont="1" applyAlignment="1" applyProtection="1">
      <alignment horizontal="left" vertical="center"/>
      <protection locked="0"/>
    </xf>
    <xf numFmtId="0" fontId="7" fillId="0" borderId="32" xfId="3" applyFont="1" applyBorder="1" applyAlignment="1" applyProtection="1">
      <alignment horizontal="left" vertical="center"/>
      <protection locked="0"/>
    </xf>
    <xf numFmtId="0" fontId="7" fillId="0" borderId="33" xfId="3" applyFont="1" applyBorder="1" applyAlignment="1" applyProtection="1">
      <alignment horizontal="right" vertical="top" wrapText="1"/>
      <protection locked="0"/>
    </xf>
    <xf numFmtId="0" fontId="7" fillId="0" borderId="31" xfId="3" applyFont="1" applyBorder="1" applyAlignment="1" applyProtection="1">
      <alignment horizontal="left" vertical="center"/>
      <protection locked="0"/>
    </xf>
    <xf numFmtId="0" fontId="7" fillId="0" borderId="34" xfId="3" applyFont="1" applyBorder="1" applyAlignment="1" applyProtection="1">
      <alignment horizontal="left" vertical="center"/>
      <protection locked="0"/>
    </xf>
    <xf numFmtId="0" fontId="7" fillId="0" borderId="11" xfId="3" applyFont="1" applyBorder="1" applyAlignment="1" applyProtection="1">
      <alignment horizontal="left" vertical="center"/>
      <protection locked="0"/>
    </xf>
    <xf numFmtId="0" fontId="7" fillId="0" borderId="35" xfId="3" applyFont="1" applyBorder="1" applyAlignment="1" applyProtection="1">
      <alignment horizontal="left" vertical="center"/>
      <protection locked="0"/>
    </xf>
    <xf numFmtId="0" fontId="7" fillId="0" borderId="36" xfId="3" applyFont="1" applyBorder="1" applyAlignment="1" applyProtection="1">
      <alignment horizontal="right" vertical="top" wrapText="1"/>
      <protection locked="0"/>
    </xf>
    <xf numFmtId="0" fontId="7" fillId="0" borderId="0" xfId="3" applyFont="1" applyAlignment="1" applyProtection="1">
      <alignment horizontal="center" vertical="center" textRotation="255"/>
      <protection locked="0"/>
    </xf>
    <xf numFmtId="0" fontId="7" fillId="0" borderId="0" xfId="3" applyFont="1" applyAlignment="1" applyProtection="1">
      <alignment horizontal="right" vertical="top" wrapText="1"/>
      <protection locked="0"/>
    </xf>
    <xf numFmtId="0" fontId="11" fillId="0" borderId="37" xfId="3" applyFont="1" applyBorder="1" applyAlignment="1" applyProtection="1">
      <alignment horizontal="left" vertical="center"/>
      <protection locked="0"/>
    </xf>
    <xf numFmtId="0" fontId="11" fillId="0" borderId="30" xfId="3" applyFont="1" applyBorder="1" applyAlignment="1" applyProtection="1">
      <alignment horizontal="left" vertical="center"/>
      <protection locked="0"/>
    </xf>
    <xf numFmtId="0" fontId="7" fillId="0" borderId="38" xfId="3" applyFont="1" applyBorder="1" applyAlignment="1" applyProtection="1">
      <alignment horizontal="left" vertical="center"/>
      <protection locked="0"/>
    </xf>
    <xf numFmtId="0" fontId="11" fillId="0" borderId="31" xfId="3" applyFont="1" applyBorder="1" applyAlignment="1" applyProtection="1">
      <alignment horizontal="left" vertical="center"/>
      <protection locked="0"/>
    </xf>
    <xf numFmtId="0" fontId="11" fillId="0" borderId="0" xfId="3" applyFont="1" applyAlignment="1" applyProtection="1">
      <alignment horizontal="left" vertical="center"/>
      <protection locked="0"/>
    </xf>
    <xf numFmtId="0" fontId="7" fillId="0" borderId="39" xfId="3" applyFont="1" applyBorder="1" applyAlignment="1" applyProtection="1">
      <alignment horizontal="left" vertical="center"/>
      <protection locked="0"/>
    </xf>
    <xf numFmtId="0" fontId="12" fillId="0" borderId="0" xfId="3" applyFont="1" applyAlignment="1" applyProtection="1">
      <alignment horizontal="left" vertical="center"/>
      <protection locked="0"/>
    </xf>
    <xf numFmtId="0" fontId="9" fillId="0" borderId="0" xfId="3" applyFont="1" applyAlignment="1" applyProtection="1">
      <alignment horizontal="left" vertical="center"/>
      <protection locked="0"/>
    </xf>
    <xf numFmtId="0" fontId="9" fillId="0" borderId="39" xfId="3" applyFont="1" applyBorder="1" applyAlignment="1" applyProtection="1">
      <alignment horizontal="left" vertical="center"/>
      <protection locked="0"/>
    </xf>
    <xf numFmtId="0" fontId="8" fillId="0" borderId="31" xfId="3" applyFont="1" applyBorder="1" applyProtection="1">
      <alignment vertical="center"/>
      <protection locked="0"/>
    </xf>
    <xf numFmtId="0" fontId="8" fillId="0" borderId="0" xfId="3" applyFont="1" applyProtection="1">
      <alignment vertical="center"/>
      <protection locked="0"/>
    </xf>
    <xf numFmtId="0" fontId="8" fillId="0" borderId="39" xfId="3" applyFont="1" applyBorder="1" applyProtection="1">
      <alignment vertical="center"/>
      <protection locked="0"/>
    </xf>
    <xf numFmtId="0" fontId="7" fillId="0" borderId="31" xfId="3" applyFont="1" applyBorder="1" applyAlignment="1" applyProtection="1">
      <alignment vertical="center" textRotation="255" wrapText="1"/>
      <protection locked="0"/>
    </xf>
    <xf numFmtId="0" fontId="7" fillId="0" borderId="0" xfId="3" applyFont="1" applyAlignment="1" applyProtection="1">
      <alignment vertical="center" textRotation="255" wrapText="1"/>
      <protection locked="0"/>
    </xf>
    <xf numFmtId="0" fontId="7" fillId="0" borderId="0" xfId="3" applyFont="1" applyAlignment="1" applyProtection="1">
      <alignment vertical="center" textRotation="255"/>
      <protection locked="0"/>
    </xf>
    <xf numFmtId="0" fontId="7" fillId="0" borderId="39" xfId="3" applyFont="1" applyBorder="1" applyAlignment="1" applyProtection="1">
      <alignment horizontal="right" vertical="top" wrapText="1"/>
      <protection locked="0"/>
    </xf>
    <xf numFmtId="0" fontId="7" fillId="0" borderId="31" xfId="3" applyFont="1" applyBorder="1" applyAlignment="1" applyProtection="1">
      <alignment vertical="center" textRotation="255"/>
      <protection locked="0"/>
    </xf>
    <xf numFmtId="0" fontId="10" fillId="0" borderId="0" xfId="3" applyFont="1" applyAlignment="1" applyProtection="1">
      <alignment vertical="top" wrapText="1"/>
      <protection locked="0"/>
    </xf>
    <xf numFmtId="0" fontId="3" fillId="0" borderId="31" xfId="3" applyFont="1" applyBorder="1" applyProtection="1">
      <alignment vertical="center"/>
      <protection locked="0"/>
    </xf>
    <xf numFmtId="0" fontId="3" fillId="0" borderId="39" xfId="3" applyFont="1" applyBorder="1" applyProtection="1">
      <alignment vertical="center"/>
      <protection locked="0"/>
    </xf>
    <xf numFmtId="0" fontId="3" fillId="0" borderId="40" xfId="3" applyFont="1" applyBorder="1" applyProtection="1">
      <alignment vertical="center"/>
      <protection locked="0"/>
    </xf>
    <xf numFmtId="0" fontId="15" fillId="0" borderId="0" xfId="0" applyFont="1">
      <alignment vertical="center"/>
    </xf>
    <xf numFmtId="0" fontId="16" fillId="0" borderId="0" xfId="0" applyFont="1">
      <alignment vertical="center"/>
    </xf>
    <xf numFmtId="0" fontId="18" fillId="0" borderId="0" xfId="0" applyFont="1">
      <alignment vertical="center"/>
    </xf>
    <xf numFmtId="0" fontId="19" fillId="0" borderId="30" xfId="3" applyFont="1" applyBorder="1" applyAlignment="1" applyProtection="1">
      <alignment horizontal="left" vertical="center"/>
      <protection locked="0"/>
    </xf>
    <xf numFmtId="0" fontId="19" fillId="0" borderId="0" xfId="3" applyFont="1" applyAlignment="1" applyProtection="1">
      <alignment horizontal="left" vertical="center"/>
      <protection locked="0"/>
    </xf>
    <xf numFmtId="0" fontId="20" fillId="0" borderId="0" xfId="3" applyFont="1" applyAlignment="1" applyProtection="1">
      <alignment horizontal="left" vertical="center"/>
      <protection locked="0"/>
    </xf>
    <xf numFmtId="0" fontId="21" fillId="0" borderId="0" xfId="3" applyFont="1" applyProtection="1">
      <alignment vertical="center"/>
      <protection locked="0"/>
    </xf>
    <xf numFmtId="0" fontId="17" fillId="0" borderId="0" xfId="3" applyFont="1" applyProtection="1">
      <alignment vertical="center"/>
      <protection locked="0"/>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right" vertical="center"/>
    </xf>
    <xf numFmtId="0" fontId="23" fillId="0" borderId="0" xfId="0" applyFont="1">
      <alignment vertical="center"/>
    </xf>
    <xf numFmtId="0" fontId="23" fillId="0" borderId="0" xfId="0" applyFont="1" applyAlignment="1">
      <alignment horizontal="center" vertical="center"/>
    </xf>
    <xf numFmtId="0" fontId="15" fillId="0" borderId="12" xfId="0" applyFont="1" applyBorder="1" applyAlignment="1">
      <alignment horizontal="center" vertical="center" wrapText="1"/>
    </xf>
    <xf numFmtId="0" fontId="15" fillId="0" borderId="12" xfId="1" quotePrefix="1" applyNumberFormat="1" applyFont="1" applyFill="1" applyBorder="1" applyAlignment="1" applyProtection="1">
      <alignment horizontal="center" vertical="center" wrapText="1"/>
    </xf>
    <xf numFmtId="0" fontId="24" fillId="0" borderId="4"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19" xfId="0" applyFont="1" applyBorder="1" applyAlignment="1">
      <alignment horizontal="center" vertical="center"/>
    </xf>
    <xf numFmtId="0" fontId="24" fillId="0" borderId="3" xfId="0" applyFont="1" applyBorder="1" applyAlignment="1">
      <alignment horizontal="center" vertical="center"/>
    </xf>
    <xf numFmtId="0" fontId="24" fillId="0" borderId="19" xfId="0" applyFont="1" applyBorder="1" applyAlignment="1">
      <alignment horizontal="center" vertical="center" textRotation="180"/>
    </xf>
    <xf numFmtId="0" fontId="18" fillId="0" borderId="2" xfId="0" applyFont="1" applyBorder="1" applyAlignment="1">
      <alignment horizontal="center" vertical="center" wrapText="1"/>
    </xf>
    <xf numFmtId="176" fontId="24" fillId="0" borderId="2" xfId="1" applyNumberFormat="1" applyFont="1" applyFill="1" applyBorder="1" applyAlignment="1" applyProtection="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25" fillId="0" borderId="0" xfId="0" applyFont="1" applyAlignment="1">
      <alignment horizontal="left" vertical="center"/>
    </xf>
    <xf numFmtId="178" fontId="26" fillId="0" borderId="2" xfId="1" applyNumberFormat="1" applyFont="1" applyFill="1" applyBorder="1" applyAlignment="1" applyProtection="1">
      <alignment horizontal="center" vertical="center"/>
    </xf>
    <xf numFmtId="0" fontId="18" fillId="0" borderId="0" xfId="0" applyFont="1" applyAlignment="1">
      <alignment horizontal="right" vertical="center"/>
    </xf>
    <xf numFmtId="0" fontId="27" fillId="0" borderId="0" xfId="2" applyFont="1" applyFill="1" applyAlignment="1" applyProtection="1">
      <alignment horizontal="right" vertical="center"/>
    </xf>
    <xf numFmtId="0" fontId="15" fillId="0" borderId="0" xfId="1" applyNumberFormat="1" applyFont="1" applyFill="1" applyBorder="1" applyAlignment="1" applyProtection="1">
      <alignment vertical="center"/>
    </xf>
    <xf numFmtId="0" fontId="29" fillId="0" borderId="0" xfId="0" applyFont="1">
      <alignment vertical="center"/>
    </xf>
    <xf numFmtId="0" fontId="29" fillId="0" borderId="0" xfId="0" applyFont="1" applyAlignment="1">
      <alignment horizontal="right" vertical="center"/>
    </xf>
    <xf numFmtId="0" fontId="31" fillId="0" borderId="0" xfId="0" applyFont="1">
      <alignment vertical="center"/>
    </xf>
    <xf numFmtId="0" fontId="29" fillId="0" borderId="0" xfId="0" quotePrefix="1" applyFont="1">
      <alignment vertical="center"/>
    </xf>
    <xf numFmtId="0" fontId="29" fillId="0" borderId="0" xfId="0" applyFont="1" applyAlignment="1">
      <alignment horizontal="center" vertical="center"/>
    </xf>
    <xf numFmtId="0" fontId="28" fillId="0" borderId="0" xfId="0" applyFont="1">
      <alignment vertical="center"/>
    </xf>
    <xf numFmtId="0" fontId="24" fillId="0" borderId="0" xfId="0" applyFont="1">
      <alignment vertical="center"/>
    </xf>
    <xf numFmtId="0" fontId="18" fillId="0" borderId="11" xfId="0" applyFont="1" applyBorder="1">
      <alignment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34" fillId="0" borderId="2" xfId="0" applyFont="1" applyBorder="1" applyAlignment="1">
      <alignment horizontal="center" vertical="center"/>
    </xf>
    <xf numFmtId="0" fontId="32" fillId="0" borderId="2" xfId="0" applyFont="1" applyBorder="1" applyAlignment="1">
      <alignment horizontal="center" vertical="center"/>
    </xf>
    <xf numFmtId="0" fontId="15" fillId="0" borderId="2" xfId="0" applyFont="1" applyBorder="1" applyAlignment="1">
      <alignment horizontal="center" vertical="center"/>
    </xf>
    <xf numFmtId="0" fontId="15" fillId="0" borderId="1" xfId="0" applyFont="1" applyBorder="1" applyAlignment="1">
      <alignment horizontal="center" vertical="center" wrapText="1"/>
    </xf>
    <xf numFmtId="0" fontId="15" fillId="0" borderId="5" xfId="0" applyFont="1" applyBorder="1" applyAlignment="1">
      <alignment horizontal="center" vertical="center" shrinkToFit="1"/>
    </xf>
    <xf numFmtId="0" fontId="24" fillId="0" borderId="1"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0" xfId="0" applyFont="1" applyBorder="1" applyAlignment="1">
      <alignment horizontal="center" vertical="center" shrinkToFit="1"/>
    </xf>
    <xf numFmtId="0" fontId="24" fillId="0" borderId="3" xfId="0" applyFont="1" applyBorder="1" applyAlignment="1">
      <alignment vertical="center" shrinkToFit="1"/>
    </xf>
    <xf numFmtId="0" fontId="18" fillId="3" borderId="25" xfId="0" applyFont="1" applyFill="1" applyBorder="1" applyAlignment="1" applyProtection="1">
      <alignment horizontal="center" vertical="center" wrapText="1"/>
      <protection locked="0"/>
    </xf>
    <xf numFmtId="0" fontId="24" fillId="0" borderId="19" xfId="0" applyFont="1" applyBorder="1" applyAlignment="1">
      <alignment horizontal="left" vertical="center"/>
    </xf>
    <xf numFmtId="0" fontId="15" fillId="0" borderId="3" xfId="0" applyFont="1" applyBorder="1" applyAlignment="1">
      <alignment horizontal="center" vertical="center" wrapText="1"/>
    </xf>
    <xf numFmtId="0" fontId="24" fillId="0" borderId="1" xfId="0" applyFont="1" applyBorder="1" applyAlignment="1">
      <alignment horizontal="center" vertical="center" textRotation="255"/>
    </xf>
    <xf numFmtId="0" fontId="15" fillId="0" borderId="19" xfId="0" applyFont="1" applyBorder="1" applyAlignment="1">
      <alignment horizontal="center" vertical="center" wrapText="1"/>
    </xf>
    <xf numFmtId="0" fontId="15" fillId="0" borderId="4" xfId="0" applyFont="1" applyBorder="1" applyAlignment="1">
      <alignment vertical="center" wrapText="1"/>
    </xf>
    <xf numFmtId="0" fontId="28" fillId="0" borderId="4" xfId="0" applyFont="1" applyBorder="1" applyAlignment="1">
      <alignment vertical="center" wrapText="1"/>
    </xf>
    <xf numFmtId="176" fontId="36" fillId="0" borderId="4" xfId="0" quotePrefix="1" applyNumberFormat="1" applyFont="1" applyBorder="1" applyAlignment="1">
      <alignment horizontal="right" vertical="center" wrapText="1"/>
    </xf>
    <xf numFmtId="0" fontId="15" fillId="0" borderId="4" xfId="0" applyFont="1" applyBorder="1" applyAlignment="1">
      <alignment horizontal="center" vertical="center" wrapText="1"/>
    </xf>
    <xf numFmtId="176" fontId="24" fillId="2" borderId="4" xfId="0" quotePrefix="1" applyNumberFormat="1" applyFont="1" applyFill="1" applyBorder="1" applyAlignment="1" applyProtection="1">
      <alignment horizontal="center" vertical="center" wrapText="1"/>
      <protection locked="0"/>
    </xf>
    <xf numFmtId="0" fontId="33" fillId="0" borderId="4" xfId="1" applyNumberFormat="1" applyFont="1" applyBorder="1" applyAlignment="1">
      <alignment horizontal="center" vertical="center"/>
    </xf>
    <xf numFmtId="0" fontId="15" fillId="0" borderId="2" xfId="0" applyFont="1" applyBorder="1" applyAlignment="1">
      <alignment vertical="center" wrapText="1"/>
    </xf>
    <xf numFmtId="0" fontId="28" fillId="0" borderId="11" xfId="0" applyFont="1" applyBorder="1" applyAlignment="1">
      <alignment vertical="center" wrapText="1"/>
    </xf>
    <xf numFmtId="176" fontId="36" fillId="0" borderId="2" xfId="0" quotePrefix="1" applyNumberFormat="1" applyFont="1" applyBorder="1" applyAlignment="1">
      <alignment horizontal="right" vertical="center" wrapText="1"/>
    </xf>
    <xf numFmtId="0" fontId="15" fillId="0" borderId="11" xfId="0" applyFont="1" applyBorder="1" applyAlignment="1">
      <alignment horizontal="center" vertical="center" wrapText="1"/>
    </xf>
    <xf numFmtId="176" fontId="24"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4" fillId="0" borderId="0" xfId="0" applyFont="1" applyAlignment="1">
      <alignment horizontal="center" vertical="center"/>
    </xf>
    <xf numFmtId="0" fontId="28" fillId="0" borderId="0" xfId="0" applyFont="1" applyAlignment="1">
      <alignment horizontal="center" vertical="center"/>
    </xf>
    <xf numFmtId="0" fontId="15" fillId="0" borderId="0" xfId="0" applyFont="1" applyAlignment="1">
      <alignment horizontal="center" vertical="center" wrapText="1"/>
    </xf>
    <xf numFmtId="176" fontId="24" fillId="0" borderId="2" xfId="1" applyNumberFormat="1" applyFont="1" applyBorder="1" applyAlignment="1">
      <alignment horizontal="center" vertical="center"/>
    </xf>
    <xf numFmtId="0" fontId="37" fillId="0" borderId="2" xfId="0" applyFont="1" applyBorder="1" applyAlignment="1">
      <alignment horizontal="center" vertical="center"/>
    </xf>
    <xf numFmtId="0" fontId="33" fillId="0" borderId="6" xfId="0" applyFont="1" applyBorder="1">
      <alignment vertical="center"/>
    </xf>
    <xf numFmtId="0" fontId="33" fillId="0" borderId="7" xfId="0" applyFont="1" applyBorder="1">
      <alignment vertical="center"/>
    </xf>
    <xf numFmtId="0" fontId="18" fillId="0" borderId="7" xfId="0" applyFont="1" applyBorder="1">
      <alignment vertical="center"/>
    </xf>
    <xf numFmtId="0" fontId="18" fillId="0" borderId="8" xfId="0" applyFont="1" applyBorder="1">
      <alignment vertical="center"/>
    </xf>
    <xf numFmtId="0" fontId="34" fillId="0" borderId="16" xfId="0" applyFont="1" applyBorder="1" applyAlignment="1">
      <alignment horizontal="right" vertical="center"/>
    </xf>
    <xf numFmtId="0" fontId="34" fillId="2" borderId="1" xfId="0" applyFont="1" applyFill="1" applyBorder="1">
      <alignment vertical="center"/>
    </xf>
    <xf numFmtId="0" fontId="34" fillId="3" borderId="1" xfId="0" applyFont="1" applyFill="1" applyBorder="1">
      <alignment vertical="center"/>
    </xf>
    <xf numFmtId="0" fontId="34" fillId="0" borderId="18" xfId="0" applyFont="1" applyBorder="1" applyAlignment="1">
      <alignment horizontal="right" vertical="center"/>
    </xf>
    <xf numFmtId="0" fontId="34" fillId="0" borderId="0" xfId="0" applyFont="1">
      <alignment vertical="center"/>
    </xf>
    <xf numFmtId="0" fontId="34" fillId="0" borderId="0" xfId="0" applyFont="1" applyAlignment="1">
      <alignment vertical="top" wrapText="1"/>
    </xf>
    <xf numFmtId="0" fontId="34" fillId="0" borderId="13" xfId="0" applyFont="1" applyBorder="1" applyAlignment="1">
      <alignment vertical="top" wrapText="1"/>
    </xf>
    <xf numFmtId="0" fontId="24" fillId="0" borderId="21" xfId="0" applyFont="1" applyBorder="1" applyAlignment="1">
      <alignment horizontal="right" vertical="center"/>
    </xf>
    <xf numFmtId="0" fontId="24" fillId="0" borderId="9" xfId="0" applyFont="1" applyBorder="1">
      <alignment vertical="center"/>
    </xf>
    <xf numFmtId="0" fontId="34" fillId="0" borderId="9" xfId="0" applyFont="1" applyBorder="1" applyAlignment="1">
      <alignment vertical="top" wrapText="1"/>
    </xf>
    <xf numFmtId="0" fontId="34" fillId="0" borderId="10" xfId="0" applyFont="1" applyBorder="1" applyAlignment="1">
      <alignment vertical="top" wrapText="1"/>
    </xf>
    <xf numFmtId="0" fontId="34" fillId="0" borderId="7" xfId="0" applyFont="1" applyBorder="1">
      <alignment vertical="center"/>
    </xf>
    <xf numFmtId="0" fontId="24" fillId="0" borderId="7" xfId="0" applyFont="1" applyBorder="1">
      <alignment vertical="center"/>
    </xf>
    <xf numFmtId="0" fontId="34" fillId="0" borderId="0" xfId="0" applyFont="1" applyAlignment="1">
      <alignment horizontal="left" vertical="top" wrapText="1"/>
    </xf>
    <xf numFmtId="0" fontId="34" fillId="0" borderId="13" xfId="0" applyFont="1" applyBorder="1" applyAlignment="1">
      <alignment horizontal="left" vertical="top" wrapText="1"/>
    </xf>
    <xf numFmtId="0" fontId="34" fillId="0" borderId="0" xfId="0" applyFont="1" applyAlignment="1">
      <alignment vertical="center" wrapText="1"/>
    </xf>
    <xf numFmtId="0" fontId="34" fillId="0" borderId="13"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15" fillId="0" borderId="14" xfId="0"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15" xfId="1" quotePrefix="1" applyNumberFormat="1" applyFont="1" applyBorder="1" applyAlignment="1">
      <alignment horizontal="center" vertical="center" wrapText="1"/>
    </xf>
    <xf numFmtId="0" fontId="34" fillId="0" borderId="3" xfId="0" applyFont="1" applyBorder="1" applyAlignment="1">
      <alignment vertical="center" shrinkToFit="1"/>
    </xf>
    <xf numFmtId="0" fontId="34" fillId="0" borderId="19" xfId="0" applyFont="1" applyBorder="1" applyAlignment="1">
      <alignment horizontal="left" vertical="center"/>
    </xf>
    <xf numFmtId="0" fontId="28" fillId="0" borderId="23" xfId="0" applyFont="1" applyBorder="1" applyAlignment="1">
      <alignment vertical="center" wrapText="1"/>
    </xf>
    <xf numFmtId="0" fontId="15" fillId="0" borderId="47" xfId="0" applyFont="1" applyBorder="1" applyAlignment="1">
      <alignment horizontal="center" vertical="center" wrapText="1"/>
    </xf>
    <xf numFmtId="0" fontId="33" fillId="0" borderId="1" xfId="1" applyNumberFormat="1" applyFont="1" applyBorder="1" applyAlignment="1">
      <alignment horizontal="center" vertical="center"/>
    </xf>
    <xf numFmtId="0" fontId="33" fillId="0" borderId="19" xfId="1" applyNumberFormat="1" applyFont="1" applyBorder="1" applyAlignment="1">
      <alignment horizontal="center" vertical="center"/>
    </xf>
    <xf numFmtId="176" fontId="24" fillId="0" borderId="40" xfId="1" applyNumberFormat="1" applyFont="1" applyBorder="1" applyAlignment="1">
      <alignment horizontal="center" vertical="center"/>
    </xf>
    <xf numFmtId="0" fontId="38" fillId="0" borderId="40" xfId="0" applyFont="1" applyBorder="1" applyAlignment="1">
      <alignment horizontal="center" vertical="center"/>
    </xf>
    <xf numFmtId="176" fontId="24" fillId="0" borderId="49" xfId="1" applyNumberFormat="1" applyFont="1" applyBorder="1" applyAlignment="1">
      <alignment horizontal="center" vertical="center"/>
    </xf>
    <xf numFmtId="0" fontId="39" fillId="0" borderId="2" xfId="0" applyFont="1" applyBorder="1" applyAlignment="1">
      <alignment horizontal="center" vertical="center"/>
    </xf>
    <xf numFmtId="0" fontId="38" fillId="0" borderId="17" xfId="0" applyFont="1" applyBorder="1" applyAlignment="1">
      <alignment horizontal="center" vertical="center"/>
    </xf>
    <xf numFmtId="0" fontId="29" fillId="0" borderId="0" xfId="0" applyFont="1" applyProtection="1">
      <alignment vertical="center"/>
      <protection locked="0"/>
    </xf>
    <xf numFmtId="0" fontId="29" fillId="0" borderId="0" xfId="0" applyFont="1" applyAlignment="1" applyProtection="1">
      <alignment horizontal="center" vertical="center"/>
      <protection locked="0"/>
    </xf>
    <xf numFmtId="0" fontId="29" fillId="0" borderId="0" xfId="0" applyFont="1" applyAlignment="1" applyProtection="1">
      <alignment horizontal="left" vertical="center"/>
      <protection locked="0"/>
    </xf>
    <xf numFmtId="0" fontId="40" fillId="0" borderId="41" xfId="0" applyFont="1" applyBorder="1" applyAlignment="1" applyProtection="1">
      <alignment horizontal="center" vertical="center"/>
      <protection locked="0"/>
    </xf>
    <xf numFmtId="0" fontId="29" fillId="0" borderId="0" xfId="0" quotePrefix="1" applyFont="1" applyAlignment="1" applyProtection="1">
      <alignment horizontal="center" vertical="center" wrapText="1"/>
      <protection locked="0"/>
    </xf>
    <xf numFmtId="0" fontId="29" fillId="0" borderId="0" xfId="0" applyFont="1" applyAlignment="1" applyProtection="1">
      <alignment horizontal="center" vertical="center" textRotation="255"/>
      <protection locked="0"/>
    </xf>
    <xf numFmtId="0" fontId="29" fillId="0" borderId="26" xfId="0" applyFont="1" applyBorder="1" applyAlignment="1" applyProtection="1">
      <alignment horizontal="right" vertical="center" wrapText="1"/>
      <protection locked="0"/>
    </xf>
    <xf numFmtId="0" fontId="29" fillId="0" borderId="27" xfId="0" applyFont="1" applyBorder="1" applyAlignment="1" applyProtection="1">
      <alignment horizontal="right" vertical="center" wrapText="1"/>
      <protection locked="0"/>
    </xf>
    <xf numFmtId="0" fontId="29" fillId="0" borderId="27" xfId="0" applyFont="1" applyBorder="1" applyAlignment="1" applyProtection="1">
      <alignment horizontal="left" vertical="center" wrapText="1"/>
      <protection locked="0"/>
    </xf>
    <xf numFmtId="0" fontId="29" fillId="0" borderId="28" xfId="0" applyFont="1" applyBorder="1" applyAlignment="1" applyProtection="1">
      <alignment horizontal="left" vertical="center" wrapText="1"/>
      <protection locked="0"/>
    </xf>
    <xf numFmtId="0" fontId="29" fillId="0" borderId="18" xfId="0" applyFont="1" applyBorder="1" applyAlignment="1" applyProtection="1">
      <alignment horizontal="left" vertical="center"/>
      <protection locked="0"/>
    </xf>
    <xf numFmtId="0" fontId="29" fillId="0" borderId="0" xfId="0" applyFont="1" applyAlignment="1" applyProtection="1">
      <alignment horizontal="right" vertical="center" wrapText="1"/>
      <protection locked="0"/>
    </xf>
    <xf numFmtId="0" fontId="29" fillId="0" borderId="0" xfId="0" applyFont="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18" xfId="0" applyFont="1" applyBorder="1" applyProtection="1">
      <alignment vertical="center"/>
      <protection locked="0"/>
    </xf>
    <xf numFmtId="0" fontId="29" fillId="0" borderId="0" xfId="0" applyFont="1" applyAlignment="1" applyProtection="1">
      <alignment vertical="center" wrapText="1"/>
      <protection locked="0"/>
    </xf>
    <xf numFmtId="0" fontId="29" fillId="0" borderId="13" xfId="0" applyFont="1" applyBorder="1" applyAlignment="1" applyProtection="1">
      <alignment vertical="center" wrapText="1"/>
      <protection locked="0"/>
    </xf>
    <xf numFmtId="0" fontId="41" fillId="0" borderId="18" xfId="0" applyFont="1" applyBorder="1" applyAlignment="1" applyProtection="1">
      <alignment vertical="center" wrapText="1"/>
      <protection locked="0"/>
    </xf>
    <xf numFmtId="0" fontId="41" fillId="0" borderId="0" xfId="0" applyFont="1" applyProtection="1">
      <alignment vertical="center"/>
      <protection locked="0"/>
    </xf>
    <xf numFmtId="0" fontId="41" fillId="0" borderId="0" xfId="0" applyFont="1" applyAlignment="1" applyProtection="1">
      <alignment vertical="center" wrapText="1"/>
      <protection locked="0"/>
    </xf>
    <xf numFmtId="0" fontId="41" fillId="0" borderId="13" xfId="0" applyFont="1" applyBorder="1" applyAlignment="1" applyProtection="1">
      <alignment vertical="center" wrapText="1"/>
      <protection locked="0"/>
    </xf>
    <xf numFmtId="0" fontId="41" fillId="0" borderId="18" xfId="0" applyFont="1" applyBorder="1" applyProtection="1">
      <alignment vertical="center"/>
      <protection locked="0"/>
    </xf>
    <xf numFmtId="0" fontId="29" fillId="0" borderId="13" xfId="0" applyFont="1" applyBorder="1" applyProtection="1">
      <alignment vertical="center"/>
      <protection locked="0"/>
    </xf>
    <xf numFmtId="0" fontId="29" fillId="0" borderId="18" xfId="0" quotePrefix="1" applyFont="1" applyBorder="1" applyAlignment="1" applyProtection="1">
      <alignment horizontal="left" vertical="center"/>
      <protection locked="0"/>
    </xf>
    <xf numFmtId="0" fontId="24" fillId="0" borderId="0" xfId="0" applyFont="1" applyProtection="1">
      <alignment vertical="center"/>
      <protection locked="0"/>
    </xf>
    <xf numFmtId="0" fontId="18" fillId="0" borderId="31" xfId="0" applyFont="1" applyBorder="1" applyProtection="1">
      <alignment vertical="center"/>
      <protection locked="0"/>
    </xf>
    <xf numFmtId="0" fontId="42" fillId="0" borderId="3" xfId="0" applyFont="1" applyBorder="1" applyAlignment="1">
      <alignment horizontal="center" vertical="center"/>
    </xf>
    <xf numFmtId="0" fontId="29" fillId="0" borderId="0" xfId="3" applyFont="1" applyProtection="1">
      <alignment vertical="center"/>
      <protection locked="0"/>
    </xf>
    <xf numFmtId="0" fontId="43" fillId="0" borderId="0" xfId="3" applyFont="1" applyAlignment="1" applyProtection="1">
      <alignment horizontal="left" vertical="center"/>
      <protection locked="0"/>
    </xf>
    <xf numFmtId="0" fontId="43" fillId="0" borderId="30" xfId="3" applyFont="1" applyBorder="1" applyAlignment="1" applyProtection="1">
      <alignment horizontal="left" vertical="center"/>
      <protection locked="0"/>
    </xf>
    <xf numFmtId="0" fontId="44" fillId="0" borderId="5" xfId="0" applyFont="1" applyBorder="1" applyAlignment="1">
      <alignment horizontal="center" vertical="center"/>
    </xf>
    <xf numFmtId="0" fontId="40" fillId="0" borderId="0" xfId="0" applyFont="1">
      <alignment vertical="center"/>
    </xf>
    <xf numFmtId="0" fontId="34" fillId="0" borderId="1" xfId="0" applyFont="1" applyBorder="1" applyAlignment="1">
      <alignment horizontal="center" vertical="center"/>
    </xf>
    <xf numFmtId="0" fontId="32" fillId="0" borderId="1" xfId="0" applyFont="1" applyBorder="1" applyAlignment="1">
      <alignment horizontal="center" vertical="center" wrapText="1"/>
    </xf>
    <xf numFmtId="0" fontId="47" fillId="0" borderId="0" xfId="0" applyFont="1" applyAlignment="1">
      <alignment horizontal="left" vertical="center"/>
    </xf>
    <xf numFmtId="0" fontId="34" fillId="0" borderId="4" xfId="0" applyFont="1" applyBorder="1" applyAlignment="1">
      <alignment horizontal="center" vertical="center"/>
    </xf>
    <xf numFmtId="0" fontId="34" fillId="0" borderId="3" xfId="0" applyFont="1" applyBorder="1" applyAlignment="1">
      <alignment horizontal="center" vertical="center"/>
    </xf>
    <xf numFmtId="37" fontId="34" fillId="0" borderId="1" xfId="0" quotePrefix="1" applyNumberFormat="1" applyFont="1" applyBorder="1" applyAlignment="1">
      <alignment horizontal="center" vertical="center" wrapText="1"/>
    </xf>
    <xf numFmtId="0" fontId="34" fillId="0" borderId="19" xfId="0" applyFont="1" applyBorder="1" applyAlignment="1">
      <alignment horizontal="center" vertical="center" textRotation="180"/>
    </xf>
    <xf numFmtId="0" fontId="34" fillId="0" borderId="2" xfId="0" quotePrefix="1" applyFont="1" applyBorder="1" applyAlignment="1">
      <alignment horizontal="center" vertical="center"/>
    </xf>
    <xf numFmtId="177" fontId="34" fillId="0" borderId="14" xfId="0" applyNumberFormat="1" applyFont="1" applyBorder="1" applyAlignment="1">
      <alignment horizontal="center" vertical="center" wrapText="1"/>
    </xf>
    <xf numFmtId="0" fontId="44" fillId="0" borderId="4" xfId="0" applyFont="1" applyBorder="1" applyAlignment="1">
      <alignment vertical="center" wrapText="1"/>
    </xf>
    <xf numFmtId="0" fontId="44" fillId="0" borderId="1" xfId="0" applyFont="1" applyBorder="1" applyAlignment="1">
      <alignment horizontal="center" vertical="center"/>
    </xf>
    <xf numFmtId="0" fontId="44" fillId="0" borderId="1" xfId="0" applyFont="1" applyBorder="1" applyAlignment="1">
      <alignment vertical="center" wrapText="1"/>
    </xf>
    <xf numFmtId="176" fontId="32" fillId="0" borderId="4" xfId="0" quotePrefix="1" applyNumberFormat="1" applyFont="1" applyBorder="1" applyAlignment="1">
      <alignment horizontal="center" vertical="center" wrapText="1"/>
    </xf>
    <xf numFmtId="176" fontId="34" fillId="0" borderId="4" xfId="0" quotePrefix="1" applyNumberFormat="1" applyFont="1" applyBorder="1" applyAlignment="1">
      <alignment horizontal="center" vertical="center" wrapText="1"/>
    </xf>
    <xf numFmtId="0" fontId="44" fillId="0" borderId="29" xfId="1" applyNumberFormat="1" applyFont="1" applyFill="1" applyBorder="1" applyAlignment="1" applyProtection="1">
      <alignment horizontal="center" vertical="center"/>
    </xf>
    <xf numFmtId="0" fontId="44" fillId="0" borderId="4" xfId="0" applyFont="1" applyBorder="1" applyAlignment="1">
      <alignment horizontal="center" vertical="center"/>
    </xf>
    <xf numFmtId="176" fontId="32" fillId="0" borderId="2" xfId="0" quotePrefix="1" applyNumberFormat="1" applyFont="1" applyBorder="1" applyAlignment="1">
      <alignment horizontal="center" vertical="center" wrapText="1"/>
    </xf>
    <xf numFmtId="176" fontId="34" fillId="0" borderId="2" xfId="0" quotePrefix="1" applyNumberFormat="1" applyFont="1" applyBorder="1" applyAlignment="1">
      <alignment horizontal="center" vertical="center" wrapText="1"/>
    </xf>
    <xf numFmtId="0" fontId="44" fillId="0" borderId="78" xfId="1" applyNumberFormat="1" applyFont="1" applyFill="1" applyBorder="1" applyAlignment="1" applyProtection="1">
      <alignment horizontal="center" vertical="center"/>
    </xf>
    <xf numFmtId="0" fontId="30" fillId="0" borderId="0" xfId="0" applyFont="1" applyAlignment="1">
      <alignment horizontal="center" vertical="center"/>
    </xf>
    <xf numFmtId="0" fontId="29" fillId="0" borderId="0" xfId="0" applyFont="1" applyAlignment="1">
      <alignment horizontal="distributed" vertical="center"/>
    </xf>
    <xf numFmtId="0" fontId="15" fillId="0" borderId="0" xfId="0" applyFont="1">
      <alignment vertical="center"/>
    </xf>
    <xf numFmtId="0" fontId="15" fillId="0" borderId="0" xfId="0" applyFont="1" applyAlignment="1">
      <alignment horizontal="left" vertical="center"/>
    </xf>
    <xf numFmtId="0" fontId="44" fillId="0" borderId="1" xfId="0" applyFont="1" applyBorder="1" applyAlignment="1">
      <alignment horizontal="center" vertical="center" wrapText="1"/>
    </xf>
    <xf numFmtId="0" fontId="44" fillId="0" borderId="1" xfId="0" applyFont="1" applyBorder="1" applyAlignment="1">
      <alignment vertical="center" wrapText="1"/>
    </xf>
    <xf numFmtId="0" fontId="25" fillId="0" borderId="44" xfId="0" applyFont="1" applyBorder="1" applyAlignment="1">
      <alignment horizontal="center" vertical="center"/>
    </xf>
    <xf numFmtId="0" fontId="25" fillId="0" borderId="45" xfId="0" applyFont="1" applyBorder="1" applyAlignment="1">
      <alignment horizontal="center" vertical="center"/>
    </xf>
    <xf numFmtId="0" fontId="18" fillId="0" borderId="31" xfId="0" applyFont="1" applyBorder="1" applyAlignment="1">
      <alignment horizontal="center" vertical="center"/>
    </xf>
    <xf numFmtId="0" fontId="18" fillId="0" borderId="39" xfId="0" applyFont="1" applyBorder="1" applyAlignment="1">
      <alignment horizontal="center" vertical="center"/>
    </xf>
    <xf numFmtId="0" fontId="18" fillId="0" borderId="15" xfId="0" applyFont="1" applyBorder="1" applyAlignment="1">
      <alignment horizontal="center" vertical="center"/>
    </xf>
    <xf numFmtId="0" fontId="18" fillId="0" borderId="46" xfId="0" applyFont="1" applyBorder="1" applyAlignment="1">
      <alignment horizontal="center" vertical="center"/>
    </xf>
    <xf numFmtId="0" fontId="44" fillId="0" borderId="3" xfId="0" applyFont="1" applyBorder="1" applyAlignment="1">
      <alignment horizontal="center" vertical="center"/>
    </xf>
    <xf numFmtId="0" fontId="44" fillId="0" borderId="19" xfId="0" applyFont="1" applyBorder="1" applyAlignment="1">
      <alignment horizontal="center" vertical="center"/>
    </xf>
    <xf numFmtId="0" fontId="18" fillId="0" borderId="3" xfId="0" applyFont="1" applyBorder="1" applyAlignment="1">
      <alignment horizontal="center" vertical="center"/>
    </xf>
    <xf numFmtId="0" fontId="18" fillId="0" borderId="14" xfId="0" applyFont="1" applyBorder="1" applyAlignment="1">
      <alignment horizontal="center" vertical="center"/>
    </xf>
    <xf numFmtId="0" fontId="44" fillId="0" borderId="24" xfId="0" quotePrefix="1" applyFont="1" applyBorder="1" applyAlignment="1">
      <alignment horizontal="center" vertical="center" textRotation="255" wrapText="1"/>
    </xf>
    <xf numFmtId="0" fontId="44" fillId="0" borderId="19" xfId="0" quotePrefix="1" applyFont="1" applyBorder="1" applyAlignment="1">
      <alignment horizontal="center" vertical="center" textRotation="255" wrapText="1"/>
    </xf>
    <xf numFmtId="0" fontId="44" fillId="0" borderId="2" xfId="0" quotePrefix="1" applyFont="1" applyBorder="1" applyAlignment="1">
      <alignment horizontal="center" vertical="center" textRotation="255" wrapText="1"/>
    </xf>
    <xf numFmtId="0" fontId="44" fillId="0" borderId="3" xfId="0" applyFont="1" applyBorder="1" applyAlignment="1">
      <alignment horizontal="center" vertical="center" wrapText="1"/>
    </xf>
    <xf numFmtId="0" fontId="44" fillId="0" borderId="19"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23"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47" xfId="0" applyFont="1" applyBorder="1" applyAlignment="1">
      <alignment horizontal="center" vertical="center" wrapText="1"/>
    </xf>
    <xf numFmtId="0" fontId="44" fillId="0" borderId="24" xfId="0" applyFont="1" applyBorder="1" applyAlignment="1">
      <alignment horizontal="center" vertical="center" textRotation="255" wrapText="1"/>
    </xf>
    <xf numFmtId="0" fontId="44" fillId="0" borderId="19" xfId="0" applyFont="1" applyBorder="1" applyAlignment="1">
      <alignment horizontal="center" vertical="center" textRotation="255" wrapText="1"/>
    </xf>
    <xf numFmtId="0" fontId="44" fillId="0" borderId="14" xfId="0" applyFont="1" applyBorder="1" applyAlignment="1">
      <alignment horizontal="center" vertical="center" textRotation="255" wrapText="1"/>
    </xf>
    <xf numFmtId="0" fontId="44" fillId="0" borderId="24" xfId="0" applyFont="1" applyBorder="1" applyAlignment="1">
      <alignment horizontal="center" vertical="center" wrapText="1"/>
    </xf>
    <xf numFmtId="0" fontId="44" fillId="0" borderId="24" xfId="0" quotePrefix="1" applyFont="1" applyBorder="1" applyAlignment="1">
      <alignment horizontal="center" vertical="center" wrapText="1"/>
    </xf>
    <xf numFmtId="0" fontId="44" fillId="0" borderId="19" xfId="0" quotePrefix="1" applyFont="1" applyBorder="1" applyAlignment="1">
      <alignment horizontal="center" vertical="center" wrapText="1"/>
    </xf>
    <xf numFmtId="0" fontId="44" fillId="0" borderId="14" xfId="0" quotePrefix="1" applyFont="1" applyBorder="1" applyAlignment="1">
      <alignment horizontal="center" vertical="center" wrapText="1"/>
    </xf>
    <xf numFmtId="0" fontId="18" fillId="0" borderId="20" xfId="0" applyFont="1" applyBorder="1" applyAlignment="1">
      <alignment horizontal="center" vertical="center"/>
    </xf>
    <xf numFmtId="0" fontId="18" fillId="0" borderId="40" xfId="0" applyFont="1" applyBorder="1" applyAlignment="1">
      <alignment horizontal="center" vertical="center"/>
    </xf>
    <xf numFmtId="0" fontId="18" fillId="0" borderId="49" xfId="0" applyFont="1" applyBorder="1" applyAlignment="1">
      <alignment horizontal="center" vertical="center"/>
    </xf>
    <xf numFmtId="0" fontId="18" fillId="0" borderId="27" xfId="0" applyFont="1" applyBorder="1" applyAlignment="1">
      <alignment horizontal="center" vertical="center"/>
    </xf>
    <xf numFmtId="0" fontId="34" fillId="0" borderId="3" xfId="0" applyFont="1" applyBorder="1" applyAlignment="1">
      <alignment horizontal="center" vertical="center"/>
    </xf>
    <xf numFmtId="0" fontId="34" fillId="0" borderId="19" xfId="0" applyFont="1" applyBorder="1" applyAlignment="1">
      <alignment horizontal="center" vertical="center"/>
    </xf>
    <xf numFmtId="0" fontId="44" fillId="0" borderId="2" xfId="0" applyFont="1" applyBorder="1" applyAlignment="1">
      <alignment horizontal="center" vertical="center"/>
    </xf>
    <xf numFmtId="0" fontId="44" fillId="0" borderId="5" xfId="0" applyFont="1" applyBorder="1" applyAlignment="1">
      <alignment horizontal="center" vertical="center"/>
    </xf>
    <xf numFmtId="0" fontId="44" fillId="0" borderId="42" xfId="0" applyFont="1" applyBorder="1" applyAlignment="1">
      <alignment horizontal="center" vertical="center"/>
    </xf>
    <xf numFmtId="0" fontId="44" fillId="0" borderId="43" xfId="0" applyFont="1" applyBorder="1" applyAlignment="1">
      <alignment horizontal="center" vertical="center"/>
    </xf>
    <xf numFmtId="0" fontId="44" fillId="0" borderId="5"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34" xfId="0" applyFont="1" applyBorder="1" applyAlignment="1">
      <alignment horizontal="center" vertical="center"/>
    </xf>
    <xf numFmtId="0" fontId="44" fillId="0" borderId="11" xfId="0" applyFont="1" applyBorder="1" applyAlignment="1">
      <alignment horizontal="center" vertical="center"/>
    </xf>
    <xf numFmtId="0" fontId="44" fillId="0" borderId="48" xfId="0" applyFont="1" applyBorder="1" applyAlignment="1">
      <alignment horizontal="center" vertical="center"/>
    </xf>
    <xf numFmtId="0" fontId="44" fillId="0" borderId="24" xfId="0" applyFont="1" applyBorder="1" applyAlignment="1">
      <alignment horizontal="center" vertical="center"/>
    </xf>
    <xf numFmtId="0" fontId="18" fillId="0" borderId="3" xfId="0" applyFont="1" applyBorder="1" applyAlignment="1">
      <alignment horizontal="center" vertical="center" wrapText="1"/>
    </xf>
    <xf numFmtId="0" fontId="18" fillId="0" borderId="19" xfId="0" applyFont="1" applyBorder="1" applyAlignment="1">
      <alignment horizontal="center" vertical="center" wrapText="1"/>
    </xf>
    <xf numFmtId="0" fontId="44" fillId="0" borderId="49" xfId="0" applyFont="1" applyBorder="1" applyAlignment="1">
      <alignment horizontal="left" vertical="center" wrapText="1"/>
    </xf>
    <xf numFmtId="0" fontId="44" fillId="0" borderId="48" xfId="0" applyFont="1" applyBorder="1" applyAlignment="1">
      <alignment horizontal="left" vertical="center" wrapText="1"/>
    </xf>
    <xf numFmtId="0" fontId="44" fillId="0" borderId="38" xfId="0" applyFont="1" applyBorder="1" applyAlignment="1">
      <alignment horizontal="left" vertical="center" wrapText="1"/>
    </xf>
    <xf numFmtId="0" fontId="44" fillId="0" borderId="39" xfId="0" applyFont="1" applyBorder="1" applyAlignment="1">
      <alignment horizontal="left" vertical="center" wrapText="1"/>
    </xf>
    <xf numFmtId="0" fontId="34" fillId="0" borderId="2" xfId="0" applyFont="1" applyBorder="1" applyAlignment="1">
      <alignment horizontal="center" vertical="center"/>
    </xf>
    <xf numFmtId="0" fontId="44" fillId="0" borderId="14" xfId="0" applyFont="1" applyBorder="1" applyAlignment="1">
      <alignment horizontal="center" vertical="center" wrapText="1"/>
    </xf>
    <xf numFmtId="0" fontId="44" fillId="0" borderId="48" xfId="0" applyFont="1" applyBorder="1" applyAlignment="1">
      <alignment vertical="center" wrapText="1"/>
    </xf>
    <xf numFmtId="0" fontId="44" fillId="0" borderId="43" xfId="0" applyFont="1" applyBorder="1" applyAlignment="1">
      <alignment vertical="center" wrapText="1"/>
    </xf>
    <xf numFmtId="0" fontId="44" fillId="0" borderId="50" xfId="0" applyFont="1" applyBorder="1" applyAlignment="1">
      <alignment vertical="center" wrapText="1"/>
    </xf>
    <xf numFmtId="0" fontId="34" fillId="0" borderId="24" xfId="1" quotePrefix="1" applyNumberFormat="1" applyFont="1" applyFill="1" applyBorder="1" applyAlignment="1" applyProtection="1">
      <alignment horizontal="center" vertical="center"/>
    </xf>
    <xf numFmtId="0" fontId="34" fillId="0" borderId="19" xfId="1" quotePrefix="1" applyNumberFormat="1" applyFont="1" applyFill="1" applyBorder="1" applyAlignment="1" applyProtection="1">
      <alignment horizontal="center" vertical="center"/>
    </xf>
    <xf numFmtId="0" fontId="34" fillId="0" borderId="14" xfId="1" quotePrefix="1" applyNumberFormat="1" applyFont="1" applyFill="1" applyBorder="1" applyAlignment="1" applyProtection="1">
      <alignment horizontal="center" vertical="center"/>
    </xf>
    <xf numFmtId="0" fontId="44" fillId="0" borderId="49" xfId="0" applyFont="1" applyBorder="1" applyAlignment="1">
      <alignment vertical="center" wrapText="1"/>
    </xf>
    <xf numFmtId="0" fontId="44" fillId="0" borderId="39" xfId="0" applyFont="1" applyBorder="1" applyAlignment="1">
      <alignment vertical="center" wrapText="1"/>
    </xf>
    <xf numFmtId="0" fontId="44" fillId="0" borderId="3" xfId="0" applyFont="1" applyBorder="1" applyAlignment="1">
      <alignment horizontal="left" vertical="center" wrapText="1"/>
    </xf>
    <xf numFmtId="0" fontId="44" fillId="0" borderId="19" xfId="0" applyFont="1" applyBorder="1" applyAlignment="1">
      <alignment horizontal="left" vertical="center" wrapText="1"/>
    </xf>
    <xf numFmtId="0" fontId="44" fillId="0" borderId="2" xfId="0" applyFont="1" applyBorder="1" applyAlignment="1">
      <alignment horizontal="left" vertical="center" wrapText="1"/>
    </xf>
    <xf numFmtId="0" fontId="34" fillId="0" borderId="14" xfId="0" applyFont="1" applyBorder="1" applyAlignment="1">
      <alignment horizontal="center" vertical="center"/>
    </xf>
    <xf numFmtId="0" fontId="18" fillId="0" borderId="5" xfId="0" quotePrefix="1"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44" fillId="0" borderId="4" xfId="0" applyFont="1" applyBorder="1" applyAlignment="1">
      <alignment vertical="center" wrapText="1"/>
    </xf>
    <xf numFmtId="0" fontId="44" fillId="0" borderId="20"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49" xfId="0" applyFont="1" applyBorder="1" applyAlignment="1">
      <alignment horizontal="center" vertical="center" wrapText="1"/>
    </xf>
    <xf numFmtId="0" fontId="44" fillId="0" borderId="34" xfId="0" applyFont="1" applyBorder="1" applyAlignment="1">
      <alignment horizontal="center" vertical="center" wrapText="1"/>
    </xf>
    <xf numFmtId="0" fontId="44" fillId="0" borderId="11" xfId="0" applyFont="1" applyBorder="1" applyAlignment="1">
      <alignment horizontal="center" vertical="center" wrapText="1"/>
    </xf>
    <xf numFmtId="0" fontId="44" fillId="0" borderId="48" xfId="0" applyFont="1" applyBorder="1" applyAlignment="1">
      <alignment horizontal="center" vertical="center" wrapText="1"/>
    </xf>
    <xf numFmtId="0" fontId="44" fillId="0" borderId="48" xfId="0" quotePrefix="1" applyFont="1" applyBorder="1" applyAlignment="1">
      <alignment horizontal="left" vertical="center" wrapText="1"/>
    </xf>
    <xf numFmtId="0" fontId="44" fillId="0" borderId="23" xfId="0" applyFont="1" applyBorder="1" applyAlignment="1">
      <alignment horizontal="center" vertical="center"/>
    </xf>
    <xf numFmtId="0" fontId="44" fillId="0" borderId="22" xfId="0" applyFont="1" applyBorder="1" applyAlignment="1">
      <alignment horizontal="center" vertical="center"/>
    </xf>
    <xf numFmtId="0" fontId="44" fillId="0" borderId="47" xfId="0" applyFont="1" applyBorder="1" applyAlignment="1">
      <alignment horizontal="center" vertical="center"/>
    </xf>
    <xf numFmtId="0" fontId="44" fillId="0" borderId="31" xfId="0" applyFont="1" applyBorder="1" applyAlignment="1">
      <alignment horizontal="center" vertical="center" wrapText="1"/>
    </xf>
    <xf numFmtId="0" fontId="44" fillId="0" borderId="0" xfId="0" applyFont="1" applyAlignment="1">
      <alignment horizontal="center" vertical="center" wrapText="1"/>
    </xf>
    <xf numFmtId="0" fontId="44" fillId="0" borderId="39" xfId="0" applyFont="1" applyBorder="1" applyAlignment="1">
      <alignment horizontal="center" vertical="center" wrapText="1"/>
    </xf>
    <xf numFmtId="0" fontId="34" fillId="0" borderId="24" xfId="0" applyFont="1" applyBorder="1" applyAlignment="1">
      <alignment horizontal="center" vertical="center"/>
    </xf>
    <xf numFmtId="0" fontId="34" fillId="0" borderId="24" xfId="0" applyFont="1" applyBorder="1" applyAlignment="1">
      <alignment horizontal="center" vertical="center" wrapText="1"/>
    </xf>
    <xf numFmtId="0" fontId="34" fillId="0" borderId="19"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lignment vertical="center"/>
    </xf>
    <xf numFmtId="0" fontId="44" fillId="0" borderId="24" xfId="0" applyFont="1" applyBorder="1" applyAlignment="1">
      <alignment horizontal="center" vertical="center" textRotation="255"/>
    </xf>
    <xf numFmtId="0" fontId="44" fillId="0" borderId="19" xfId="0" applyFont="1" applyBorder="1" applyAlignment="1">
      <alignment horizontal="center" vertical="center" textRotation="255"/>
    </xf>
    <xf numFmtId="0" fontId="44" fillId="0" borderId="4" xfId="0" quotePrefix="1" applyFont="1" applyBorder="1" applyAlignment="1">
      <alignment horizontal="center" vertical="center" wrapText="1"/>
    </xf>
    <xf numFmtId="0" fontId="44" fillId="0" borderId="1" xfId="0" quotePrefix="1" applyFont="1" applyBorder="1" applyAlignment="1">
      <alignment horizontal="center" vertical="center" wrapText="1"/>
    </xf>
    <xf numFmtId="0" fontId="44" fillId="0" borderId="1" xfId="0" applyFont="1" applyBorder="1" applyAlignment="1">
      <alignment horizontal="center" vertical="center"/>
    </xf>
    <xf numFmtId="0" fontId="44" fillId="0" borderId="3" xfId="0" quotePrefix="1" applyFont="1" applyBorder="1" applyAlignment="1">
      <alignment horizontal="center" vertical="center" textRotation="255" wrapText="1"/>
    </xf>
    <xf numFmtId="0" fontId="44" fillId="0" borderId="14" xfId="0" quotePrefix="1" applyFont="1" applyBorder="1" applyAlignment="1">
      <alignment horizontal="center" vertical="center" textRotation="255" wrapText="1"/>
    </xf>
    <xf numFmtId="0" fontId="44" fillId="0" borderId="31" xfId="0" quotePrefix="1" applyFont="1" applyBorder="1" applyAlignment="1">
      <alignment horizontal="center" vertical="center" wrapText="1"/>
    </xf>
    <xf numFmtId="0" fontId="44" fillId="0" borderId="15" xfId="0" quotePrefix="1" applyFont="1" applyBorder="1" applyAlignment="1">
      <alignment horizontal="center" vertical="center" wrapText="1"/>
    </xf>
    <xf numFmtId="0" fontId="44" fillId="0" borderId="2" xfId="0" quotePrefix="1" applyFont="1" applyBorder="1" applyAlignment="1">
      <alignment horizontal="center" vertical="center" wrapText="1"/>
    </xf>
    <xf numFmtId="0" fontId="44" fillId="0" borderId="23" xfId="0" applyFont="1" applyBorder="1" applyAlignment="1">
      <alignment vertical="center" wrapText="1"/>
    </xf>
    <xf numFmtId="0" fontId="44" fillId="0" borderId="22" xfId="0" applyFont="1" applyBorder="1" applyAlignment="1">
      <alignment vertical="center" wrapText="1"/>
    </xf>
    <xf numFmtId="0" fontId="44" fillId="0" borderId="47" xfId="0" applyFont="1" applyBorder="1" applyAlignment="1">
      <alignment vertical="center" wrapText="1"/>
    </xf>
    <xf numFmtId="0" fontId="34" fillId="0" borderId="5" xfId="0" applyFont="1" applyBorder="1" applyAlignment="1">
      <alignment horizontal="center" vertical="center" wrapText="1"/>
    </xf>
    <xf numFmtId="0" fontId="34" fillId="0" borderId="43" xfId="0" applyFont="1" applyBorder="1" applyAlignment="1">
      <alignment horizontal="center" vertical="center" wrapText="1"/>
    </xf>
    <xf numFmtId="0" fontId="28" fillId="0" borderId="3" xfId="1" quotePrefix="1" applyNumberFormat="1" applyFont="1" applyBorder="1" applyAlignment="1">
      <alignment horizontal="center" vertical="center"/>
    </xf>
    <xf numFmtId="0" fontId="28" fillId="0" borderId="2" xfId="1" quotePrefix="1" applyNumberFormat="1" applyFont="1" applyBorder="1" applyAlignment="1">
      <alignment horizontal="center" vertical="center"/>
    </xf>
    <xf numFmtId="0" fontId="28" fillId="0" borderId="19" xfId="1" quotePrefix="1" applyNumberFormat="1" applyFont="1" applyBorder="1" applyAlignment="1">
      <alignment horizontal="center" vertical="center"/>
    </xf>
    <xf numFmtId="0" fontId="18" fillId="3" borderId="3"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center" vertical="center" wrapText="1"/>
      <protection locked="0"/>
    </xf>
    <xf numFmtId="0" fontId="15"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47" xfId="0" applyFont="1" applyBorder="1" applyAlignment="1">
      <alignment horizontal="center" vertical="center" wrapText="1"/>
    </xf>
    <xf numFmtId="0" fontId="18" fillId="3" borderId="2" xfId="0" applyFont="1" applyFill="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24" fillId="0" borderId="0" xfId="0" applyFont="1" applyAlignment="1">
      <alignment horizontal="center" vertical="center"/>
    </xf>
    <xf numFmtId="0" fontId="15" fillId="0" borderId="19"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 xfId="0" applyFont="1" applyBorder="1" applyAlignment="1">
      <alignment horizontal="center" vertical="center" wrapText="1"/>
    </xf>
    <xf numFmtId="179" fontId="28" fillId="0" borderId="3" xfId="0" applyNumberFormat="1" applyFont="1" applyBorder="1" applyAlignment="1">
      <alignment horizontal="center" vertical="center" wrapText="1"/>
    </xf>
    <xf numFmtId="179" fontId="28" fillId="0" borderId="19" xfId="0" applyNumberFormat="1" applyFont="1" applyBorder="1" applyAlignment="1">
      <alignment horizontal="center" vertical="center" wrapText="1"/>
    </xf>
    <xf numFmtId="179" fontId="28" fillId="0" borderId="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8" xfId="0" applyFont="1" applyBorder="1" applyAlignment="1">
      <alignment horizontal="center" vertical="center" wrapText="1"/>
    </xf>
    <xf numFmtId="0" fontId="35" fillId="2" borderId="19" xfId="0" applyFont="1" applyFill="1" applyBorder="1" applyAlignment="1" applyProtection="1">
      <alignment horizontal="center" vertical="center"/>
      <protection locked="0"/>
    </xf>
    <xf numFmtId="0" fontId="35" fillId="2" borderId="2" xfId="0" applyFont="1" applyFill="1" applyBorder="1" applyAlignment="1" applyProtection="1">
      <alignment horizontal="center" vertical="center"/>
      <protection locked="0"/>
    </xf>
    <xf numFmtId="179" fontId="35" fillId="2" borderId="19" xfId="0" applyNumberFormat="1" applyFont="1" applyFill="1" applyBorder="1" applyAlignment="1" applyProtection="1">
      <alignment horizontal="center" vertical="center"/>
      <protection locked="0"/>
    </xf>
    <xf numFmtId="179" fontId="35" fillId="2" borderId="2" xfId="0" applyNumberFormat="1" applyFont="1" applyFill="1" applyBorder="1" applyAlignment="1" applyProtection="1">
      <alignment horizontal="center" vertical="center"/>
      <protection locked="0"/>
    </xf>
    <xf numFmtId="0" fontId="34" fillId="0" borderId="0" xfId="0" applyFont="1" applyAlignment="1">
      <alignment horizontal="left" vertical="center" wrapText="1"/>
    </xf>
    <xf numFmtId="0" fontId="34" fillId="0" borderId="13" xfId="0" applyFont="1" applyBorder="1" applyAlignment="1">
      <alignment horizontal="left" vertical="center" wrapText="1"/>
    </xf>
    <xf numFmtId="0" fontId="18" fillId="0" borderId="5" xfId="0" applyFont="1" applyBorder="1" applyAlignment="1" applyProtection="1">
      <alignment horizontal="left" vertical="center"/>
      <protection locked="0"/>
    </xf>
    <xf numFmtId="0" fontId="18" fillId="0" borderId="42" xfId="0" applyFont="1" applyBorder="1" applyAlignment="1" applyProtection="1">
      <alignment horizontal="left" vertical="center"/>
      <protection locked="0"/>
    </xf>
    <xf numFmtId="0" fontId="18" fillId="0" borderId="43" xfId="0" applyFont="1" applyBorder="1" applyAlignment="1" applyProtection="1">
      <alignment horizontal="left" vertical="center"/>
      <protection locked="0"/>
    </xf>
    <xf numFmtId="0" fontId="15" fillId="0" borderId="14" xfId="0" applyFont="1" applyBorder="1" applyAlignment="1">
      <alignment horizontal="center" vertical="center" wrapText="1"/>
    </xf>
    <xf numFmtId="0" fontId="15" fillId="0" borderId="49" xfId="1" quotePrefix="1" applyNumberFormat="1" applyFont="1" applyBorder="1" applyAlignment="1">
      <alignment horizontal="center" vertical="center" wrapText="1"/>
    </xf>
    <xf numFmtId="0" fontId="15" fillId="0" borderId="46" xfId="1" quotePrefix="1" applyNumberFormat="1" applyFont="1" applyBorder="1" applyAlignment="1">
      <alignment horizontal="center" vertical="center" wrapText="1"/>
    </xf>
    <xf numFmtId="0" fontId="28" fillId="0" borderId="24" xfId="0" applyFont="1" applyBorder="1" applyAlignment="1">
      <alignment horizontal="center" vertical="center"/>
    </xf>
    <xf numFmtId="0" fontId="28" fillId="0" borderId="19" xfId="0" applyFont="1" applyBorder="1" applyAlignment="1">
      <alignment horizontal="center" vertical="center"/>
    </xf>
    <xf numFmtId="0" fontId="28" fillId="0" borderId="24" xfId="1" quotePrefix="1" applyNumberFormat="1"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 xfId="0" quotePrefix="1" applyFont="1" applyBorder="1" applyAlignment="1">
      <alignment horizontal="center" vertical="center" wrapText="1"/>
    </xf>
    <xf numFmtId="0" fontId="18" fillId="3" borderId="24" xfId="0" applyFont="1" applyFill="1" applyBorder="1" applyAlignment="1" applyProtection="1">
      <alignment horizontal="center" vertical="center" wrapText="1"/>
      <protection locked="0"/>
    </xf>
    <xf numFmtId="0" fontId="24" fillId="0" borderId="5" xfId="0" applyFont="1" applyBorder="1" applyAlignment="1">
      <alignment horizontal="center" vertical="center"/>
    </xf>
    <xf numFmtId="0" fontId="24" fillId="0" borderId="43" xfId="0" applyFont="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15" fillId="0" borderId="20" xfId="0" applyFont="1" applyBorder="1" applyAlignment="1">
      <alignment horizontal="center" vertical="center"/>
    </xf>
    <xf numFmtId="0" fontId="15" fillId="0" borderId="49" xfId="0" applyFont="1" applyBorder="1" applyAlignment="1">
      <alignment horizontal="center" vertical="center"/>
    </xf>
    <xf numFmtId="0" fontId="15" fillId="0" borderId="15" xfId="0" applyFont="1" applyBorder="1" applyAlignment="1">
      <alignment horizontal="center" vertical="center"/>
    </xf>
    <xf numFmtId="0" fontId="15" fillId="0" borderId="46" xfId="0" applyFont="1" applyBorder="1" applyAlignment="1">
      <alignment horizontal="center" vertical="center"/>
    </xf>
    <xf numFmtId="0" fontId="15" fillId="0" borderId="24" xfId="0" applyFont="1" applyBorder="1" applyAlignment="1">
      <alignment horizontal="center" vertical="center" textRotation="255" wrapText="1"/>
    </xf>
    <xf numFmtId="0" fontId="15" fillId="0" borderId="19" xfId="0" applyFont="1" applyBorder="1" applyAlignment="1">
      <alignment horizontal="center" vertical="center" textRotation="255" wrapText="1"/>
    </xf>
    <xf numFmtId="0" fontId="15" fillId="0" borderId="19"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textRotation="255" wrapText="1"/>
    </xf>
    <xf numFmtId="0" fontId="15" fillId="0" borderId="3" xfId="0" quotePrefix="1" applyFont="1" applyBorder="1" applyAlignment="1">
      <alignment horizontal="center" vertical="center" textRotation="255" wrapText="1"/>
    </xf>
    <xf numFmtId="0" fontId="15" fillId="0" borderId="2" xfId="0" applyFont="1" applyBorder="1" applyAlignment="1">
      <alignment horizontal="center" vertical="center" textRotation="255" wrapText="1"/>
    </xf>
    <xf numFmtId="0" fontId="15" fillId="0" borderId="24" xfId="0" quotePrefix="1" applyFont="1" applyBorder="1" applyAlignment="1">
      <alignment horizontal="center" vertical="center" textRotation="255" wrapText="1"/>
    </xf>
    <xf numFmtId="0" fontId="15" fillId="0" borderId="19" xfId="0" quotePrefix="1" applyFont="1" applyBorder="1" applyAlignment="1">
      <alignment horizontal="center" vertical="center" textRotation="255" wrapText="1"/>
    </xf>
    <xf numFmtId="0" fontId="15" fillId="0" borderId="24" xfId="0" quotePrefix="1" applyFont="1" applyBorder="1" applyAlignment="1">
      <alignment horizontal="center" vertical="center" wrapText="1"/>
    </xf>
    <xf numFmtId="0" fontId="15" fillId="0" borderId="19" xfId="0" quotePrefix="1" applyFont="1" applyBorder="1" applyAlignment="1">
      <alignment horizontal="center" vertical="center" wrapText="1"/>
    </xf>
    <xf numFmtId="0" fontId="15" fillId="0" borderId="2" xfId="0" quotePrefix="1" applyFont="1" applyBorder="1" applyAlignment="1">
      <alignment horizontal="center" vertical="center" wrapText="1"/>
    </xf>
    <xf numFmtId="0" fontId="15" fillId="0" borderId="3" xfId="0" quotePrefix="1" applyFont="1" applyBorder="1" applyAlignment="1">
      <alignment horizontal="center" vertical="center" wrapText="1"/>
    </xf>
    <xf numFmtId="0" fontId="15" fillId="0" borderId="24"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33" fillId="0" borderId="3" xfId="0" applyFont="1" applyBorder="1" applyAlignment="1">
      <alignment horizontal="center" vertical="center" wrapText="1"/>
    </xf>
    <xf numFmtId="0" fontId="33" fillId="0" borderId="19" xfId="0" applyFont="1" applyBorder="1" applyAlignment="1">
      <alignment horizontal="center" vertical="center" wrapText="1"/>
    </xf>
    <xf numFmtId="0" fontId="28" fillId="0" borderId="1" xfId="0" applyFont="1" applyBorder="1" applyAlignment="1">
      <alignment horizontal="center" vertical="center"/>
    </xf>
    <xf numFmtId="0" fontId="15" fillId="0" borderId="2" xfId="0" quotePrefix="1" applyFont="1" applyBorder="1" applyAlignment="1">
      <alignment horizontal="center" vertical="center" textRotation="255" wrapText="1"/>
    </xf>
    <xf numFmtId="0" fontId="15" fillId="0" borderId="5"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 xfId="1" quotePrefix="1" applyNumberFormat="1"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42" xfId="0" applyFont="1" applyBorder="1" applyAlignment="1">
      <alignment horizontal="center" vertical="center" wrapText="1"/>
    </xf>
    <xf numFmtId="0" fontId="18" fillId="0" borderId="5"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18" fillId="0" borderId="24" xfId="0" applyFont="1" applyBorder="1" applyAlignment="1">
      <alignment horizontal="center" vertical="center" wrapText="1"/>
    </xf>
    <xf numFmtId="0" fontId="28" fillId="0" borderId="37" xfId="1" quotePrefix="1" applyNumberFormat="1" applyFont="1" applyBorder="1" applyAlignment="1" applyProtection="1">
      <alignment horizontal="center" vertical="center"/>
    </xf>
    <xf numFmtId="0" fontId="28" fillId="0" borderId="31" xfId="1" quotePrefix="1" applyNumberFormat="1" applyFont="1" applyBorder="1" applyAlignment="1" applyProtection="1">
      <alignment horizontal="center" vertical="center"/>
    </xf>
    <xf numFmtId="0" fontId="18" fillId="0" borderId="2" xfId="0" applyFont="1" applyBorder="1" applyAlignment="1">
      <alignment horizontal="center" vertical="center" wrapText="1"/>
    </xf>
    <xf numFmtId="0" fontId="28" fillId="0" borderId="20" xfId="0" applyFont="1" applyBorder="1" applyAlignment="1">
      <alignment horizontal="center" vertical="center"/>
    </xf>
    <xf numFmtId="0" fontId="28" fillId="0" borderId="31" xfId="0" applyFont="1" applyBorder="1" applyAlignment="1">
      <alignment horizontal="center" vertical="center"/>
    </xf>
    <xf numFmtId="0" fontId="28" fillId="0" borderId="34" xfId="0" applyFont="1" applyBorder="1" applyAlignment="1">
      <alignment horizontal="center" vertical="center"/>
    </xf>
    <xf numFmtId="0" fontId="29" fillId="0" borderId="53"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13" xfId="0" applyFont="1" applyBorder="1" applyAlignment="1" applyProtection="1">
      <alignment horizontal="left" vertical="center"/>
      <protection locked="0"/>
    </xf>
    <xf numFmtId="0" fontId="29" fillId="0" borderId="56" xfId="0" applyFont="1" applyBorder="1" applyAlignment="1" applyProtection="1">
      <alignment horizontal="left" vertical="center"/>
      <protection locked="0"/>
    </xf>
    <xf numFmtId="0" fontId="29" fillId="0" borderId="9" xfId="0" applyFont="1" applyBorder="1" applyAlignment="1" applyProtection="1">
      <alignment horizontal="left" vertical="center"/>
      <protection locked="0"/>
    </xf>
    <xf numFmtId="0" fontId="29" fillId="0" borderId="10" xfId="0" applyFont="1" applyBorder="1" applyAlignment="1" applyProtection="1">
      <alignment horizontal="left" vertical="center"/>
      <protection locked="0"/>
    </xf>
    <xf numFmtId="49" fontId="29" fillId="0" borderId="82" xfId="0" applyNumberFormat="1" applyFont="1" applyBorder="1" applyAlignment="1" applyProtection="1">
      <alignment horizontal="left" vertical="center" indent="2"/>
      <protection locked="0"/>
    </xf>
    <xf numFmtId="49" fontId="29" fillId="0" borderId="42" xfId="0" applyNumberFormat="1" applyFont="1" applyBorder="1" applyAlignment="1" applyProtection="1">
      <alignment horizontal="left" vertical="center" indent="2"/>
      <protection locked="0"/>
    </xf>
    <xf numFmtId="49" fontId="29" fillId="0" borderId="75" xfId="0" applyNumberFormat="1" applyFont="1" applyBorder="1" applyAlignment="1" applyProtection="1">
      <alignment horizontal="left" vertical="center" indent="2"/>
      <protection locked="0"/>
    </xf>
    <xf numFmtId="0" fontId="40" fillId="0" borderId="57" xfId="0" applyFont="1" applyBorder="1" applyAlignment="1" applyProtection="1">
      <alignment horizontal="center" vertical="center"/>
      <protection locked="0"/>
    </xf>
    <xf numFmtId="0" fontId="40" fillId="0" borderId="58" xfId="0" applyFont="1" applyBorder="1" applyAlignment="1" applyProtection="1">
      <alignment horizontal="center" vertical="center"/>
      <protection locked="0"/>
    </xf>
    <xf numFmtId="0" fontId="40" fillId="0" borderId="55" xfId="0" applyFont="1" applyBorder="1" applyAlignment="1" applyProtection="1">
      <alignment horizontal="center" vertical="center"/>
      <protection locked="0"/>
    </xf>
    <xf numFmtId="0" fontId="29" fillId="0" borderId="63" xfId="0" applyFont="1" applyBorder="1" applyAlignment="1" applyProtection="1">
      <alignment horizontal="left" vertical="center"/>
      <protection locked="0"/>
    </xf>
    <xf numFmtId="0" fontId="29" fillId="0" borderId="64" xfId="0" applyFont="1" applyBorder="1" applyAlignment="1" applyProtection="1">
      <alignment horizontal="left" vertical="center"/>
      <protection locked="0"/>
    </xf>
    <xf numFmtId="0" fontId="29" fillId="0" borderId="65" xfId="0" applyFont="1" applyBorder="1" applyAlignment="1" applyProtection="1">
      <alignment horizontal="left" vertical="center"/>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5" xfId="0" applyFont="1" applyBorder="1" applyAlignment="1" applyProtection="1">
      <alignment horizontal="center" vertical="center"/>
      <protection locked="0"/>
    </xf>
    <xf numFmtId="0" fontId="15" fillId="4" borderId="18" xfId="0" quotePrefix="1" applyFont="1" applyFill="1" applyBorder="1" applyAlignment="1" applyProtection="1">
      <alignment horizontal="center" vertical="center"/>
      <protection locked="0"/>
    </xf>
    <xf numFmtId="0" fontId="15" fillId="4" borderId="0" xfId="0" applyFont="1" applyFill="1" applyAlignment="1" applyProtection="1">
      <alignment horizontal="center" vertical="center"/>
      <protection locked="0"/>
    </xf>
    <xf numFmtId="0" fontId="15" fillId="4" borderId="13" xfId="0" applyFont="1" applyFill="1" applyBorder="1" applyAlignment="1" applyProtection="1">
      <alignment horizontal="center" vertical="center"/>
      <protection locked="0"/>
    </xf>
    <xf numFmtId="0" fontId="15" fillId="4" borderId="66" xfId="0" applyFont="1" applyFill="1" applyBorder="1" applyAlignment="1" applyProtection="1">
      <alignment horizontal="center" vertical="center"/>
      <protection locked="0"/>
    </xf>
    <xf numFmtId="0" fontId="15" fillId="4" borderId="11" xfId="0" applyFont="1" applyFill="1" applyBorder="1" applyAlignment="1" applyProtection="1">
      <alignment horizontal="center" vertical="center"/>
      <protection locked="0"/>
    </xf>
    <xf numFmtId="0" fontId="29" fillId="0" borderId="27" xfId="0" applyFont="1" applyBorder="1" applyAlignment="1" applyProtection="1">
      <alignment horizontal="left" vertical="center"/>
      <protection locked="0"/>
    </xf>
    <xf numFmtId="0" fontId="29" fillId="0" borderId="28" xfId="0" applyFont="1" applyBorder="1" applyAlignment="1" applyProtection="1">
      <alignment horizontal="left" vertical="center"/>
      <protection locked="0"/>
    </xf>
    <xf numFmtId="0" fontId="29" fillId="0" borderId="42" xfId="0" applyFont="1" applyBorder="1" applyAlignment="1" applyProtection="1">
      <alignment horizontal="left" vertical="center"/>
      <protection locked="0"/>
    </xf>
    <xf numFmtId="0" fontId="29" fillId="0" borderId="75" xfId="0" applyFont="1" applyBorder="1" applyAlignment="1" applyProtection="1">
      <alignment horizontal="left" vertical="center"/>
      <protection locked="0"/>
    </xf>
    <xf numFmtId="0" fontId="15" fillId="4" borderId="6" xfId="0" applyFont="1" applyFill="1" applyBorder="1" applyAlignment="1" applyProtection="1">
      <alignment horizontal="center" vertical="center"/>
      <protection locked="0"/>
    </xf>
    <xf numFmtId="0" fontId="15" fillId="4" borderId="7" xfId="0" applyFont="1" applyFill="1" applyBorder="1" applyAlignment="1" applyProtection="1">
      <alignment horizontal="center" vertical="center"/>
      <protection locked="0"/>
    </xf>
    <xf numFmtId="0" fontId="15" fillId="4" borderId="8" xfId="0" applyFont="1" applyFill="1" applyBorder="1" applyAlignment="1" applyProtection="1">
      <alignment horizontal="center" vertical="center"/>
      <protection locked="0"/>
    </xf>
    <xf numFmtId="0" fontId="15" fillId="4" borderId="41" xfId="0" applyFont="1" applyFill="1" applyBorder="1" applyAlignment="1" applyProtection="1">
      <alignment horizontal="center" vertical="center"/>
      <protection locked="0"/>
    </xf>
    <xf numFmtId="0" fontId="29" fillId="0" borderId="59" xfId="0" applyFont="1" applyBorder="1" applyAlignment="1" applyProtection="1">
      <alignment horizontal="center" vertical="center" wrapText="1"/>
      <protection locked="0"/>
    </xf>
    <xf numFmtId="0" fontId="29" fillId="0" borderId="40" xfId="0" applyFont="1" applyBorder="1" applyAlignment="1" applyProtection="1">
      <alignment horizontal="center" vertical="center" wrapText="1"/>
      <protection locked="0"/>
    </xf>
    <xf numFmtId="0" fontId="29" fillId="0" borderId="18" xfId="0" applyFont="1" applyBorder="1" applyAlignment="1" applyProtection="1">
      <alignment horizontal="center" vertical="center" wrapText="1"/>
      <protection locked="0"/>
    </xf>
    <xf numFmtId="0" fontId="29" fillId="0" borderId="0" xfId="0" applyFont="1" applyAlignment="1" applyProtection="1">
      <alignment horizontal="center" vertical="center" wrapText="1"/>
      <protection locked="0"/>
    </xf>
    <xf numFmtId="0" fontId="29" fillId="0" borderId="66" xfId="0" applyFont="1" applyBorder="1" applyAlignment="1" applyProtection="1">
      <alignment horizontal="center" vertical="center" wrapText="1"/>
      <protection locked="0"/>
    </xf>
    <xf numFmtId="0" fontId="29" fillId="0" borderId="11"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0" fontId="29" fillId="0" borderId="27" xfId="0" applyFont="1" applyBorder="1" applyAlignment="1" applyProtection="1">
      <alignment horizontal="center" vertical="center" wrapText="1"/>
      <protection locked="0"/>
    </xf>
    <xf numFmtId="0" fontId="29" fillId="0" borderId="68" xfId="0" applyFont="1" applyBorder="1" applyAlignment="1" applyProtection="1">
      <alignment horizontal="left" vertical="center"/>
      <protection locked="0"/>
    </xf>
    <xf numFmtId="0" fontId="29" fillId="0" borderId="73" xfId="0" applyFont="1" applyBorder="1" applyAlignment="1" applyProtection="1">
      <alignment horizontal="left" vertical="center"/>
      <protection locked="0"/>
    </xf>
    <xf numFmtId="0" fontId="29" fillId="0" borderId="69" xfId="0" applyFont="1" applyBorder="1" applyAlignment="1" applyProtection="1">
      <alignment horizontal="left" vertical="center"/>
      <protection locked="0"/>
    </xf>
    <xf numFmtId="0" fontId="29" fillId="0" borderId="74" xfId="0" applyFont="1" applyBorder="1" applyAlignment="1" applyProtection="1">
      <alignment horizontal="left" vertical="center"/>
      <protection locked="0"/>
    </xf>
    <xf numFmtId="0" fontId="29" fillId="0" borderId="79" xfId="0" applyFont="1" applyBorder="1" applyAlignment="1" applyProtection="1">
      <alignment horizontal="left" vertical="center"/>
      <protection locked="0"/>
    </xf>
    <xf numFmtId="0" fontId="29" fillId="0" borderId="80" xfId="0" applyFont="1" applyBorder="1" applyAlignment="1" applyProtection="1">
      <alignment horizontal="left" vertical="center"/>
      <protection locked="0"/>
    </xf>
    <xf numFmtId="0" fontId="29" fillId="0" borderId="5"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0" fontId="29" fillId="0" borderId="43" xfId="0" applyFont="1" applyBorder="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29" fillId="0" borderId="11" xfId="0" applyFont="1" applyBorder="1" applyAlignment="1" applyProtection="1">
      <alignment horizontal="center" vertical="center"/>
      <protection locked="0"/>
    </xf>
    <xf numFmtId="0" fontId="29" fillId="0" borderId="48" xfId="0" applyFont="1" applyBorder="1" applyAlignment="1" applyProtection="1">
      <alignment horizontal="center" vertical="center"/>
      <protection locked="0"/>
    </xf>
    <xf numFmtId="0" fontId="29" fillId="0" borderId="82" xfId="0" applyFont="1" applyBorder="1" applyAlignment="1" applyProtection="1">
      <alignment horizontal="left" vertical="center"/>
      <protection locked="0"/>
    </xf>
    <xf numFmtId="0" fontId="40" fillId="0" borderId="40" xfId="0" applyFont="1" applyBorder="1" applyAlignment="1" applyProtection="1">
      <alignment horizontal="center" vertical="center"/>
      <protection locked="0"/>
    </xf>
    <xf numFmtId="0" fontId="40" fillId="0" borderId="62" xfId="0" applyFont="1" applyBorder="1" applyAlignment="1" applyProtection="1">
      <alignment horizontal="center" vertical="center"/>
      <protection locked="0"/>
    </xf>
    <xf numFmtId="0" fontId="40" fillId="0" borderId="67" xfId="0" applyFont="1" applyBorder="1" applyAlignment="1" applyProtection="1">
      <alignment horizontal="center" vertical="center"/>
      <protection locked="0"/>
    </xf>
    <xf numFmtId="0" fontId="40" fillId="0" borderId="61" xfId="0" applyFont="1" applyBorder="1" applyAlignment="1" applyProtection="1">
      <alignment horizontal="center" vertical="center"/>
      <protection locked="0"/>
    </xf>
    <xf numFmtId="0" fontId="40" fillId="0" borderId="52" xfId="0" applyFont="1" applyBorder="1" applyAlignment="1" applyProtection="1">
      <alignment horizontal="center" vertical="center"/>
      <protection locked="0"/>
    </xf>
    <xf numFmtId="179" fontId="40" fillId="0" borderId="11" xfId="0" applyNumberFormat="1" applyFont="1" applyBorder="1" applyAlignment="1">
      <alignment horizontal="center" vertical="center" wrapText="1"/>
    </xf>
    <xf numFmtId="0" fontId="40" fillId="0" borderId="54" xfId="0" applyFont="1" applyBorder="1" applyAlignment="1" applyProtection="1">
      <alignment horizontal="center" vertical="center"/>
      <protection locked="0"/>
    </xf>
    <xf numFmtId="0" fontId="29" fillId="0" borderId="5" xfId="0" applyFont="1" applyBorder="1" applyAlignment="1" applyProtection="1">
      <alignment horizontal="center" vertical="center" wrapText="1"/>
      <protection locked="0"/>
    </xf>
    <xf numFmtId="0" fontId="29" fillId="0" borderId="42" xfId="0" applyFont="1" applyBorder="1" applyAlignment="1" applyProtection="1">
      <alignment horizontal="center" vertical="center" wrapText="1"/>
      <protection locked="0"/>
    </xf>
    <xf numFmtId="0" fontId="29" fillId="0" borderId="43" xfId="0" applyFont="1" applyBorder="1" applyAlignment="1" applyProtection="1">
      <alignment horizontal="center" vertical="center" wrapText="1"/>
      <protection locked="0"/>
    </xf>
    <xf numFmtId="0" fontId="29" fillId="0" borderId="34" xfId="0" applyFont="1" applyBorder="1" applyAlignment="1" applyProtection="1">
      <alignment horizontal="center" vertical="center" wrapText="1"/>
      <protection locked="0"/>
    </xf>
    <xf numFmtId="0" fontId="29" fillId="0" borderId="48" xfId="0" applyFont="1" applyBorder="1" applyAlignment="1" applyProtection="1">
      <alignment horizontal="center" vertical="center" wrapText="1"/>
      <protection locked="0"/>
    </xf>
    <xf numFmtId="0" fontId="29" fillId="0" borderId="76" xfId="0" applyFont="1" applyBorder="1" applyAlignment="1" applyProtection="1">
      <alignment horizontal="center" vertical="center" wrapText="1"/>
      <protection locked="0"/>
    </xf>
    <xf numFmtId="0" fontId="29" fillId="0" borderId="77" xfId="0" applyFont="1" applyBorder="1" applyAlignment="1" applyProtection="1">
      <alignment horizontal="center" vertical="center" wrapText="1"/>
      <protection locked="0"/>
    </xf>
    <xf numFmtId="0" fontId="29" fillId="0" borderId="50" xfId="0" applyFont="1" applyBorder="1" applyAlignment="1" applyProtection="1">
      <alignment horizontal="center" vertical="center" wrapText="1"/>
      <protection locked="0"/>
    </xf>
    <xf numFmtId="0" fontId="40" fillId="0" borderId="72" xfId="0" applyFont="1" applyBorder="1" applyAlignment="1" applyProtection="1">
      <alignment horizontal="center" vertical="center"/>
      <protection locked="0"/>
    </xf>
    <xf numFmtId="0" fontId="29" fillId="0" borderId="11" xfId="0" applyFont="1" applyBorder="1" applyAlignment="1" applyProtection="1">
      <alignment horizontal="left" vertical="center"/>
      <protection locked="0"/>
    </xf>
    <xf numFmtId="0" fontId="29" fillId="0" borderId="41" xfId="0" applyFont="1" applyBorder="1" applyAlignment="1" applyProtection="1">
      <alignment horizontal="left" vertical="center"/>
      <protection locked="0"/>
    </xf>
    <xf numFmtId="0" fontId="29" fillId="0" borderId="18" xfId="0" quotePrefix="1" applyFont="1" applyBorder="1" applyAlignment="1" applyProtection="1">
      <alignment horizontal="right" vertical="top" wrapText="1"/>
      <protection locked="0"/>
    </xf>
    <xf numFmtId="0" fontId="29" fillId="0" borderId="0" xfId="0" quotePrefix="1" applyFont="1" applyAlignment="1" applyProtection="1">
      <alignment horizontal="right" vertical="top" wrapText="1"/>
      <protection locked="0"/>
    </xf>
    <xf numFmtId="0" fontId="29" fillId="0" borderId="21" xfId="0" quotePrefix="1" applyFont="1" applyBorder="1" applyAlignment="1" applyProtection="1">
      <alignment horizontal="right" vertical="top" wrapText="1"/>
      <protection locked="0"/>
    </xf>
    <xf numFmtId="0" fontId="29" fillId="0" borderId="9" xfId="0" quotePrefix="1" applyFont="1" applyBorder="1" applyAlignment="1" applyProtection="1">
      <alignment horizontal="right" vertical="top" wrapText="1"/>
      <protection locked="0"/>
    </xf>
    <xf numFmtId="0" fontId="29" fillId="0" borderId="59" xfId="0" applyFont="1" applyBorder="1" applyAlignment="1" applyProtection="1">
      <alignment horizontal="right" vertical="center"/>
      <protection locked="0"/>
    </xf>
    <xf numFmtId="0" fontId="29" fillId="0" borderId="40" xfId="0" applyFont="1" applyBorder="1" applyAlignment="1" applyProtection="1">
      <alignment horizontal="right" vertical="center"/>
      <protection locked="0"/>
    </xf>
    <xf numFmtId="0" fontId="29" fillId="0" borderId="18" xfId="0" applyFont="1" applyBorder="1" applyAlignment="1" applyProtection="1">
      <alignment horizontal="right" vertical="center"/>
      <protection locked="0"/>
    </xf>
    <xf numFmtId="0" fontId="29" fillId="0" borderId="0" xfId="0" applyFont="1" applyAlignment="1" applyProtection="1">
      <alignment horizontal="right" vertical="center"/>
      <protection locked="0"/>
    </xf>
    <xf numFmtId="0" fontId="29" fillId="0" borderId="0" xfId="0" applyFont="1" applyAlignment="1" applyProtection="1">
      <alignment horizontal="center" vertical="center"/>
      <protection locked="0"/>
    </xf>
    <xf numFmtId="0" fontId="29" fillId="0" borderId="18" xfId="0" applyFont="1" applyBorder="1" applyAlignment="1" applyProtection="1">
      <alignment horizontal="center" vertical="center"/>
      <protection locked="0"/>
    </xf>
    <xf numFmtId="0" fontId="15" fillId="4" borderId="70" xfId="0" quotePrefix="1" applyFont="1" applyFill="1" applyBorder="1" applyAlignment="1" applyProtection="1">
      <alignment horizontal="center" vertical="center"/>
      <protection locked="0"/>
    </xf>
    <xf numFmtId="0" fontId="15" fillId="4" borderId="30" xfId="0" applyFont="1" applyFill="1" applyBorder="1" applyAlignment="1" applyProtection="1">
      <alignment horizontal="center" vertical="center"/>
      <protection locked="0"/>
    </xf>
    <xf numFmtId="0" fontId="15" fillId="4" borderId="71" xfId="0" applyFont="1" applyFill="1" applyBorder="1" applyAlignment="1" applyProtection="1">
      <alignment horizontal="center" vertical="center"/>
      <protection locked="0"/>
    </xf>
    <xf numFmtId="0" fontId="29" fillId="0" borderId="40" xfId="0" applyFont="1" applyBorder="1" applyAlignment="1" applyProtection="1">
      <alignment horizontal="left" vertical="center" wrapText="1"/>
      <protection locked="0"/>
    </xf>
    <xf numFmtId="0" fontId="29" fillId="0" borderId="62" xfId="0" applyFont="1" applyBorder="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0" xfId="0" quotePrefix="1" applyFont="1" applyAlignment="1" applyProtection="1">
      <alignment horizontal="left" vertical="top" wrapText="1"/>
      <protection locked="0"/>
    </xf>
    <xf numFmtId="0" fontId="29" fillId="0" borderId="13" xfId="0" quotePrefix="1" applyFont="1" applyBorder="1" applyAlignment="1" applyProtection="1">
      <alignment horizontal="left" vertical="top" wrapText="1"/>
      <protection locked="0"/>
    </xf>
    <xf numFmtId="0" fontId="29" fillId="0" borderId="9" xfId="0" quotePrefix="1" applyFont="1" applyBorder="1" applyAlignment="1" applyProtection="1">
      <alignment horizontal="left" vertical="top" wrapText="1"/>
      <protection locked="0"/>
    </xf>
    <xf numFmtId="0" fontId="29" fillId="0" borderId="10" xfId="0" quotePrefix="1" applyFont="1" applyBorder="1" applyAlignment="1" applyProtection="1">
      <alignment horizontal="left" vertical="top" wrapText="1"/>
      <protection locked="0"/>
    </xf>
    <xf numFmtId="0" fontId="29" fillId="0" borderId="59" xfId="0" applyFont="1" applyBorder="1" applyAlignment="1" applyProtection="1">
      <alignment horizontal="center" vertical="center"/>
      <protection locked="0"/>
    </xf>
    <xf numFmtId="0" fontId="29" fillId="0" borderId="40" xfId="0" applyFont="1" applyBorder="1" applyAlignment="1" applyProtection="1">
      <alignment horizontal="center" vertical="center"/>
      <protection locked="0"/>
    </xf>
    <xf numFmtId="0" fontId="29" fillId="0" borderId="66" xfId="0" applyFont="1" applyBorder="1" applyAlignment="1" applyProtection="1">
      <alignment horizontal="center" vertical="center"/>
      <protection locked="0"/>
    </xf>
    <xf numFmtId="0" fontId="29" fillId="0" borderId="59" xfId="0" quotePrefix="1" applyFont="1" applyBorder="1" applyAlignment="1" applyProtection="1">
      <alignment horizontal="center" vertical="center" wrapText="1"/>
      <protection locked="0"/>
    </xf>
    <xf numFmtId="0" fontId="29" fillId="0" borderId="40" xfId="0" quotePrefix="1" applyFont="1" applyBorder="1" applyAlignment="1" applyProtection="1">
      <alignment horizontal="center" vertical="center" wrapText="1"/>
      <protection locked="0"/>
    </xf>
    <xf numFmtId="0" fontId="29" fillId="0" borderId="18" xfId="0" quotePrefix="1" applyFont="1" applyBorder="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29" fillId="0" borderId="21" xfId="0" quotePrefix="1" applyFont="1" applyBorder="1" applyAlignment="1" applyProtection="1">
      <alignment horizontal="center" vertical="center" wrapText="1"/>
      <protection locked="0"/>
    </xf>
    <xf numFmtId="0" fontId="29" fillId="0" borderId="9" xfId="0" quotePrefix="1" applyFont="1" applyBorder="1" applyAlignment="1" applyProtection="1">
      <alignment horizontal="center" vertical="center" wrapText="1"/>
      <protection locked="0"/>
    </xf>
    <xf numFmtId="0" fontId="29" fillId="0" borderId="20" xfId="0" applyFont="1" applyBorder="1" applyAlignment="1" applyProtection="1">
      <alignment horizontal="center" vertical="center" wrapText="1"/>
      <protection locked="0"/>
    </xf>
    <xf numFmtId="0" fontId="29" fillId="0" borderId="49" xfId="0" applyFont="1" applyBorder="1" applyAlignment="1" applyProtection="1">
      <alignment horizontal="center" vertical="center" wrapText="1"/>
      <protection locked="0"/>
    </xf>
    <xf numFmtId="0" fontId="29" fillId="0" borderId="5" xfId="0" applyFont="1" applyBorder="1" applyAlignment="1" applyProtection="1">
      <alignment horizontal="left" vertical="center"/>
      <protection locked="0"/>
    </xf>
    <xf numFmtId="0" fontId="29" fillId="0" borderId="1"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81" xfId="0" applyFont="1" applyBorder="1" applyAlignment="1" applyProtection="1">
      <alignment horizontal="center" vertical="center" wrapText="1"/>
      <protection locked="0"/>
    </xf>
    <xf numFmtId="0" fontId="29" fillId="0" borderId="31" xfId="0" applyFont="1" applyBorder="1" applyAlignment="1" applyProtection="1">
      <alignment horizontal="center" vertical="center" wrapText="1"/>
      <protection locked="0"/>
    </xf>
    <xf numFmtId="0" fontId="29" fillId="0" borderId="39" xfId="0" applyFont="1" applyBorder="1" applyAlignment="1" applyProtection="1">
      <alignment horizontal="center" vertical="center" wrapText="1"/>
      <protection locked="0"/>
    </xf>
    <xf numFmtId="0" fontId="29" fillId="0" borderId="51" xfId="0" applyFont="1" applyBorder="1" applyAlignment="1" applyProtection="1">
      <alignment horizontal="center" vertical="center" wrapText="1"/>
      <protection locked="0"/>
    </xf>
    <xf numFmtId="0" fontId="29" fillId="0" borderId="60" xfId="0" applyFont="1" applyBorder="1" applyAlignment="1" applyProtection="1">
      <alignment horizontal="center" vertical="center" wrapText="1"/>
      <protection locked="0"/>
    </xf>
    <xf numFmtId="0" fontId="29" fillId="0" borderId="11" xfId="0" applyFont="1" applyBorder="1" applyAlignment="1" applyProtection="1">
      <alignment horizontal="left" vertical="center" wrapText="1"/>
      <protection locked="0"/>
    </xf>
    <xf numFmtId="0" fontId="7" fillId="0" borderId="0" xfId="3" applyFont="1" applyAlignment="1" applyProtection="1">
      <alignment horizontal="center" vertical="center"/>
      <protection locked="0"/>
    </xf>
    <xf numFmtId="0" fontId="7" fillId="0" borderId="0" xfId="3" applyFont="1" applyAlignment="1" applyProtection="1">
      <alignment horizontal="left" vertical="center"/>
      <protection locked="0"/>
    </xf>
    <xf numFmtId="0" fontId="7" fillId="0" borderId="5" xfId="3" applyFont="1" applyBorder="1" applyAlignment="1" applyProtection="1">
      <alignment horizontal="center" vertical="center"/>
      <protection locked="0"/>
    </xf>
    <xf numFmtId="0" fontId="7" fillId="0" borderId="42" xfId="3" applyFont="1" applyBorder="1" applyAlignment="1" applyProtection="1">
      <alignment horizontal="center" vertical="center"/>
      <protection locked="0"/>
    </xf>
    <xf numFmtId="0" fontId="7" fillId="0" borderId="43" xfId="3" applyFont="1" applyBorder="1" applyAlignment="1" applyProtection="1">
      <alignment horizontal="center" vertical="center"/>
      <protection locked="0"/>
    </xf>
    <xf numFmtId="0" fontId="7" fillId="0" borderId="5" xfId="3" applyFont="1" applyBorder="1" applyAlignment="1" applyProtection="1">
      <alignment horizontal="left" vertical="center"/>
      <protection locked="0"/>
    </xf>
    <xf numFmtId="0" fontId="7" fillId="0" borderId="42" xfId="3" applyFont="1" applyBorder="1" applyAlignment="1" applyProtection="1">
      <alignment horizontal="left" vertical="center"/>
      <protection locked="0"/>
    </xf>
    <xf numFmtId="0" fontId="7" fillId="0" borderId="43" xfId="3" applyFont="1" applyBorder="1" applyAlignment="1" applyProtection="1">
      <alignment horizontal="left" vertical="center"/>
      <protection locked="0"/>
    </xf>
    <xf numFmtId="0" fontId="13" fillId="0" borderId="11" xfId="3" applyFont="1" applyBorder="1" applyAlignment="1" applyProtection="1">
      <alignment horizontal="center" vertical="center" readingOrder="1"/>
      <protection locked="0"/>
    </xf>
    <xf numFmtId="0" fontId="8" fillId="4" borderId="76" xfId="3" applyFont="1" applyFill="1" applyBorder="1" applyAlignment="1" applyProtection="1">
      <alignment horizontal="center" vertical="center"/>
      <protection locked="0"/>
    </xf>
    <xf numFmtId="0" fontId="8" fillId="4" borderId="77" xfId="3" applyFont="1" applyFill="1" applyBorder="1" applyAlignment="1" applyProtection="1">
      <alignment horizontal="center" vertical="center"/>
      <protection locked="0"/>
    </xf>
    <xf numFmtId="0" fontId="8" fillId="4" borderId="50" xfId="3" applyFont="1" applyFill="1" applyBorder="1" applyAlignment="1" applyProtection="1">
      <alignment horizontal="center" vertical="center"/>
      <protection locked="0"/>
    </xf>
    <xf numFmtId="0" fontId="14" fillId="4" borderId="76" xfId="3" applyFont="1" applyFill="1" applyBorder="1" applyAlignment="1" applyProtection="1">
      <alignment horizontal="center" vertical="center"/>
      <protection locked="0"/>
    </xf>
    <xf numFmtId="0" fontId="14" fillId="4" borderId="77" xfId="3" applyFont="1" applyFill="1" applyBorder="1" applyAlignment="1" applyProtection="1">
      <alignment horizontal="center" vertical="center"/>
      <protection locked="0"/>
    </xf>
    <xf numFmtId="0" fontId="14" fillId="4" borderId="50" xfId="3" applyFont="1" applyFill="1" applyBorder="1" applyAlignment="1" applyProtection="1">
      <alignment horizontal="center" vertical="center"/>
      <protection locked="0"/>
    </xf>
    <xf numFmtId="0" fontId="7" fillId="0" borderId="37" xfId="3" applyFont="1" applyBorder="1" applyAlignment="1" applyProtection="1">
      <alignment horizontal="center" vertical="center" textRotation="255" wrapText="1"/>
      <protection locked="0"/>
    </xf>
    <xf numFmtId="0" fontId="7" fillId="0" borderId="30" xfId="3" applyFont="1" applyBorder="1" applyAlignment="1" applyProtection="1">
      <alignment horizontal="center" vertical="center" textRotation="255" wrapText="1"/>
      <protection locked="0"/>
    </xf>
    <xf numFmtId="0" fontId="7" fillId="0" borderId="38" xfId="3" applyFont="1" applyBorder="1" applyAlignment="1" applyProtection="1">
      <alignment horizontal="center" vertical="center" textRotation="255" wrapText="1"/>
      <protection locked="0"/>
    </xf>
    <xf numFmtId="0" fontId="7" fillId="0" borderId="31"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textRotation="255" wrapText="1"/>
      <protection locked="0"/>
    </xf>
    <xf numFmtId="0" fontId="7" fillId="0" borderId="39" xfId="3" applyFont="1" applyBorder="1" applyAlignment="1" applyProtection="1">
      <alignment horizontal="center" vertical="center" textRotation="255" wrapText="1"/>
      <protection locked="0"/>
    </xf>
    <xf numFmtId="0" fontId="7" fillId="0" borderId="34" xfId="3" applyFont="1" applyBorder="1" applyAlignment="1" applyProtection="1">
      <alignment horizontal="center" vertical="center" textRotation="255" wrapText="1"/>
      <protection locked="0"/>
    </xf>
    <xf numFmtId="0" fontId="7" fillId="0" borderId="11" xfId="3" applyFont="1" applyBorder="1" applyAlignment="1" applyProtection="1">
      <alignment horizontal="center" vertical="center" textRotation="255" wrapText="1"/>
      <protection locked="0"/>
    </xf>
    <xf numFmtId="0" fontId="7" fillId="0" borderId="48" xfId="3" applyFont="1" applyBorder="1" applyAlignment="1" applyProtection="1">
      <alignment horizontal="center" vertical="center" textRotation="255" wrapText="1"/>
      <protection locked="0"/>
    </xf>
    <xf numFmtId="0" fontId="7" fillId="0" borderId="20" xfId="3" applyFont="1" applyBorder="1" applyAlignment="1" applyProtection="1">
      <alignment horizontal="center" vertical="center" textRotation="255" wrapText="1"/>
      <protection locked="0"/>
    </xf>
    <xf numFmtId="0" fontId="7" fillId="0" borderId="40" xfId="3" applyFont="1" applyBorder="1" applyAlignment="1" applyProtection="1">
      <alignment horizontal="center" vertical="center" textRotation="255" wrapText="1"/>
      <protection locked="0"/>
    </xf>
    <xf numFmtId="0" fontId="7" fillId="0" borderId="49" xfId="3" applyFont="1" applyBorder="1" applyAlignment="1" applyProtection="1">
      <alignment horizontal="center" vertical="center" textRotation="255" wrapText="1"/>
      <protection locked="0"/>
    </xf>
    <xf numFmtId="0" fontId="7" fillId="0" borderId="83" xfId="3" applyFont="1" applyBorder="1" applyAlignment="1" applyProtection="1">
      <alignment horizontal="center" vertical="center" textRotation="255" wrapText="1"/>
      <protection locked="0"/>
    </xf>
    <xf numFmtId="0" fontId="7" fillId="0" borderId="84" xfId="3" applyFont="1" applyBorder="1" applyAlignment="1" applyProtection="1">
      <alignment horizontal="center" vertical="center" textRotation="255" wrapText="1"/>
      <protection locked="0"/>
    </xf>
    <xf numFmtId="0" fontId="7" fillId="0" borderId="85" xfId="3" applyFont="1" applyBorder="1" applyAlignment="1" applyProtection="1">
      <alignment horizontal="center" vertical="center" textRotation="255" wrapText="1"/>
      <protection locked="0"/>
    </xf>
    <xf numFmtId="0" fontId="7" fillId="0" borderId="86" xfId="3" applyFont="1" applyBorder="1" applyAlignment="1" applyProtection="1">
      <alignment horizontal="center" vertical="center" textRotation="255" wrapText="1"/>
      <protection locked="0"/>
    </xf>
    <xf numFmtId="0" fontId="7" fillId="0" borderId="87" xfId="3" applyFont="1" applyBorder="1" applyAlignment="1" applyProtection="1">
      <alignment horizontal="center" vertical="center" textRotation="255" wrapText="1"/>
      <protection locked="0"/>
    </xf>
    <xf numFmtId="0" fontId="7" fillId="0" borderId="88" xfId="3" applyFont="1" applyBorder="1" applyAlignment="1" applyProtection="1">
      <alignment horizontal="center" vertical="center" textRotation="255" wrapText="1"/>
      <protection locked="0"/>
    </xf>
    <xf numFmtId="0" fontId="7" fillId="0" borderId="89" xfId="3" applyFont="1" applyBorder="1" applyAlignment="1" applyProtection="1">
      <alignment horizontal="center" vertical="center" textRotation="255" wrapText="1"/>
      <protection locked="0"/>
    </xf>
    <xf numFmtId="0" fontId="7" fillId="0" borderId="90" xfId="3" applyFont="1" applyBorder="1" applyAlignment="1" applyProtection="1">
      <alignment horizontal="center" vertical="center" textRotation="255" wrapText="1"/>
      <protection locked="0"/>
    </xf>
    <xf numFmtId="0" fontId="7" fillId="0" borderId="93" xfId="3" applyFont="1" applyBorder="1" applyAlignment="1" applyProtection="1">
      <alignment horizontal="center" vertical="center" textRotation="255" wrapText="1"/>
      <protection locked="0"/>
    </xf>
    <xf numFmtId="0" fontId="7" fillId="0" borderId="83" xfId="3" quotePrefix="1" applyFont="1" applyBorder="1" applyAlignment="1" applyProtection="1">
      <alignment horizontal="left" vertical="top"/>
      <protection locked="0"/>
    </xf>
    <xf numFmtId="0" fontId="0" fillId="0" borderId="84" xfId="0" applyBorder="1" applyAlignment="1">
      <alignment horizontal="left" vertical="top"/>
    </xf>
    <xf numFmtId="0" fontId="0" fillId="0" borderId="94" xfId="0" applyBorder="1" applyAlignment="1">
      <alignment horizontal="left" vertical="top"/>
    </xf>
    <xf numFmtId="0" fontId="0" fillId="0" borderId="86" xfId="0" applyBorder="1" applyAlignment="1">
      <alignment horizontal="left" vertical="top"/>
    </xf>
    <xf numFmtId="0" fontId="0" fillId="0" borderId="87" xfId="0" applyBorder="1" applyAlignment="1">
      <alignment horizontal="left" vertical="top"/>
    </xf>
    <xf numFmtId="0" fontId="0" fillId="0" borderId="91" xfId="0" applyBorder="1" applyAlignment="1">
      <alignment horizontal="left" vertical="top"/>
    </xf>
    <xf numFmtId="0" fontId="0" fillId="0" borderId="89" xfId="0" applyBorder="1" applyAlignment="1">
      <alignment horizontal="left" vertical="top"/>
    </xf>
    <xf numFmtId="0" fontId="0" fillId="0" borderId="90" xfId="0" applyBorder="1" applyAlignment="1">
      <alignment horizontal="left" vertical="top"/>
    </xf>
    <xf numFmtId="0" fontId="0" fillId="0" borderId="92" xfId="0" applyBorder="1" applyAlignment="1">
      <alignment horizontal="left" vertical="top"/>
    </xf>
    <xf numFmtId="0" fontId="7" fillId="0" borderId="83" xfId="3" applyFont="1" applyBorder="1" applyAlignment="1" applyProtection="1">
      <alignment horizontal="left" vertical="top"/>
      <protection locked="0"/>
    </xf>
  </cellXfs>
  <cellStyles count="4">
    <cellStyle name="パーセント" xfId="1" builtinId="5"/>
    <cellStyle name="ハイパーリンク" xfId="2" builtinId="8"/>
    <cellStyle name="標準" xfId="0" builtinId="0"/>
    <cellStyle name="標準 2" xfId="3" xr:uid="{00000000-0005-0000-0000-000003000000}"/>
  </cellStyles>
  <dxfs count="28">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25</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187328</xdr:rowOff>
    </xdr:from>
    <xdr:to>
      <xdr:col>11</xdr:col>
      <xdr:colOff>669924</xdr:colOff>
      <xdr:row>23</xdr:row>
      <xdr:rowOff>138341</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4029055" y="5643792"/>
          <a:ext cx="1377405" cy="3502478"/>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2</xdr:row>
      <xdr:rowOff>234043</xdr:rowOff>
    </xdr:from>
    <xdr:to>
      <xdr:col>11</xdr:col>
      <xdr:colOff>658130</xdr:colOff>
      <xdr:row>12</xdr:row>
      <xdr:rowOff>332921</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4029055" y="928007"/>
          <a:ext cx="1365611" cy="4072164"/>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31</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49167</xdr:colOff>
      <xdr:row>2</xdr:row>
      <xdr:rowOff>225515</xdr:rowOff>
    </xdr:from>
    <xdr:to>
      <xdr:col>14</xdr:col>
      <xdr:colOff>676911</xdr:colOff>
      <xdr:row>7</xdr:row>
      <xdr:rowOff>99787</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79274" y="1082765"/>
          <a:ext cx="1376137" cy="1956165"/>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26</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18</xdr:row>
      <xdr:rowOff>49892</xdr:rowOff>
    </xdr:from>
    <xdr:to>
      <xdr:col>14</xdr:col>
      <xdr:colOff>674301</xdr:colOff>
      <xdr:row>25</xdr:row>
      <xdr:rowOff>336548</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75395" y="7329713"/>
          <a:ext cx="1377406" cy="3048906"/>
        </a:xfrm>
        <a:prstGeom prst="wedgeRectCallout">
          <a:avLst>
            <a:gd name="adj1" fmla="val -258030"/>
            <a:gd name="adj2" fmla="val 318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33</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69578</xdr:colOff>
      <xdr:row>6</xdr:row>
      <xdr:rowOff>161473</xdr:rowOff>
    </xdr:from>
    <xdr:to>
      <xdr:col>14</xdr:col>
      <xdr:colOff>674097</xdr:colOff>
      <xdr:row>16</xdr:row>
      <xdr:rowOff>346529</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99685" y="2706009"/>
          <a:ext cx="1352912" cy="4131127"/>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46</xdr:row>
      <xdr:rowOff>0</xdr:rowOff>
    </xdr:from>
    <xdr:to>
      <xdr:col>33</xdr:col>
      <xdr:colOff>137708</xdr:colOff>
      <xdr:row>48</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16</xdr:row>
      <xdr:rowOff>0</xdr:rowOff>
    </xdr:from>
    <xdr:to>
      <xdr:col>33</xdr:col>
      <xdr:colOff>238772</xdr:colOff>
      <xdr:row>17</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49</xdr:row>
      <xdr:rowOff>18521</xdr:rowOff>
    </xdr:from>
    <xdr:to>
      <xdr:col>18</xdr:col>
      <xdr:colOff>176531</xdr:colOff>
      <xdr:row>51</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49</xdr:row>
      <xdr:rowOff>16207</xdr:rowOff>
    </xdr:from>
    <xdr:to>
      <xdr:col>34</xdr:col>
      <xdr:colOff>135996</xdr:colOff>
      <xdr:row>51</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115050" y="3057525"/>
          <a:ext cx="5857874" cy="5168943"/>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9176</xdr:colOff>
      <xdr:row>5</xdr:row>
      <xdr:rowOff>120650</xdr:rowOff>
    </xdr:from>
    <xdr:to>
      <xdr:col>33</xdr:col>
      <xdr:colOff>29997</xdr:colOff>
      <xdr:row>11</xdr:row>
      <xdr:rowOff>78588</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066451" y="1292225"/>
          <a:ext cx="3592696" cy="98663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1"/>
  <sheetViews>
    <sheetView tabSelected="1" view="pageBreakPreview" zoomScale="60" zoomScaleNormal="75" workbookViewId="0">
      <selection activeCell="B5" sqref="B5:M42"/>
    </sheetView>
  </sheetViews>
  <sheetFormatPr defaultColWidth="8.81640625" defaultRowHeight="13" x14ac:dyDescent="0.2"/>
  <cols>
    <col min="1" max="1" width="2.453125" style="38" customWidth="1"/>
    <col min="2" max="3" width="8.54296875" style="38" customWidth="1"/>
    <col min="4" max="4" width="18.6328125" style="38" customWidth="1"/>
    <col min="5" max="5" width="64.81640625" style="38" customWidth="1"/>
    <col min="6" max="6" width="36.6328125" style="38" customWidth="1"/>
    <col min="7" max="9" width="10.36328125" style="38" customWidth="1"/>
    <col min="10" max="10" width="10.36328125" style="48" customWidth="1"/>
    <col min="11" max="11" width="10.36328125" style="38" customWidth="1"/>
    <col min="12" max="12" width="12.453125" style="48" customWidth="1"/>
    <col min="13" max="13" width="250.6328125" style="38" customWidth="1"/>
    <col min="14" max="16384" width="8.81640625" style="38"/>
  </cols>
  <sheetData>
    <row r="1" spans="2:14" ht="14.5" thickBot="1" x14ac:dyDescent="0.25">
      <c r="E1" s="46"/>
      <c r="M1" s="49" t="s">
        <v>173</v>
      </c>
    </row>
    <row r="2" spans="2:14" ht="41.25" customHeight="1" thickBot="1" x14ac:dyDescent="0.25">
      <c r="B2" s="205" t="s">
        <v>0</v>
      </c>
      <c r="C2" s="206"/>
      <c r="D2" s="50" t="s">
        <v>1</v>
      </c>
      <c r="F2" s="39"/>
      <c r="G2" s="50" t="s">
        <v>2</v>
      </c>
      <c r="H2" s="39"/>
      <c r="I2" s="182" t="s">
        <v>183</v>
      </c>
      <c r="J2" s="51"/>
      <c r="K2" s="51"/>
      <c r="M2" s="50"/>
      <c r="N2" s="50"/>
    </row>
    <row r="3" spans="2:14" s="40" customFormat="1" ht="20.149999999999999" customHeight="1" x14ac:dyDescent="0.2">
      <c r="B3" s="207" t="s">
        <v>3</v>
      </c>
      <c r="C3" s="208"/>
      <c r="D3" s="213" t="s">
        <v>4</v>
      </c>
      <c r="E3" s="213" t="s">
        <v>5</v>
      </c>
      <c r="F3" s="231" t="s">
        <v>6</v>
      </c>
      <c r="G3" s="232"/>
      <c r="H3" s="233"/>
      <c r="I3" s="268" t="s">
        <v>7</v>
      </c>
      <c r="J3" s="269"/>
      <c r="K3" s="270"/>
      <c r="L3" s="248" t="s">
        <v>8</v>
      </c>
      <c r="M3" s="213" t="s">
        <v>9</v>
      </c>
    </row>
    <row r="4" spans="2:14" s="40" customFormat="1" ht="30" customHeight="1" thickBot="1" x14ac:dyDescent="0.25">
      <c r="B4" s="209"/>
      <c r="C4" s="210"/>
      <c r="D4" s="214"/>
      <c r="E4" s="214"/>
      <c r="F4" s="209"/>
      <c r="G4" s="234"/>
      <c r="H4" s="210"/>
      <c r="I4" s="52" t="s">
        <v>10</v>
      </c>
      <c r="J4" s="52" t="s">
        <v>11</v>
      </c>
      <c r="K4" s="53" t="s">
        <v>12</v>
      </c>
      <c r="L4" s="249"/>
      <c r="M4" s="214"/>
    </row>
    <row r="5" spans="2:14" s="40" customFormat="1" ht="30" customHeight="1" thickTop="1" x14ac:dyDescent="0.2">
      <c r="B5" s="224" t="s">
        <v>13</v>
      </c>
      <c r="C5" s="215" t="s">
        <v>14</v>
      </c>
      <c r="D5" s="227" t="s">
        <v>15</v>
      </c>
      <c r="E5" s="247" t="s">
        <v>16</v>
      </c>
      <c r="F5" s="221" t="s">
        <v>179</v>
      </c>
      <c r="G5" s="222"/>
      <c r="H5" s="223"/>
      <c r="I5" s="183">
        <v>5</v>
      </c>
      <c r="J5" s="285">
        <v>5</v>
      </c>
      <c r="K5" s="259">
        <f>SUM(J5:J34)</f>
        <v>74</v>
      </c>
      <c r="L5" s="227" t="s">
        <v>17</v>
      </c>
      <c r="M5" s="252" t="s">
        <v>18</v>
      </c>
    </row>
    <row r="6" spans="2:14" s="40" customFormat="1" ht="30" customHeight="1" x14ac:dyDescent="0.2">
      <c r="B6" s="225"/>
      <c r="C6" s="216"/>
      <c r="D6" s="219"/>
      <c r="E6" s="212"/>
      <c r="F6" s="241" t="s">
        <v>187</v>
      </c>
      <c r="G6" s="242"/>
      <c r="H6" s="243"/>
      <c r="I6" s="180">
        <v>0</v>
      </c>
      <c r="J6" s="236"/>
      <c r="K6" s="260"/>
      <c r="L6" s="219"/>
      <c r="M6" s="253"/>
    </row>
    <row r="7" spans="2:14" s="40" customFormat="1" ht="30" customHeight="1" x14ac:dyDescent="0.2">
      <c r="B7" s="225"/>
      <c r="C7" s="216"/>
      <c r="D7" s="219"/>
      <c r="E7" s="211" t="s">
        <v>19</v>
      </c>
      <c r="F7" s="241" t="s">
        <v>188</v>
      </c>
      <c r="G7" s="242"/>
      <c r="H7" s="243"/>
      <c r="I7" s="180">
        <v>5</v>
      </c>
      <c r="J7" s="235">
        <v>5</v>
      </c>
      <c r="K7" s="260"/>
      <c r="L7" s="219"/>
      <c r="M7" s="250" t="s">
        <v>189</v>
      </c>
    </row>
    <row r="8" spans="2:14" s="40" customFormat="1" ht="30" customHeight="1" x14ac:dyDescent="0.2">
      <c r="B8" s="225"/>
      <c r="C8" s="216"/>
      <c r="D8" s="220"/>
      <c r="E8" s="237"/>
      <c r="F8" s="241" t="s">
        <v>20</v>
      </c>
      <c r="G8" s="242"/>
      <c r="H8" s="243"/>
      <c r="I8" s="80">
        <v>0</v>
      </c>
      <c r="J8" s="254"/>
      <c r="K8" s="260"/>
      <c r="L8" s="219"/>
      <c r="M8" s="251"/>
    </row>
    <row r="9" spans="2:14" s="40" customFormat="1" ht="30" customHeight="1" x14ac:dyDescent="0.2">
      <c r="B9" s="225"/>
      <c r="C9" s="216"/>
      <c r="D9" s="219" t="s">
        <v>21</v>
      </c>
      <c r="E9" s="212" t="s">
        <v>22</v>
      </c>
      <c r="F9" s="244" t="s">
        <v>23</v>
      </c>
      <c r="G9" s="245"/>
      <c r="H9" s="246"/>
      <c r="I9" s="80">
        <v>5</v>
      </c>
      <c r="J9" s="236">
        <v>5</v>
      </c>
      <c r="K9" s="260"/>
      <c r="L9" s="219"/>
      <c r="M9" s="256" t="s">
        <v>190</v>
      </c>
    </row>
    <row r="10" spans="2:14" s="40" customFormat="1" ht="30" customHeight="1" x14ac:dyDescent="0.2">
      <c r="B10" s="225"/>
      <c r="C10" s="216"/>
      <c r="D10" s="219"/>
      <c r="E10" s="212"/>
      <c r="F10" s="238" t="s">
        <v>24</v>
      </c>
      <c r="G10" s="239"/>
      <c r="H10" s="240"/>
      <c r="I10" s="180">
        <v>0</v>
      </c>
      <c r="J10" s="236"/>
      <c r="K10" s="260"/>
      <c r="L10" s="219"/>
      <c r="M10" s="256"/>
    </row>
    <row r="11" spans="2:14" s="40" customFormat="1" ht="30" customHeight="1" x14ac:dyDescent="0.2">
      <c r="B11" s="225"/>
      <c r="C11" s="216"/>
      <c r="D11" s="219"/>
      <c r="E11" s="211" t="s">
        <v>25</v>
      </c>
      <c r="F11" s="238" t="s">
        <v>26</v>
      </c>
      <c r="G11" s="239"/>
      <c r="H11" s="240"/>
      <c r="I11" s="180">
        <v>5</v>
      </c>
      <c r="J11" s="235">
        <v>5</v>
      </c>
      <c r="K11" s="260"/>
      <c r="L11" s="219"/>
      <c r="M11" s="256" t="s">
        <v>191</v>
      </c>
    </row>
    <row r="12" spans="2:14" s="40" customFormat="1" ht="30" customHeight="1" x14ac:dyDescent="0.2">
      <c r="B12" s="225"/>
      <c r="C12" s="216"/>
      <c r="D12" s="219"/>
      <c r="E12" s="212"/>
      <c r="F12" s="238" t="s">
        <v>24</v>
      </c>
      <c r="G12" s="239"/>
      <c r="H12" s="240"/>
      <c r="I12" s="180">
        <v>0</v>
      </c>
      <c r="J12" s="236"/>
      <c r="K12" s="260"/>
      <c r="L12" s="219"/>
      <c r="M12" s="256"/>
    </row>
    <row r="13" spans="2:14" s="40" customFormat="1" ht="90" customHeight="1" x14ac:dyDescent="0.2">
      <c r="B13" s="225"/>
      <c r="C13" s="216"/>
      <c r="D13" s="219"/>
      <c r="E13" s="218" t="s">
        <v>27</v>
      </c>
      <c r="F13" s="241" t="s">
        <v>177</v>
      </c>
      <c r="G13" s="242"/>
      <c r="H13" s="243"/>
      <c r="I13" s="80">
        <v>9</v>
      </c>
      <c r="J13" s="235">
        <v>9</v>
      </c>
      <c r="K13" s="260"/>
      <c r="L13" s="219"/>
      <c r="M13" s="264" t="s">
        <v>192</v>
      </c>
    </row>
    <row r="14" spans="2:14" s="40" customFormat="1" ht="90" customHeight="1" x14ac:dyDescent="0.2">
      <c r="B14" s="225"/>
      <c r="C14" s="216"/>
      <c r="D14" s="219"/>
      <c r="E14" s="219"/>
      <c r="F14" s="241" t="s">
        <v>178</v>
      </c>
      <c r="G14" s="242"/>
      <c r="H14" s="243"/>
      <c r="I14" s="80">
        <v>7</v>
      </c>
      <c r="J14" s="236"/>
      <c r="K14" s="260"/>
      <c r="L14" s="219"/>
      <c r="M14" s="265"/>
    </row>
    <row r="15" spans="2:14" s="40" customFormat="1" ht="90" customHeight="1" x14ac:dyDescent="0.2">
      <c r="B15" s="225"/>
      <c r="C15" s="216"/>
      <c r="D15" s="219"/>
      <c r="E15" s="219"/>
      <c r="F15" s="241" t="s">
        <v>176</v>
      </c>
      <c r="G15" s="242"/>
      <c r="H15" s="243"/>
      <c r="I15" s="80">
        <v>3</v>
      </c>
      <c r="J15" s="236"/>
      <c r="K15" s="260"/>
      <c r="L15" s="219"/>
      <c r="M15" s="265"/>
    </row>
    <row r="16" spans="2:14" s="40" customFormat="1" ht="90" customHeight="1" x14ac:dyDescent="0.2">
      <c r="B16" s="225"/>
      <c r="C16" s="217"/>
      <c r="D16" s="220"/>
      <c r="E16" s="219"/>
      <c r="F16" s="238" t="s">
        <v>28</v>
      </c>
      <c r="G16" s="239"/>
      <c r="H16" s="240"/>
      <c r="I16" s="80">
        <v>0</v>
      </c>
      <c r="J16" s="236"/>
      <c r="K16" s="260"/>
      <c r="L16" s="219"/>
      <c r="M16" s="266"/>
    </row>
    <row r="17" spans="2:13" s="40" customFormat="1" ht="40" customHeight="1" x14ac:dyDescent="0.2">
      <c r="B17" s="225"/>
      <c r="C17" s="216" t="s">
        <v>181</v>
      </c>
      <c r="D17" s="212" t="s">
        <v>181</v>
      </c>
      <c r="E17" s="218" t="s">
        <v>193</v>
      </c>
      <c r="F17" s="241" t="s">
        <v>194</v>
      </c>
      <c r="G17" s="239"/>
      <c r="H17" s="240"/>
      <c r="I17" s="180">
        <v>5</v>
      </c>
      <c r="J17" s="235">
        <v>5</v>
      </c>
      <c r="K17" s="260"/>
      <c r="L17" s="219"/>
      <c r="M17" s="262" t="s">
        <v>184</v>
      </c>
    </row>
    <row r="18" spans="2:13" s="40" customFormat="1" ht="40" customHeight="1" x14ac:dyDescent="0.2">
      <c r="B18" s="225"/>
      <c r="C18" s="216"/>
      <c r="D18" s="212"/>
      <c r="E18" s="219"/>
      <c r="F18" s="241" t="s">
        <v>195</v>
      </c>
      <c r="G18" s="239"/>
      <c r="H18" s="240"/>
      <c r="I18" s="185">
        <v>3</v>
      </c>
      <c r="J18" s="236"/>
      <c r="K18" s="260"/>
      <c r="L18" s="219"/>
      <c r="M18" s="263"/>
    </row>
    <row r="19" spans="2:13" s="40" customFormat="1" ht="40" customHeight="1" x14ac:dyDescent="0.2">
      <c r="B19" s="225"/>
      <c r="C19" s="217"/>
      <c r="D19" s="237"/>
      <c r="E19" s="220"/>
      <c r="F19" s="238" t="s">
        <v>29</v>
      </c>
      <c r="G19" s="239"/>
      <c r="H19" s="240"/>
      <c r="I19" s="180">
        <v>0</v>
      </c>
      <c r="J19" s="254"/>
      <c r="K19" s="260"/>
      <c r="L19" s="219"/>
      <c r="M19" s="256"/>
    </row>
    <row r="20" spans="2:13" s="40" customFormat="1" ht="30" customHeight="1" x14ac:dyDescent="0.2">
      <c r="B20" s="225"/>
      <c r="C20" s="295" t="s">
        <v>30</v>
      </c>
      <c r="D20" s="211" t="s">
        <v>31</v>
      </c>
      <c r="E20" s="218" t="s">
        <v>32</v>
      </c>
      <c r="F20" s="238" t="s">
        <v>180</v>
      </c>
      <c r="G20" s="239"/>
      <c r="H20" s="240"/>
      <c r="I20" s="80">
        <v>20</v>
      </c>
      <c r="J20" s="236">
        <v>20</v>
      </c>
      <c r="K20" s="260"/>
      <c r="L20" s="219"/>
      <c r="M20" s="250" t="s">
        <v>196</v>
      </c>
    </row>
    <row r="21" spans="2:13" s="40" customFormat="1" ht="30" customHeight="1" x14ac:dyDescent="0.2">
      <c r="B21" s="225"/>
      <c r="C21" s="216"/>
      <c r="D21" s="237"/>
      <c r="E21" s="299"/>
      <c r="F21" s="238" t="s">
        <v>33</v>
      </c>
      <c r="G21" s="239"/>
      <c r="H21" s="240"/>
      <c r="I21" s="180">
        <v>0</v>
      </c>
      <c r="J21" s="254"/>
      <c r="K21" s="260"/>
      <c r="L21" s="219"/>
      <c r="M21" s="278"/>
    </row>
    <row r="22" spans="2:13" s="40" customFormat="1" ht="20.149999999999999" customHeight="1" x14ac:dyDescent="0.2">
      <c r="B22" s="225"/>
      <c r="C22" s="216"/>
      <c r="D22" s="211" t="s">
        <v>34</v>
      </c>
      <c r="E22" s="218" t="s">
        <v>35</v>
      </c>
      <c r="F22" s="272" t="s">
        <v>145</v>
      </c>
      <c r="G22" s="273"/>
      <c r="H22" s="274"/>
      <c r="I22" s="180">
        <v>10</v>
      </c>
      <c r="J22" s="235">
        <v>10</v>
      </c>
      <c r="K22" s="260"/>
      <c r="L22" s="219"/>
      <c r="M22" s="250" t="s">
        <v>172</v>
      </c>
    </row>
    <row r="23" spans="2:13" s="40" customFormat="1" ht="20.149999999999999" customHeight="1" x14ac:dyDescent="0.2">
      <c r="B23" s="225"/>
      <c r="C23" s="216"/>
      <c r="D23" s="212"/>
      <c r="E23" s="219"/>
      <c r="F23" s="272" t="s">
        <v>156</v>
      </c>
      <c r="G23" s="273"/>
      <c r="H23" s="274"/>
      <c r="I23" s="184"/>
      <c r="J23" s="236"/>
      <c r="K23" s="260"/>
      <c r="L23" s="219"/>
      <c r="M23" s="253"/>
    </row>
    <row r="24" spans="2:13" s="40" customFormat="1" ht="20.149999999999999" customHeight="1" x14ac:dyDescent="0.2">
      <c r="B24" s="225"/>
      <c r="C24" s="216"/>
      <c r="D24" s="212"/>
      <c r="E24" s="219"/>
      <c r="F24" s="282"/>
      <c r="G24" s="283"/>
      <c r="H24" s="284"/>
      <c r="I24" s="186" t="s">
        <v>36</v>
      </c>
      <c r="J24" s="236"/>
      <c r="K24" s="260"/>
      <c r="L24" s="219"/>
      <c r="M24" s="253"/>
    </row>
    <row r="25" spans="2:13" s="40" customFormat="1" ht="20.149999999999999" customHeight="1" x14ac:dyDescent="0.2">
      <c r="B25" s="225"/>
      <c r="C25" s="216"/>
      <c r="D25" s="212"/>
      <c r="E25" s="219"/>
      <c r="F25" s="275"/>
      <c r="G25" s="276"/>
      <c r="H25" s="277"/>
      <c r="I25" s="187"/>
      <c r="J25" s="236"/>
      <c r="K25" s="260"/>
      <c r="L25" s="219"/>
      <c r="M25" s="253"/>
    </row>
    <row r="26" spans="2:13" s="40" customFormat="1" ht="20.149999999999999" customHeight="1" x14ac:dyDescent="0.2">
      <c r="B26" s="225"/>
      <c r="C26" s="216"/>
      <c r="D26" s="212"/>
      <c r="E26" s="219"/>
      <c r="F26" s="275" t="s">
        <v>146</v>
      </c>
      <c r="G26" s="276"/>
      <c r="H26" s="277"/>
      <c r="I26" s="187">
        <v>5</v>
      </c>
      <c r="J26" s="236"/>
      <c r="K26" s="260"/>
      <c r="L26" s="219"/>
      <c r="M26" s="253"/>
    </row>
    <row r="27" spans="2:13" s="40" customFormat="1" ht="20.149999999999999" customHeight="1" x14ac:dyDescent="0.2">
      <c r="B27" s="225"/>
      <c r="C27" s="216"/>
      <c r="D27" s="212"/>
      <c r="E27" s="219"/>
      <c r="F27" s="272" t="s">
        <v>147</v>
      </c>
      <c r="G27" s="273"/>
      <c r="H27" s="274"/>
      <c r="I27" s="180">
        <v>5</v>
      </c>
      <c r="J27" s="236"/>
      <c r="K27" s="260"/>
      <c r="L27" s="219"/>
      <c r="M27" s="253"/>
    </row>
    <row r="28" spans="2:13" s="40" customFormat="1" ht="20.149999999999999" customHeight="1" x14ac:dyDescent="0.2">
      <c r="B28" s="225"/>
      <c r="C28" s="216"/>
      <c r="D28" s="212"/>
      <c r="E28" s="219"/>
      <c r="F28" s="272" t="s">
        <v>157</v>
      </c>
      <c r="G28" s="273"/>
      <c r="H28" s="274"/>
      <c r="I28" s="184"/>
      <c r="J28" s="236"/>
      <c r="K28" s="260"/>
      <c r="L28" s="219"/>
      <c r="M28" s="253"/>
    </row>
    <row r="29" spans="2:13" s="40" customFormat="1" ht="20.149999999999999" customHeight="1" x14ac:dyDescent="0.2">
      <c r="B29" s="225"/>
      <c r="C29" s="216"/>
      <c r="D29" s="212"/>
      <c r="E29" s="219"/>
      <c r="F29" s="282"/>
      <c r="G29" s="283"/>
      <c r="H29" s="284"/>
      <c r="I29" s="186" t="s">
        <v>36</v>
      </c>
      <c r="J29" s="236"/>
      <c r="K29" s="260"/>
      <c r="L29" s="219"/>
      <c r="M29" s="253"/>
    </row>
    <row r="30" spans="2:13" s="40" customFormat="1" ht="20.149999999999999" customHeight="1" x14ac:dyDescent="0.2">
      <c r="B30" s="225"/>
      <c r="C30" s="216"/>
      <c r="D30" s="212"/>
      <c r="E30" s="219"/>
      <c r="F30" s="275"/>
      <c r="G30" s="276"/>
      <c r="H30" s="277"/>
      <c r="I30" s="187"/>
      <c r="J30" s="236"/>
      <c r="K30" s="260"/>
      <c r="L30" s="219"/>
      <c r="M30" s="253"/>
    </row>
    <row r="31" spans="2:13" s="40" customFormat="1" ht="20.149999999999999" customHeight="1" x14ac:dyDescent="0.2">
      <c r="B31" s="225"/>
      <c r="C31" s="216"/>
      <c r="D31" s="237"/>
      <c r="E31" s="220"/>
      <c r="F31" s="275" t="s">
        <v>148</v>
      </c>
      <c r="G31" s="276"/>
      <c r="H31" s="277"/>
      <c r="I31" s="187">
        <v>0</v>
      </c>
      <c r="J31" s="254"/>
      <c r="K31" s="260"/>
      <c r="L31" s="219"/>
      <c r="M31" s="251"/>
    </row>
    <row r="32" spans="2:13" s="40" customFormat="1" ht="30" customHeight="1" x14ac:dyDescent="0.2">
      <c r="B32" s="225"/>
      <c r="C32" s="216"/>
      <c r="D32" s="219" t="s">
        <v>37</v>
      </c>
      <c r="E32" s="282" t="s">
        <v>38</v>
      </c>
      <c r="F32" s="241" t="s">
        <v>39</v>
      </c>
      <c r="G32" s="242"/>
      <c r="H32" s="243"/>
      <c r="I32" s="184">
        <v>10</v>
      </c>
      <c r="J32" s="235">
        <v>10</v>
      </c>
      <c r="K32" s="260"/>
      <c r="L32" s="219"/>
      <c r="M32" s="256" t="s">
        <v>197</v>
      </c>
    </row>
    <row r="33" spans="2:13" s="40" customFormat="1" ht="30" customHeight="1" x14ac:dyDescent="0.2">
      <c r="B33" s="225"/>
      <c r="C33" s="216"/>
      <c r="D33" s="219"/>
      <c r="E33" s="297"/>
      <c r="F33" s="241" t="s">
        <v>40</v>
      </c>
      <c r="G33" s="242"/>
      <c r="H33" s="243"/>
      <c r="I33" s="180">
        <v>5</v>
      </c>
      <c r="J33" s="236"/>
      <c r="K33" s="260"/>
      <c r="L33" s="219"/>
      <c r="M33" s="257"/>
    </row>
    <row r="34" spans="2:13" s="40" customFormat="1" ht="30" customHeight="1" thickBot="1" x14ac:dyDescent="0.25">
      <c r="B34" s="226"/>
      <c r="C34" s="296"/>
      <c r="D34" s="230"/>
      <c r="E34" s="298"/>
      <c r="F34" s="241" t="s">
        <v>41</v>
      </c>
      <c r="G34" s="242"/>
      <c r="H34" s="243"/>
      <c r="I34" s="188">
        <v>0</v>
      </c>
      <c r="J34" s="267"/>
      <c r="K34" s="261"/>
      <c r="L34" s="255"/>
      <c r="M34" s="258"/>
    </row>
    <row r="35" spans="2:13" s="40" customFormat="1" ht="30" customHeight="1" thickTop="1" x14ac:dyDescent="0.2">
      <c r="B35" s="290" t="s">
        <v>42</v>
      </c>
      <c r="C35" s="224" t="s">
        <v>43</v>
      </c>
      <c r="D35" s="292" t="s">
        <v>44</v>
      </c>
      <c r="E35" s="228" t="s">
        <v>45</v>
      </c>
      <c r="F35" s="279" t="s">
        <v>46</v>
      </c>
      <c r="G35" s="280"/>
      <c r="H35" s="281"/>
      <c r="I35" s="227" t="s">
        <v>198</v>
      </c>
      <c r="J35" s="286">
        <v>24</v>
      </c>
      <c r="K35" s="285">
        <v>24</v>
      </c>
      <c r="L35" s="227" t="s">
        <v>47</v>
      </c>
      <c r="M35" s="271" t="s">
        <v>199</v>
      </c>
    </row>
    <row r="36" spans="2:13" s="40" customFormat="1" ht="30" customHeight="1" x14ac:dyDescent="0.2">
      <c r="B36" s="291"/>
      <c r="C36" s="225"/>
      <c r="D36" s="293"/>
      <c r="E36" s="229"/>
      <c r="F36" s="190" t="s">
        <v>48</v>
      </c>
      <c r="G36" s="303">
        <v>12</v>
      </c>
      <c r="H36" s="304"/>
      <c r="I36" s="219"/>
      <c r="J36" s="287"/>
      <c r="K36" s="236"/>
      <c r="L36" s="219"/>
      <c r="M36" s="204"/>
    </row>
    <row r="37" spans="2:13" s="40" customFormat="1" ht="30" customHeight="1" x14ac:dyDescent="0.2">
      <c r="B37" s="291"/>
      <c r="C37" s="225"/>
      <c r="D37" s="293"/>
      <c r="E37" s="229"/>
      <c r="F37" s="178" t="s">
        <v>49</v>
      </c>
      <c r="G37" s="303">
        <v>9</v>
      </c>
      <c r="H37" s="304"/>
      <c r="I37" s="212"/>
      <c r="J37" s="236"/>
      <c r="K37" s="236"/>
      <c r="L37" s="219"/>
      <c r="M37" s="204"/>
    </row>
    <row r="38" spans="2:13" s="40" customFormat="1" ht="30" customHeight="1" x14ac:dyDescent="0.2">
      <c r="B38" s="291"/>
      <c r="C38" s="225"/>
      <c r="D38" s="293"/>
      <c r="E38" s="229"/>
      <c r="F38" s="178" t="s">
        <v>50</v>
      </c>
      <c r="G38" s="303">
        <v>6</v>
      </c>
      <c r="H38" s="304"/>
      <c r="I38" s="212"/>
      <c r="J38" s="236"/>
      <c r="K38" s="236"/>
      <c r="L38" s="219"/>
      <c r="M38" s="204"/>
    </row>
    <row r="39" spans="2:13" s="40" customFormat="1" ht="30" customHeight="1" x14ac:dyDescent="0.2">
      <c r="B39" s="291"/>
      <c r="C39" s="225"/>
      <c r="D39" s="293"/>
      <c r="E39" s="229"/>
      <c r="F39" s="178" t="s">
        <v>51</v>
      </c>
      <c r="G39" s="303">
        <v>3</v>
      </c>
      <c r="H39" s="304"/>
      <c r="I39" s="212"/>
      <c r="J39" s="236"/>
      <c r="K39" s="236"/>
      <c r="L39" s="219"/>
      <c r="M39" s="204"/>
    </row>
    <row r="40" spans="2:13" s="40" customFormat="1" ht="30" customHeight="1" thickBot="1" x14ac:dyDescent="0.25">
      <c r="B40" s="291"/>
      <c r="C40" s="225"/>
      <c r="D40" s="294"/>
      <c r="E40" s="230"/>
      <c r="F40" s="190" t="s">
        <v>29</v>
      </c>
      <c r="G40" s="303">
        <v>0</v>
      </c>
      <c r="H40" s="304"/>
      <c r="I40" s="237"/>
      <c r="J40" s="254"/>
      <c r="K40" s="236"/>
      <c r="L40" s="220"/>
      <c r="M40" s="204"/>
    </row>
    <row r="41" spans="2:13" s="40" customFormat="1" ht="142.5" customHeight="1" thickTop="1" x14ac:dyDescent="0.2">
      <c r="B41" s="221" t="s">
        <v>149</v>
      </c>
      <c r="C41" s="222"/>
      <c r="D41" s="223"/>
      <c r="E41" s="300" t="s">
        <v>143</v>
      </c>
      <c r="F41" s="301"/>
      <c r="G41" s="301"/>
      <c r="H41" s="302"/>
      <c r="I41" s="192" t="s">
        <v>150</v>
      </c>
      <c r="J41" s="193"/>
      <c r="K41" s="194"/>
      <c r="L41" s="195" t="s">
        <v>52</v>
      </c>
      <c r="M41" s="189" t="s">
        <v>182</v>
      </c>
    </row>
    <row r="42" spans="2:13" s="40" customFormat="1" ht="142.5" customHeight="1" x14ac:dyDescent="0.2">
      <c r="B42" s="203" t="s">
        <v>139</v>
      </c>
      <c r="C42" s="203"/>
      <c r="D42" s="203"/>
      <c r="E42" s="204" t="s">
        <v>141</v>
      </c>
      <c r="F42" s="204"/>
      <c r="G42" s="204"/>
      <c r="H42" s="204"/>
      <c r="I42" s="196" t="s">
        <v>151</v>
      </c>
      <c r="J42" s="197"/>
      <c r="K42" s="198"/>
      <c r="L42" s="190" t="s">
        <v>140</v>
      </c>
      <c r="M42" s="191" t="s">
        <v>142</v>
      </c>
    </row>
    <row r="43" spans="2:13" s="40" customFormat="1" ht="45" customHeight="1" x14ac:dyDescent="0.2">
      <c r="I43" s="60" t="s">
        <v>53</v>
      </c>
      <c r="J43" s="61">
        <f>SUM(K5:K40)</f>
        <v>98</v>
      </c>
      <c r="K43" s="62"/>
      <c r="L43" s="63"/>
      <c r="M43" s="64" t="s">
        <v>54</v>
      </c>
    </row>
    <row r="44" spans="2:13" s="40" customFormat="1" ht="45" customHeight="1" x14ac:dyDescent="0.2">
      <c r="I44" s="60" t="s">
        <v>55</v>
      </c>
      <c r="J44" s="65">
        <v>10</v>
      </c>
      <c r="K44" s="62"/>
      <c r="L44" s="63"/>
    </row>
    <row r="45" spans="2:13" s="40" customFormat="1" ht="14" x14ac:dyDescent="0.2">
      <c r="I45" s="66"/>
      <c r="J45" s="63"/>
      <c r="L45" s="63"/>
    </row>
    <row r="46" spans="2:13" s="40" customFormat="1" ht="65" customHeight="1" x14ac:dyDescent="0.2">
      <c r="B46" s="288" t="s">
        <v>56</v>
      </c>
      <c r="C46" s="288"/>
      <c r="D46" s="288"/>
      <c r="E46" s="288" t="s">
        <v>57</v>
      </c>
      <c r="F46" s="288"/>
      <c r="G46" s="288"/>
      <c r="H46" s="288"/>
      <c r="I46" s="288"/>
      <c r="J46" s="288"/>
      <c r="K46" s="288"/>
      <c r="L46" s="289"/>
      <c r="M46" s="289"/>
    </row>
    <row r="47" spans="2:13" ht="23.25" customHeight="1" x14ac:dyDescent="0.2">
      <c r="C47" s="40"/>
      <c r="D47" s="40"/>
      <c r="E47" s="40"/>
    </row>
    <row r="48" spans="2:13" x14ac:dyDescent="0.2">
      <c r="E48" s="67"/>
      <c r="K48" s="68"/>
    </row>
    <row r="49" spans="1:14" s="48" customFormat="1" x14ac:dyDescent="0.2">
      <c r="A49" s="38"/>
      <c r="B49" s="38"/>
      <c r="C49" s="38"/>
      <c r="D49" s="38"/>
      <c r="E49" s="201"/>
      <c r="F49" s="201"/>
      <c r="G49" s="38"/>
      <c r="H49" s="38"/>
      <c r="I49" s="38"/>
      <c r="J49" s="38"/>
      <c r="K49" s="38"/>
      <c r="M49" s="38"/>
      <c r="N49" s="38"/>
    </row>
    <row r="50" spans="1:14" s="48" customFormat="1" x14ac:dyDescent="0.2">
      <c r="A50" s="38"/>
      <c r="B50" s="38"/>
      <c r="C50" s="38"/>
      <c r="D50" s="38"/>
      <c r="E50" s="38"/>
      <c r="F50" s="38"/>
      <c r="G50" s="38"/>
      <c r="H50" s="38"/>
      <c r="I50" s="38"/>
      <c r="K50" s="38"/>
      <c r="M50" s="38"/>
      <c r="N50" s="38"/>
    </row>
    <row r="51" spans="1:14" s="48" customFormat="1" x14ac:dyDescent="0.2">
      <c r="A51" s="38"/>
      <c r="B51" s="38"/>
      <c r="C51" s="38"/>
      <c r="D51" s="38"/>
      <c r="E51" s="38"/>
      <c r="F51" s="38"/>
      <c r="G51" s="38"/>
      <c r="H51" s="38"/>
      <c r="I51" s="38"/>
      <c r="K51" s="38"/>
      <c r="M51" s="38"/>
      <c r="N51" s="38"/>
    </row>
  </sheetData>
  <sheetProtection sheet="1" selectLockedCells="1" selectUnlockedCells="1"/>
  <mergeCells count="95">
    <mergeCell ref="E49:F49"/>
    <mergeCell ref="E41:H41"/>
    <mergeCell ref="G38:H38"/>
    <mergeCell ref="F32:H32"/>
    <mergeCell ref="F23:H25"/>
    <mergeCell ref="G39:H39"/>
    <mergeCell ref="G40:H40"/>
    <mergeCell ref="G36:H36"/>
    <mergeCell ref="G37:H37"/>
    <mergeCell ref="E22:E31"/>
    <mergeCell ref="F34:H34"/>
    <mergeCell ref="B46:D46"/>
    <mergeCell ref="E46:M46"/>
    <mergeCell ref="J17:J19"/>
    <mergeCell ref="F19:H19"/>
    <mergeCell ref="B35:B40"/>
    <mergeCell ref="C35:C40"/>
    <mergeCell ref="D35:D40"/>
    <mergeCell ref="D20:D21"/>
    <mergeCell ref="D17:D19"/>
    <mergeCell ref="D22:D31"/>
    <mergeCell ref="C17:C19"/>
    <mergeCell ref="C20:C34"/>
    <mergeCell ref="D32:D34"/>
    <mergeCell ref="E32:E34"/>
    <mergeCell ref="F33:H33"/>
    <mergeCell ref="E20:E21"/>
    <mergeCell ref="F20:H20"/>
    <mergeCell ref="L35:L40"/>
    <mergeCell ref="K35:K40"/>
    <mergeCell ref="I35:I40"/>
    <mergeCell ref="J35:J40"/>
    <mergeCell ref="I3:K3"/>
    <mergeCell ref="M35:M40"/>
    <mergeCell ref="F21:H21"/>
    <mergeCell ref="F22:H22"/>
    <mergeCell ref="M11:M12"/>
    <mergeCell ref="F8:H8"/>
    <mergeCell ref="F17:H17"/>
    <mergeCell ref="F11:H11"/>
    <mergeCell ref="F18:H18"/>
    <mergeCell ref="F31:H31"/>
    <mergeCell ref="M20:M21"/>
    <mergeCell ref="F35:H35"/>
    <mergeCell ref="F26:H26"/>
    <mergeCell ref="F27:H27"/>
    <mergeCell ref="F28:H30"/>
    <mergeCell ref="J5:J6"/>
    <mergeCell ref="L3:L4"/>
    <mergeCell ref="M7:M8"/>
    <mergeCell ref="M5:M6"/>
    <mergeCell ref="J7:J8"/>
    <mergeCell ref="L5:L34"/>
    <mergeCell ref="M32:M34"/>
    <mergeCell ref="K5:K34"/>
    <mergeCell ref="M17:M19"/>
    <mergeCell ref="M13:M16"/>
    <mergeCell ref="M9:M10"/>
    <mergeCell ref="J9:J10"/>
    <mergeCell ref="M22:M31"/>
    <mergeCell ref="J20:J21"/>
    <mergeCell ref="J22:J31"/>
    <mergeCell ref="J32:J34"/>
    <mergeCell ref="M3:M4"/>
    <mergeCell ref="J11:J12"/>
    <mergeCell ref="E7:E8"/>
    <mergeCell ref="F10:H10"/>
    <mergeCell ref="F15:H15"/>
    <mergeCell ref="F5:H5"/>
    <mergeCell ref="F9:H9"/>
    <mergeCell ref="E13:E16"/>
    <mergeCell ref="F12:H12"/>
    <mergeCell ref="F13:H13"/>
    <mergeCell ref="F16:H16"/>
    <mergeCell ref="F14:H14"/>
    <mergeCell ref="F6:H6"/>
    <mergeCell ref="E5:E6"/>
    <mergeCell ref="J13:J16"/>
    <mergeCell ref="F7:H7"/>
    <mergeCell ref="B42:D42"/>
    <mergeCell ref="E42:H42"/>
    <mergeCell ref="B2:C2"/>
    <mergeCell ref="B3:C4"/>
    <mergeCell ref="E11:E12"/>
    <mergeCell ref="D3:D4"/>
    <mergeCell ref="E3:E4"/>
    <mergeCell ref="C5:C16"/>
    <mergeCell ref="E9:E10"/>
    <mergeCell ref="E17:E19"/>
    <mergeCell ref="B41:D41"/>
    <mergeCell ref="B5:B34"/>
    <mergeCell ref="D5:D8"/>
    <mergeCell ref="D9:D16"/>
    <mergeCell ref="E35:E40"/>
    <mergeCell ref="F3:H4"/>
  </mergeCells>
  <phoneticPr fontId="2"/>
  <conditionalFormatting sqref="J44">
    <cfRule type="expression" dxfId="27" priority="1" stopIfTrue="1">
      <formula>$J$44="型選択"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L25" sqref="L25"/>
    </sheetView>
  </sheetViews>
  <sheetFormatPr defaultColWidth="3.08984375" defaultRowHeight="18" customHeight="1" x14ac:dyDescent="0.2"/>
  <cols>
    <col min="1" max="16384" width="3.08984375" style="69"/>
  </cols>
  <sheetData>
    <row r="3" spans="1:27" ht="18" customHeight="1" x14ac:dyDescent="0.2">
      <c r="AA3" s="70" t="s">
        <v>58</v>
      </c>
    </row>
    <row r="5" spans="1:27" ht="18" customHeight="1" x14ac:dyDescent="0.2">
      <c r="A5" s="199" t="s">
        <v>59</v>
      </c>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row>
    <row r="6" spans="1:27" ht="18" customHeight="1" x14ac:dyDescent="0.2">
      <c r="A6" s="199"/>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row>
    <row r="9" spans="1:27" ht="18" customHeight="1" x14ac:dyDescent="0.2">
      <c r="B9" s="200" t="s">
        <v>60</v>
      </c>
      <c r="C9" s="200"/>
      <c r="D9" s="200"/>
      <c r="E9" s="200"/>
      <c r="F9" s="200"/>
      <c r="H9" s="69" t="s">
        <v>61</v>
      </c>
    </row>
    <row r="11" spans="1:27" ht="18" customHeight="1" x14ac:dyDescent="0.2">
      <c r="O11" s="69" t="s">
        <v>62</v>
      </c>
    </row>
    <row r="13" spans="1:27" ht="18" customHeight="1" x14ac:dyDescent="0.2">
      <c r="O13" s="69" t="s">
        <v>63</v>
      </c>
    </row>
    <row r="15" spans="1:27" ht="18" customHeight="1" x14ac:dyDescent="0.2">
      <c r="O15" s="69" t="s">
        <v>64</v>
      </c>
    </row>
    <row r="18" spans="2:20" ht="18" customHeight="1" x14ac:dyDescent="0.2">
      <c r="E18" s="70" t="s">
        <v>65</v>
      </c>
      <c r="F18" s="69" t="s">
        <v>66</v>
      </c>
      <c r="G18" s="179" t="s">
        <v>200</v>
      </c>
      <c r="H18" s="71"/>
      <c r="I18" s="71"/>
      <c r="J18" s="71"/>
      <c r="K18" s="71"/>
      <c r="L18" s="71"/>
      <c r="M18" s="71"/>
      <c r="N18" s="71"/>
      <c r="O18" s="71"/>
      <c r="P18" s="71"/>
      <c r="Q18" s="71"/>
      <c r="R18" s="71"/>
      <c r="S18" s="71"/>
      <c r="T18" s="71"/>
    </row>
    <row r="19" spans="2:20" ht="18" customHeight="1" x14ac:dyDescent="0.2">
      <c r="G19" s="179" t="s">
        <v>201</v>
      </c>
      <c r="H19" s="71"/>
      <c r="I19" s="71"/>
      <c r="J19" s="71"/>
      <c r="K19" s="71"/>
      <c r="L19" s="71"/>
      <c r="M19" s="71"/>
      <c r="N19" s="71"/>
      <c r="O19" s="71"/>
      <c r="P19" s="71"/>
      <c r="Q19" s="71"/>
      <c r="R19" s="71"/>
      <c r="S19" s="71"/>
      <c r="T19" s="71"/>
    </row>
    <row r="20" spans="2:20" ht="18" customHeight="1" x14ac:dyDescent="0.2">
      <c r="G20" s="179" t="s">
        <v>202</v>
      </c>
      <c r="H20" s="71"/>
      <c r="I20" s="71"/>
      <c r="J20" s="71"/>
      <c r="K20" s="71"/>
      <c r="L20" s="71"/>
      <c r="M20" s="71"/>
      <c r="N20" s="71"/>
      <c r="O20" s="71"/>
      <c r="P20" s="71"/>
      <c r="Q20" s="71"/>
      <c r="R20" s="71"/>
      <c r="S20" s="71"/>
      <c r="T20" s="71"/>
    </row>
    <row r="21" spans="2:20" ht="18" customHeight="1" x14ac:dyDescent="0.2">
      <c r="E21" s="70"/>
      <c r="G21" s="71"/>
      <c r="H21" s="71"/>
      <c r="I21" s="71"/>
      <c r="J21" s="71"/>
      <c r="K21" s="71"/>
      <c r="L21" s="71"/>
      <c r="M21" s="71"/>
      <c r="N21" s="71"/>
      <c r="O21" s="71"/>
      <c r="P21" s="71"/>
      <c r="Q21" s="71"/>
      <c r="R21" s="71"/>
      <c r="S21" s="71"/>
      <c r="T21" s="71"/>
    </row>
    <row r="22" spans="2:20" ht="18" customHeight="1" x14ac:dyDescent="0.2">
      <c r="G22" s="71"/>
      <c r="H22" s="71"/>
      <c r="I22" s="71"/>
      <c r="J22" s="71"/>
      <c r="K22" s="71"/>
      <c r="L22" s="71"/>
      <c r="M22" s="71"/>
      <c r="N22" s="71"/>
      <c r="O22" s="71"/>
      <c r="P22" s="71"/>
      <c r="Q22" s="71"/>
      <c r="R22" s="71"/>
      <c r="S22" s="71"/>
      <c r="T22" s="71"/>
    </row>
    <row r="25" spans="2:20" ht="18" customHeight="1" x14ac:dyDescent="0.2">
      <c r="B25" s="69" t="s">
        <v>67</v>
      </c>
    </row>
    <row r="26" spans="2:20" ht="18" customHeight="1" x14ac:dyDescent="0.2">
      <c r="B26" s="69" t="s">
        <v>68</v>
      </c>
    </row>
    <row r="27" spans="2:20" ht="18" customHeight="1" x14ac:dyDescent="0.2">
      <c r="B27" s="69" t="s">
        <v>69</v>
      </c>
    </row>
    <row r="30" spans="2:20" ht="18" customHeight="1" x14ac:dyDescent="0.2">
      <c r="C30" s="69" t="s">
        <v>70</v>
      </c>
    </row>
    <row r="31" spans="2:20" ht="18" customHeight="1" x14ac:dyDescent="0.2">
      <c r="D31" s="69" t="s">
        <v>71</v>
      </c>
      <c r="G31" s="69" t="s">
        <v>66</v>
      </c>
      <c r="H31" s="69" t="s">
        <v>72</v>
      </c>
    </row>
    <row r="32" spans="2:20" ht="18" customHeight="1" x14ac:dyDescent="0.2">
      <c r="D32" s="69" t="s">
        <v>73</v>
      </c>
      <c r="G32" s="69" t="s">
        <v>66</v>
      </c>
      <c r="H32" s="69" t="s">
        <v>74</v>
      </c>
    </row>
    <row r="33" spans="1:27" ht="18" customHeight="1" x14ac:dyDescent="0.2">
      <c r="D33" s="69" t="s">
        <v>62</v>
      </c>
      <c r="G33" s="69" t="s">
        <v>66</v>
      </c>
      <c r="H33" s="69" t="s">
        <v>75</v>
      </c>
    </row>
    <row r="34" spans="1:27" ht="18" customHeight="1" x14ac:dyDescent="0.2">
      <c r="D34" s="69" t="s">
        <v>76</v>
      </c>
      <c r="G34" s="69" t="s">
        <v>66</v>
      </c>
      <c r="H34" s="69" t="s">
        <v>77</v>
      </c>
    </row>
    <row r="35" spans="1:27" ht="18" customHeight="1" x14ac:dyDescent="0.2">
      <c r="D35" s="69" t="s">
        <v>78</v>
      </c>
      <c r="G35" s="69" t="s">
        <v>66</v>
      </c>
      <c r="H35" s="69" t="s">
        <v>77</v>
      </c>
    </row>
    <row r="36" spans="1:27" ht="18" customHeight="1" x14ac:dyDescent="0.2">
      <c r="D36" s="69" t="s">
        <v>79</v>
      </c>
      <c r="G36" s="69" t="s">
        <v>66</v>
      </c>
      <c r="H36" s="72"/>
    </row>
    <row r="44" spans="1:27" ht="18"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5"/>
  <sheetViews>
    <sheetView view="pageBreakPreview" topLeftCell="A5" zoomScale="70" zoomScaleNormal="71" zoomScaleSheetLayoutView="70" workbookViewId="0">
      <selection activeCell="I5" sqref="I5:I6"/>
    </sheetView>
  </sheetViews>
  <sheetFormatPr defaultColWidth="8.81640625" defaultRowHeight="13" x14ac:dyDescent="0.2"/>
  <cols>
    <col min="1" max="1" width="2.453125" style="38" customWidth="1"/>
    <col min="2" max="3" width="6.36328125" style="38" customWidth="1"/>
    <col min="4" max="4" width="17.6328125" style="38" customWidth="1"/>
    <col min="5" max="5" width="60.08984375" style="38" customWidth="1"/>
    <col min="6" max="7" width="10.6328125" style="38" customWidth="1"/>
    <col min="8" max="8" width="49.1796875" style="38" customWidth="1"/>
    <col min="9" max="9" width="20.6328125" style="48" customWidth="1"/>
    <col min="10" max="10" width="15.6328125" style="38" customWidth="1"/>
    <col min="11" max="13" width="10.6328125" style="38" customWidth="1"/>
    <col min="14" max="15" width="8.81640625" style="38"/>
    <col min="16" max="16" width="10.453125" style="38" bestFit="1" customWidth="1"/>
    <col min="17" max="16384" width="8.81640625" style="38"/>
  </cols>
  <sheetData>
    <row r="1" spans="2:12" ht="30.75" customHeight="1" x14ac:dyDescent="0.2">
      <c r="B1" s="39" t="s">
        <v>152</v>
      </c>
      <c r="C1" s="74"/>
      <c r="D1" s="74"/>
      <c r="G1" s="75"/>
      <c r="H1" s="202"/>
      <c r="I1" s="202"/>
      <c r="J1" s="202"/>
    </row>
    <row r="2" spans="2:12" ht="23" x14ac:dyDescent="0.2">
      <c r="B2" s="76"/>
      <c r="C2" s="76"/>
      <c r="D2" s="76"/>
      <c r="E2" s="76"/>
      <c r="F2" s="346" t="s">
        <v>63</v>
      </c>
      <c r="G2" s="347"/>
      <c r="H2" s="333"/>
      <c r="I2" s="334"/>
      <c r="J2" s="335"/>
      <c r="K2" s="50"/>
      <c r="L2" s="50"/>
    </row>
    <row r="3" spans="2:12" ht="20.149999999999999" customHeight="1" x14ac:dyDescent="0.2">
      <c r="B3" s="352" t="s">
        <v>3</v>
      </c>
      <c r="C3" s="353"/>
      <c r="D3" s="342" t="s">
        <v>4</v>
      </c>
      <c r="E3" s="342" t="s">
        <v>5</v>
      </c>
      <c r="F3" s="342" t="s">
        <v>7</v>
      </c>
      <c r="G3" s="344" t="s">
        <v>80</v>
      </c>
      <c r="H3" s="344"/>
      <c r="I3" s="314" t="s">
        <v>81</v>
      </c>
      <c r="J3" s="337" t="s">
        <v>82</v>
      </c>
    </row>
    <row r="4" spans="2:12" ht="43.5" customHeight="1" thickBot="1" x14ac:dyDescent="0.25">
      <c r="B4" s="354"/>
      <c r="C4" s="355"/>
      <c r="D4" s="343"/>
      <c r="E4" s="343"/>
      <c r="F4" s="343"/>
      <c r="G4" s="52" t="s">
        <v>10</v>
      </c>
      <c r="H4" s="77" t="s">
        <v>83</v>
      </c>
      <c r="I4" s="336"/>
      <c r="J4" s="338"/>
    </row>
    <row r="5" spans="2:12" ht="30.5" customHeight="1" thickTop="1" x14ac:dyDescent="0.2">
      <c r="B5" s="356" t="str">
        <f>IF('評価項目(標準)'!B5="","",+'評価項目(標準)'!B5)</f>
        <v>企　業　の　能　力　等</v>
      </c>
      <c r="C5" s="363" t="str">
        <f>IF(+'評価項目(標準)'!C5="","",+'評価項目(標準)'!C5)</f>
        <v>地域精通度・貢献度</v>
      </c>
      <c r="D5" s="365" t="str">
        <f>IF(+'評価項目(標準)'!D5="","",+'評価項目(標準)'!D5)</f>
        <v>地域精通度</v>
      </c>
      <c r="E5" s="369" t="str">
        <f>IF(+'評価項目(標準)'!E5="","",+'評価項目(標準)'!E5)</f>
        <v>本店等所在地</v>
      </c>
      <c r="F5" s="339">
        <f>+IF(+'評価項目(標準)'!J5="","",+'評価項目(標準)'!J5)</f>
        <v>5</v>
      </c>
      <c r="G5" s="54">
        <f>+IF(+'評価項目(標準)'!I5="","",+'評価項目(標準)'!I5)</f>
        <v>5</v>
      </c>
      <c r="H5" s="78" t="str">
        <f>+IF(+'評価項目(標準)'!F5="","",+'評価項目(標準)'!F5)</f>
        <v>大台町内</v>
      </c>
      <c r="I5" s="345" t="s">
        <v>160</v>
      </c>
      <c r="J5" s="341" t="str">
        <f>IF(I5="","",VLOOKUP(I5,'評価項目(標準)'!F5:I6,4,FALSE))</f>
        <v/>
      </c>
    </row>
    <row r="6" spans="2:12" ht="30.5" customHeight="1" x14ac:dyDescent="0.2">
      <c r="B6" s="357"/>
      <c r="C6" s="364"/>
      <c r="D6" s="366"/>
      <c r="E6" s="358"/>
      <c r="F6" s="340"/>
      <c r="G6" s="55">
        <f>+IF(+'評価項目(標準)'!I6="","",+'評価項目(標準)'!I6)</f>
        <v>0</v>
      </c>
      <c r="H6" s="79" t="str">
        <f>+IF(+'評価項目(標準)'!F6="","",+'評価項目(標準)'!F6)</f>
        <v>上記以外の松阪建設事務所管内</v>
      </c>
      <c r="I6" s="309"/>
      <c r="J6" s="307"/>
    </row>
    <row r="7" spans="2:12" ht="30.5" customHeight="1" x14ac:dyDescent="0.2">
      <c r="B7" s="357"/>
      <c r="C7" s="364"/>
      <c r="D7" s="366"/>
      <c r="E7" s="370" t="str">
        <f>IF(+'評価項目(標準)'!E7="","",+'評価項目(標準)'!E7)</f>
        <v>施工箇所地域における工事実績</v>
      </c>
      <c r="F7" s="350">
        <f>+IF(+'評価項目(標準)'!J7="","",+'評価項目(標準)'!J7)</f>
        <v>5</v>
      </c>
      <c r="G7" s="80">
        <f>+IF(+'評価項目(標準)'!I7="","",+'評価項目(標準)'!I7)</f>
        <v>5</v>
      </c>
      <c r="H7" s="81" t="str">
        <f>+IF(+'評価項目(標準)'!F7="","",+'評価項目(標準)'!F7)</f>
        <v>大台町内における工事実績あり</v>
      </c>
      <c r="I7" s="308"/>
      <c r="J7" s="348" t="str">
        <f>IF(I7="","",IF(I7=H7,G7,IF(I7=H8,G8)))</f>
        <v/>
      </c>
    </row>
    <row r="8" spans="2:12" ht="30.5" customHeight="1" x14ac:dyDescent="0.2">
      <c r="B8" s="357"/>
      <c r="C8" s="364"/>
      <c r="D8" s="367"/>
      <c r="E8" s="371"/>
      <c r="F8" s="351"/>
      <c r="G8" s="80">
        <f>+IF(+'評価項目(標準)'!I8="","",+'評価項目(標準)'!I8)</f>
        <v>0</v>
      </c>
      <c r="H8" s="81" t="str">
        <f>+IF(+'評価項目(標準)'!F8="","",+'評価項目(標準)'!F8)</f>
        <v>工事実績なし</v>
      </c>
      <c r="I8" s="313"/>
      <c r="J8" s="349"/>
    </row>
    <row r="9" spans="2:12" ht="30.5" customHeight="1" x14ac:dyDescent="0.2">
      <c r="B9" s="357"/>
      <c r="C9" s="364"/>
      <c r="D9" s="368" t="str">
        <f>IF(+'評価項目(標準)'!D9="","",+'評価項目(標準)'!D9)</f>
        <v>地域貢献度</v>
      </c>
      <c r="E9" s="358" t="str">
        <f>IF(+'評価項目(標準)'!E9="","",+'評価項目(標準)'!E9)</f>
        <v>地域維持型維持修繕業務委託（雪氷業務）元請実績</v>
      </c>
      <c r="F9" s="340">
        <f>+IF(+'評価項目(標準)'!J9="","",+'評価項目(標準)'!J9)</f>
        <v>5</v>
      </c>
      <c r="G9" s="56">
        <f>+IF(+'評価項目(標準)'!I9="","",+'評価項目(標準)'!I9)</f>
        <v>5</v>
      </c>
      <c r="H9" s="82" t="str">
        <f>+IF(+'評価項目(標準)'!F9="","",+'評価項目(標準)'!F9)</f>
        <v>有</v>
      </c>
      <c r="I9" s="309"/>
      <c r="J9" s="307" t="str">
        <f>IF(I9="","",IF(I9=H9,G9,IF(I9=H10,G10)))</f>
        <v/>
      </c>
    </row>
    <row r="10" spans="2:12" ht="30.5" customHeight="1" x14ac:dyDescent="0.2">
      <c r="B10" s="357"/>
      <c r="C10" s="364"/>
      <c r="D10" s="366"/>
      <c r="E10" s="358"/>
      <c r="F10" s="340"/>
      <c r="G10" s="55">
        <f>+IF(+'評価項目(標準)'!I10="","",+'評価項目(標準)'!I10)</f>
        <v>0</v>
      </c>
      <c r="H10" s="79" t="str">
        <f>+IF(+'評価項目(標準)'!F10="","",+'評価項目(標準)'!F10)</f>
        <v>無</v>
      </c>
      <c r="I10" s="309"/>
      <c r="J10" s="307"/>
    </row>
    <row r="11" spans="2:12" ht="30.5" customHeight="1" x14ac:dyDescent="0.2">
      <c r="B11" s="357"/>
      <c r="C11" s="364"/>
      <c r="D11" s="366"/>
      <c r="E11" s="342" t="str">
        <f>IF(+'評価項目(標準)'!E11="","",+'評価項目(標準)'!E11)</f>
        <v>地域維持型維持修繕業務委託（小規模業務）元請実績</v>
      </c>
      <c r="F11" s="348">
        <f>+IF(+'評価項目(標準)'!J11="","",+'評価項目(標準)'!J11)</f>
        <v>5</v>
      </c>
      <c r="G11" s="55">
        <f>+IF(+'評価項目(標準)'!I11="","",+'評価項目(標準)'!I11)</f>
        <v>5</v>
      </c>
      <c r="H11" s="79" t="str">
        <f>+IF(+'評価項目(標準)'!F11="","",+'評価項目(標準)'!F11)</f>
        <v>有</v>
      </c>
      <c r="I11" s="308"/>
      <c r="J11" s="305" t="str">
        <f>IF(I11="","",IF(I11=H11,G11,IF(I11=H12,G12)))</f>
        <v/>
      </c>
    </row>
    <row r="12" spans="2:12" ht="30.5" customHeight="1" x14ac:dyDescent="0.2">
      <c r="B12" s="357"/>
      <c r="C12" s="364"/>
      <c r="D12" s="366"/>
      <c r="E12" s="358"/>
      <c r="F12" s="340"/>
      <c r="G12" s="55">
        <f>+IF(+'評価項目(標準)'!I12="","",+'評価項目(標準)'!I12)</f>
        <v>0</v>
      </c>
      <c r="H12" s="79" t="str">
        <f>+IF(+'評価項目(標準)'!F12="","",+'評価項目(標準)'!F12)</f>
        <v>無</v>
      </c>
      <c r="I12" s="309"/>
      <c r="J12" s="307"/>
    </row>
    <row r="13" spans="2:12" ht="30.5" customHeight="1" x14ac:dyDescent="0.2">
      <c r="B13" s="357"/>
      <c r="C13" s="364"/>
      <c r="D13" s="366"/>
      <c r="E13" s="314" t="str">
        <f>IF(+'評価項目(標準)'!E13="","",+'評価項目(標準)'!E13)</f>
        <v>災害協定の評価</v>
      </c>
      <c r="F13" s="318">
        <f>+IF(+'評価項目(標準)'!J13="","",+'評価項目(標準)'!J13)</f>
        <v>9</v>
      </c>
      <c r="G13" s="180">
        <f>+IF(+'評価項目(標準)'!I13="","",+'評価項目(標準)'!I13)</f>
        <v>9</v>
      </c>
      <c r="H13" s="181" t="str">
        <f>+IF(+'評価項目(標準)'!F13="","",+'評価項目(標準)'!F13)</f>
        <v>災害協定に基づく訓練１への参加実績あり</v>
      </c>
      <c r="I13" s="308"/>
      <c r="J13" s="305" t="str">
        <f>IF(I13="","",VLOOKUP(I13,'評価項目(標準)'!F13:I16,4,FALSE))</f>
        <v/>
      </c>
    </row>
    <row r="14" spans="2:12" ht="30.5" customHeight="1" x14ac:dyDescent="0.2">
      <c r="B14" s="357"/>
      <c r="C14" s="364"/>
      <c r="D14" s="366"/>
      <c r="E14" s="317"/>
      <c r="F14" s="319"/>
      <c r="G14" s="180">
        <f>+IF(+'評価項目(標準)'!I14="","",+'評価項目(標準)'!I14)</f>
        <v>7</v>
      </c>
      <c r="H14" s="181" t="str">
        <f>+IF(+'評価項目(標準)'!F14="","",+'評価項目(標準)'!F14)</f>
        <v>災害協定に基づく訓練２への参加実績あり</v>
      </c>
      <c r="I14" s="309"/>
      <c r="J14" s="307"/>
    </row>
    <row r="15" spans="2:12" ht="30.5" customHeight="1" x14ac:dyDescent="0.2">
      <c r="B15" s="357"/>
      <c r="C15" s="364"/>
      <c r="D15" s="366"/>
      <c r="E15" s="317"/>
      <c r="F15" s="319"/>
      <c r="G15" s="180">
        <f>+IF(+'評価項目(標準)'!I15="","",+'評価項目(標準)'!I15)</f>
        <v>3</v>
      </c>
      <c r="H15" s="181" t="str">
        <f>+IF(+'評価項目(標準)'!F15="","",+'評価項目(標準)'!F15)</f>
        <v>防災協定の締結実績あり</v>
      </c>
      <c r="I15" s="309"/>
      <c r="J15" s="307"/>
    </row>
    <row r="16" spans="2:12" ht="30.5" customHeight="1" x14ac:dyDescent="0.2">
      <c r="B16" s="357"/>
      <c r="C16" s="364"/>
      <c r="D16" s="366"/>
      <c r="E16" s="317"/>
      <c r="F16" s="319"/>
      <c r="G16" s="180">
        <f>+IF(+'評価項目(標準)'!I16="","",+'評価項目(標準)'!I16)</f>
        <v>0</v>
      </c>
      <c r="H16" s="181" t="str">
        <f>+IF(+'評価項目(標準)'!F16="","",+'評価項目(標準)'!F16)</f>
        <v>実績なし</v>
      </c>
      <c r="I16" s="309"/>
      <c r="J16" s="307"/>
    </row>
    <row r="17" spans="2:10" ht="30.5" customHeight="1" x14ac:dyDescent="0.2">
      <c r="B17" s="357"/>
      <c r="C17" s="361" t="s">
        <v>181</v>
      </c>
      <c r="D17" s="342" t="s">
        <v>181</v>
      </c>
      <c r="E17" s="314" t="str">
        <f>IF(+'評価項目(標準)'!E17="","",+'評価項目(標準)'!E17)</f>
        <v>県内企業による施工</v>
      </c>
      <c r="F17" s="318">
        <f>+IF(+'評価項目(標準)'!J17="","",+'評価項目(標準)'!J17)</f>
        <v>5</v>
      </c>
      <c r="G17" s="85">
        <f>+IF(+'評価項目(標準)'!I17="","",+'評価項目(標準)'!I17)</f>
        <v>5</v>
      </c>
      <c r="H17" s="84" t="str">
        <f>+IF(+'評価項目(標準)'!F17="","",+'評価項目(標準)'!F17)</f>
        <v>県内企業による施工の割合90％以上</v>
      </c>
      <c r="I17" s="308"/>
      <c r="J17" s="305" t="str">
        <f>IF(I17="","",VLOOKUP(I17,'評価項目(標準)'!F17:I19,4,FALSE))</f>
        <v/>
      </c>
    </row>
    <row r="18" spans="2:10" ht="30.5" customHeight="1" x14ac:dyDescent="0.2">
      <c r="B18" s="357"/>
      <c r="C18" s="357"/>
      <c r="D18" s="358"/>
      <c r="E18" s="317"/>
      <c r="F18" s="319"/>
      <c r="G18" s="85">
        <f>+IF(+'評価項目(標準)'!I18="","",+'評価項目(標準)'!I18)</f>
        <v>3</v>
      </c>
      <c r="H18" s="84" t="str">
        <f>+IF(+'評価項目(標準)'!F18="","",+'評価項目(標準)'!F18)</f>
        <v>県内企業による施工の割合70％以上</v>
      </c>
      <c r="I18" s="309"/>
      <c r="J18" s="307"/>
    </row>
    <row r="19" spans="2:10" ht="30.5" customHeight="1" x14ac:dyDescent="0.2">
      <c r="B19" s="357"/>
      <c r="C19" s="362"/>
      <c r="D19" s="359"/>
      <c r="E19" s="315"/>
      <c r="F19" s="320"/>
      <c r="G19" s="85">
        <f>+IF(+'評価項目(標準)'!I19="","",+'評価項目(標準)'!I19)</f>
        <v>0</v>
      </c>
      <c r="H19" s="84" t="str">
        <f>+IF(+'評価項目(標準)'!F19="","",+'評価項目(標準)'!F19)</f>
        <v>上記以外</v>
      </c>
      <c r="I19" s="313"/>
      <c r="J19" s="306"/>
    </row>
    <row r="20" spans="2:10" ht="30.5" customHeight="1" x14ac:dyDescent="0.2">
      <c r="B20" s="357"/>
      <c r="C20" s="360" t="str">
        <f>IF(+'評価項目(標準)'!C20="","",+'評価項目(標準)'!C20)</f>
        <v>企業の技術力等</v>
      </c>
      <c r="D20" s="342" t="str">
        <f>IF(+'評価項目(標準)'!D20="","",+'評価項目(標準)'!D20)</f>
        <v>工事実績</v>
      </c>
      <c r="E20" s="314" t="str">
        <f>IF(+'評価項目(標準)'!E20="","",+'評価項目(標準)'!E20)</f>
        <v>企業の工事実績</v>
      </c>
      <c r="F20" s="318">
        <f>+IF(+'評価項目(標準)'!J20="","",+'評価項目(標準)'!J20)</f>
        <v>20</v>
      </c>
      <c r="G20" s="85">
        <f>+IF(+'評価項目(標準)'!I20="","",+'評価項目(標準)'!I20)</f>
        <v>20</v>
      </c>
      <c r="H20" s="84" t="str">
        <f>+IF(+'評価項目(標準)'!F20="","",+'評価項目(標準)'!F20)</f>
        <v>評価対象工事の実績あり</v>
      </c>
      <c r="I20" s="308"/>
      <c r="J20" s="305" t="str">
        <f>IF(I20="","",VLOOKUP(I20,'評価項目(標準)'!F20:I21,4,FALSE))</f>
        <v/>
      </c>
    </row>
    <row r="21" spans="2:10" ht="30.5" customHeight="1" x14ac:dyDescent="0.2">
      <c r="B21" s="357"/>
      <c r="C21" s="357"/>
      <c r="D21" s="359"/>
      <c r="E21" s="315"/>
      <c r="F21" s="320"/>
      <c r="G21" s="85">
        <f>+IF(+'評価項目(標準)'!I21="","",+'評価項目(標準)'!I21)</f>
        <v>0</v>
      </c>
      <c r="H21" s="86" t="str">
        <f>+IF(+'評価項目(標準)'!F21="","",+'評価項目(標準)'!F21)</f>
        <v>評価対象工事の実績なし</v>
      </c>
      <c r="I21" s="313"/>
      <c r="J21" s="306"/>
    </row>
    <row r="22" spans="2:10" ht="30.5" customHeight="1" x14ac:dyDescent="0.2">
      <c r="B22" s="357"/>
      <c r="C22" s="357"/>
      <c r="D22" s="342" t="str">
        <f>IF(+'評価項目(標準)'!D22="","",+'評価項目(標準)'!D22)</f>
        <v>工事成績</v>
      </c>
      <c r="E22" s="314" t="str">
        <f>IF(+'評価項目(標準)'!E22="","",+'評価項目(標準)'!E22)</f>
        <v>申告工事成績点又は総合点</v>
      </c>
      <c r="F22" s="318">
        <f>+IF(+'評価項目(標準)'!J22="","",+'評価項目(標準)'!J22)</f>
        <v>10</v>
      </c>
      <c r="G22" s="55">
        <f>IF(+'評価項目(標準)'!I22="","",+'評価項目(標準)'!I22)</f>
        <v>10</v>
      </c>
      <c r="H22" s="87" t="str">
        <f>IF(+'評価項目(標準)'!F22="","",+'評価項目(標準)'!F22)</f>
        <v xml:space="preserve">申告工事成績点が８５点以上の場合 </v>
      </c>
      <c r="I22" s="88" t="s">
        <v>84</v>
      </c>
      <c r="J22" s="321" t="str">
        <f>IF(COUNTA(I24,I28)=0,"",IF(COUNTA(I24,I28)=2,"入力は【申告工事成績点】、【総合点】のいずれかにして下さい",IF(AND(COUNTA(I24)=1,I23=""),"いずれの【申告工事成績点】なのか、「三重県、中部地整、近畿地整」より選択してください",IF(I28&gt;=970,5,IF(AND(I28&lt;970,I28&gt;=840),ROUNDDOWN((I28-840)/(970-840)*5,1),IF(I28&lt;840,0,)))+IF(I24&gt;=85,F22,IF(AND(I24&lt;75,I24&gt;=1),5,IF(AND(I24&lt;85,I24&gt;=75),ROUNDDOWN((I24-75)*5/10+5,1)))))))</f>
        <v/>
      </c>
    </row>
    <row r="23" spans="2:10" ht="30.5" customHeight="1" x14ac:dyDescent="0.2">
      <c r="B23" s="357"/>
      <c r="C23" s="357"/>
      <c r="D23" s="358"/>
      <c r="E23" s="317"/>
      <c r="F23" s="319"/>
      <c r="G23" s="174" t="str">
        <f>IF(+'評価項目(標準)'!I23="","",+'評価項目(標準)'!I23)</f>
        <v/>
      </c>
      <c r="H23" s="314" t="str">
        <f>IF(+'評価項目(標準)'!F23="","",+'評価項目(標準)'!F23)</f>
        <v>申告工事成績点が７５点以上８５点未満の場合
計算式１
（申告工事成績点－７５点）×５／１０＋５点</v>
      </c>
      <c r="I23" s="89"/>
      <c r="J23" s="322"/>
    </row>
    <row r="24" spans="2:10" ht="30.5" customHeight="1" x14ac:dyDescent="0.2">
      <c r="B24" s="357"/>
      <c r="C24" s="357"/>
      <c r="D24" s="358"/>
      <c r="E24" s="317"/>
      <c r="F24" s="319"/>
      <c r="G24" s="59" t="str">
        <f>IF(+'評価項目(標準)'!I24="","",+'評価項目(標準)'!I24)</f>
        <v>～</v>
      </c>
      <c r="H24" s="317"/>
      <c r="I24" s="329"/>
      <c r="J24" s="322"/>
    </row>
    <row r="25" spans="2:10" ht="30.5" customHeight="1" x14ac:dyDescent="0.2">
      <c r="B25" s="357"/>
      <c r="C25" s="357"/>
      <c r="D25" s="358"/>
      <c r="E25" s="317"/>
      <c r="F25" s="319"/>
      <c r="G25" s="56" t="str">
        <f>IF(+'評価項目(標準)'!I25="","",+'評価項目(標準)'!I25)</f>
        <v/>
      </c>
      <c r="H25" s="315"/>
      <c r="I25" s="329"/>
      <c r="J25" s="322"/>
    </row>
    <row r="26" spans="2:10" ht="30.5" customHeight="1" x14ac:dyDescent="0.2">
      <c r="B26" s="357"/>
      <c r="C26" s="357"/>
      <c r="D26" s="358"/>
      <c r="E26" s="317"/>
      <c r="F26" s="319"/>
      <c r="G26" s="55">
        <f>IF(+'評価項目(標準)'!I26="","",+'評価項目(標準)'!I26)</f>
        <v>5</v>
      </c>
      <c r="H26" s="87" t="str">
        <f>IF(+'評価項目(標準)'!F26="","",+'評価項目(標準)'!F26)</f>
        <v>申告工事成績点が７５点未満の場合</v>
      </c>
      <c r="I26" s="330"/>
      <c r="J26" s="322"/>
    </row>
    <row r="27" spans="2:10" ht="30.5" customHeight="1" x14ac:dyDescent="0.2">
      <c r="B27" s="357"/>
      <c r="C27" s="357"/>
      <c r="D27" s="358" t="e">
        <f>IF(+'評価項目(標準)'!#REF!="","",+'評価項目(標準)'!#REF!)</f>
        <v>#REF!</v>
      </c>
      <c r="E27" s="317" t="e">
        <f>IF(+'評価項目(標準)'!#REF!="","",+'評価項目(標準)'!#REF!)</f>
        <v>#REF!</v>
      </c>
      <c r="F27" s="319"/>
      <c r="G27" s="55">
        <f>IF(+'評価項目(標準)'!I27="","",+'評価項目(標準)'!I27)</f>
        <v>5</v>
      </c>
      <c r="H27" s="87" t="str">
        <f>IF(+'評価項目(標準)'!F27="","",+'評価項目(標準)'!F27)</f>
        <v xml:space="preserve">総合点が９７０点以上の場合 </v>
      </c>
      <c r="I27" s="90" t="s">
        <v>85</v>
      </c>
      <c r="J27" s="322"/>
    </row>
    <row r="28" spans="2:10" ht="30.5" customHeight="1" x14ac:dyDescent="0.2">
      <c r="B28" s="357"/>
      <c r="C28" s="357"/>
      <c r="D28" s="358"/>
      <c r="E28" s="317"/>
      <c r="F28" s="319"/>
      <c r="G28" s="58" t="str">
        <f>IF(+'評価項目(標準)'!I28="","",+'評価項目(標準)'!I28)</f>
        <v/>
      </c>
      <c r="H28" s="314" t="str">
        <f>IF(+'評価項目(標準)'!F28="","",+'評価項目(標準)'!F28)</f>
        <v>総合点が８４０点以上９７０点未満の場合
計算式２
（総合点－８４０）／（９７０－８４０）×５</v>
      </c>
      <c r="I28" s="327"/>
      <c r="J28" s="322"/>
    </row>
    <row r="29" spans="2:10" ht="30.5" customHeight="1" x14ac:dyDescent="0.2">
      <c r="B29" s="357"/>
      <c r="C29" s="357"/>
      <c r="D29" s="358"/>
      <c r="E29" s="317"/>
      <c r="F29" s="319"/>
      <c r="G29" s="59" t="str">
        <f>IF(+'評価項目(標準)'!I29="","",+'評価項目(標準)'!I29)</f>
        <v>～</v>
      </c>
      <c r="H29" s="317"/>
      <c r="I29" s="327"/>
      <c r="J29" s="322"/>
    </row>
    <row r="30" spans="2:10" ht="30.5" customHeight="1" x14ac:dyDescent="0.2">
      <c r="B30" s="357"/>
      <c r="C30" s="357"/>
      <c r="D30" s="358"/>
      <c r="E30" s="317"/>
      <c r="F30" s="319"/>
      <c r="G30" s="56" t="str">
        <f>IF(+'評価項目(標準)'!I30="","",+'評価項目(標準)'!I30)</f>
        <v/>
      </c>
      <c r="H30" s="315"/>
      <c r="I30" s="327"/>
      <c r="J30" s="322"/>
    </row>
    <row r="31" spans="2:10" ht="30.5" customHeight="1" x14ac:dyDescent="0.2">
      <c r="B31" s="357"/>
      <c r="C31" s="357"/>
      <c r="D31" s="359"/>
      <c r="E31" s="315"/>
      <c r="F31" s="320"/>
      <c r="G31" s="55">
        <f>IF(+'評価項目(標準)'!I31="","",+'評価項目(標準)'!I31)</f>
        <v>0</v>
      </c>
      <c r="H31" s="87" t="str">
        <f>IF(+'評価項目(標準)'!F31="","",+'評価項目(標準)'!F31)</f>
        <v>総合点が８４０点未満の場合</v>
      </c>
      <c r="I31" s="328"/>
      <c r="J31" s="323"/>
    </row>
    <row r="32" spans="2:10" ht="30.5" customHeight="1" x14ac:dyDescent="0.2">
      <c r="B32" s="357"/>
      <c r="C32" s="357"/>
      <c r="D32" s="317" t="str">
        <f>IF(+'評価項目(標準)'!D32="","",+'評価項目(標準)'!D32)</f>
        <v>契約件数</v>
      </c>
      <c r="E32" s="314" t="str">
        <f>IF(+'評価項目(標準)'!E32="","",+'評価項目(標準)'!E32)</f>
        <v>土木一式工事の契約件数</v>
      </c>
      <c r="F32" s="318">
        <f>+IF(+'評価項目(標準)'!J32="","",+'評価項目(標準)'!J32)</f>
        <v>10</v>
      </c>
      <c r="G32" s="58">
        <f>IF(+'評価項目(標準)'!I32="","",+'評価項目(標準)'!I32)</f>
        <v>10</v>
      </c>
      <c r="H32" s="91" t="str">
        <f>IF(+'評価項目(標準)'!F32="","",+'評価項目(標準)'!F32)</f>
        <v>０件</v>
      </c>
      <c r="I32" s="308"/>
      <c r="J32" s="305" t="str">
        <f>IF(I32="","",VLOOKUP(I32,'評価項目(標準)'!F32:I34,4,FALSE))</f>
        <v/>
      </c>
    </row>
    <row r="33" spans="1:13" ht="30.5" customHeight="1" x14ac:dyDescent="0.2">
      <c r="B33" s="357"/>
      <c r="C33" s="357"/>
      <c r="D33" s="317"/>
      <c r="E33" s="317"/>
      <c r="F33" s="319"/>
      <c r="G33" s="92">
        <f>IF(+'評価項目(標準)'!I33="","",+'評価項目(標準)'!I33)</f>
        <v>5</v>
      </c>
      <c r="H33" s="83" t="str">
        <f>IF(+'評価項目(標準)'!F33="","",+'評価項目(標準)'!F33)</f>
        <v>１件</v>
      </c>
      <c r="I33" s="309"/>
      <c r="J33" s="307"/>
    </row>
    <row r="34" spans="1:13" ht="30.5" customHeight="1" thickBot="1" x14ac:dyDescent="0.25">
      <c r="B34" s="357"/>
      <c r="C34" s="357"/>
      <c r="D34" s="317"/>
      <c r="E34" s="317"/>
      <c r="F34" s="319"/>
      <c r="G34" s="57">
        <f>IF(+'評価項目(標準)'!I34="","",+'評価項目(標準)'!I34)</f>
        <v>0</v>
      </c>
      <c r="H34" s="93" t="str">
        <f>IF(+'評価項目(標準)'!F34="","",+'評価項目(標準)'!F34)</f>
        <v>２件以上</v>
      </c>
      <c r="I34" s="309"/>
      <c r="J34" s="307"/>
    </row>
    <row r="35" spans="1:13" ht="80.150000000000006" customHeight="1" thickTop="1" x14ac:dyDescent="0.2">
      <c r="B35" s="310" t="str">
        <f>IF(+'評価項目(標準)'!B41="","",+'評価項目(標準)'!B41)</f>
        <v>総合評価方式の不履行による
加算点の減点</v>
      </c>
      <c r="C35" s="311"/>
      <c r="D35" s="312"/>
      <c r="E35" s="94" t="str">
        <f>IF(+'評価項目(標準)'!E41="","",+'評価項目(標準)'!E41)</f>
        <v>当該工事の入札公告日が、三重県が総合評価方式で発注した工事で不履行による減点措置が課されている期間内である場合、「技術提案等不履行確定通知書等」に記載した減点を行います。</v>
      </c>
      <c r="F35" s="95"/>
      <c r="G35" s="96"/>
      <c r="H35" s="97" t="str">
        <f>IF('評価項目(標準)'!I41="","",+'評価項目(標準)'!I41)</f>
        <v>△換算前
加算点満点
×1割
×件数</v>
      </c>
      <c r="I35" s="98"/>
      <c r="J35" s="99" t="str">
        <f>IF(+I35="","",-(+'評価項目(標準)'!J43*0.1*I35))</f>
        <v/>
      </c>
    </row>
    <row r="36" spans="1:13" ht="70" customHeight="1" x14ac:dyDescent="0.2">
      <c r="B36" s="324" t="str">
        <f>IF(+'評価項目(標準)'!B42="","",+'評価項目(標準)'!B42)</f>
        <v>指名停止措置による
加算点の減点</v>
      </c>
      <c r="C36" s="325"/>
      <c r="D36" s="326"/>
      <c r="E36" s="100" t="str">
        <f>IF(+'評価項目(標準)'!E42="","",+'評価項目(標準)'!E42)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101"/>
      <c r="G36" s="102"/>
      <c r="H36" s="103" t="str">
        <f>IF('評価項目(標準)'!I42="","",+'評価項目(標準)'!I42)</f>
        <v>△換算前
加算点満点
×1割</v>
      </c>
      <c r="I36" s="104"/>
      <c r="J36" s="105" t="str">
        <f>IF(+I36="","",-(+'評価項目(標準)'!J43*0.1))</f>
        <v/>
      </c>
    </row>
    <row r="37" spans="1:13" ht="26.25" customHeight="1" x14ac:dyDescent="0.2">
      <c r="E37" s="106"/>
      <c r="F37" s="107"/>
      <c r="G37" s="108"/>
      <c r="I37" s="109" t="s">
        <v>86</v>
      </c>
      <c r="J37" s="110">
        <f>SUM(J5:J36)</f>
        <v>0</v>
      </c>
    </row>
    <row r="38" spans="1:13" ht="13.5" thickBot="1" x14ac:dyDescent="0.25">
      <c r="I38" s="38"/>
      <c r="J38" s="48"/>
    </row>
    <row r="39" spans="1:13" s="48" customFormat="1" ht="21.75" customHeight="1" x14ac:dyDescent="0.2">
      <c r="A39" s="38"/>
      <c r="B39" s="111" t="s">
        <v>153</v>
      </c>
      <c r="C39" s="112"/>
      <c r="D39" s="112"/>
      <c r="E39" s="113"/>
      <c r="F39" s="113"/>
      <c r="G39" s="113"/>
      <c r="H39" s="113"/>
      <c r="I39" s="113"/>
      <c r="J39" s="113"/>
      <c r="K39" s="114"/>
      <c r="L39" s="38"/>
      <c r="M39" s="38"/>
    </row>
    <row r="40" spans="1:13" s="48" customFormat="1" ht="21.75" customHeight="1" x14ac:dyDescent="0.2">
      <c r="A40" s="38"/>
      <c r="B40" s="115" t="s">
        <v>87</v>
      </c>
      <c r="C40" s="116"/>
      <c r="D40" s="331" t="s">
        <v>154</v>
      </c>
      <c r="E40" s="331"/>
      <c r="F40" s="331"/>
      <c r="G40" s="331"/>
      <c r="H40" s="331"/>
      <c r="I40" s="331"/>
      <c r="J40" s="331"/>
      <c r="K40" s="332"/>
      <c r="L40" s="38"/>
      <c r="M40" s="38"/>
    </row>
    <row r="41" spans="1:13" ht="21.75" customHeight="1" x14ac:dyDescent="0.2">
      <c r="B41" s="115" t="s">
        <v>87</v>
      </c>
      <c r="C41" s="117"/>
      <c r="D41" s="331" t="s">
        <v>155</v>
      </c>
      <c r="E41" s="331"/>
      <c r="F41" s="331"/>
      <c r="G41" s="331"/>
      <c r="H41" s="331"/>
      <c r="I41" s="331"/>
      <c r="J41" s="331"/>
      <c r="K41" s="332"/>
    </row>
    <row r="42" spans="1:13" ht="21.75" customHeight="1" x14ac:dyDescent="0.2">
      <c r="B42" s="118" t="s">
        <v>87</v>
      </c>
      <c r="C42" s="119" t="s">
        <v>88</v>
      </c>
      <c r="D42" s="130"/>
      <c r="E42" s="130"/>
      <c r="F42" s="130"/>
      <c r="G42" s="130"/>
      <c r="H42" s="130"/>
      <c r="I42" s="130"/>
      <c r="J42" s="130"/>
      <c r="K42" s="131"/>
    </row>
    <row r="43" spans="1:13" ht="21.75" customHeight="1" thickBot="1" x14ac:dyDescent="0.25">
      <c r="B43" s="122" t="s">
        <v>87</v>
      </c>
      <c r="C43" s="123" t="s">
        <v>89</v>
      </c>
      <c r="D43" s="132"/>
      <c r="E43" s="132"/>
      <c r="F43" s="132"/>
      <c r="G43" s="132"/>
      <c r="H43" s="132"/>
      <c r="I43" s="132"/>
      <c r="J43" s="132"/>
      <c r="K43" s="133"/>
    </row>
    <row r="44" spans="1:13" ht="7.5" customHeight="1" x14ac:dyDescent="0.2">
      <c r="B44" s="126"/>
      <c r="C44" s="126"/>
      <c r="D44" s="126"/>
      <c r="E44" s="127"/>
      <c r="F44" s="127"/>
      <c r="G44" s="127"/>
      <c r="H44" s="127"/>
      <c r="I44" s="127"/>
      <c r="J44" s="127"/>
    </row>
    <row r="45" spans="1:13" ht="24" customHeight="1" x14ac:dyDescent="0.2">
      <c r="A45" s="316"/>
      <c r="B45" s="316"/>
      <c r="C45" s="316"/>
      <c r="D45" s="316"/>
      <c r="E45" s="316"/>
      <c r="F45" s="316"/>
      <c r="G45" s="316"/>
      <c r="H45" s="316"/>
      <c r="I45" s="316"/>
      <c r="J45" s="316"/>
      <c r="K45" s="75"/>
      <c r="L45" s="75"/>
      <c r="M45" s="75"/>
    </row>
  </sheetData>
  <sheetProtection sheet="1" selectLockedCells="1"/>
  <mergeCells count="64">
    <mergeCell ref="E3:E4"/>
    <mergeCell ref="E11:E12"/>
    <mergeCell ref="F20:F21"/>
    <mergeCell ref="E5:E6"/>
    <mergeCell ref="E7:E8"/>
    <mergeCell ref="E9:E10"/>
    <mergeCell ref="E17:E19"/>
    <mergeCell ref="B3:C4"/>
    <mergeCell ref="D3:D4"/>
    <mergeCell ref="B5:B34"/>
    <mergeCell ref="D32:D34"/>
    <mergeCell ref="D22:D31"/>
    <mergeCell ref="C20:C34"/>
    <mergeCell ref="C17:C19"/>
    <mergeCell ref="D17:D19"/>
    <mergeCell ref="C5:C16"/>
    <mergeCell ref="D5:D8"/>
    <mergeCell ref="D9:D16"/>
    <mergeCell ref="D20:D21"/>
    <mergeCell ref="I17:I19"/>
    <mergeCell ref="J13:J16"/>
    <mergeCell ref="F17:F19"/>
    <mergeCell ref="E13:E16"/>
    <mergeCell ref="J17:J19"/>
    <mergeCell ref="J9:J10"/>
    <mergeCell ref="I7:I8"/>
    <mergeCell ref="J7:J8"/>
    <mergeCell ref="F13:F16"/>
    <mergeCell ref="F11:F12"/>
    <mergeCell ref="F7:F8"/>
    <mergeCell ref="I13:I16"/>
    <mergeCell ref="I9:I10"/>
    <mergeCell ref="F9:F10"/>
    <mergeCell ref="I11:I12"/>
    <mergeCell ref="J11:J12"/>
    <mergeCell ref="H1:J1"/>
    <mergeCell ref="H2:J2"/>
    <mergeCell ref="I3:I4"/>
    <mergeCell ref="J3:J4"/>
    <mergeCell ref="F5:F6"/>
    <mergeCell ref="J5:J6"/>
    <mergeCell ref="F3:F4"/>
    <mergeCell ref="G3:H3"/>
    <mergeCell ref="I5:I6"/>
    <mergeCell ref="F2:G2"/>
    <mergeCell ref="A45:J45"/>
    <mergeCell ref="H23:H25"/>
    <mergeCell ref="E22:E31"/>
    <mergeCell ref="F22:F31"/>
    <mergeCell ref="J22:J31"/>
    <mergeCell ref="F32:F34"/>
    <mergeCell ref="E32:E34"/>
    <mergeCell ref="B36:D36"/>
    <mergeCell ref="H28:H30"/>
    <mergeCell ref="I28:I31"/>
    <mergeCell ref="I24:I26"/>
    <mergeCell ref="D40:K40"/>
    <mergeCell ref="D41:K41"/>
    <mergeCell ref="J20:J21"/>
    <mergeCell ref="J32:J34"/>
    <mergeCell ref="I32:I34"/>
    <mergeCell ref="B35:D35"/>
    <mergeCell ref="I20:I21"/>
    <mergeCell ref="E20:E21"/>
  </mergeCells>
  <phoneticPr fontId="2"/>
  <conditionalFormatting sqref="I5:I6">
    <cfRule type="cellIs" dxfId="26" priority="7" stopIfTrue="1" operator="equal">
      <formula>$F$5</formula>
    </cfRule>
  </conditionalFormatting>
  <conditionalFormatting sqref="I7:I8">
    <cfRule type="cellIs" dxfId="25" priority="4" stopIfTrue="1" operator="equal">
      <formula>$F$7</formula>
    </cfRule>
  </conditionalFormatting>
  <conditionalFormatting sqref="I9:I10">
    <cfRule type="cellIs" dxfId="24" priority="32" stopIfTrue="1" operator="equal">
      <formula>$F$9</formula>
    </cfRule>
  </conditionalFormatting>
  <conditionalFormatting sqref="I11:I12">
    <cfRule type="cellIs" dxfId="23" priority="31" stopIfTrue="1" operator="equal">
      <formula>$F$11</formula>
    </cfRule>
  </conditionalFormatting>
  <conditionalFormatting sqref="I13:I16">
    <cfRule type="cellIs" dxfId="22" priority="29" stopIfTrue="1" operator="equal">
      <formula>$F$13</formula>
    </cfRule>
  </conditionalFormatting>
  <conditionalFormatting sqref="I17:I19">
    <cfRule type="cellIs" dxfId="21" priority="14" stopIfTrue="1" operator="equal">
      <formula>$F$17</formula>
    </cfRule>
  </conditionalFormatting>
  <conditionalFormatting sqref="I20:I21">
    <cfRule type="cellIs" dxfId="20" priority="21" stopIfTrue="1" operator="equal">
      <formula>$F$20</formula>
    </cfRule>
  </conditionalFormatting>
  <conditionalFormatting sqref="I22:I23">
    <cfRule type="cellIs" dxfId="19" priority="3" stopIfTrue="1" operator="equal">
      <formula>#REF!</formula>
    </cfRule>
  </conditionalFormatting>
  <conditionalFormatting sqref="I27:I28">
    <cfRule type="cellIs" dxfId="18" priority="6" stopIfTrue="1" operator="equal">
      <formula>#REF!</formula>
    </cfRule>
  </conditionalFormatting>
  <conditionalFormatting sqref="I32:I34">
    <cfRule type="cellIs" dxfId="17" priority="5" stopIfTrue="1" operator="equal">
      <formula>$F$20</formula>
    </cfRule>
  </conditionalFormatting>
  <dataValidations count="10">
    <dataValidation type="list" allowBlank="1" showInputMessage="1" showErrorMessage="1" sqref="I17:I19" xr:uid="{00000000-0002-0000-0300-000001000000}">
      <formula1>$H$17:$H$19</formula1>
    </dataValidation>
    <dataValidation type="list" allowBlank="1" showInputMessage="1" showErrorMessage="1" sqref="I7:I8" xr:uid="{00000000-0002-0000-0300-000004000000}">
      <formula1>$H$7:$H$8</formula1>
    </dataValidation>
    <dataValidation type="list" allowBlank="1" showInputMessage="1" showErrorMessage="1" sqref="I9:I10" xr:uid="{00000000-0002-0000-0300-000005000000}">
      <formula1>$H$9:$H$10</formula1>
    </dataValidation>
    <dataValidation type="list" allowBlank="1" showInputMessage="1" showErrorMessage="1" sqref="I11:I12" xr:uid="{00000000-0002-0000-0300-000006000000}">
      <formula1>$H$11:$H$12</formula1>
    </dataValidation>
    <dataValidation type="list" allowBlank="1" showInputMessage="1" showErrorMessage="1" sqref="I13:I16" xr:uid="{00000000-0002-0000-0300-000007000000}">
      <formula1>$H$13:$H$16</formula1>
    </dataValidation>
    <dataValidation type="list" allowBlank="1" showInputMessage="1" showErrorMessage="1" sqref="I32:I34" xr:uid="{00000000-0002-0000-0300-000008000000}">
      <formula1>$H$32:$H$34</formula1>
    </dataValidation>
    <dataValidation type="decimal" allowBlank="1" showInputMessage="1" showErrorMessage="1" sqref="I24:I26" xr:uid="{00000000-0002-0000-0300-000009000000}">
      <formula1>1</formula1>
      <formula2>100</formula2>
    </dataValidation>
    <dataValidation type="list" allowBlank="1" showInputMessage="1" showErrorMessage="1" sqref="I23" xr:uid="{00000000-0002-0000-0300-00000A000000}">
      <formula1>"三重県の工事評定点,中部地方整備局工事成績評定平均点,近畿地方整備局工事成績評定平均点"</formula1>
    </dataValidation>
    <dataValidation type="list" allowBlank="1" showInputMessage="1" showErrorMessage="1" sqref="I5:I6" xr:uid="{00000000-0002-0000-0300-000003000000}">
      <formula1>$H$5:$H$6</formula1>
    </dataValidation>
    <dataValidation type="list" allowBlank="1" showInputMessage="1" showErrorMessage="1" sqref="I20:I21" xr:uid="{00000000-0002-0000-0300-000002000000}">
      <formula1>$H$20:$H$21</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6"/>
  <sheetViews>
    <sheetView view="pageBreakPreview" topLeftCell="A6" zoomScale="70" zoomScaleNormal="71" zoomScaleSheetLayoutView="70" workbookViewId="0">
      <selection activeCell="I6" sqref="I6:I7"/>
    </sheetView>
  </sheetViews>
  <sheetFormatPr defaultColWidth="8.81640625" defaultRowHeight="13" x14ac:dyDescent="0.2"/>
  <cols>
    <col min="1" max="1" width="2.453125" style="38" customWidth="1"/>
    <col min="2" max="3" width="6.36328125" style="38" customWidth="1"/>
    <col min="4" max="4" width="17.6328125" style="38" customWidth="1"/>
    <col min="5" max="5" width="56.54296875" style="38" customWidth="1"/>
    <col min="6" max="7" width="10.6328125" style="38" customWidth="1"/>
    <col min="8" max="8" width="49.08984375" style="38" customWidth="1"/>
    <col min="9" max="9" width="20.6328125" style="48" customWidth="1"/>
    <col min="10" max="10" width="15.6328125" style="38" customWidth="1"/>
    <col min="11" max="11" width="20.6328125" style="48" customWidth="1"/>
    <col min="12" max="12" width="15.6328125" style="38" customWidth="1"/>
    <col min="13" max="13" width="20.81640625" style="38" customWidth="1"/>
    <col min="14" max="16" width="10.6328125" style="38" customWidth="1"/>
    <col min="17" max="16384" width="8.81640625" style="38"/>
  </cols>
  <sheetData>
    <row r="1" spans="2:16" ht="36" customHeight="1" x14ac:dyDescent="0.2">
      <c r="I1" s="38"/>
      <c r="J1" s="48"/>
      <c r="K1" s="38"/>
      <c r="L1" s="48"/>
    </row>
    <row r="2" spans="2:16" ht="30.75" customHeight="1" x14ac:dyDescent="0.2">
      <c r="B2" s="39" t="s">
        <v>152</v>
      </c>
      <c r="C2" s="74"/>
      <c r="D2" s="74"/>
      <c r="G2" s="75"/>
      <c r="H2" s="202"/>
      <c r="I2" s="202"/>
      <c r="J2" s="202"/>
      <c r="K2" s="202"/>
      <c r="L2" s="47"/>
      <c r="M2" s="47"/>
      <c r="N2" s="47"/>
    </row>
    <row r="3" spans="2:16" ht="31.5" customHeight="1" x14ac:dyDescent="0.2">
      <c r="B3" s="76"/>
      <c r="C3" s="76"/>
      <c r="D3" s="76"/>
      <c r="E3" s="76"/>
      <c r="F3" s="346" t="s">
        <v>63</v>
      </c>
      <c r="G3" s="347"/>
      <c r="H3" s="381"/>
      <c r="I3" s="382"/>
      <c r="J3" s="382"/>
      <c r="K3" s="382"/>
      <c r="L3" s="382"/>
      <c r="M3" s="382"/>
      <c r="N3" s="173"/>
      <c r="O3" s="50"/>
      <c r="P3" s="50"/>
    </row>
    <row r="4" spans="2:16" ht="27" customHeight="1" x14ac:dyDescent="0.2">
      <c r="B4" s="352" t="s">
        <v>3</v>
      </c>
      <c r="C4" s="353"/>
      <c r="D4" s="342" t="s">
        <v>4</v>
      </c>
      <c r="E4" s="342" t="s">
        <v>5</v>
      </c>
      <c r="F4" s="342" t="s">
        <v>7</v>
      </c>
      <c r="G4" s="344" t="s">
        <v>90</v>
      </c>
      <c r="H4" s="344"/>
      <c r="I4" s="376" t="s">
        <v>91</v>
      </c>
      <c r="J4" s="377"/>
      <c r="K4" s="376" t="s">
        <v>92</v>
      </c>
      <c r="L4" s="380"/>
      <c r="M4" s="378" t="s">
        <v>93</v>
      </c>
    </row>
    <row r="5" spans="2:16" ht="43.5" customHeight="1" thickBot="1" x14ac:dyDescent="0.25">
      <c r="B5" s="354"/>
      <c r="C5" s="355"/>
      <c r="D5" s="343"/>
      <c r="E5" s="343"/>
      <c r="F5" s="343"/>
      <c r="G5" s="52" t="s">
        <v>94</v>
      </c>
      <c r="H5" s="77" t="s">
        <v>95</v>
      </c>
      <c r="I5" s="134" t="s">
        <v>96</v>
      </c>
      <c r="J5" s="135" t="s">
        <v>97</v>
      </c>
      <c r="K5" s="134" t="s">
        <v>96</v>
      </c>
      <c r="L5" s="136" t="s">
        <v>98</v>
      </c>
      <c r="M5" s="379"/>
    </row>
    <row r="6" spans="2:16" ht="31.5" customHeight="1" thickTop="1" x14ac:dyDescent="0.2">
      <c r="B6" s="356" t="str">
        <f>IF('評価項目(標準)'!B5="","",+'評価項目(標準)'!B5)</f>
        <v>企　業　の　能　力　等</v>
      </c>
      <c r="C6" s="363" t="str">
        <f>IF(+'評価項目(標準)'!C5="","",+'評価項目(標準)'!C5)</f>
        <v>地域精通度・貢献度</v>
      </c>
      <c r="D6" s="365" t="str">
        <f>IF(+'評価項目(標準)'!D5="","",+'評価項目(標準)'!D5)</f>
        <v>地域精通度</v>
      </c>
      <c r="E6" s="369" t="str">
        <f>IF(+'評価項目(標準)'!E5="","",+'評価項目(標準)'!E5)</f>
        <v>本店等所在地</v>
      </c>
      <c r="F6" s="339">
        <f>+IF(+'評価項目(標準)'!J5="","",+'評価項目(標準)'!J5)</f>
        <v>5</v>
      </c>
      <c r="G6" s="54">
        <f>+IF(+'評価項目(標準)'!I5="","",+'評価項目(標準)'!I5)</f>
        <v>5</v>
      </c>
      <c r="H6" s="78" t="str">
        <f>+IF(+'評価項目(標準)'!F5="","",+'評価項目(標準)'!F5)</f>
        <v>大台町内</v>
      </c>
      <c r="I6" s="345"/>
      <c r="J6" s="341" t="str">
        <f>IF(I6="","",VLOOKUP(I6,'評価項目(標準)'!F5:I6,4,FALSE))</f>
        <v/>
      </c>
      <c r="K6" s="383" t="s">
        <v>99</v>
      </c>
      <c r="L6" s="384" t="s">
        <v>100</v>
      </c>
      <c r="M6" s="341" t="str">
        <f>J6</f>
        <v/>
      </c>
    </row>
    <row r="7" spans="2:16" ht="31.5" customHeight="1" x14ac:dyDescent="0.2">
      <c r="B7" s="357"/>
      <c r="C7" s="364"/>
      <c r="D7" s="366"/>
      <c r="E7" s="358"/>
      <c r="F7" s="340"/>
      <c r="G7" s="55">
        <f>+IF(+'評価項目(標準)'!I6="","",+'評価項目(標準)'!I6)</f>
        <v>0</v>
      </c>
      <c r="H7" s="79" t="str">
        <f>+IF(+'評価項目(標準)'!F6="","",+'評価項目(標準)'!F6)</f>
        <v>上記以外の松阪建設事務所管内</v>
      </c>
      <c r="I7" s="309"/>
      <c r="J7" s="307"/>
      <c r="K7" s="249"/>
      <c r="L7" s="385"/>
      <c r="M7" s="307"/>
    </row>
    <row r="8" spans="2:16" ht="31.5" customHeight="1" x14ac:dyDescent="0.2">
      <c r="B8" s="357"/>
      <c r="C8" s="364"/>
      <c r="D8" s="366"/>
      <c r="E8" s="370" t="str">
        <f>IF(+'評価項目(標準)'!E7="","",+'評価項目(標準)'!E7)</f>
        <v>施工箇所地域における工事実績</v>
      </c>
      <c r="F8" s="350">
        <f>+IF(+'評価項目(標準)'!J7="","",+'評価項目(標準)'!J7)</f>
        <v>5</v>
      </c>
      <c r="G8" s="80">
        <f>+IF(+'評価項目(標準)'!I7="","",+'評価項目(標準)'!I7)</f>
        <v>5</v>
      </c>
      <c r="H8" s="81" t="str">
        <f>+IF(+'評価項目(標準)'!F7="","",+'評価項目(標準)'!F7)</f>
        <v>大台町内における工事実績あり</v>
      </c>
      <c r="I8" s="308"/>
      <c r="J8" s="348" t="str">
        <f>IF(I8="","",IF(I8=H8,G8,IF(I8=H9,G9)))</f>
        <v/>
      </c>
      <c r="K8" s="308"/>
      <c r="L8" s="348" t="str">
        <f>IF(K8="","",IF(K8=H8,G8,IF(K8=H9,G9)))</f>
        <v/>
      </c>
      <c r="M8" s="348" t="str">
        <f>IF(J8="","",IF(L8="","",ROUNDUP(AVERAGE(J8,L8),1)))</f>
        <v/>
      </c>
    </row>
    <row r="9" spans="2:16" ht="31.5" customHeight="1" x14ac:dyDescent="0.2">
      <c r="B9" s="357"/>
      <c r="C9" s="364"/>
      <c r="D9" s="367"/>
      <c r="E9" s="371"/>
      <c r="F9" s="351"/>
      <c r="G9" s="80">
        <f>+IF(+'評価項目(標準)'!I8="","",+'評価項目(標準)'!I8)</f>
        <v>0</v>
      </c>
      <c r="H9" s="81" t="str">
        <f>+IF(+'評価項目(標準)'!F8="","",+'評価項目(標準)'!F8)</f>
        <v>工事実績なし</v>
      </c>
      <c r="I9" s="313"/>
      <c r="J9" s="349"/>
      <c r="K9" s="313"/>
      <c r="L9" s="349"/>
      <c r="M9" s="349"/>
    </row>
    <row r="10" spans="2:16" ht="31.5" customHeight="1" x14ac:dyDescent="0.2">
      <c r="B10" s="357"/>
      <c r="C10" s="364"/>
      <c r="D10" s="368" t="str">
        <f>IF(+'評価項目(標準)'!D9="","",+'評価項目(標準)'!D9)</f>
        <v>地域貢献度</v>
      </c>
      <c r="E10" s="358" t="str">
        <f>IF(+'評価項目(標準)'!E9="","",+'評価項目(標準)'!E9)</f>
        <v>地域維持型維持修繕業務委託（雪氷業務）元請実績</v>
      </c>
      <c r="F10" s="340">
        <f>+IF(+'評価項目(標準)'!J9="","",+'評価項目(標準)'!J9)</f>
        <v>5</v>
      </c>
      <c r="G10" s="56">
        <f>+IF(+'評価項目(標準)'!I9="","",+'評価項目(標準)'!I9)</f>
        <v>5</v>
      </c>
      <c r="H10" s="82" t="str">
        <f>+IF(+'評価項目(標準)'!F9="","",+'評価項目(標準)'!F9)</f>
        <v>有</v>
      </c>
      <c r="I10" s="309"/>
      <c r="J10" s="307" t="str">
        <f>IF(I10="","",IF(I10=H10,G10,IF(I10=H11,G11)))</f>
        <v/>
      </c>
      <c r="K10" s="309"/>
      <c r="L10" s="307" t="str">
        <f>IF(K10="","",IF(K10=H10,G10,IF(K10=H11,G11)))</f>
        <v/>
      </c>
      <c r="M10" s="348" t="str">
        <f>IF(J10="","",IF(L10="","",ROUNDUP(AVERAGE(J10,L10),1)))</f>
        <v/>
      </c>
    </row>
    <row r="11" spans="2:16" ht="31.5" customHeight="1" x14ac:dyDescent="0.2">
      <c r="B11" s="357"/>
      <c r="C11" s="364"/>
      <c r="D11" s="366"/>
      <c r="E11" s="358"/>
      <c r="F11" s="340"/>
      <c r="G11" s="55">
        <f>+IF(+'評価項目(標準)'!I10="","",+'評価項目(標準)'!I10)</f>
        <v>0</v>
      </c>
      <c r="H11" s="79" t="str">
        <f>+IF(+'評価項目(標準)'!F10="","",+'評価項目(標準)'!F10)</f>
        <v>無</v>
      </c>
      <c r="I11" s="309"/>
      <c r="J11" s="307"/>
      <c r="K11" s="309"/>
      <c r="L11" s="307"/>
      <c r="M11" s="340"/>
    </row>
    <row r="12" spans="2:16" ht="31.5" customHeight="1" x14ac:dyDescent="0.2">
      <c r="B12" s="357"/>
      <c r="C12" s="364"/>
      <c r="D12" s="366"/>
      <c r="E12" s="342" t="str">
        <f>IF(+'評価項目(標準)'!E11="","",+'評価項目(標準)'!E11)</f>
        <v>地域維持型維持修繕業務委託（小規模業務）元請実績</v>
      </c>
      <c r="F12" s="348">
        <f>+IF(+'評価項目(標準)'!J11="","",+'評価項目(標準)'!J11)</f>
        <v>5</v>
      </c>
      <c r="G12" s="55">
        <f>+IF(+'評価項目(標準)'!I11="","",+'評価項目(標準)'!I11)</f>
        <v>5</v>
      </c>
      <c r="H12" s="79" t="str">
        <f>+IF(+'評価項目(標準)'!F11="","",+'評価項目(標準)'!F11)</f>
        <v>有</v>
      </c>
      <c r="I12" s="308"/>
      <c r="J12" s="305" t="str">
        <f>IF(I12="","",IF(I12=H12,G12,IF(I12=H13,G13)))</f>
        <v/>
      </c>
      <c r="K12" s="308"/>
      <c r="L12" s="305" t="str">
        <f>IF(K12="","",IF(K12=H12,G12,IF(K12=H13,G13)))</f>
        <v/>
      </c>
      <c r="M12" s="348" t="str">
        <f>IF(J12="","",IF(L12="","",ROUNDUP(AVERAGE(J12,L12),1)))</f>
        <v/>
      </c>
    </row>
    <row r="13" spans="2:16" ht="31.5" customHeight="1" x14ac:dyDescent="0.2">
      <c r="B13" s="357"/>
      <c r="C13" s="364"/>
      <c r="D13" s="366"/>
      <c r="E13" s="358"/>
      <c r="F13" s="340"/>
      <c r="G13" s="55">
        <f>+IF(+'評価項目(標準)'!I12="","",+'評価項目(標準)'!I12)</f>
        <v>0</v>
      </c>
      <c r="H13" s="79" t="str">
        <f>+IF(+'評価項目(標準)'!F12="","",+'評価項目(標準)'!F12)</f>
        <v>無</v>
      </c>
      <c r="I13" s="309"/>
      <c r="J13" s="307"/>
      <c r="K13" s="309"/>
      <c r="L13" s="307"/>
      <c r="M13" s="340"/>
    </row>
    <row r="14" spans="2:16" ht="31.5" customHeight="1" x14ac:dyDescent="0.2">
      <c r="B14" s="357"/>
      <c r="C14" s="364"/>
      <c r="D14" s="366"/>
      <c r="E14" s="314" t="str">
        <f>IF(+'評価項目(標準)'!E13="","",+'評価項目(標準)'!E13)</f>
        <v>災害協定の評価</v>
      </c>
      <c r="F14" s="372">
        <f>+IF(+'評価項目(標準)'!J13="","",+'評価項目(標準)'!J13)</f>
        <v>9</v>
      </c>
      <c r="G14" s="180">
        <f>+IF(+'評価項目(標準)'!I13="","",+'評価項目(標準)'!I13)</f>
        <v>9</v>
      </c>
      <c r="H14" s="181" t="str">
        <f>+IF(+'評価項目(標準)'!F13="","",+'評価項目(標準)'!F13)</f>
        <v>災害協定に基づく訓練１への参加実績あり</v>
      </c>
      <c r="I14" s="308"/>
      <c r="J14" s="305" t="str">
        <f>IF(I14="","",VLOOKUP(I14,'評価項目(標準)'!F13:I16,4,FALSE))</f>
        <v/>
      </c>
      <c r="K14" s="308"/>
      <c r="L14" s="305" t="str">
        <f>IF(K14="","",VLOOKUP(K14,'評価項目(標準)'!F13:I16,4,FALSE))</f>
        <v/>
      </c>
      <c r="M14" s="348" t="str">
        <f>IF(J14="","",IF(L14="","",ROUNDUP(AVERAGE(J14,L14),1)))</f>
        <v/>
      </c>
    </row>
    <row r="15" spans="2:16" ht="31.5" customHeight="1" x14ac:dyDescent="0.2">
      <c r="B15" s="357"/>
      <c r="C15" s="364"/>
      <c r="D15" s="366"/>
      <c r="E15" s="317"/>
      <c r="F15" s="373"/>
      <c r="G15" s="180">
        <f>+IF(+'評価項目(標準)'!I14="","",+'評価項目(標準)'!I14)</f>
        <v>7</v>
      </c>
      <c r="H15" s="181" t="str">
        <f>+IF(+'評価項目(標準)'!F14="","",+'評価項目(標準)'!F14)</f>
        <v>災害協定に基づく訓練２への参加実績あり</v>
      </c>
      <c r="I15" s="309"/>
      <c r="J15" s="307"/>
      <c r="K15" s="309"/>
      <c r="L15" s="307"/>
      <c r="M15" s="340"/>
    </row>
    <row r="16" spans="2:16" ht="31.5" customHeight="1" x14ac:dyDescent="0.2">
      <c r="B16" s="357"/>
      <c r="C16" s="364"/>
      <c r="D16" s="366"/>
      <c r="E16" s="317"/>
      <c r="F16" s="373"/>
      <c r="G16" s="180">
        <f>+IF(+'評価項目(標準)'!I15="","",+'評価項目(標準)'!I15)</f>
        <v>3</v>
      </c>
      <c r="H16" s="181" t="str">
        <f>+IF(+'評価項目(標準)'!F15="","",+'評価項目(標準)'!F15)</f>
        <v>防災協定の締結実績あり</v>
      </c>
      <c r="I16" s="309"/>
      <c r="J16" s="307"/>
      <c r="K16" s="309"/>
      <c r="L16" s="307"/>
      <c r="M16" s="340"/>
    </row>
    <row r="17" spans="2:13" ht="31.5" customHeight="1" x14ac:dyDescent="0.2">
      <c r="B17" s="357"/>
      <c r="C17" s="375"/>
      <c r="D17" s="367"/>
      <c r="E17" s="317"/>
      <c r="F17" s="373"/>
      <c r="G17" s="180">
        <f>+IF(+'評価項目(標準)'!I16="","",+'評価項目(標準)'!I16)</f>
        <v>0</v>
      </c>
      <c r="H17" s="181" t="str">
        <f>+IF(+'評価項目(標準)'!F16="","",+'評価項目(標準)'!F16)</f>
        <v>実績なし</v>
      </c>
      <c r="I17" s="309"/>
      <c r="J17" s="307"/>
      <c r="K17" s="309"/>
      <c r="L17" s="307"/>
      <c r="M17" s="340"/>
    </row>
    <row r="18" spans="2:13" ht="31.5" customHeight="1" x14ac:dyDescent="0.2">
      <c r="B18" s="357"/>
      <c r="C18" s="364" t="s">
        <v>181</v>
      </c>
      <c r="D18" s="358" t="s">
        <v>181</v>
      </c>
      <c r="E18" s="314" t="str">
        <f>IF(+'評価項目(標準)'!E17="","",+'評価項目(標準)'!E17)</f>
        <v>県内企業による施工</v>
      </c>
      <c r="F18" s="318">
        <f>+IF(+'評価項目(標準)'!J17="","",+'評価項目(標準)'!J17)</f>
        <v>5</v>
      </c>
      <c r="G18" s="85">
        <f>+IF(+'評価項目(標準)'!I17="","",+'評価項目(標準)'!I17)</f>
        <v>5</v>
      </c>
      <c r="H18" s="84" t="str">
        <f>+IF(+'評価項目(標準)'!F17="","",+'評価項目(標準)'!F17)</f>
        <v>県内企業による施工の割合90％以上</v>
      </c>
      <c r="I18" s="308"/>
      <c r="J18" s="348" t="str">
        <f>IF(I18="","",VLOOKUP(I18,'評価項目(標準)'!F17:I19,4,FALSE))</f>
        <v/>
      </c>
      <c r="K18" s="248" t="s">
        <v>99</v>
      </c>
      <c r="L18" s="387" t="s">
        <v>100</v>
      </c>
      <c r="M18" s="348" t="str">
        <f>J18</f>
        <v/>
      </c>
    </row>
    <row r="19" spans="2:13" ht="31.5" customHeight="1" x14ac:dyDescent="0.2">
      <c r="B19" s="357"/>
      <c r="C19" s="357"/>
      <c r="D19" s="358"/>
      <c r="E19" s="317"/>
      <c r="F19" s="319"/>
      <c r="G19" s="85">
        <f>+IF(+'評価項目(標準)'!I18="","",+'評価項目(標準)'!I18)</f>
        <v>3</v>
      </c>
      <c r="H19" s="84" t="str">
        <f>+IF(+'評価項目(標準)'!F18="","",+'評価項目(標準)'!F18)</f>
        <v>県内企業による施工の割合70％以上</v>
      </c>
      <c r="I19" s="309"/>
      <c r="J19" s="340"/>
      <c r="K19" s="249"/>
      <c r="L19" s="388"/>
      <c r="M19" s="340"/>
    </row>
    <row r="20" spans="2:13" ht="31.5" customHeight="1" x14ac:dyDescent="0.2">
      <c r="B20" s="357"/>
      <c r="C20" s="362"/>
      <c r="D20" s="359"/>
      <c r="E20" s="315"/>
      <c r="F20" s="320"/>
      <c r="G20" s="85">
        <f>+IF(+'評価項目(標準)'!I19="","",+'評価項目(標準)'!I19)</f>
        <v>0</v>
      </c>
      <c r="H20" s="84" t="str">
        <f>+IF(+'評価項目(標準)'!F19="","",+'評価項目(標準)'!F19)</f>
        <v>上記以外</v>
      </c>
      <c r="I20" s="313"/>
      <c r="J20" s="349"/>
      <c r="K20" s="386"/>
      <c r="L20" s="389"/>
      <c r="M20" s="349"/>
    </row>
    <row r="21" spans="2:13" ht="31.5" customHeight="1" x14ac:dyDescent="0.2">
      <c r="B21" s="357"/>
      <c r="C21" s="360" t="str">
        <f>IF(+'評価項目(標準)'!C20="","",+'評価項目(標準)'!C20)</f>
        <v>企業の技術力等</v>
      </c>
      <c r="D21" s="342" t="str">
        <f>IF(+'評価項目(標準)'!D20="","",+'評価項目(標準)'!D20)</f>
        <v>工事実績</v>
      </c>
      <c r="E21" s="314" t="str">
        <f>IF(+'評価項目(標準)'!E20="","",+'評価項目(標準)'!E20)</f>
        <v>企業の工事実績</v>
      </c>
      <c r="F21" s="318">
        <f>+IF(+'評価項目(標準)'!J20="","",+'評価項目(標準)'!J20)</f>
        <v>20</v>
      </c>
      <c r="G21" s="85">
        <f>+IF(+'評価項目(標準)'!I20="","",+'評価項目(標準)'!I20)</f>
        <v>20</v>
      </c>
      <c r="H21" s="84" t="str">
        <f>+IF(+'評価項目(標準)'!F20="","",+'評価項目(標準)'!F20)</f>
        <v>評価対象工事の実績あり</v>
      </c>
      <c r="I21" s="308"/>
      <c r="J21" s="305" t="str">
        <f>IF(I21="","",VLOOKUP(I21,'評価項目(標準)'!F20:I21,4,FALSE))</f>
        <v/>
      </c>
      <c r="K21" s="308"/>
      <c r="L21" s="305" t="str">
        <f>IF(K21="","",VLOOKUP(K21,'評価項目(標準)'!F20:I21,4,FALSE))</f>
        <v/>
      </c>
      <c r="M21" s="348" t="str">
        <f>IF(J21="","",IF(L21="","",ROUNDUP(AVERAGE(J21,L21),1)))</f>
        <v/>
      </c>
    </row>
    <row r="22" spans="2:13" ht="31.5" customHeight="1" x14ac:dyDescent="0.2">
      <c r="B22" s="357"/>
      <c r="C22" s="357"/>
      <c r="D22" s="359"/>
      <c r="E22" s="315"/>
      <c r="F22" s="320"/>
      <c r="G22" s="85">
        <f>+IF(+'評価項目(標準)'!I21="","",+'評価項目(標準)'!I21)</f>
        <v>0</v>
      </c>
      <c r="H22" s="86" t="str">
        <f>+IF(+'評価項目(標準)'!F21="","",+'評価項目(標準)'!F21)</f>
        <v>評価対象工事の実績なし</v>
      </c>
      <c r="I22" s="313"/>
      <c r="J22" s="306"/>
      <c r="K22" s="313"/>
      <c r="L22" s="306"/>
      <c r="M22" s="349"/>
    </row>
    <row r="23" spans="2:13" ht="31.5" customHeight="1" x14ac:dyDescent="0.2">
      <c r="B23" s="357"/>
      <c r="C23" s="357"/>
      <c r="D23" s="342" t="str">
        <f>IF(+'評価項目(標準)'!D22="","",+'評価項目(標準)'!D22)</f>
        <v>工事成績</v>
      </c>
      <c r="E23" s="314" t="str">
        <f>IF(+'評価項目(標準)'!E22="","",+'評価項目(標準)'!E22)</f>
        <v>申告工事成績点又は総合点</v>
      </c>
      <c r="F23" s="318">
        <f>+IF(+'評価項目(標準)'!J22="","",+'評価項目(標準)'!J22)</f>
        <v>10</v>
      </c>
      <c r="G23" s="55">
        <f>IF(+'評価項目(標準)'!I22="","",+'評価項目(標準)'!I22)</f>
        <v>10</v>
      </c>
      <c r="H23" s="87" t="str">
        <f>IF(+'評価項目(標準)'!F22="","",+'評価項目(標準)'!F22)</f>
        <v xml:space="preserve">申告工事成績点が８５点以上の場合 </v>
      </c>
      <c r="I23" s="137" t="s">
        <v>84</v>
      </c>
      <c r="J23" s="321" t="str">
        <f>IF(COUNTA(I25,I29)=0,"",IF(COUNTA(I25,I29)=2,"入力は【申告工事成績点】、【総合点】のいずれかにして下さい",IF(AND(COUNTA(I25)=1,I24=""),"いずれの【申告工事成績点】なのか、「三重県、中部地整、近畿地整」より選択してください",IF(I29&gt;=970,5,IF(AND(I29&lt;970,I29&gt;=840),ROUNDDOWN((I29-840)/(970-840)*5,1),IF(I29&lt;840,0,)))+IF(I25&gt;=85,F23,IF(AND(I25&lt;75,I25&gt;=1),5,IF(AND(I25&lt;85,I25&gt;=75),ROUNDDOWN((I25-75)*5/10+5,1)))))))</f>
        <v/>
      </c>
      <c r="K23" s="137" t="s">
        <v>84</v>
      </c>
      <c r="L23" s="321" t="str">
        <f>IF(COUNTA(K25,K29)=0,"",IF(COUNTA(K25,K29)=2,"入力は【申告工事成績点】、【総合点】のいずれかにして下さい",IF(AND(COUNTA(K25)=1,K24=""),"いずれの【申告工事成績点】なのか、「三重県、中部地整、近畿地整」より選択してください",IF(K29&gt;=970,5,IF(AND(K29&lt;970,K29&gt;=840),ROUNDDOWN((K29-840)/(970-840)*5,1),IF(K29&lt;840,0,)))+IF(K25&gt;=85,F23,IF(AND(K25&lt;75,K25&gt;=1),5,IF(AND(K25&lt;85,K25&gt;=75),ROUNDDOWN((K25-75)*5/10+5,1)))))))</f>
        <v/>
      </c>
      <c r="M23" s="374" t="str">
        <f>IF(J23="","",IF(L23="","",ROUNDUP(AVERAGE(J23,L23),1)))</f>
        <v/>
      </c>
    </row>
    <row r="24" spans="2:13" ht="31.5" customHeight="1" x14ac:dyDescent="0.2">
      <c r="B24" s="357"/>
      <c r="C24" s="357"/>
      <c r="D24" s="358"/>
      <c r="E24" s="317"/>
      <c r="F24" s="319"/>
      <c r="G24" s="174" t="str">
        <f>IF(+'評価項目(標準)'!I23="","",+'評価項目(標準)'!I23)</f>
        <v/>
      </c>
      <c r="H24" s="314" t="str">
        <f>IF(+'評価項目(標準)'!F23="","",+'評価項目(標準)'!F23)</f>
        <v>申告工事成績点が７５点以上８５点未満の場合
計算式１
（申告工事成績点－７５点）×５／１０＋５点</v>
      </c>
      <c r="I24" s="89"/>
      <c r="J24" s="322"/>
      <c r="K24" s="89"/>
      <c r="L24" s="322"/>
      <c r="M24" s="374"/>
    </row>
    <row r="25" spans="2:13" ht="31.5" customHeight="1" x14ac:dyDescent="0.2">
      <c r="B25" s="357"/>
      <c r="C25" s="357"/>
      <c r="D25" s="358"/>
      <c r="E25" s="317"/>
      <c r="F25" s="319"/>
      <c r="G25" s="59" t="str">
        <f>IF(+'評価項目(標準)'!I24="","",+'評価項目(標準)'!I24)</f>
        <v>～</v>
      </c>
      <c r="H25" s="317"/>
      <c r="I25" s="329"/>
      <c r="J25" s="322"/>
      <c r="K25" s="329"/>
      <c r="L25" s="322"/>
      <c r="M25" s="374">
        <f>J25</f>
        <v>0</v>
      </c>
    </row>
    <row r="26" spans="2:13" ht="31.5" customHeight="1" x14ac:dyDescent="0.2">
      <c r="B26" s="357"/>
      <c r="C26" s="357"/>
      <c r="D26" s="358"/>
      <c r="E26" s="317"/>
      <c r="F26" s="319"/>
      <c r="G26" s="56" t="str">
        <f>IF(+'評価項目(標準)'!I25="","",+'評価項目(標準)'!I25)</f>
        <v/>
      </c>
      <c r="H26" s="315"/>
      <c r="I26" s="329"/>
      <c r="J26" s="322"/>
      <c r="K26" s="329"/>
      <c r="L26" s="322"/>
      <c r="M26" s="374"/>
    </row>
    <row r="27" spans="2:13" ht="31.5" customHeight="1" x14ac:dyDescent="0.2">
      <c r="B27" s="357"/>
      <c r="C27" s="357"/>
      <c r="D27" s="358"/>
      <c r="E27" s="317"/>
      <c r="F27" s="319"/>
      <c r="G27" s="55">
        <f>IF(+'評価項目(標準)'!I26="","",+'評価項目(標準)'!I26)</f>
        <v>5</v>
      </c>
      <c r="H27" s="87" t="str">
        <f>IF(+'評価項目(標準)'!F26="","",+'評価項目(標準)'!F26)</f>
        <v>申告工事成績点が７５点未満の場合</v>
      </c>
      <c r="I27" s="330"/>
      <c r="J27" s="322"/>
      <c r="K27" s="330"/>
      <c r="L27" s="322"/>
      <c r="M27" s="374">
        <f>J27</f>
        <v>0</v>
      </c>
    </row>
    <row r="28" spans="2:13" ht="31.5" customHeight="1" x14ac:dyDescent="0.2">
      <c r="B28" s="357"/>
      <c r="C28" s="357"/>
      <c r="D28" s="358" t="e">
        <f>IF(+'評価項目(標準)'!#REF!="","",+'評価項目(標準)'!#REF!)</f>
        <v>#REF!</v>
      </c>
      <c r="E28" s="317" t="e">
        <f>IF(+'評価項目(標準)'!#REF!="","",+'評価項目(標準)'!#REF!)</f>
        <v>#REF!</v>
      </c>
      <c r="F28" s="319"/>
      <c r="G28" s="55">
        <f>IF(+'評価項目(標準)'!I27="","",+'評価項目(標準)'!I27)</f>
        <v>5</v>
      </c>
      <c r="H28" s="87" t="str">
        <f>IF(+'評価項目(標準)'!F27="","",+'評価項目(標準)'!F27)</f>
        <v xml:space="preserve">総合点が９７０点以上の場合 </v>
      </c>
      <c r="I28" s="90" t="s">
        <v>85</v>
      </c>
      <c r="J28" s="322"/>
      <c r="K28" s="138" t="s">
        <v>85</v>
      </c>
      <c r="L28" s="322"/>
      <c r="M28" s="374"/>
    </row>
    <row r="29" spans="2:13" ht="31.5" customHeight="1" x14ac:dyDescent="0.2">
      <c r="B29" s="357"/>
      <c r="C29" s="357"/>
      <c r="D29" s="358"/>
      <c r="E29" s="317"/>
      <c r="F29" s="319"/>
      <c r="G29" s="58" t="str">
        <f>IF(+'評価項目(標準)'!I28="","",+'評価項目(標準)'!I28)</f>
        <v/>
      </c>
      <c r="H29" s="314" t="str">
        <f>IF(+'評価項目(標準)'!F28="","",+'評価項目(標準)'!F28)</f>
        <v>総合点が８４０点以上９７０点未満の場合
計算式２
（総合点－８４０）／（９７０－８４０）×５</v>
      </c>
      <c r="I29" s="327"/>
      <c r="J29" s="322"/>
      <c r="K29" s="327"/>
      <c r="L29" s="322"/>
      <c r="M29" s="374">
        <f>J29</f>
        <v>0</v>
      </c>
    </row>
    <row r="30" spans="2:13" ht="31.5" customHeight="1" x14ac:dyDescent="0.2">
      <c r="B30" s="357"/>
      <c r="C30" s="357"/>
      <c r="D30" s="358"/>
      <c r="E30" s="317"/>
      <c r="F30" s="319"/>
      <c r="G30" s="59" t="str">
        <f>IF(+'評価項目(標準)'!I29="","",+'評価項目(標準)'!I29)</f>
        <v>～</v>
      </c>
      <c r="H30" s="317"/>
      <c r="I30" s="327"/>
      <c r="J30" s="322"/>
      <c r="K30" s="327"/>
      <c r="L30" s="322"/>
      <c r="M30" s="374"/>
    </row>
    <row r="31" spans="2:13" ht="31.5" customHeight="1" x14ac:dyDescent="0.2">
      <c r="B31" s="357"/>
      <c r="C31" s="357"/>
      <c r="D31" s="358"/>
      <c r="E31" s="317"/>
      <c r="F31" s="319"/>
      <c r="G31" s="56" t="str">
        <f>IF(+'評価項目(標準)'!I30="","",+'評価項目(標準)'!I30)</f>
        <v/>
      </c>
      <c r="H31" s="315"/>
      <c r="I31" s="327"/>
      <c r="J31" s="322"/>
      <c r="K31" s="327"/>
      <c r="L31" s="322"/>
      <c r="M31" s="374">
        <f>J31</f>
        <v>0</v>
      </c>
    </row>
    <row r="32" spans="2:13" ht="31.5" customHeight="1" x14ac:dyDescent="0.2">
      <c r="B32" s="357"/>
      <c r="C32" s="357"/>
      <c r="D32" s="359"/>
      <c r="E32" s="315"/>
      <c r="F32" s="320"/>
      <c r="G32" s="55">
        <f>IF(+'評価項目(標準)'!I31="","",+'評価項目(標準)'!I31)</f>
        <v>0</v>
      </c>
      <c r="H32" s="87" t="str">
        <f>IF(+'評価項目(標準)'!F31="","",+'評価項目(標準)'!F31)</f>
        <v>総合点が８４０点未満の場合</v>
      </c>
      <c r="I32" s="328"/>
      <c r="J32" s="323"/>
      <c r="K32" s="328"/>
      <c r="L32" s="323"/>
      <c r="M32" s="374"/>
    </row>
    <row r="33" spans="1:16" ht="31.5" customHeight="1" x14ac:dyDescent="0.2">
      <c r="B33" s="357"/>
      <c r="C33" s="357"/>
      <c r="D33" s="317" t="str">
        <f>IF(+'評価項目(標準)'!D32="","",+'評価項目(標準)'!D32)</f>
        <v>契約件数</v>
      </c>
      <c r="E33" s="314" t="str">
        <f>IF(+'評価項目(標準)'!E32="","",+'評価項目(標準)'!E32)</f>
        <v>土木一式工事の契約件数</v>
      </c>
      <c r="F33" s="318">
        <f>+IF(+'評価項目(標準)'!J32="","",+'評価項目(標準)'!J32)</f>
        <v>10</v>
      </c>
      <c r="G33" s="58">
        <f>IF(+'評価項目(標準)'!I32="","",+'評価項目(標準)'!I32)</f>
        <v>10</v>
      </c>
      <c r="H33" s="91" t="str">
        <f>IF(+'評価項目(標準)'!F32="","",+'評価項目(標準)'!F32)</f>
        <v>０件</v>
      </c>
      <c r="I33" s="308"/>
      <c r="J33" s="340" t="str">
        <f>IF(I33="","",VLOOKUP(I33,'評価項目(標準)'!F32:I34,4,FALSE))</f>
        <v/>
      </c>
      <c r="K33" s="308"/>
      <c r="L33" s="340" t="str">
        <f>IF(K33="","",VLOOKUP(K33,'評価項目(標準)'!F32:I34,4,FALSE))</f>
        <v/>
      </c>
      <c r="M33" s="348" t="str">
        <f>IF(J33="","",IF(L33="","",ROUNDUP(AVERAGE(J33,L33),1)))</f>
        <v/>
      </c>
    </row>
    <row r="34" spans="1:16" ht="31.5" customHeight="1" x14ac:dyDescent="0.2">
      <c r="B34" s="357"/>
      <c r="C34" s="357"/>
      <c r="D34" s="317"/>
      <c r="E34" s="317"/>
      <c r="F34" s="319"/>
      <c r="G34" s="92">
        <f>IF(+'評価項目(標準)'!I33="","",+'評価項目(標準)'!I33)</f>
        <v>5</v>
      </c>
      <c r="H34" s="83" t="str">
        <f>IF(+'評価項目(標準)'!F33="","",+'評価項目(標準)'!F33)</f>
        <v>１件</v>
      </c>
      <c r="I34" s="309"/>
      <c r="J34" s="340"/>
      <c r="K34" s="309"/>
      <c r="L34" s="340"/>
      <c r="M34" s="340"/>
    </row>
    <row r="35" spans="1:16" ht="31.5" customHeight="1" thickBot="1" x14ac:dyDescent="0.25">
      <c r="B35" s="357"/>
      <c r="C35" s="357"/>
      <c r="D35" s="317"/>
      <c r="E35" s="317"/>
      <c r="F35" s="319"/>
      <c r="G35" s="57">
        <f>IF(+'評価項目(標準)'!I34="","",+'評価項目(標準)'!I34)</f>
        <v>0</v>
      </c>
      <c r="H35" s="93" t="str">
        <f>IF(+'評価項目(標準)'!F34="","",+'評価項目(標準)'!F34)</f>
        <v>２件以上</v>
      </c>
      <c r="I35" s="309"/>
      <c r="J35" s="340"/>
      <c r="K35" s="309"/>
      <c r="L35" s="340"/>
      <c r="M35" s="340"/>
    </row>
    <row r="36" spans="1:16" ht="80.150000000000006" customHeight="1" thickTop="1" x14ac:dyDescent="0.2">
      <c r="B36" s="310" t="str">
        <f>IF(+'評価項目(標準)'!B41="","",+'評価項目(標準)'!B41)</f>
        <v>総合評価方式の不履行による
加算点の減点</v>
      </c>
      <c r="C36" s="311"/>
      <c r="D36" s="312"/>
      <c r="E36" s="94" t="str">
        <f>IF(+'評価項目(標準)'!E41="","",+'評価項目(標準)'!E41)</f>
        <v>当該工事の入札公告日が、三重県が総合評価方式で発注した工事で不履行による減点措置が課されている期間内である場合、「技術提案等不履行確定通知書等」に記載した減点を行います。</v>
      </c>
      <c r="F36" s="139"/>
      <c r="G36" s="96"/>
      <c r="H36" s="140" t="str">
        <f>IF('評価項目(標準)'!I41="","",+'評価項目(標準)'!I41)</f>
        <v>△換算前
加算点満点
×1割
×件数</v>
      </c>
      <c r="I36" s="98"/>
      <c r="J36" s="99">
        <f>IF(+I36="",0,-(+'評価項目(標準)'!J43*0.1*I36))</f>
        <v>0</v>
      </c>
      <c r="K36" s="98"/>
      <c r="L36" s="99">
        <f>IF(+K36="",0,-(+'評価項目(標準)'!J43*0.1*K36))</f>
        <v>0</v>
      </c>
      <c r="M36" s="99" t="str">
        <f>IF(J36+L36=0,"",J36+L36)</f>
        <v/>
      </c>
    </row>
    <row r="37" spans="1:16" ht="70" customHeight="1" thickBot="1" x14ac:dyDescent="0.25">
      <c r="B37" s="324" t="str">
        <f>IF(+'評価項目(標準)'!B42="","",+'評価項目(標準)'!B42)</f>
        <v>指名停止措置による
加算点の減点</v>
      </c>
      <c r="C37" s="325"/>
      <c r="D37" s="326"/>
      <c r="E37" s="100" t="str">
        <f>IF(+'評価項目(標準)'!E42="","",+'評価項目(標準)'!E42)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7" s="101"/>
      <c r="G37" s="102"/>
      <c r="H37" s="103" t="str">
        <f>IF('評価項目(標準)'!I42="","",+'評価項目(標準)'!I42)</f>
        <v>△換算前
加算点満点
×1割</v>
      </c>
      <c r="I37" s="104"/>
      <c r="J37" s="105"/>
      <c r="K37" s="104"/>
      <c r="L37" s="141"/>
      <c r="M37" s="142" t="str">
        <f>+IF(I37+K37&gt;0,-('評価項目(標準)'!J43*0.1),"")</f>
        <v/>
      </c>
    </row>
    <row r="38" spans="1:16" ht="26.25" customHeight="1" thickBot="1" x14ac:dyDescent="0.25">
      <c r="E38" s="106"/>
      <c r="F38" s="107"/>
      <c r="G38" s="108"/>
      <c r="I38" s="143"/>
      <c r="J38" s="144"/>
      <c r="K38" s="145"/>
      <c r="L38" s="146" t="s">
        <v>144</v>
      </c>
      <c r="M38" s="147">
        <f>ROUNDDOWN(SUM(M6:M37),0)</f>
        <v>0</v>
      </c>
    </row>
    <row r="39" spans="1:16" ht="13.5" thickBot="1" x14ac:dyDescent="0.25">
      <c r="I39" s="38"/>
      <c r="J39" s="48"/>
      <c r="K39" s="38"/>
      <c r="L39" s="48"/>
    </row>
    <row r="40" spans="1:16" s="48" customFormat="1" ht="21.75" customHeight="1" x14ac:dyDescent="0.2">
      <c r="A40" s="38"/>
      <c r="B40" s="111" t="s">
        <v>153</v>
      </c>
      <c r="C40" s="112"/>
      <c r="D40" s="112"/>
      <c r="E40" s="113"/>
      <c r="F40" s="113"/>
      <c r="G40" s="113"/>
      <c r="H40" s="113"/>
      <c r="I40" s="113"/>
      <c r="J40" s="113"/>
      <c r="K40" s="113"/>
      <c r="L40" s="113"/>
      <c r="M40" s="114"/>
      <c r="N40" s="38"/>
      <c r="O40" s="38"/>
      <c r="P40" s="38"/>
    </row>
    <row r="41" spans="1:16" s="48" customFormat="1" ht="21.75" customHeight="1" x14ac:dyDescent="0.2">
      <c r="A41" s="38"/>
      <c r="B41" s="115" t="s">
        <v>87</v>
      </c>
      <c r="C41" s="116"/>
      <c r="D41" s="331" t="s">
        <v>154</v>
      </c>
      <c r="E41" s="331"/>
      <c r="F41" s="331"/>
      <c r="G41" s="331"/>
      <c r="H41" s="331"/>
      <c r="I41" s="331"/>
      <c r="J41" s="331"/>
      <c r="K41" s="331"/>
      <c r="L41" s="128"/>
      <c r="M41" s="129"/>
      <c r="N41" s="38"/>
      <c r="O41" s="38"/>
      <c r="P41" s="38"/>
    </row>
    <row r="42" spans="1:16" ht="21.75" customHeight="1" x14ac:dyDescent="0.2">
      <c r="B42" s="115" t="s">
        <v>87</v>
      </c>
      <c r="C42" s="117"/>
      <c r="D42" s="331" t="s">
        <v>155</v>
      </c>
      <c r="E42" s="331"/>
      <c r="F42" s="331"/>
      <c r="G42" s="331"/>
      <c r="H42" s="331"/>
      <c r="I42" s="331"/>
      <c r="J42" s="331"/>
      <c r="K42" s="331"/>
      <c r="L42" s="128"/>
      <c r="M42" s="129"/>
    </row>
    <row r="43" spans="1:16" ht="21.75" customHeight="1" x14ac:dyDescent="0.2">
      <c r="B43" s="118" t="s">
        <v>87</v>
      </c>
      <c r="C43" s="119" t="s">
        <v>88</v>
      </c>
      <c r="D43" s="130"/>
      <c r="E43" s="130"/>
      <c r="F43" s="130"/>
      <c r="G43" s="130"/>
      <c r="H43" s="130"/>
      <c r="I43" s="130"/>
      <c r="J43" s="130"/>
      <c r="K43" s="130"/>
      <c r="L43" s="120"/>
      <c r="M43" s="121"/>
    </row>
    <row r="44" spans="1:16" ht="21.75" customHeight="1" thickBot="1" x14ac:dyDescent="0.25">
      <c r="B44" s="122" t="s">
        <v>87</v>
      </c>
      <c r="C44" s="123" t="s">
        <v>101</v>
      </c>
      <c r="D44" s="132"/>
      <c r="E44" s="132"/>
      <c r="F44" s="132"/>
      <c r="G44" s="132"/>
      <c r="H44" s="132"/>
      <c r="I44" s="132"/>
      <c r="J44" s="132"/>
      <c r="K44" s="132"/>
      <c r="L44" s="124"/>
      <c r="M44" s="125"/>
    </row>
    <row r="45" spans="1:16" ht="7.5" customHeight="1" x14ac:dyDescent="0.2">
      <c r="B45" s="126"/>
      <c r="C45" s="126"/>
      <c r="D45" s="126"/>
      <c r="E45" s="127"/>
      <c r="F45" s="127"/>
      <c r="G45" s="127"/>
      <c r="H45" s="127"/>
      <c r="I45" s="127"/>
      <c r="J45" s="127"/>
      <c r="K45" s="127"/>
      <c r="L45" s="127"/>
      <c r="M45" s="127"/>
    </row>
    <row r="46" spans="1:16" ht="23.25" customHeight="1" x14ac:dyDescent="0.2">
      <c r="A46" s="316"/>
      <c r="B46" s="316"/>
      <c r="C46" s="316"/>
      <c r="D46" s="316"/>
      <c r="E46" s="316"/>
      <c r="F46" s="316"/>
      <c r="G46" s="316"/>
      <c r="H46" s="316"/>
      <c r="I46" s="316"/>
      <c r="J46" s="316"/>
      <c r="K46" s="316"/>
      <c r="L46" s="316"/>
      <c r="M46" s="316"/>
    </row>
  </sheetData>
  <sheetProtection sheet="1" selectLockedCells="1"/>
  <mergeCells count="93">
    <mergeCell ref="L33:L35"/>
    <mergeCell ref="M33:M35"/>
    <mergeCell ref="M14:M17"/>
    <mergeCell ref="J33:J35"/>
    <mergeCell ref="K12:K13"/>
    <mergeCell ref="L23:L32"/>
    <mergeCell ref="K25:K27"/>
    <mergeCell ref="M18:M20"/>
    <mergeCell ref="K14:K17"/>
    <mergeCell ref="L14:L17"/>
    <mergeCell ref="K18:K20"/>
    <mergeCell ref="L18:L20"/>
    <mergeCell ref="K21:K22"/>
    <mergeCell ref="L21:L22"/>
    <mergeCell ref="M6:M7"/>
    <mergeCell ref="M8:M9"/>
    <mergeCell ref="M10:M11"/>
    <mergeCell ref="M12:M13"/>
    <mergeCell ref="L12:L13"/>
    <mergeCell ref="L6:L7"/>
    <mergeCell ref="K8:K9"/>
    <mergeCell ref="L8:L9"/>
    <mergeCell ref="K10:K11"/>
    <mergeCell ref="L10:L11"/>
    <mergeCell ref="K6:K7"/>
    <mergeCell ref="B36:D36"/>
    <mergeCell ref="K33:K35"/>
    <mergeCell ref="I25:I27"/>
    <mergeCell ref="I18:I20"/>
    <mergeCell ref="J18:J20"/>
    <mergeCell ref="I21:I22"/>
    <mergeCell ref="J21:J22"/>
    <mergeCell ref="C18:C20"/>
    <mergeCell ref="C21:C35"/>
    <mergeCell ref="D23:D32"/>
    <mergeCell ref="E23:E32"/>
    <mergeCell ref="D33:D35"/>
    <mergeCell ref="I33:I35"/>
    <mergeCell ref="D21:D22"/>
    <mergeCell ref="E33:E35"/>
    <mergeCell ref="F33:F35"/>
    <mergeCell ref="D18:D20"/>
    <mergeCell ref="E21:E22"/>
    <mergeCell ref="F21:F22"/>
    <mergeCell ref="E18:E20"/>
    <mergeCell ref="F23:F32"/>
    <mergeCell ref="J10:J11"/>
    <mergeCell ref="J12:J13"/>
    <mergeCell ref="I14:I17"/>
    <mergeCell ref="J14:J17"/>
    <mergeCell ref="F18:F20"/>
    <mergeCell ref="J6:J7"/>
    <mergeCell ref="E8:E9"/>
    <mergeCell ref="F8:F9"/>
    <mergeCell ref="I8:I9"/>
    <mergeCell ref="J8:J9"/>
    <mergeCell ref="I4:J4"/>
    <mergeCell ref="M4:M5"/>
    <mergeCell ref="K4:L4"/>
    <mergeCell ref="H2:K2"/>
    <mergeCell ref="H3:M3"/>
    <mergeCell ref="A46:M46"/>
    <mergeCell ref="M23:M32"/>
    <mergeCell ref="J23:J32"/>
    <mergeCell ref="H24:H26"/>
    <mergeCell ref="H29:H31"/>
    <mergeCell ref="I29:I32"/>
    <mergeCell ref="K29:K32"/>
    <mergeCell ref="B6:B35"/>
    <mergeCell ref="C6:C17"/>
    <mergeCell ref="D6:D9"/>
    <mergeCell ref="E6:E7"/>
    <mergeCell ref="F6:F7"/>
    <mergeCell ref="I6:I7"/>
    <mergeCell ref="D10:D17"/>
    <mergeCell ref="E10:E11"/>
    <mergeCell ref="F12:F13"/>
    <mergeCell ref="D41:K41"/>
    <mergeCell ref="D42:K42"/>
    <mergeCell ref="B37:D37"/>
    <mergeCell ref="M21:M22"/>
    <mergeCell ref="F3:G3"/>
    <mergeCell ref="I12:I13"/>
    <mergeCell ref="F10:F11"/>
    <mergeCell ref="I10:I11"/>
    <mergeCell ref="E14:E17"/>
    <mergeCell ref="F14:F17"/>
    <mergeCell ref="E12:E13"/>
    <mergeCell ref="B4:C5"/>
    <mergeCell ref="D4:D5"/>
    <mergeCell ref="E4:E5"/>
    <mergeCell ref="F4:F5"/>
    <mergeCell ref="G4:H4"/>
  </mergeCells>
  <phoneticPr fontId="2"/>
  <conditionalFormatting sqref="I6:I7">
    <cfRule type="cellIs" dxfId="16" priority="13" stopIfTrue="1" operator="equal">
      <formula>$F$6</formula>
    </cfRule>
  </conditionalFormatting>
  <conditionalFormatting sqref="I8:I9">
    <cfRule type="cellIs" dxfId="15" priority="28" stopIfTrue="1" operator="equal">
      <formula>$F$8</formula>
    </cfRule>
  </conditionalFormatting>
  <conditionalFormatting sqref="I10:I11">
    <cfRule type="cellIs" dxfId="14" priority="55" stopIfTrue="1" operator="equal">
      <formula>$F$10</formula>
    </cfRule>
  </conditionalFormatting>
  <conditionalFormatting sqref="I12:I13">
    <cfRule type="cellIs" dxfId="13" priority="54" stopIfTrue="1" operator="equal">
      <formula>$F$12</formula>
    </cfRule>
  </conditionalFormatting>
  <conditionalFormatting sqref="I14:I17">
    <cfRule type="cellIs" dxfId="12" priority="52" stopIfTrue="1" operator="equal">
      <formula>$F$14</formula>
    </cfRule>
  </conditionalFormatting>
  <conditionalFormatting sqref="I18:I20">
    <cfRule type="cellIs" dxfId="11" priority="27" stopIfTrue="1" operator="equal">
      <formula>$F$18</formula>
    </cfRule>
  </conditionalFormatting>
  <conditionalFormatting sqref="I21:I22 K21:K22">
    <cfRule type="cellIs" dxfId="10" priority="47" stopIfTrue="1" operator="equal">
      <formula>$F$21</formula>
    </cfRule>
  </conditionalFormatting>
  <conditionalFormatting sqref="I24">
    <cfRule type="cellIs" dxfId="9" priority="7" stopIfTrue="1" operator="equal">
      <formula>#REF!</formula>
    </cfRule>
  </conditionalFormatting>
  <conditionalFormatting sqref="I33:I35">
    <cfRule type="cellIs" dxfId="8" priority="9" stopIfTrue="1" operator="equal">
      <formula>$F$21</formula>
    </cfRule>
  </conditionalFormatting>
  <conditionalFormatting sqref="K6">
    <cfRule type="cellIs" dxfId="7" priority="33" stopIfTrue="1" operator="equal">
      <formula>$F$6</formula>
    </cfRule>
  </conditionalFormatting>
  <conditionalFormatting sqref="K8:K9">
    <cfRule type="cellIs" dxfId="6" priority="19" stopIfTrue="1" operator="equal">
      <formula>$F$8</formula>
    </cfRule>
  </conditionalFormatting>
  <conditionalFormatting sqref="K10:K11">
    <cfRule type="cellIs" dxfId="5" priority="43" stopIfTrue="1" operator="equal">
      <formula>$F$10</formula>
    </cfRule>
  </conditionalFormatting>
  <conditionalFormatting sqref="K12:K13">
    <cfRule type="cellIs" dxfId="4" priority="42" stopIfTrue="1" operator="equal">
      <formula>$F$12</formula>
    </cfRule>
  </conditionalFormatting>
  <conditionalFormatting sqref="K14:K17">
    <cfRule type="cellIs" dxfId="3" priority="40" stopIfTrue="1" operator="equal">
      <formula>$F$14</formula>
    </cfRule>
  </conditionalFormatting>
  <conditionalFormatting sqref="K18:K20">
    <cfRule type="cellIs" dxfId="2" priority="58" stopIfTrue="1" operator="equal">
      <formula>#REF!</formula>
    </cfRule>
  </conditionalFormatting>
  <conditionalFormatting sqref="K24">
    <cfRule type="cellIs" dxfId="1" priority="6" stopIfTrue="1" operator="equal">
      <formula>#REF!</formula>
    </cfRule>
  </conditionalFormatting>
  <conditionalFormatting sqref="K33:K35">
    <cfRule type="cellIs" dxfId="0" priority="8" stopIfTrue="1" operator="equal">
      <formula>$F$21</formula>
    </cfRule>
  </conditionalFormatting>
  <dataValidations count="10">
    <dataValidation type="list" allowBlank="1" showInputMessage="1" showErrorMessage="1" sqref="I8:I9 K8:K9" xr:uid="{00000000-0002-0000-0400-000000000000}">
      <formula1>$H$8:$H$9</formula1>
    </dataValidation>
    <dataValidation type="list" allowBlank="1" showInputMessage="1" showErrorMessage="1" sqref="I18:I20" xr:uid="{00000000-0002-0000-0400-000003000000}">
      <formula1>$H$18:$H$20</formula1>
    </dataValidation>
    <dataValidation type="list" allowBlank="1" showInputMessage="1" showErrorMessage="1" sqref="I12:I13 K12:K13" xr:uid="{00000000-0002-0000-0400-000005000000}">
      <formula1>$H$12:$H$13</formula1>
    </dataValidation>
    <dataValidation type="list" allowBlank="1" showInputMessage="1" showErrorMessage="1" sqref="I10:I11 K10:K11" xr:uid="{00000000-0002-0000-0400-000006000000}">
      <formula1>$H$10:$H$11</formula1>
    </dataValidation>
    <dataValidation type="list" allowBlank="1" showInputMessage="1" showErrorMessage="1" sqref="I14:I17 K14:K17" xr:uid="{00000000-0002-0000-0400-000007000000}">
      <formula1>$H$14:$H$17</formula1>
    </dataValidation>
    <dataValidation type="decimal" allowBlank="1" showInputMessage="1" showErrorMessage="1" sqref="K25:K27 I25:I27" xr:uid="{00000000-0002-0000-0400-000008000000}">
      <formula1>1</formula1>
      <formula2>100</formula2>
    </dataValidation>
    <dataValidation type="list" allowBlank="1" showInputMessage="1" showErrorMessage="1" sqref="K33:K35 I33:I35" xr:uid="{00000000-0002-0000-0400-000009000000}">
      <formula1>$H$33:$H$35</formula1>
    </dataValidation>
    <dataValidation type="list" allowBlank="1" showInputMessage="1" showErrorMessage="1" sqref="I24 K24" xr:uid="{00000000-0002-0000-0400-00000A000000}">
      <formula1>"三重県の工事評定点,中部地方整備局工事成績評定平均点,近畿地方整備局工事成績評定平均点"</formula1>
    </dataValidation>
    <dataValidation type="list" allowBlank="1" showInputMessage="1" showErrorMessage="1" sqref="I6:I7" xr:uid="{00000000-0002-0000-0400-000001000000}">
      <formula1>$H$6:$H$7</formula1>
    </dataValidation>
    <dataValidation type="list" allowBlank="1" showInputMessage="1" showErrorMessage="1" sqref="K21:K22 I21:I22" xr:uid="{00000000-0002-0000-0400-000002000000}">
      <formula1>$H$21:$H$22</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70"/>
  <sheetViews>
    <sheetView showGridLines="0" view="pageBreakPreview" zoomScale="70" zoomScaleNormal="100" zoomScaleSheetLayoutView="70" workbookViewId="0">
      <selection activeCell="S61" sqref="S61"/>
    </sheetView>
  </sheetViews>
  <sheetFormatPr defaultColWidth="3.08984375" defaultRowHeight="18" customHeight="1" x14ac:dyDescent="0.2"/>
  <cols>
    <col min="1" max="51" width="3.90625" style="148" customWidth="1"/>
    <col min="52" max="16384" width="3.08984375" style="148"/>
  </cols>
  <sheetData>
    <row r="1" spans="1:35" ht="22.5" customHeight="1" x14ac:dyDescent="0.2">
      <c r="A1" s="172" t="s">
        <v>102</v>
      </c>
      <c r="O1" s="149"/>
      <c r="P1" s="149"/>
      <c r="Q1" s="149"/>
      <c r="R1" s="150"/>
      <c r="S1" s="150"/>
      <c r="T1" s="150"/>
      <c r="U1" s="150"/>
      <c r="V1" s="150"/>
      <c r="W1" s="150"/>
      <c r="X1" s="150"/>
      <c r="Y1" s="150"/>
      <c r="Z1" s="150"/>
      <c r="AA1" s="150"/>
      <c r="AB1" s="150"/>
      <c r="AC1" s="150"/>
      <c r="AD1" s="150"/>
      <c r="AE1" s="150"/>
      <c r="AF1" s="150"/>
      <c r="AG1" s="150"/>
      <c r="AH1" s="150"/>
      <c r="AI1" s="150"/>
    </row>
    <row r="2" spans="1:35" ht="22.5" customHeight="1" thickBot="1" x14ac:dyDescent="0.25">
      <c r="O2" s="405" t="s">
        <v>103</v>
      </c>
      <c r="P2" s="406"/>
      <c r="Q2" s="407"/>
      <c r="R2" s="402"/>
      <c r="S2" s="403"/>
      <c r="T2" s="403"/>
      <c r="U2" s="403"/>
      <c r="V2" s="403"/>
      <c r="W2" s="403"/>
      <c r="X2" s="403"/>
      <c r="Y2" s="403"/>
      <c r="Z2" s="403"/>
      <c r="AA2" s="403"/>
      <c r="AB2" s="403"/>
      <c r="AC2" s="403"/>
      <c r="AD2" s="403"/>
      <c r="AE2" s="403"/>
      <c r="AF2" s="403"/>
      <c r="AG2" s="403"/>
      <c r="AH2" s="403"/>
      <c r="AI2" s="404"/>
    </row>
    <row r="3" spans="1:35" ht="15" customHeight="1" x14ac:dyDescent="0.2">
      <c r="A3" s="417" t="s">
        <v>104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9"/>
    </row>
    <row r="4" spans="1:35" ht="15" customHeight="1" x14ac:dyDescent="0.2">
      <c r="A4" s="411"/>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20"/>
    </row>
    <row r="5" spans="1:35" ht="20" customHeight="1" x14ac:dyDescent="0.2">
      <c r="A5" s="421" t="s">
        <v>16</v>
      </c>
      <c r="B5" s="422"/>
      <c r="C5" s="422"/>
      <c r="D5" s="422"/>
      <c r="E5" s="435" t="s">
        <v>105</v>
      </c>
      <c r="F5" s="436"/>
      <c r="G5" s="436"/>
      <c r="H5" s="436"/>
      <c r="I5" s="437"/>
      <c r="J5" s="429"/>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30"/>
    </row>
    <row r="6" spans="1:35" ht="20" customHeight="1" x14ac:dyDescent="0.2">
      <c r="A6" s="423"/>
      <c r="B6" s="424"/>
      <c r="C6" s="424"/>
      <c r="D6" s="424"/>
      <c r="E6" s="435"/>
      <c r="F6" s="436"/>
      <c r="G6" s="436"/>
      <c r="H6" s="436"/>
      <c r="I6" s="437"/>
      <c r="J6" s="431"/>
      <c r="K6" s="431"/>
      <c r="L6" s="431"/>
      <c r="M6" s="431"/>
      <c r="N6" s="431"/>
      <c r="O6" s="431"/>
      <c r="P6" s="431"/>
      <c r="Q6" s="431"/>
      <c r="R6" s="431"/>
      <c r="S6" s="431"/>
      <c r="T6" s="431"/>
      <c r="U6" s="431"/>
      <c r="V6" s="431"/>
      <c r="W6" s="431"/>
      <c r="X6" s="431"/>
      <c r="Y6" s="431"/>
      <c r="Z6" s="431"/>
      <c r="AA6" s="431"/>
      <c r="AB6" s="431"/>
      <c r="AC6" s="431"/>
      <c r="AD6" s="431"/>
      <c r="AE6" s="431"/>
      <c r="AF6" s="431"/>
      <c r="AG6" s="431"/>
      <c r="AH6" s="431"/>
      <c r="AI6" s="432"/>
    </row>
    <row r="7" spans="1:35" ht="20" customHeight="1" x14ac:dyDescent="0.2">
      <c r="A7" s="423"/>
      <c r="B7" s="424"/>
      <c r="C7" s="424"/>
      <c r="D7" s="424"/>
      <c r="E7" s="435" t="s">
        <v>106</v>
      </c>
      <c r="F7" s="436"/>
      <c r="G7" s="436"/>
      <c r="H7" s="436"/>
      <c r="I7" s="437"/>
      <c r="J7" s="415" t="s">
        <v>107</v>
      </c>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6"/>
    </row>
    <row r="8" spans="1:35" ht="20" customHeight="1" x14ac:dyDescent="0.2">
      <c r="A8" s="423"/>
      <c r="B8" s="424"/>
      <c r="C8" s="424"/>
      <c r="D8" s="424"/>
      <c r="E8" s="438" t="s">
        <v>108</v>
      </c>
      <c r="F8" s="439"/>
      <c r="G8" s="439"/>
      <c r="H8" s="439"/>
      <c r="I8" s="440"/>
      <c r="J8" s="433"/>
      <c r="K8" s="433"/>
      <c r="L8" s="433"/>
      <c r="M8" s="433"/>
      <c r="N8" s="433"/>
      <c r="O8" s="433"/>
      <c r="P8" s="433"/>
      <c r="Q8" s="433"/>
      <c r="R8" s="433"/>
      <c r="S8" s="433"/>
      <c r="T8" s="433"/>
      <c r="U8" s="433"/>
      <c r="V8" s="433"/>
      <c r="W8" s="433"/>
      <c r="X8" s="433"/>
      <c r="Y8" s="433"/>
      <c r="Z8" s="433"/>
      <c r="AA8" s="433"/>
      <c r="AB8" s="433"/>
      <c r="AC8" s="433"/>
      <c r="AD8" s="433"/>
      <c r="AE8" s="433"/>
      <c r="AF8" s="433"/>
      <c r="AG8" s="433"/>
      <c r="AH8" s="433"/>
      <c r="AI8" s="434"/>
    </row>
    <row r="9" spans="1:35" ht="20" customHeight="1" x14ac:dyDescent="0.2">
      <c r="A9" s="425"/>
      <c r="B9" s="426"/>
      <c r="C9" s="426"/>
      <c r="D9" s="426"/>
      <c r="E9" s="435"/>
      <c r="F9" s="436"/>
      <c r="G9" s="436"/>
      <c r="H9" s="436"/>
      <c r="I9" s="437"/>
      <c r="J9" s="431"/>
      <c r="K9" s="431"/>
      <c r="L9" s="431"/>
      <c r="M9" s="431"/>
      <c r="N9" s="431"/>
      <c r="O9" s="431"/>
      <c r="P9" s="431"/>
      <c r="Q9" s="431"/>
      <c r="R9" s="431"/>
      <c r="S9" s="431"/>
      <c r="T9" s="431"/>
      <c r="U9" s="431"/>
      <c r="V9" s="431"/>
      <c r="W9" s="431"/>
      <c r="X9" s="431"/>
      <c r="Y9" s="431"/>
      <c r="Z9" s="431"/>
      <c r="AA9" s="431"/>
      <c r="AB9" s="431"/>
      <c r="AC9" s="431"/>
      <c r="AD9" s="431"/>
      <c r="AE9" s="431"/>
      <c r="AF9" s="431"/>
      <c r="AG9" s="431"/>
      <c r="AH9" s="431"/>
      <c r="AI9" s="432"/>
    </row>
    <row r="10" spans="1:35" ht="20" customHeight="1" x14ac:dyDescent="0.2">
      <c r="A10" s="421" t="s">
        <v>158</v>
      </c>
      <c r="B10" s="422"/>
      <c r="C10" s="422"/>
      <c r="D10" s="422"/>
      <c r="E10" s="449" t="s">
        <v>109</v>
      </c>
      <c r="F10" s="450"/>
      <c r="G10" s="450"/>
      <c r="H10" s="450"/>
      <c r="I10" s="451"/>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8"/>
    </row>
    <row r="11" spans="1:35" ht="20" customHeight="1" x14ac:dyDescent="0.2">
      <c r="A11" s="423"/>
      <c r="B11" s="424"/>
      <c r="C11" s="424"/>
      <c r="D11" s="424"/>
      <c r="E11" s="452" t="s">
        <v>110</v>
      </c>
      <c r="F11" s="426"/>
      <c r="G11" s="426"/>
      <c r="H11" s="426"/>
      <c r="I11" s="453"/>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2"/>
    </row>
    <row r="12" spans="1:35" ht="20" customHeight="1" x14ac:dyDescent="0.2">
      <c r="A12" s="423"/>
      <c r="B12" s="424"/>
      <c r="C12" s="424"/>
      <c r="D12" s="424"/>
      <c r="E12" s="449"/>
      <c r="F12" s="450"/>
      <c r="G12" s="450"/>
      <c r="H12" s="450"/>
      <c r="I12" s="45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2"/>
    </row>
    <row r="13" spans="1:35" ht="20" customHeight="1" thickBot="1" x14ac:dyDescent="0.25">
      <c r="A13" s="427"/>
      <c r="B13" s="428"/>
      <c r="C13" s="428"/>
      <c r="D13" s="428"/>
      <c r="E13" s="454"/>
      <c r="F13" s="455"/>
      <c r="G13" s="455"/>
      <c r="H13" s="455"/>
      <c r="I13" s="456"/>
      <c r="J13" s="413"/>
      <c r="K13" s="413"/>
      <c r="L13" s="413"/>
      <c r="M13" s="413"/>
      <c r="N13" s="413"/>
      <c r="O13" s="413"/>
      <c r="P13" s="413"/>
      <c r="Q13" s="413"/>
      <c r="R13" s="413"/>
      <c r="S13" s="413"/>
      <c r="T13" s="413"/>
      <c r="U13" s="413"/>
      <c r="V13" s="413"/>
      <c r="W13" s="413"/>
      <c r="X13" s="413"/>
      <c r="Y13" s="413"/>
      <c r="Z13" s="413"/>
      <c r="AA13" s="413"/>
      <c r="AB13" s="413"/>
      <c r="AC13" s="413"/>
      <c r="AD13" s="413"/>
      <c r="AE13" s="413"/>
      <c r="AF13" s="413"/>
      <c r="AG13" s="413"/>
      <c r="AH13" s="413"/>
      <c r="AI13" s="414"/>
    </row>
    <row r="14" spans="1:35" ht="15" customHeight="1" thickTop="1" x14ac:dyDescent="0.2">
      <c r="A14" s="408" t="s">
        <v>111</v>
      </c>
      <c r="B14" s="409"/>
      <c r="C14" s="409"/>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10"/>
    </row>
    <row r="15" spans="1:35" ht="15" customHeight="1" x14ac:dyDescent="0.2">
      <c r="A15" s="411"/>
      <c r="B15" s="412"/>
      <c r="C15" s="412"/>
      <c r="D15" s="412"/>
      <c r="E15" s="412"/>
      <c r="F15" s="409"/>
      <c r="G15" s="409"/>
      <c r="H15" s="409"/>
      <c r="I15" s="409"/>
      <c r="J15" s="409"/>
      <c r="K15" s="409"/>
      <c r="L15" s="409"/>
      <c r="M15" s="409"/>
      <c r="N15" s="409"/>
      <c r="O15" s="409"/>
      <c r="P15" s="409"/>
      <c r="Q15" s="409"/>
      <c r="R15" s="409"/>
      <c r="S15" s="409"/>
      <c r="T15" s="409"/>
      <c r="U15" s="409"/>
      <c r="V15" s="409"/>
      <c r="W15" s="409"/>
      <c r="X15" s="409"/>
      <c r="Y15" s="409"/>
      <c r="Z15" s="409"/>
      <c r="AA15" s="409"/>
      <c r="AB15" s="409"/>
      <c r="AC15" s="409"/>
      <c r="AD15" s="409"/>
      <c r="AE15" s="409"/>
      <c r="AF15" s="409"/>
      <c r="AG15" s="409"/>
      <c r="AH15" s="409"/>
      <c r="AI15" s="410"/>
    </row>
    <row r="16" spans="1:35" ht="19.5" customHeight="1" x14ac:dyDescent="0.2">
      <c r="A16" s="481" t="s">
        <v>31</v>
      </c>
      <c r="B16" s="482"/>
      <c r="C16" s="482"/>
      <c r="D16" s="482"/>
      <c r="E16" s="449" t="s">
        <v>109</v>
      </c>
      <c r="F16" s="450"/>
      <c r="G16" s="450"/>
      <c r="H16" s="450"/>
      <c r="I16" s="451"/>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8"/>
    </row>
    <row r="17" spans="1:35" ht="19.5" customHeight="1" x14ac:dyDescent="0.2">
      <c r="A17" s="469"/>
      <c r="B17" s="468"/>
      <c r="C17" s="468"/>
      <c r="D17" s="468"/>
      <c r="E17" s="452" t="s">
        <v>110</v>
      </c>
      <c r="F17" s="426"/>
      <c r="G17" s="426"/>
      <c r="H17" s="426"/>
      <c r="I17" s="453"/>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2"/>
    </row>
    <row r="18" spans="1:35" ht="19.5" customHeight="1" x14ac:dyDescent="0.2">
      <c r="A18" s="469"/>
      <c r="B18" s="468"/>
      <c r="C18" s="468"/>
      <c r="D18" s="468"/>
      <c r="E18" s="449"/>
      <c r="F18" s="450"/>
      <c r="G18" s="450"/>
      <c r="H18" s="450"/>
      <c r="I18" s="45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2"/>
    </row>
    <row r="19" spans="1:35" ht="19.5" customHeight="1" x14ac:dyDescent="0.2">
      <c r="A19" s="483"/>
      <c r="B19" s="439"/>
      <c r="C19" s="439"/>
      <c r="D19" s="439"/>
      <c r="E19" s="449"/>
      <c r="F19" s="450"/>
      <c r="G19" s="450"/>
      <c r="H19" s="450"/>
      <c r="I19" s="451"/>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c r="AG19" s="458"/>
      <c r="AH19" s="458"/>
      <c r="AI19" s="459"/>
    </row>
    <row r="20" spans="1:35" ht="19.5" customHeight="1" x14ac:dyDescent="0.2">
      <c r="A20" s="421" t="s">
        <v>34</v>
      </c>
      <c r="B20" s="422"/>
      <c r="C20" s="422"/>
      <c r="D20" s="422"/>
      <c r="E20" s="490" t="s">
        <v>159</v>
      </c>
      <c r="F20" s="422"/>
      <c r="G20" s="491"/>
      <c r="H20" s="473" t="s">
        <v>174</v>
      </c>
      <c r="I20" s="473"/>
      <c r="J20" s="473"/>
      <c r="K20" s="473"/>
      <c r="L20" s="473"/>
      <c r="M20" s="473"/>
      <c r="N20" s="473"/>
      <c r="O20" s="473"/>
      <c r="P20" s="473"/>
      <c r="Q20" s="473"/>
      <c r="R20" s="473"/>
      <c r="S20" s="473"/>
      <c r="T20" s="444"/>
      <c r="U20" s="445"/>
      <c r="V20" s="446"/>
      <c r="W20" s="445"/>
      <c r="X20" s="446"/>
      <c r="Y20" s="445"/>
      <c r="Z20" s="446"/>
      <c r="AA20" s="445"/>
      <c r="AB20" s="446"/>
      <c r="AC20" s="457"/>
      <c r="AD20" s="442" t="s">
        <v>112</v>
      </c>
      <c r="AE20" s="442"/>
      <c r="AF20" s="442"/>
      <c r="AG20" s="442"/>
      <c r="AH20" s="442"/>
      <c r="AI20" s="443"/>
    </row>
    <row r="21" spans="1:35" ht="19.5" customHeight="1" x14ac:dyDescent="0.2">
      <c r="A21" s="425"/>
      <c r="B21" s="426"/>
      <c r="C21" s="426"/>
      <c r="D21" s="426"/>
      <c r="E21" s="452"/>
      <c r="F21" s="426"/>
      <c r="G21" s="453"/>
      <c r="H21" s="500"/>
      <c r="I21" s="500"/>
      <c r="J21" s="500"/>
      <c r="K21" s="500"/>
      <c r="L21" s="500"/>
      <c r="M21" s="500"/>
      <c r="N21" s="500"/>
      <c r="O21" s="500"/>
      <c r="P21" s="500"/>
      <c r="Q21" s="500"/>
      <c r="R21" s="500"/>
      <c r="S21" s="500"/>
      <c r="T21" s="448"/>
      <c r="U21" s="401"/>
      <c r="V21" s="399"/>
      <c r="W21" s="401"/>
      <c r="X21" s="399"/>
      <c r="Y21" s="401"/>
      <c r="Z21" s="399"/>
      <c r="AA21" s="401"/>
      <c r="AB21" s="399"/>
      <c r="AC21" s="400"/>
      <c r="AD21" s="447" t="str">
        <f>IF(COUNTA(T20:AC21)=0,"",ROUNDDOWN(((SUM(T20:AC21)+75))/(COUNTA(T20:AC21)+1),1))</f>
        <v/>
      </c>
      <c r="AE21" s="447"/>
      <c r="AF21" s="447"/>
      <c r="AG21" s="447"/>
      <c r="AH21" s="447"/>
      <c r="AI21" s="151" t="s">
        <v>113</v>
      </c>
    </row>
    <row r="22" spans="1:35" ht="19.5" customHeight="1" x14ac:dyDescent="0.2">
      <c r="A22" s="484" t="s">
        <v>114</v>
      </c>
      <c r="B22" s="485"/>
      <c r="C22" s="485"/>
      <c r="D22" s="485"/>
      <c r="E22" s="492" t="s">
        <v>185</v>
      </c>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6"/>
    </row>
    <row r="23" spans="1:35" ht="19.5" customHeight="1" x14ac:dyDescent="0.2">
      <c r="A23" s="486"/>
      <c r="B23" s="487"/>
      <c r="C23" s="487"/>
      <c r="D23" s="487"/>
      <c r="E23" s="490">
        <v>1</v>
      </c>
      <c r="F23" s="491"/>
      <c r="G23" s="493" t="s">
        <v>109</v>
      </c>
      <c r="H23" s="493"/>
      <c r="I23" s="493"/>
      <c r="J23" s="493"/>
      <c r="K23" s="493"/>
      <c r="L23" s="396"/>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8"/>
    </row>
    <row r="24" spans="1:35" ht="19.5" customHeight="1" x14ac:dyDescent="0.2">
      <c r="A24" s="486"/>
      <c r="B24" s="487"/>
      <c r="C24" s="487"/>
      <c r="D24" s="487"/>
      <c r="E24" s="496"/>
      <c r="F24" s="497"/>
      <c r="G24" s="493" t="s">
        <v>110</v>
      </c>
      <c r="H24" s="493"/>
      <c r="I24" s="493"/>
      <c r="J24" s="493"/>
      <c r="K24" s="493"/>
      <c r="L24" s="441"/>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6"/>
    </row>
    <row r="25" spans="1:35" ht="19.5" customHeight="1" x14ac:dyDescent="0.2">
      <c r="A25" s="486"/>
      <c r="B25" s="487"/>
      <c r="C25" s="487"/>
      <c r="D25" s="487"/>
      <c r="E25" s="496"/>
      <c r="F25" s="497"/>
      <c r="G25" s="493"/>
      <c r="H25" s="493"/>
      <c r="I25" s="493"/>
      <c r="J25" s="493"/>
      <c r="K25" s="493"/>
      <c r="L25" s="441"/>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6"/>
    </row>
    <row r="26" spans="1:35" ht="19.5" customHeight="1" x14ac:dyDescent="0.2">
      <c r="A26" s="486"/>
      <c r="B26" s="487"/>
      <c r="C26" s="487"/>
      <c r="D26" s="487"/>
      <c r="E26" s="452"/>
      <c r="F26" s="453"/>
      <c r="G26" s="493"/>
      <c r="H26" s="493"/>
      <c r="I26" s="493"/>
      <c r="J26" s="493"/>
      <c r="K26" s="493"/>
      <c r="L26" s="441"/>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6"/>
    </row>
    <row r="27" spans="1:35" ht="19.5" customHeight="1" x14ac:dyDescent="0.2">
      <c r="A27" s="486"/>
      <c r="B27" s="487"/>
      <c r="C27" s="487"/>
      <c r="D27" s="487"/>
      <c r="E27" s="490">
        <v>2</v>
      </c>
      <c r="F27" s="491"/>
      <c r="G27" s="493" t="s">
        <v>109</v>
      </c>
      <c r="H27" s="493"/>
      <c r="I27" s="493"/>
      <c r="J27" s="493"/>
      <c r="K27" s="493"/>
      <c r="L27" s="396"/>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8"/>
    </row>
    <row r="28" spans="1:35" ht="19.5" customHeight="1" x14ac:dyDescent="0.2">
      <c r="A28" s="486"/>
      <c r="B28" s="487"/>
      <c r="C28" s="487"/>
      <c r="D28" s="487"/>
      <c r="E28" s="496"/>
      <c r="F28" s="497"/>
      <c r="G28" s="494" t="s">
        <v>110</v>
      </c>
      <c r="H28" s="494"/>
      <c r="I28" s="494"/>
      <c r="J28" s="494"/>
      <c r="K28" s="494"/>
      <c r="L28" s="390"/>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2"/>
    </row>
    <row r="29" spans="1:35" ht="19.5" customHeight="1" x14ac:dyDescent="0.2">
      <c r="A29" s="486"/>
      <c r="B29" s="487"/>
      <c r="C29" s="487"/>
      <c r="D29" s="487"/>
      <c r="E29" s="496"/>
      <c r="F29" s="497"/>
      <c r="G29" s="493"/>
      <c r="H29" s="493"/>
      <c r="I29" s="493"/>
      <c r="J29" s="493"/>
      <c r="K29" s="493"/>
      <c r="L29" s="390"/>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2"/>
    </row>
    <row r="30" spans="1:35" ht="19.5" customHeight="1" thickBot="1" x14ac:dyDescent="0.25">
      <c r="A30" s="488"/>
      <c r="B30" s="489"/>
      <c r="C30" s="489"/>
      <c r="D30" s="489"/>
      <c r="E30" s="498"/>
      <c r="F30" s="499"/>
      <c r="G30" s="495"/>
      <c r="H30" s="495"/>
      <c r="I30" s="495"/>
      <c r="J30" s="495"/>
      <c r="K30" s="495"/>
      <c r="L30" s="393"/>
      <c r="M30" s="394"/>
      <c r="N30" s="394"/>
      <c r="O30" s="394"/>
      <c r="P30" s="394"/>
      <c r="Q30" s="394"/>
      <c r="R30" s="394"/>
      <c r="S30" s="394"/>
      <c r="T30" s="394"/>
      <c r="U30" s="394"/>
      <c r="V30" s="394"/>
      <c r="W30" s="394"/>
      <c r="X30" s="394"/>
      <c r="Y30" s="394"/>
      <c r="Z30" s="394"/>
      <c r="AA30" s="394"/>
      <c r="AB30" s="394"/>
      <c r="AC30" s="394"/>
      <c r="AD30" s="394"/>
      <c r="AE30" s="394"/>
      <c r="AF30" s="394"/>
      <c r="AG30" s="394"/>
      <c r="AH30" s="394"/>
      <c r="AI30" s="395"/>
    </row>
    <row r="31" spans="1:35" ht="11.25" customHeight="1" x14ac:dyDescent="0.2">
      <c r="A31" s="152"/>
      <c r="B31" s="152"/>
      <c r="C31" s="152"/>
      <c r="D31" s="152"/>
      <c r="E31" s="152"/>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row>
    <row r="32" spans="1:35" ht="11.25" customHeight="1" thickBot="1" x14ac:dyDescent="0.25">
      <c r="A32" s="153"/>
      <c r="B32" s="153"/>
      <c r="C32" s="153"/>
      <c r="D32" s="149"/>
      <c r="E32" s="149"/>
    </row>
    <row r="33" spans="1:39" ht="15" customHeight="1" x14ac:dyDescent="0.2">
      <c r="A33" s="417" t="s">
        <v>115</v>
      </c>
      <c r="B33" s="418"/>
      <c r="C33" s="418"/>
      <c r="D33" s="418"/>
      <c r="E33" s="418"/>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9"/>
    </row>
    <row r="34" spans="1:39" ht="18" customHeight="1" x14ac:dyDescent="0.2">
      <c r="A34" s="411"/>
      <c r="B34" s="412"/>
      <c r="C34" s="412"/>
      <c r="D34" s="412"/>
      <c r="E34" s="412"/>
      <c r="F34" s="412"/>
      <c r="G34" s="412"/>
      <c r="H34" s="412"/>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20"/>
      <c r="AL34" s="424"/>
      <c r="AM34" s="424"/>
    </row>
    <row r="35" spans="1:39" ht="18" customHeight="1" x14ac:dyDescent="0.2">
      <c r="A35" s="464" t="s">
        <v>116</v>
      </c>
      <c r="B35" s="465"/>
      <c r="C35" s="473" t="s">
        <v>117</v>
      </c>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4"/>
      <c r="AL35" s="424"/>
      <c r="AM35" s="424"/>
    </row>
    <row r="36" spans="1:39" ht="18" customHeight="1" x14ac:dyDescent="0.2">
      <c r="A36" s="466"/>
      <c r="B36" s="467"/>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6"/>
    </row>
    <row r="37" spans="1:39" ht="18" customHeight="1" x14ac:dyDescent="0.2">
      <c r="A37" s="466" t="s">
        <v>118</v>
      </c>
      <c r="B37" s="467"/>
      <c r="C37" s="391" t="s">
        <v>119</v>
      </c>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2"/>
    </row>
    <row r="38" spans="1:39" ht="18" customHeight="1" x14ac:dyDescent="0.2">
      <c r="A38" s="466"/>
      <c r="B38" s="467"/>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2"/>
    </row>
    <row r="39" spans="1:39" ht="18" customHeight="1" thickBot="1" x14ac:dyDescent="0.25">
      <c r="A39" s="154"/>
      <c r="B39" s="155"/>
      <c r="C39" s="155"/>
      <c r="D39" s="156"/>
      <c r="E39" s="156"/>
      <c r="F39" s="156"/>
      <c r="G39" s="156"/>
      <c r="H39" s="156"/>
      <c r="I39" s="156"/>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c r="AI39" s="157"/>
    </row>
    <row r="40" spans="1:39" ht="18" customHeight="1" thickTop="1" x14ac:dyDescent="0.2">
      <c r="A40" s="470" t="s">
        <v>120</v>
      </c>
      <c r="B40" s="471"/>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c r="AG40" s="471"/>
      <c r="AH40" s="471"/>
      <c r="AI40" s="472"/>
    </row>
    <row r="41" spans="1:39" ht="18" customHeight="1" x14ac:dyDescent="0.2">
      <c r="A41" s="411"/>
      <c r="B41" s="412"/>
      <c r="C41" s="412"/>
      <c r="D41" s="412"/>
      <c r="E41" s="412"/>
      <c r="F41" s="412"/>
      <c r="G41" s="412"/>
      <c r="H41" s="412"/>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20"/>
    </row>
    <row r="42" spans="1:39" ht="18" customHeight="1" x14ac:dyDescent="0.2">
      <c r="A42" s="158" t="s">
        <v>121</v>
      </c>
      <c r="B42" s="159"/>
      <c r="C42" s="159"/>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1"/>
    </row>
    <row r="43" spans="1:39" ht="18" customHeight="1" x14ac:dyDescent="0.2">
      <c r="A43" s="423" t="s">
        <v>122</v>
      </c>
      <c r="B43" s="468"/>
      <c r="C43" s="475" t="s">
        <v>175</v>
      </c>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6"/>
    </row>
    <row r="44" spans="1:39" ht="18" customHeight="1" x14ac:dyDescent="0.2">
      <c r="A44" s="469"/>
      <c r="B44" s="468"/>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6"/>
    </row>
    <row r="45" spans="1:39" ht="18" customHeight="1" x14ac:dyDescent="0.2">
      <c r="A45" s="469"/>
      <c r="B45" s="468"/>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6"/>
    </row>
    <row r="46" spans="1:39" ht="18" customHeight="1" x14ac:dyDescent="0.2">
      <c r="A46" s="162"/>
      <c r="D46" s="148" t="s">
        <v>123</v>
      </c>
      <c r="E46" s="163"/>
      <c r="F46" s="163"/>
      <c r="G46" s="163"/>
      <c r="H46" s="163"/>
      <c r="I46" s="163"/>
      <c r="J46" s="163"/>
      <c r="K46" s="163"/>
      <c r="L46" s="163"/>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4"/>
    </row>
    <row r="47" spans="1:39" ht="18" customHeight="1" x14ac:dyDescent="0.2">
      <c r="A47" s="165"/>
      <c r="B47" s="166"/>
      <c r="C47" s="166"/>
      <c r="D47" s="167"/>
      <c r="E47" s="167"/>
      <c r="F47" s="167"/>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8"/>
    </row>
    <row r="48" spans="1:39" ht="18" customHeight="1" x14ac:dyDescent="0.2">
      <c r="A48" s="169"/>
      <c r="B48" s="166"/>
      <c r="C48" s="166"/>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8"/>
    </row>
    <row r="49" spans="1:35" ht="18" customHeight="1" x14ac:dyDescent="0.2">
      <c r="A49" s="165"/>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8"/>
    </row>
    <row r="50" spans="1:35" ht="18" customHeight="1" x14ac:dyDescent="0.2">
      <c r="A50" s="165"/>
      <c r="B50" s="167"/>
      <c r="C50" s="167"/>
      <c r="D50" s="167"/>
      <c r="E50" s="167"/>
      <c r="F50" s="167"/>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8"/>
    </row>
    <row r="51" spans="1:35" ht="18" customHeight="1" x14ac:dyDescent="0.2">
      <c r="A51" s="165"/>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8"/>
    </row>
    <row r="52" spans="1:35" ht="18" customHeight="1" x14ac:dyDescent="0.2">
      <c r="A52" s="162"/>
      <c r="AI52" s="170"/>
    </row>
    <row r="53" spans="1:35" ht="18" customHeight="1" x14ac:dyDescent="0.2">
      <c r="A53" s="162"/>
      <c r="AI53" s="170"/>
    </row>
    <row r="54" spans="1:35" ht="18" customHeight="1" x14ac:dyDescent="0.2">
      <c r="A54" s="162"/>
      <c r="AI54" s="170"/>
    </row>
    <row r="55" spans="1:35" ht="18" customHeight="1" x14ac:dyDescent="0.2">
      <c r="A55" s="171" t="s">
        <v>138</v>
      </c>
      <c r="B55" s="159"/>
      <c r="C55" s="159"/>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1"/>
    </row>
    <row r="56" spans="1:35" ht="18" customHeight="1" x14ac:dyDescent="0.2">
      <c r="A56" s="460" t="s">
        <v>118</v>
      </c>
      <c r="B56" s="461"/>
      <c r="C56" s="477" t="s">
        <v>186</v>
      </c>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c r="AG56" s="477"/>
      <c r="AH56" s="477"/>
      <c r="AI56" s="478"/>
    </row>
    <row r="57" spans="1:35" ht="18" customHeight="1" thickBot="1" x14ac:dyDescent="0.25">
      <c r="A57" s="462"/>
      <c r="B57" s="463"/>
      <c r="C57" s="479"/>
      <c r="D57" s="479"/>
      <c r="E57" s="479"/>
      <c r="F57" s="479"/>
      <c r="G57" s="479"/>
      <c r="H57" s="479"/>
      <c r="I57" s="479"/>
      <c r="J57" s="479"/>
      <c r="K57" s="479"/>
      <c r="L57" s="479"/>
      <c r="M57" s="479"/>
      <c r="N57" s="479"/>
      <c r="O57" s="479"/>
      <c r="P57" s="479"/>
      <c r="Q57" s="479"/>
      <c r="R57" s="479"/>
      <c r="S57" s="479"/>
      <c r="T57" s="479"/>
      <c r="U57" s="479"/>
      <c r="V57" s="479"/>
      <c r="W57" s="479"/>
      <c r="X57" s="479"/>
      <c r="Y57" s="479"/>
      <c r="Z57" s="479"/>
      <c r="AA57" s="479"/>
      <c r="AB57" s="479"/>
      <c r="AC57" s="479"/>
      <c r="AD57" s="479"/>
      <c r="AE57" s="479"/>
      <c r="AF57" s="479"/>
      <c r="AG57" s="479"/>
      <c r="AH57" s="479"/>
      <c r="AI57" s="480"/>
    </row>
    <row r="67" ht="26.25" customHeight="1" x14ac:dyDescent="0.2"/>
    <row r="68" ht="26.25" customHeight="1" x14ac:dyDescent="0.2"/>
    <row r="69" ht="26.25" customHeight="1" x14ac:dyDescent="0.2"/>
    <row r="70" ht="26.25" customHeight="1" x14ac:dyDescent="0.2"/>
  </sheetData>
  <sheetProtection selectLockedCells="1"/>
  <mergeCells count="59">
    <mergeCell ref="A16:D19"/>
    <mergeCell ref="A20:D21"/>
    <mergeCell ref="A22:D30"/>
    <mergeCell ref="E16:I16"/>
    <mergeCell ref="E17:I19"/>
    <mergeCell ref="E20:G21"/>
    <mergeCell ref="E22:AI22"/>
    <mergeCell ref="G23:K23"/>
    <mergeCell ref="G24:K26"/>
    <mergeCell ref="G27:K27"/>
    <mergeCell ref="G28:K30"/>
    <mergeCell ref="E23:F26"/>
    <mergeCell ref="E27:F30"/>
    <mergeCell ref="L27:AI27"/>
    <mergeCell ref="Z20:AA20"/>
    <mergeCell ref="H20:S21"/>
    <mergeCell ref="AL34:AM35"/>
    <mergeCell ref="A56:B57"/>
    <mergeCell ref="A33:AI34"/>
    <mergeCell ref="A35:B36"/>
    <mergeCell ref="A37:B38"/>
    <mergeCell ref="A43:B45"/>
    <mergeCell ref="A40:AI41"/>
    <mergeCell ref="C35:AI36"/>
    <mergeCell ref="C37:AI38"/>
    <mergeCell ref="C43:AI45"/>
    <mergeCell ref="C56:AI57"/>
    <mergeCell ref="E5:I6"/>
    <mergeCell ref="E7:I7"/>
    <mergeCell ref="E8:I9"/>
    <mergeCell ref="L24:AI26"/>
    <mergeCell ref="X21:Y21"/>
    <mergeCell ref="AD20:AI20"/>
    <mergeCell ref="Z21:AA21"/>
    <mergeCell ref="T20:U20"/>
    <mergeCell ref="V20:W20"/>
    <mergeCell ref="AD21:AH21"/>
    <mergeCell ref="T21:U21"/>
    <mergeCell ref="E10:I10"/>
    <mergeCell ref="E11:I13"/>
    <mergeCell ref="X20:Y20"/>
    <mergeCell ref="AB20:AC20"/>
    <mergeCell ref="J17:AI19"/>
    <mergeCell ref="L28:AI30"/>
    <mergeCell ref="L23:AI23"/>
    <mergeCell ref="AB21:AC21"/>
    <mergeCell ref="V21:W21"/>
    <mergeCell ref="R2:AI2"/>
    <mergeCell ref="O2:Q2"/>
    <mergeCell ref="A14:AI15"/>
    <mergeCell ref="J11:AI13"/>
    <mergeCell ref="J7:AI7"/>
    <mergeCell ref="J10:AI10"/>
    <mergeCell ref="A3:AI4"/>
    <mergeCell ref="A5:D9"/>
    <mergeCell ref="A10:D13"/>
    <mergeCell ref="J16:AI16"/>
    <mergeCell ref="J5:AI6"/>
    <mergeCell ref="J8:AI9"/>
  </mergeCells>
  <phoneticPr fontId="2"/>
  <dataValidations xWindow="861" yWindow="271" count="1">
    <dataValidation type="whole" allowBlank="1" showInputMessage="1" showErrorMessage="1" sqref="T20:AC21"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CF81"/>
  <sheetViews>
    <sheetView view="pageBreakPreview" zoomScaleNormal="100" zoomScaleSheetLayoutView="100" workbookViewId="0">
      <selection activeCell="G3" sqref="G3:AP3"/>
    </sheetView>
  </sheetViews>
  <sheetFormatPr defaultColWidth="3.08984375" defaultRowHeight="13" x14ac:dyDescent="0.2"/>
  <cols>
    <col min="1" max="3" width="1.6328125" style="2" customWidth="1"/>
    <col min="4" max="41" width="2" style="2" customWidth="1"/>
    <col min="42" max="42" width="2.90625" style="2" customWidth="1"/>
    <col min="43" max="83" width="2" style="2" customWidth="1"/>
    <col min="84" max="84" width="3.6328125" style="2" customWidth="1"/>
    <col min="85" max="16384" width="3.08984375" style="2"/>
  </cols>
  <sheetData>
    <row r="1" spans="1:84" ht="18.75" customHeight="1" x14ac:dyDescent="0.2">
      <c r="A1" s="45" t="s">
        <v>124</v>
      </c>
      <c r="B1" s="1"/>
      <c r="Z1" s="3"/>
      <c r="AA1" s="3"/>
      <c r="AB1" s="3"/>
      <c r="AC1" s="3"/>
      <c r="AD1" s="3"/>
      <c r="AE1" s="3"/>
      <c r="AF1" s="3"/>
      <c r="AG1" s="3"/>
      <c r="AH1" s="3"/>
      <c r="AI1" s="3"/>
      <c r="AJ1" s="3"/>
      <c r="AK1" s="3"/>
      <c r="AL1" s="3"/>
      <c r="AM1" s="3"/>
      <c r="AN1" s="3"/>
      <c r="AO1" s="3"/>
      <c r="AP1" s="4"/>
    </row>
    <row r="2" spans="1:84" ht="18.75" customHeight="1" x14ac:dyDescent="0.2">
      <c r="A2" s="501" t="s">
        <v>125</v>
      </c>
      <c r="B2" s="501"/>
      <c r="C2" s="501"/>
      <c r="D2" s="501"/>
      <c r="E2" s="501"/>
      <c r="F2" s="501"/>
      <c r="G2" s="502" t="s">
        <v>183</v>
      </c>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15"/>
      <c r="AR2" s="15"/>
      <c r="AS2" s="15"/>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6"/>
    </row>
    <row r="3" spans="1:84" ht="18.75" customHeight="1" x14ac:dyDescent="0.2">
      <c r="A3" s="503" t="s">
        <v>126</v>
      </c>
      <c r="B3" s="504"/>
      <c r="C3" s="504"/>
      <c r="D3" s="504"/>
      <c r="E3" s="504"/>
      <c r="F3" s="505"/>
      <c r="G3" s="506"/>
      <c r="H3" s="507"/>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8"/>
      <c r="AQ3" s="509" t="s">
        <v>127</v>
      </c>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09"/>
      <c r="CC3" s="509"/>
      <c r="CD3" s="509"/>
      <c r="CE3" s="509"/>
      <c r="CF3" s="509"/>
    </row>
    <row r="4" spans="1:84" ht="22.5" customHeight="1" thickBot="1" x14ac:dyDescent="0.25">
      <c r="A4" s="510" t="s">
        <v>128</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2"/>
      <c r="AQ4" s="513" t="s">
        <v>129</v>
      </c>
      <c r="AR4" s="514"/>
      <c r="AS4" s="514"/>
      <c r="AT4" s="514"/>
      <c r="AU4" s="514"/>
      <c r="AV4" s="514"/>
      <c r="AW4" s="514"/>
      <c r="AX4" s="514"/>
      <c r="AY4" s="514"/>
      <c r="AZ4" s="514"/>
      <c r="BA4" s="514"/>
      <c r="BB4" s="514"/>
      <c r="BC4" s="514"/>
      <c r="BD4" s="514"/>
      <c r="BE4" s="514"/>
      <c r="BF4" s="514"/>
      <c r="BG4" s="514"/>
      <c r="BH4" s="514"/>
      <c r="BI4" s="514"/>
      <c r="BJ4" s="514"/>
      <c r="BK4" s="514"/>
      <c r="BL4" s="514"/>
      <c r="BM4" s="514"/>
      <c r="BN4" s="514"/>
      <c r="BO4" s="514"/>
      <c r="BP4" s="514"/>
      <c r="BQ4" s="514"/>
      <c r="BR4" s="514"/>
      <c r="BS4" s="514"/>
      <c r="BT4" s="514"/>
      <c r="BU4" s="514"/>
      <c r="BV4" s="514"/>
      <c r="BW4" s="514"/>
      <c r="BX4" s="514"/>
      <c r="BY4" s="514"/>
      <c r="BZ4" s="514"/>
      <c r="CA4" s="514"/>
      <c r="CB4" s="514"/>
      <c r="CC4" s="514"/>
      <c r="CD4" s="514"/>
      <c r="CE4" s="514"/>
      <c r="CF4" s="515"/>
    </row>
    <row r="5" spans="1:84" ht="13.5" customHeight="1" thickTop="1" x14ac:dyDescent="0.2">
      <c r="A5" s="516" t="s">
        <v>130</v>
      </c>
      <c r="B5" s="517"/>
      <c r="C5" s="518"/>
      <c r="D5" s="6" t="s">
        <v>131</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8"/>
      <c r="AP5" s="9" t="s">
        <v>132</v>
      </c>
      <c r="AQ5" s="17"/>
      <c r="AR5" s="177" t="s">
        <v>87</v>
      </c>
      <c r="AS5" s="177" t="s">
        <v>170</v>
      </c>
      <c r="AT5" s="41"/>
      <c r="AU5" s="18"/>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19"/>
    </row>
    <row r="6" spans="1:84" ht="13.5" customHeight="1" x14ac:dyDescent="0.2">
      <c r="A6" s="519"/>
      <c r="B6" s="520"/>
      <c r="C6" s="521"/>
      <c r="D6" s="10"/>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8"/>
      <c r="AP6" s="9">
        <v>2</v>
      </c>
      <c r="AQ6" s="20"/>
      <c r="AR6" s="176" t="s">
        <v>169</v>
      </c>
      <c r="AS6" s="176" t="s">
        <v>171</v>
      </c>
      <c r="AT6" s="42"/>
      <c r="AU6" s="21"/>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22"/>
    </row>
    <row r="7" spans="1:84" ht="13.5" customHeight="1" x14ac:dyDescent="0.2">
      <c r="A7" s="519"/>
      <c r="B7" s="520"/>
      <c r="C7" s="521"/>
      <c r="D7" s="10"/>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8"/>
      <c r="AP7" s="9">
        <v>3</v>
      </c>
      <c r="AQ7" s="20"/>
      <c r="AR7" s="176" t="s">
        <v>87</v>
      </c>
      <c r="AS7" s="176" t="s">
        <v>168</v>
      </c>
      <c r="AT7" s="42"/>
      <c r="AU7" s="21"/>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22"/>
    </row>
    <row r="8" spans="1:84" ht="13.5" customHeight="1" x14ac:dyDescent="0.2">
      <c r="A8" s="519"/>
      <c r="B8" s="520"/>
      <c r="C8" s="521"/>
      <c r="D8" s="10"/>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8"/>
      <c r="AP8" s="9">
        <v>4</v>
      </c>
      <c r="AQ8" s="20"/>
      <c r="AR8" s="176" t="s">
        <v>87</v>
      </c>
      <c r="AS8" s="176" t="s">
        <v>167</v>
      </c>
      <c r="AT8" s="42"/>
      <c r="AU8" s="21"/>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22"/>
    </row>
    <row r="9" spans="1:84" ht="13.5" customHeight="1" x14ac:dyDescent="0.2">
      <c r="A9" s="519"/>
      <c r="B9" s="520"/>
      <c r="C9" s="521"/>
      <c r="D9" s="11"/>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3"/>
      <c r="AP9" s="14">
        <v>5</v>
      </c>
      <c r="AQ9" s="20"/>
      <c r="AR9" s="176" t="s">
        <v>87</v>
      </c>
      <c r="AS9" s="176" t="s">
        <v>166</v>
      </c>
      <c r="AT9" s="42"/>
      <c r="AU9" s="21"/>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22"/>
    </row>
    <row r="10" spans="1:84" ht="13.5" customHeight="1" x14ac:dyDescent="0.2">
      <c r="A10" s="519"/>
      <c r="B10" s="520"/>
      <c r="C10" s="521"/>
      <c r="D10" s="10" t="s">
        <v>133</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8"/>
      <c r="AP10" s="9">
        <v>1</v>
      </c>
      <c r="AQ10" s="20"/>
      <c r="AR10" s="176" t="s">
        <v>87</v>
      </c>
      <c r="AS10" s="176" t="s">
        <v>165</v>
      </c>
      <c r="AT10" s="42"/>
      <c r="AU10" s="21"/>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22"/>
    </row>
    <row r="11" spans="1:84" ht="13.5" customHeight="1" x14ac:dyDescent="0.2">
      <c r="A11" s="519"/>
      <c r="B11" s="520"/>
      <c r="C11" s="521"/>
      <c r="D11" s="10"/>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8"/>
      <c r="AP11" s="9">
        <v>2</v>
      </c>
      <c r="AQ11" s="20"/>
      <c r="AR11" s="176" t="s">
        <v>87</v>
      </c>
      <c r="AS11" s="176" t="s">
        <v>164</v>
      </c>
      <c r="AT11" s="43"/>
      <c r="AU11" s="23"/>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5"/>
    </row>
    <row r="12" spans="1:84" ht="13.5" customHeight="1" x14ac:dyDescent="0.2">
      <c r="A12" s="519"/>
      <c r="B12" s="520"/>
      <c r="C12" s="521"/>
      <c r="D12" s="10"/>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8"/>
      <c r="AP12" s="9">
        <v>3</v>
      </c>
      <c r="AQ12" s="20"/>
      <c r="AR12" s="175" t="s">
        <v>87</v>
      </c>
      <c r="AS12" s="176" t="s">
        <v>161</v>
      </c>
      <c r="AT12" s="43"/>
      <c r="AU12" s="23"/>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5"/>
    </row>
    <row r="13" spans="1:84" ht="13.5" customHeight="1" x14ac:dyDescent="0.2">
      <c r="A13" s="519"/>
      <c r="B13" s="520"/>
      <c r="C13" s="521"/>
      <c r="D13" s="10"/>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8"/>
      <c r="AP13" s="9">
        <v>4</v>
      </c>
      <c r="AQ13" s="20"/>
      <c r="AR13" s="175" t="s">
        <v>87</v>
      </c>
      <c r="AS13" s="176" t="s">
        <v>162</v>
      </c>
      <c r="AT13" s="43"/>
      <c r="AU13" s="23"/>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5"/>
    </row>
    <row r="14" spans="1:84" ht="13.5" customHeight="1" x14ac:dyDescent="0.2">
      <c r="A14" s="519"/>
      <c r="B14" s="520"/>
      <c r="C14" s="521"/>
      <c r="D14" s="11"/>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3"/>
      <c r="AP14" s="14">
        <v>5</v>
      </c>
      <c r="AQ14" s="20"/>
      <c r="AR14" s="175"/>
      <c r="AS14" s="176" t="s">
        <v>134</v>
      </c>
      <c r="AT14" s="43"/>
      <c r="AU14" s="23"/>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5"/>
    </row>
    <row r="15" spans="1:84" ht="13.5" customHeight="1" x14ac:dyDescent="0.2">
      <c r="A15" s="519"/>
      <c r="B15" s="520"/>
      <c r="C15" s="521"/>
      <c r="D15" s="10" t="s">
        <v>135</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8"/>
      <c r="AP15" s="9">
        <v>1</v>
      </c>
      <c r="AQ15" s="26"/>
      <c r="AR15" s="175" t="s">
        <v>87</v>
      </c>
      <c r="AS15" s="176" t="s">
        <v>163</v>
      </c>
      <c r="AT15" s="44"/>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8"/>
    </row>
    <row r="16" spans="1:84" ht="13.5" customHeight="1" x14ac:dyDescent="0.2">
      <c r="A16" s="519"/>
      <c r="B16" s="520"/>
      <c r="C16" s="521"/>
      <c r="D16" s="10"/>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8"/>
      <c r="AP16" s="9">
        <v>2</v>
      </c>
      <c r="AQ16" s="29"/>
      <c r="AR16" s="30"/>
      <c r="AS16" s="31"/>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32"/>
    </row>
    <row r="17" spans="1:84" ht="13.5" customHeight="1" x14ac:dyDescent="0.2">
      <c r="A17" s="519"/>
      <c r="B17" s="520"/>
      <c r="C17" s="521"/>
      <c r="D17" s="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8"/>
      <c r="AP17" s="9">
        <v>3</v>
      </c>
      <c r="AQ17" s="33"/>
      <c r="AR17" s="31"/>
      <c r="AS17" s="31"/>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32"/>
    </row>
    <row r="18" spans="1:84" ht="13.5" customHeight="1" x14ac:dyDescent="0.2">
      <c r="A18" s="519"/>
      <c r="B18" s="520"/>
      <c r="C18" s="521"/>
      <c r="D18" s="6"/>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8"/>
      <c r="AP18" s="9">
        <v>4</v>
      </c>
      <c r="AQ18" s="33"/>
      <c r="AR18" s="31"/>
      <c r="AS18" s="31"/>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32"/>
    </row>
    <row r="19" spans="1:84" ht="13.5" customHeight="1" x14ac:dyDescent="0.2">
      <c r="A19" s="522"/>
      <c r="B19" s="523"/>
      <c r="C19" s="524"/>
      <c r="D19" s="11"/>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3"/>
      <c r="AP19" s="14">
        <v>5</v>
      </c>
      <c r="AQ19" s="33"/>
      <c r="AR19" s="31"/>
      <c r="AS19" s="31"/>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32"/>
    </row>
    <row r="20" spans="1:84" ht="13.5" customHeight="1" x14ac:dyDescent="0.2">
      <c r="A20" s="525" t="s">
        <v>136</v>
      </c>
      <c r="B20" s="526"/>
      <c r="C20" s="527"/>
      <c r="D20" s="6" t="s">
        <v>131</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9" t="s">
        <v>132</v>
      </c>
      <c r="AQ20" s="33"/>
      <c r="AR20" s="31"/>
      <c r="AS20" s="31"/>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32"/>
    </row>
    <row r="21" spans="1:84" ht="13.5" customHeight="1" x14ac:dyDescent="0.2">
      <c r="A21" s="519"/>
      <c r="B21" s="520"/>
      <c r="C21" s="521"/>
      <c r="D21" s="10"/>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9">
        <v>2</v>
      </c>
      <c r="AQ21" s="33"/>
      <c r="AR21" s="31"/>
      <c r="AS21" s="31"/>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32"/>
    </row>
    <row r="22" spans="1:84" ht="13.5" customHeight="1" x14ac:dyDescent="0.2">
      <c r="A22" s="519"/>
      <c r="B22" s="520"/>
      <c r="C22" s="521"/>
      <c r="D22" s="10"/>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9">
        <v>3</v>
      </c>
      <c r="AQ22" s="33"/>
      <c r="AR22" s="31"/>
      <c r="AS22" s="31"/>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32"/>
    </row>
    <row r="23" spans="1:84" ht="13.5" customHeight="1" x14ac:dyDescent="0.2">
      <c r="A23" s="519"/>
      <c r="B23" s="520"/>
      <c r="C23" s="521"/>
      <c r="D23" s="10"/>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9">
        <v>4</v>
      </c>
      <c r="AQ23" s="33"/>
      <c r="AR23" s="31"/>
      <c r="AS23" s="31"/>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32"/>
    </row>
    <row r="24" spans="1:84" ht="13.5" customHeight="1" x14ac:dyDescent="0.2">
      <c r="A24" s="519"/>
      <c r="B24" s="520"/>
      <c r="C24" s="521"/>
      <c r="D24" s="11"/>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4">
        <v>5</v>
      </c>
      <c r="AQ24" s="33"/>
      <c r="AR24" s="31"/>
      <c r="AS24" s="31"/>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32"/>
    </row>
    <row r="25" spans="1:84" ht="13.5" customHeight="1" x14ac:dyDescent="0.2">
      <c r="A25" s="519"/>
      <c r="B25" s="520"/>
      <c r="C25" s="521"/>
      <c r="D25" s="10" t="s">
        <v>133</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8"/>
      <c r="AP25" s="9">
        <v>1</v>
      </c>
      <c r="AQ25" s="33"/>
      <c r="AR25" s="31"/>
      <c r="AS25" s="31"/>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32"/>
    </row>
    <row r="26" spans="1:84" ht="13.5" customHeight="1" x14ac:dyDescent="0.2">
      <c r="A26" s="519"/>
      <c r="B26" s="520"/>
      <c r="C26" s="521"/>
      <c r="D26" s="10"/>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8"/>
      <c r="AP26" s="9">
        <v>2</v>
      </c>
      <c r="AQ26" s="33"/>
      <c r="AR26" s="31"/>
      <c r="AS26" s="31"/>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32"/>
    </row>
    <row r="27" spans="1:84" ht="13.5" customHeight="1" x14ac:dyDescent="0.2">
      <c r="A27" s="519"/>
      <c r="B27" s="520"/>
      <c r="C27" s="521"/>
      <c r="D27" s="10"/>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8"/>
      <c r="AP27" s="9">
        <v>3</v>
      </c>
      <c r="AQ27" s="33"/>
      <c r="AR27" s="31"/>
      <c r="AS27" s="31"/>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2"/>
    </row>
    <row r="28" spans="1:84" ht="13.5" customHeight="1" x14ac:dyDescent="0.2">
      <c r="A28" s="519"/>
      <c r="B28" s="520"/>
      <c r="C28" s="521"/>
      <c r="D28" s="10"/>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8"/>
      <c r="AP28" s="9">
        <v>4</v>
      </c>
      <c r="AQ28" s="33"/>
      <c r="AR28" s="31"/>
      <c r="AS28" s="31"/>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2"/>
    </row>
    <row r="29" spans="1:84" ht="13.5" customHeight="1" x14ac:dyDescent="0.2">
      <c r="A29" s="519"/>
      <c r="B29" s="520"/>
      <c r="C29" s="521"/>
      <c r="D29" s="11"/>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3"/>
      <c r="AP29" s="14">
        <v>5</v>
      </c>
      <c r="AQ29" s="33"/>
      <c r="AR29" s="31"/>
      <c r="AS29" s="31"/>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2"/>
    </row>
    <row r="30" spans="1:84" ht="13.5" customHeight="1" x14ac:dyDescent="0.2">
      <c r="A30" s="519"/>
      <c r="B30" s="520"/>
      <c r="C30" s="521"/>
      <c r="D30" s="10" t="s">
        <v>135</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9">
        <v>1</v>
      </c>
      <c r="AQ30" s="33"/>
      <c r="AR30" s="31"/>
      <c r="AS30" s="31"/>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2"/>
    </row>
    <row r="31" spans="1:84" ht="13.5" customHeight="1" x14ac:dyDescent="0.2">
      <c r="A31" s="519"/>
      <c r="B31" s="520"/>
      <c r="C31" s="521"/>
      <c r="D31" s="10"/>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9">
        <v>2</v>
      </c>
      <c r="AQ31" s="33"/>
      <c r="AR31" s="31"/>
      <c r="AS31" s="31"/>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2"/>
    </row>
    <row r="32" spans="1:84" ht="13.5" customHeight="1" x14ac:dyDescent="0.2">
      <c r="A32" s="519"/>
      <c r="B32" s="520"/>
      <c r="C32" s="521"/>
      <c r="D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9">
        <v>3</v>
      </c>
      <c r="AQ32" s="35"/>
      <c r="CF32" s="36"/>
    </row>
    <row r="33" spans="1:84" ht="13.5" customHeight="1" x14ac:dyDescent="0.2">
      <c r="A33" s="519"/>
      <c r="B33" s="520"/>
      <c r="C33" s="521"/>
      <c r="D33" s="6"/>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9">
        <v>4</v>
      </c>
      <c r="AQ33" s="35"/>
      <c r="CF33" s="36"/>
    </row>
    <row r="34" spans="1:84" ht="13.5" customHeight="1" x14ac:dyDescent="0.2">
      <c r="A34" s="522"/>
      <c r="B34" s="523"/>
      <c r="C34" s="524"/>
      <c r="D34" s="11"/>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4">
        <v>5</v>
      </c>
      <c r="AQ34" s="35"/>
      <c r="CF34" s="36"/>
    </row>
    <row r="35" spans="1:84" ht="13.5" customHeight="1" x14ac:dyDescent="0.2">
      <c r="A35" s="528" t="s">
        <v>137</v>
      </c>
      <c r="B35" s="529"/>
      <c r="C35" s="530"/>
      <c r="D35" s="537" t="s">
        <v>131</v>
      </c>
      <c r="E35" s="538"/>
      <c r="F35" s="538"/>
      <c r="G35" s="538"/>
      <c r="H35" s="538"/>
      <c r="I35" s="538"/>
      <c r="J35" s="538"/>
      <c r="K35" s="538"/>
      <c r="L35" s="538"/>
      <c r="M35" s="538"/>
      <c r="N35" s="538"/>
      <c r="O35" s="538"/>
      <c r="P35" s="538"/>
      <c r="Q35" s="538"/>
      <c r="R35" s="538"/>
      <c r="S35" s="538"/>
      <c r="T35" s="538"/>
      <c r="U35" s="538"/>
      <c r="V35" s="538"/>
      <c r="W35" s="538"/>
      <c r="X35" s="538"/>
      <c r="Y35" s="538"/>
      <c r="Z35" s="538"/>
      <c r="AA35" s="538"/>
      <c r="AB35" s="538"/>
      <c r="AC35" s="538"/>
      <c r="AD35" s="538"/>
      <c r="AE35" s="538"/>
      <c r="AF35" s="538"/>
      <c r="AG35" s="538"/>
      <c r="AH35" s="538"/>
      <c r="AI35" s="538"/>
      <c r="AJ35" s="538"/>
      <c r="AK35" s="538"/>
      <c r="AL35" s="538"/>
      <c r="AM35" s="538"/>
      <c r="AN35" s="538"/>
      <c r="AO35" s="539"/>
      <c r="AP35" s="9">
        <v>1</v>
      </c>
      <c r="AQ35" s="35"/>
      <c r="CF35" s="36"/>
    </row>
    <row r="36" spans="1:84" ht="13.5" customHeight="1" x14ac:dyDescent="0.2">
      <c r="A36" s="531"/>
      <c r="B36" s="532"/>
      <c r="C36" s="533"/>
      <c r="D36" s="540"/>
      <c r="E36" s="541"/>
      <c r="F36" s="541"/>
      <c r="G36" s="541"/>
      <c r="H36" s="541"/>
      <c r="I36" s="541"/>
      <c r="J36" s="541"/>
      <c r="K36" s="541"/>
      <c r="L36" s="541"/>
      <c r="M36" s="541"/>
      <c r="N36" s="541"/>
      <c r="O36" s="541"/>
      <c r="P36" s="541"/>
      <c r="Q36" s="541"/>
      <c r="R36" s="541"/>
      <c r="S36" s="541"/>
      <c r="T36" s="541"/>
      <c r="U36" s="541"/>
      <c r="V36" s="541"/>
      <c r="W36" s="541"/>
      <c r="X36" s="541"/>
      <c r="Y36" s="541"/>
      <c r="Z36" s="541"/>
      <c r="AA36" s="541"/>
      <c r="AB36" s="541"/>
      <c r="AC36" s="541"/>
      <c r="AD36" s="541"/>
      <c r="AE36" s="541"/>
      <c r="AF36" s="541"/>
      <c r="AG36" s="541"/>
      <c r="AH36" s="541"/>
      <c r="AI36" s="541"/>
      <c r="AJ36" s="541"/>
      <c r="AK36" s="541"/>
      <c r="AL36" s="541"/>
      <c r="AM36" s="541"/>
      <c r="AN36" s="541"/>
      <c r="AO36" s="542"/>
      <c r="AP36" s="9">
        <v>2</v>
      </c>
      <c r="AQ36" s="35"/>
      <c r="CF36" s="36"/>
    </row>
    <row r="37" spans="1:84" ht="13.5" customHeight="1" x14ac:dyDescent="0.2">
      <c r="A37" s="531"/>
      <c r="B37" s="532"/>
      <c r="C37" s="533"/>
      <c r="D37" s="540"/>
      <c r="E37" s="541"/>
      <c r="F37" s="541"/>
      <c r="G37" s="541"/>
      <c r="H37" s="541"/>
      <c r="I37" s="541"/>
      <c r="J37" s="541"/>
      <c r="K37" s="541"/>
      <c r="L37" s="541"/>
      <c r="M37" s="541"/>
      <c r="N37" s="541"/>
      <c r="O37" s="541"/>
      <c r="P37" s="541"/>
      <c r="Q37" s="541"/>
      <c r="R37" s="541"/>
      <c r="S37" s="541"/>
      <c r="T37" s="541"/>
      <c r="U37" s="541"/>
      <c r="V37" s="541"/>
      <c r="W37" s="541"/>
      <c r="X37" s="541"/>
      <c r="Y37" s="541"/>
      <c r="Z37" s="541"/>
      <c r="AA37" s="541"/>
      <c r="AB37" s="541"/>
      <c r="AC37" s="541"/>
      <c r="AD37" s="541"/>
      <c r="AE37" s="541"/>
      <c r="AF37" s="541"/>
      <c r="AG37" s="541"/>
      <c r="AH37" s="541"/>
      <c r="AI37" s="541"/>
      <c r="AJ37" s="541"/>
      <c r="AK37" s="541"/>
      <c r="AL37" s="541"/>
      <c r="AM37" s="541"/>
      <c r="AN37" s="541"/>
      <c r="AO37" s="542"/>
      <c r="AP37" s="9">
        <v>3</v>
      </c>
      <c r="AQ37" s="35"/>
      <c r="CF37" s="36"/>
    </row>
    <row r="38" spans="1:84" ht="13.5" customHeight="1" x14ac:dyDescent="0.2">
      <c r="A38" s="531"/>
      <c r="B38" s="532"/>
      <c r="C38" s="533"/>
      <c r="D38" s="540"/>
      <c r="E38" s="541"/>
      <c r="F38" s="541"/>
      <c r="G38" s="541"/>
      <c r="H38" s="541"/>
      <c r="I38" s="541"/>
      <c r="J38" s="541"/>
      <c r="K38" s="541"/>
      <c r="L38" s="541"/>
      <c r="M38" s="541"/>
      <c r="N38" s="541"/>
      <c r="O38" s="541"/>
      <c r="P38" s="541"/>
      <c r="Q38" s="541"/>
      <c r="R38" s="541"/>
      <c r="S38" s="541"/>
      <c r="T38" s="541"/>
      <c r="U38" s="541"/>
      <c r="V38" s="541"/>
      <c r="W38" s="541"/>
      <c r="X38" s="541"/>
      <c r="Y38" s="541"/>
      <c r="Z38" s="541"/>
      <c r="AA38" s="541"/>
      <c r="AB38" s="541"/>
      <c r="AC38" s="541"/>
      <c r="AD38" s="541"/>
      <c r="AE38" s="541"/>
      <c r="AF38" s="541"/>
      <c r="AG38" s="541"/>
      <c r="AH38" s="541"/>
      <c r="AI38" s="541"/>
      <c r="AJ38" s="541"/>
      <c r="AK38" s="541"/>
      <c r="AL38" s="541"/>
      <c r="AM38" s="541"/>
      <c r="AN38" s="541"/>
      <c r="AO38" s="542"/>
      <c r="AP38" s="9">
        <v>4</v>
      </c>
      <c r="AQ38" s="35"/>
      <c r="CF38" s="36"/>
    </row>
    <row r="39" spans="1:84" ht="13.5" customHeight="1" x14ac:dyDescent="0.2">
      <c r="A39" s="531"/>
      <c r="B39" s="532"/>
      <c r="C39" s="533"/>
      <c r="D39" s="543"/>
      <c r="E39" s="544"/>
      <c r="F39" s="544"/>
      <c r="G39" s="544"/>
      <c r="H39" s="544"/>
      <c r="I39" s="544"/>
      <c r="J39" s="544"/>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c r="AI39" s="544"/>
      <c r="AJ39" s="544"/>
      <c r="AK39" s="544"/>
      <c r="AL39" s="544"/>
      <c r="AM39" s="544"/>
      <c r="AN39" s="544"/>
      <c r="AO39" s="545"/>
      <c r="AP39" s="14">
        <v>5</v>
      </c>
      <c r="AQ39" s="35"/>
      <c r="CF39" s="36"/>
    </row>
    <row r="40" spans="1:84" ht="13.5" customHeight="1" x14ac:dyDescent="0.2">
      <c r="A40" s="531"/>
      <c r="B40" s="532"/>
      <c r="C40" s="533"/>
      <c r="D40" s="546" t="s">
        <v>133</v>
      </c>
      <c r="E40" s="538"/>
      <c r="F40" s="538"/>
      <c r="G40" s="538"/>
      <c r="H40" s="538"/>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538"/>
      <c r="AJ40" s="538"/>
      <c r="AK40" s="538"/>
      <c r="AL40" s="538"/>
      <c r="AM40" s="538"/>
      <c r="AN40" s="538"/>
      <c r="AO40" s="539"/>
      <c r="AP40" s="9">
        <v>1</v>
      </c>
      <c r="AQ40" s="35"/>
      <c r="CF40" s="36"/>
    </row>
    <row r="41" spans="1:84" ht="13.5" customHeight="1" x14ac:dyDescent="0.2">
      <c r="A41" s="531"/>
      <c r="B41" s="532"/>
      <c r="C41" s="533"/>
      <c r="D41" s="540"/>
      <c r="E41" s="541"/>
      <c r="F41" s="541"/>
      <c r="G41" s="541"/>
      <c r="H41" s="541"/>
      <c r="I41" s="541"/>
      <c r="J41" s="541"/>
      <c r="K41" s="541"/>
      <c r="L41" s="541"/>
      <c r="M41" s="541"/>
      <c r="N41" s="541"/>
      <c r="O41" s="541"/>
      <c r="P41" s="541"/>
      <c r="Q41" s="541"/>
      <c r="R41" s="541"/>
      <c r="S41" s="541"/>
      <c r="T41" s="541"/>
      <c r="U41" s="541"/>
      <c r="V41" s="541"/>
      <c r="W41" s="541"/>
      <c r="X41" s="541"/>
      <c r="Y41" s="541"/>
      <c r="Z41" s="541"/>
      <c r="AA41" s="541"/>
      <c r="AB41" s="541"/>
      <c r="AC41" s="541"/>
      <c r="AD41" s="541"/>
      <c r="AE41" s="541"/>
      <c r="AF41" s="541"/>
      <c r="AG41" s="541"/>
      <c r="AH41" s="541"/>
      <c r="AI41" s="541"/>
      <c r="AJ41" s="541"/>
      <c r="AK41" s="541"/>
      <c r="AL41" s="541"/>
      <c r="AM41" s="541"/>
      <c r="AN41" s="541"/>
      <c r="AO41" s="542"/>
      <c r="AP41" s="9">
        <v>2</v>
      </c>
      <c r="AQ41" s="35"/>
      <c r="CF41" s="36"/>
    </row>
    <row r="42" spans="1:84" ht="13.5" customHeight="1" x14ac:dyDescent="0.2">
      <c r="A42" s="531"/>
      <c r="B42" s="532"/>
      <c r="C42" s="533"/>
      <c r="D42" s="540"/>
      <c r="E42" s="541"/>
      <c r="F42" s="541"/>
      <c r="G42" s="541"/>
      <c r="H42" s="541"/>
      <c r="I42" s="541"/>
      <c r="J42" s="541"/>
      <c r="K42" s="541"/>
      <c r="L42" s="541"/>
      <c r="M42" s="541"/>
      <c r="N42" s="541"/>
      <c r="O42" s="541"/>
      <c r="P42" s="541"/>
      <c r="Q42" s="541"/>
      <c r="R42" s="541"/>
      <c r="S42" s="541"/>
      <c r="T42" s="541"/>
      <c r="U42" s="541"/>
      <c r="V42" s="541"/>
      <c r="W42" s="541"/>
      <c r="X42" s="541"/>
      <c r="Y42" s="541"/>
      <c r="Z42" s="541"/>
      <c r="AA42" s="541"/>
      <c r="AB42" s="541"/>
      <c r="AC42" s="541"/>
      <c r="AD42" s="541"/>
      <c r="AE42" s="541"/>
      <c r="AF42" s="541"/>
      <c r="AG42" s="541"/>
      <c r="AH42" s="541"/>
      <c r="AI42" s="541"/>
      <c r="AJ42" s="541"/>
      <c r="AK42" s="541"/>
      <c r="AL42" s="541"/>
      <c r="AM42" s="541"/>
      <c r="AN42" s="541"/>
      <c r="AO42" s="542"/>
      <c r="AP42" s="9">
        <v>3</v>
      </c>
      <c r="AQ42" s="35"/>
      <c r="CF42" s="36"/>
    </row>
    <row r="43" spans="1:84" ht="13.5" customHeight="1" x14ac:dyDescent="0.2">
      <c r="A43" s="531"/>
      <c r="B43" s="532"/>
      <c r="C43" s="533"/>
      <c r="D43" s="540"/>
      <c r="E43" s="541"/>
      <c r="F43" s="541"/>
      <c r="G43" s="541"/>
      <c r="H43" s="541"/>
      <c r="I43" s="541"/>
      <c r="J43" s="541"/>
      <c r="K43" s="541"/>
      <c r="L43" s="541"/>
      <c r="M43" s="541"/>
      <c r="N43" s="541"/>
      <c r="O43" s="541"/>
      <c r="P43" s="541"/>
      <c r="Q43" s="541"/>
      <c r="R43" s="541"/>
      <c r="S43" s="541"/>
      <c r="T43" s="541"/>
      <c r="U43" s="541"/>
      <c r="V43" s="541"/>
      <c r="W43" s="541"/>
      <c r="X43" s="541"/>
      <c r="Y43" s="541"/>
      <c r="Z43" s="541"/>
      <c r="AA43" s="541"/>
      <c r="AB43" s="541"/>
      <c r="AC43" s="541"/>
      <c r="AD43" s="541"/>
      <c r="AE43" s="541"/>
      <c r="AF43" s="541"/>
      <c r="AG43" s="541"/>
      <c r="AH43" s="541"/>
      <c r="AI43" s="541"/>
      <c r="AJ43" s="541"/>
      <c r="AK43" s="541"/>
      <c r="AL43" s="541"/>
      <c r="AM43" s="541"/>
      <c r="AN43" s="541"/>
      <c r="AO43" s="542"/>
      <c r="AP43" s="9">
        <v>4</v>
      </c>
      <c r="AQ43" s="35"/>
      <c r="CF43" s="36"/>
    </row>
    <row r="44" spans="1:84" ht="13.5" customHeight="1" x14ac:dyDescent="0.2">
      <c r="A44" s="531"/>
      <c r="B44" s="532"/>
      <c r="C44" s="533"/>
      <c r="D44" s="543"/>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544"/>
      <c r="AM44" s="544"/>
      <c r="AN44" s="544"/>
      <c r="AO44" s="545"/>
      <c r="AP44" s="14">
        <v>5</v>
      </c>
      <c r="AQ44" s="35"/>
      <c r="CF44" s="36"/>
    </row>
    <row r="45" spans="1:84" ht="13.5" customHeight="1" x14ac:dyDescent="0.2">
      <c r="A45" s="531"/>
      <c r="B45" s="532"/>
      <c r="C45" s="533"/>
      <c r="D45" s="546" t="s">
        <v>135</v>
      </c>
      <c r="E45" s="538"/>
      <c r="F45" s="538"/>
      <c r="G45" s="538"/>
      <c r="H45" s="538"/>
      <c r="I45" s="538"/>
      <c r="J45" s="538"/>
      <c r="K45" s="538"/>
      <c r="L45" s="538"/>
      <c r="M45" s="538"/>
      <c r="N45" s="538"/>
      <c r="O45" s="538"/>
      <c r="P45" s="538"/>
      <c r="Q45" s="538"/>
      <c r="R45" s="538"/>
      <c r="S45" s="538"/>
      <c r="T45" s="538"/>
      <c r="U45" s="538"/>
      <c r="V45" s="538"/>
      <c r="W45" s="538"/>
      <c r="X45" s="538"/>
      <c r="Y45" s="538"/>
      <c r="Z45" s="538"/>
      <c r="AA45" s="538"/>
      <c r="AB45" s="538"/>
      <c r="AC45" s="538"/>
      <c r="AD45" s="538"/>
      <c r="AE45" s="538"/>
      <c r="AF45" s="538"/>
      <c r="AG45" s="538"/>
      <c r="AH45" s="538"/>
      <c r="AI45" s="538"/>
      <c r="AJ45" s="538"/>
      <c r="AK45" s="538"/>
      <c r="AL45" s="538"/>
      <c r="AM45" s="538"/>
      <c r="AN45" s="538"/>
      <c r="AO45" s="539"/>
      <c r="AP45" s="9">
        <v>1</v>
      </c>
      <c r="AQ45" s="35"/>
      <c r="CF45" s="36"/>
    </row>
    <row r="46" spans="1:84" ht="13.5" customHeight="1" x14ac:dyDescent="0.2">
      <c r="A46" s="531"/>
      <c r="B46" s="532"/>
      <c r="C46" s="533"/>
      <c r="D46" s="540"/>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2"/>
      <c r="AP46" s="9">
        <v>2</v>
      </c>
      <c r="AQ46" s="35"/>
      <c r="CF46" s="36"/>
    </row>
    <row r="47" spans="1:84" ht="13.5" customHeight="1" x14ac:dyDescent="0.2">
      <c r="A47" s="531"/>
      <c r="B47" s="532"/>
      <c r="C47" s="533"/>
      <c r="D47" s="540"/>
      <c r="E47" s="541"/>
      <c r="F47" s="541"/>
      <c r="G47" s="541"/>
      <c r="H47" s="541"/>
      <c r="I47" s="541"/>
      <c r="J47" s="541"/>
      <c r="K47" s="541"/>
      <c r="L47" s="541"/>
      <c r="M47" s="541"/>
      <c r="N47" s="541"/>
      <c r="O47" s="541"/>
      <c r="P47" s="541"/>
      <c r="Q47" s="541"/>
      <c r="R47" s="541"/>
      <c r="S47" s="541"/>
      <c r="T47" s="541"/>
      <c r="U47" s="541"/>
      <c r="V47" s="541"/>
      <c r="W47" s="541"/>
      <c r="X47" s="541"/>
      <c r="Y47" s="541"/>
      <c r="Z47" s="541"/>
      <c r="AA47" s="541"/>
      <c r="AB47" s="541"/>
      <c r="AC47" s="541"/>
      <c r="AD47" s="541"/>
      <c r="AE47" s="541"/>
      <c r="AF47" s="541"/>
      <c r="AG47" s="541"/>
      <c r="AH47" s="541"/>
      <c r="AI47" s="541"/>
      <c r="AJ47" s="541"/>
      <c r="AK47" s="541"/>
      <c r="AL47" s="541"/>
      <c r="AM47" s="541"/>
      <c r="AN47" s="541"/>
      <c r="AO47" s="542"/>
      <c r="AP47" s="9">
        <v>3</v>
      </c>
      <c r="AQ47" s="35"/>
      <c r="CF47" s="36"/>
    </row>
    <row r="48" spans="1:84" ht="13.5" customHeight="1" x14ac:dyDescent="0.2">
      <c r="A48" s="531"/>
      <c r="B48" s="532"/>
      <c r="C48" s="533"/>
      <c r="D48" s="540"/>
      <c r="E48" s="541"/>
      <c r="F48" s="541"/>
      <c r="G48" s="541"/>
      <c r="H48" s="541"/>
      <c r="I48" s="541"/>
      <c r="J48" s="541"/>
      <c r="K48" s="541"/>
      <c r="L48" s="541"/>
      <c r="M48" s="541"/>
      <c r="N48" s="541"/>
      <c r="O48" s="541"/>
      <c r="P48" s="541"/>
      <c r="Q48" s="541"/>
      <c r="R48" s="541"/>
      <c r="S48" s="541"/>
      <c r="T48" s="541"/>
      <c r="U48" s="541"/>
      <c r="V48" s="541"/>
      <c r="W48" s="541"/>
      <c r="X48" s="541"/>
      <c r="Y48" s="541"/>
      <c r="Z48" s="541"/>
      <c r="AA48" s="541"/>
      <c r="AB48" s="541"/>
      <c r="AC48" s="541"/>
      <c r="AD48" s="541"/>
      <c r="AE48" s="541"/>
      <c r="AF48" s="541"/>
      <c r="AG48" s="541"/>
      <c r="AH48" s="541"/>
      <c r="AI48" s="541"/>
      <c r="AJ48" s="541"/>
      <c r="AK48" s="541"/>
      <c r="AL48" s="541"/>
      <c r="AM48" s="541"/>
      <c r="AN48" s="541"/>
      <c r="AO48" s="542"/>
      <c r="AP48" s="9">
        <v>4</v>
      </c>
      <c r="AQ48" s="35"/>
      <c r="CF48" s="36"/>
    </row>
    <row r="49" spans="1:84" ht="13.5" customHeight="1" x14ac:dyDescent="0.2">
      <c r="A49" s="534"/>
      <c r="B49" s="535"/>
      <c r="C49" s="536"/>
      <c r="D49" s="543"/>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c r="AI49" s="544"/>
      <c r="AJ49" s="544"/>
      <c r="AK49" s="544"/>
      <c r="AL49" s="544"/>
      <c r="AM49" s="544"/>
      <c r="AN49" s="544"/>
      <c r="AO49" s="545"/>
      <c r="AP49" s="14">
        <v>5</v>
      </c>
      <c r="AQ49" s="35"/>
      <c r="CF49" s="36"/>
    </row>
    <row r="50" spans="1:84" ht="13.5" customHeight="1" x14ac:dyDescent="0.2">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3">
    <mergeCell ref="A4:AP4"/>
    <mergeCell ref="AQ4:CF4"/>
    <mergeCell ref="A5:C19"/>
    <mergeCell ref="A20:C34"/>
    <mergeCell ref="A35:C49"/>
    <mergeCell ref="D35:AO39"/>
    <mergeCell ref="D40:AO44"/>
    <mergeCell ref="D45:AO49"/>
    <mergeCell ref="A2:F2"/>
    <mergeCell ref="G2:AP2"/>
    <mergeCell ref="A3:F3"/>
    <mergeCell ref="G3:AP3"/>
    <mergeCell ref="AQ3:CF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評価項目(標準)</vt:lpstr>
      <vt:lpstr>届出書</vt:lpstr>
      <vt:lpstr>様式１</vt:lpstr>
      <vt:lpstr>様式１【経常ＪＶ用】</vt:lpstr>
      <vt:lpstr>様式２</vt:lpstr>
      <vt:lpstr>様式４（対策なし）</vt:lpstr>
      <vt:lpstr>届出書!Print_Area</vt:lpstr>
      <vt:lpstr>'評価項目(標準)'!Print_Area</vt:lpstr>
      <vt:lpstr>様式１!Print_Area</vt:lpstr>
      <vt:lpstr>様式１【経常ＪＶ用】!Print_Area</vt:lpstr>
      <vt:lpstr>様式２!Print_Area</vt:lpstr>
      <vt:lpstr>'様式４（対策なし）'!Print_Area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2026-08-27T04:49:19Z</dcterms:modified>
  <cp:category/>
  <cp:contentStatus/>
</cp:coreProperties>
</file>