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showInkAnnotation="0" codeName="ThisWorkbook" defaultThemeVersion="124226"/>
  <xr:revisionPtr revIDLastSave="0" documentId="13_ncr:1_{FEC941B2-38FE-419D-8B96-5A4D2CB27507}" xr6:coauthVersionLast="47" xr6:coauthVersionMax="47" xr10:uidLastSave="{00000000-0000-0000-0000-000000000000}"/>
  <bookViews>
    <workbookView xWindow="-28920" yWindow="-120" windowWidth="29040" windowHeight="15720" tabRatio="800" xr2:uid="{00000000-000D-0000-FFFF-FFFF00000000}"/>
  </bookViews>
  <sheets>
    <sheet name="評価項目(標準)" sheetId="57" r:id="rId1"/>
    <sheet name="届出書" sheetId="94" r:id="rId2"/>
    <sheet name="様式１" sheetId="66" r:id="rId3"/>
    <sheet name="様式１【経常ＪＶ用】" sheetId="74" r:id="rId4"/>
    <sheet name="様式２" sheetId="80" r:id="rId5"/>
  </sheets>
  <definedNames>
    <definedName name="_xlnm.Print_Area" localSheetId="1">届出書!$A$1:$AA$41</definedName>
    <definedName name="_xlnm.Print_Area" localSheetId="0">'評価項目(標準)'!$B$1:$M$38</definedName>
    <definedName name="_xlnm.Print_Area" localSheetId="2">様式１!$B$1:$L$42</definedName>
    <definedName name="_xlnm.Print_Area" localSheetId="3">様式１【経常ＪＶ用】!$B$1:$O$43</definedName>
    <definedName name="_xlnm.Print_Area" localSheetId="4">様式２!$A$1:$AI$53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57" l="1"/>
  <c r="L12" i="74"/>
  <c r="J12" i="74"/>
  <c r="G13" i="74"/>
  <c r="H13" i="74"/>
  <c r="G14" i="74"/>
  <c r="H14" i="74"/>
  <c r="G15" i="74"/>
  <c r="H15" i="74"/>
  <c r="J11" i="66"/>
  <c r="G12" i="66"/>
  <c r="H12" i="66"/>
  <c r="G13" i="66"/>
  <c r="H13" i="66"/>
  <c r="G14" i="66"/>
  <c r="H14" i="66"/>
  <c r="J20" i="66"/>
  <c r="L21" i="74"/>
  <c r="J21" i="74"/>
  <c r="J34" i="66"/>
  <c r="M21" i="74" l="1"/>
  <c r="AD16" i="80"/>
  <c r="M35" i="74" l="1"/>
  <c r="H35" i="74" l="1"/>
  <c r="E35" i="74"/>
  <c r="B35" i="74"/>
  <c r="H34" i="66" l="1"/>
  <c r="E34" i="66"/>
  <c r="B34" i="66"/>
  <c r="D31" i="74" l="1"/>
  <c r="D30" i="66"/>
  <c r="D20" i="66"/>
  <c r="H16" i="74"/>
  <c r="H17" i="74"/>
  <c r="G17" i="74"/>
  <c r="H15" i="66"/>
  <c r="H16" i="66"/>
  <c r="G16" i="66"/>
  <c r="J35" i="57"/>
  <c r="J33" i="66"/>
  <c r="L34" i="74"/>
  <c r="J34" i="74"/>
  <c r="F5" i="66"/>
  <c r="H34" i="74"/>
  <c r="E34" i="74"/>
  <c r="B34" i="74"/>
  <c r="H33" i="66"/>
  <c r="E33" i="66"/>
  <c r="B33" i="66"/>
  <c r="L31" i="74"/>
  <c r="J31" i="74"/>
  <c r="H32" i="74"/>
  <c r="J30" i="66"/>
  <c r="F30" i="66"/>
  <c r="H31" i="66"/>
  <c r="G31" i="66"/>
  <c r="L19" i="74"/>
  <c r="J19" i="74"/>
  <c r="J16" i="74"/>
  <c r="M16" i="74" s="1"/>
  <c r="J18" i="66"/>
  <c r="J15" i="66"/>
  <c r="G21" i="74"/>
  <c r="H21" i="66"/>
  <c r="H20" i="66"/>
  <c r="G20" i="66"/>
  <c r="L10" i="74"/>
  <c r="L8" i="74"/>
  <c r="J10" i="74"/>
  <c r="J8" i="74"/>
  <c r="J9" i="66"/>
  <c r="J7" i="66"/>
  <c r="M29" i="74"/>
  <c r="M27" i="74"/>
  <c r="M25" i="74"/>
  <c r="M23" i="74"/>
  <c r="L6" i="74"/>
  <c r="J6" i="74"/>
  <c r="J5" i="66"/>
  <c r="G30" i="74"/>
  <c r="G29" i="74"/>
  <c r="G28" i="74"/>
  <c r="G27" i="74"/>
  <c r="G26" i="74"/>
  <c r="G25" i="74"/>
  <c r="G24" i="74"/>
  <c r="G23" i="74"/>
  <c r="G22" i="74"/>
  <c r="F21" i="74"/>
  <c r="E21" i="74"/>
  <c r="D21" i="74"/>
  <c r="H30" i="74"/>
  <c r="H27" i="74"/>
  <c r="H26" i="74"/>
  <c r="H25" i="74"/>
  <c r="H22" i="74"/>
  <c r="H21" i="74"/>
  <c r="E26" i="74"/>
  <c r="D26" i="74"/>
  <c r="H29" i="66"/>
  <c r="H26" i="66"/>
  <c r="H25" i="66"/>
  <c r="H24" i="66"/>
  <c r="G21" i="66"/>
  <c r="G22" i="66"/>
  <c r="G23" i="66"/>
  <c r="G24" i="66"/>
  <c r="G25" i="66"/>
  <c r="G26" i="66"/>
  <c r="G27" i="66"/>
  <c r="G28" i="66"/>
  <c r="G29" i="66"/>
  <c r="F20" i="66"/>
  <c r="E20" i="66"/>
  <c r="E25" i="66"/>
  <c r="D25" i="66"/>
  <c r="H33" i="74"/>
  <c r="G33" i="74"/>
  <c r="G32" i="74"/>
  <c r="H31" i="74"/>
  <c r="G31" i="74"/>
  <c r="F31" i="74"/>
  <c r="H30" i="66"/>
  <c r="G30" i="66"/>
  <c r="H32" i="66"/>
  <c r="G32" i="66"/>
  <c r="F6" i="74"/>
  <c r="F8" i="74"/>
  <c r="F10" i="74"/>
  <c r="F12" i="74"/>
  <c r="F16" i="74"/>
  <c r="F19" i="74"/>
  <c r="F7" i="66"/>
  <c r="F9" i="66"/>
  <c r="F11" i="66"/>
  <c r="F15" i="66"/>
  <c r="F18" i="66"/>
  <c r="E16" i="74"/>
  <c r="E31" i="74"/>
  <c r="H20" i="74"/>
  <c r="G20" i="74"/>
  <c r="H19" i="74"/>
  <c r="G19" i="74"/>
  <c r="E19" i="74"/>
  <c r="D19" i="74"/>
  <c r="C19" i="74"/>
  <c r="H18" i="74"/>
  <c r="G18" i="74"/>
  <c r="G16" i="74"/>
  <c r="H12" i="74"/>
  <c r="G12" i="74"/>
  <c r="E12" i="74"/>
  <c r="H11" i="74"/>
  <c r="G11" i="74"/>
  <c r="H10" i="74"/>
  <c r="G10" i="74"/>
  <c r="E10" i="74"/>
  <c r="H9" i="74"/>
  <c r="G9" i="74"/>
  <c r="H8" i="74"/>
  <c r="G8" i="74"/>
  <c r="E8" i="74"/>
  <c r="D8" i="74"/>
  <c r="H7" i="74"/>
  <c r="G7" i="74"/>
  <c r="H6" i="74"/>
  <c r="G6" i="74"/>
  <c r="E6" i="74"/>
  <c r="H5" i="66"/>
  <c r="G5" i="66"/>
  <c r="E5" i="66"/>
  <c r="E7" i="66"/>
  <c r="C18" i="66"/>
  <c r="D7" i="66"/>
  <c r="H19" i="66"/>
  <c r="H18" i="66"/>
  <c r="H17" i="66"/>
  <c r="G19" i="66"/>
  <c r="G18" i="66"/>
  <c r="G17" i="66"/>
  <c r="G15" i="66"/>
  <c r="H11" i="66"/>
  <c r="H10" i="66"/>
  <c r="H9" i="66"/>
  <c r="H8" i="66"/>
  <c r="H7" i="66"/>
  <c r="G11" i="66"/>
  <c r="G10" i="66"/>
  <c r="G9" i="66"/>
  <c r="G8" i="66"/>
  <c r="G7" i="66"/>
  <c r="E11" i="66"/>
  <c r="E30" i="66"/>
  <c r="E18" i="66"/>
  <c r="E15" i="66"/>
  <c r="E9" i="66"/>
  <c r="D18" i="66"/>
  <c r="H6" i="66"/>
  <c r="G6" i="66"/>
  <c r="M34" i="74" l="1"/>
  <c r="M19" i="74"/>
  <c r="M12" i="74"/>
  <c r="M10" i="74"/>
  <c r="M6" i="74"/>
  <c r="M8" i="74"/>
  <c r="J35" i="66"/>
  <c r="M31" i="74"/>
  <c r="M36" i="74" l="1"/>
</calcChain>
</file>

<file path=xl/sharedStrings.xml><?xml version="1.0" encoding="utf-8"?>
<sst xmlns="http://schemas.openxmlformats.org/spreadsheetml/2006/main" count="214" uniqueCount="160">
  <si>
    <t>特別簡易型</t>
    <rPh sb="0" eb="2">
      <t>トクベツ</t>
    </rPh>
    <rPh sb="2" eb="5">
      <t>カンイガタ</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</si>
  <si>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</si>
  <si>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</si>
  <si>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</si>
  <si>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</si>
  <si>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</si>
  <si>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</si>
  <si>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</si>
  <si>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</si>
  <si>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</si>
  <si>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</si>
  <si>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</si>
  <si>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</si>
  <si>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</si>
  <si>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</si>
  <si>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</si>
  <si>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</si>
  <si>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</si>
  <si>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</si>
  <si>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</si>
  <si>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</si>
  <si>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災害協定の評価</t>
    <rPh sb="0" eb="2">
      <t>サイガイ</t>
    </rPh>
    <rPh sb="2" eb="4">
      <t>キョウテイ</t>
    </rPh>
    <rPh sb="5" eb="7">
      <t>ヒョウカ</t>
    </rPh>
    <phoneticPr fontId="2"/>
  </si>
  <si>
    <t>実績なし</t>
    <rPh sb="0" eb="2">
      <t>ジッセキ</t>
    </rPh>
    <phoneticPr fontId="2"/>
  </si>
  <si>
    <t>上記以外</t>
    <rPh sb="0" eb="2">
      <t>ジョウキ</t>
    </rPh>
    <rPh sb="2" eb="4">
      <t>イガイ</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</si>
  <si>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</si>
  <si>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</si>
  <si>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</si>
  <si>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</si>
  <si>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</si>
  <si>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</si>
  <si>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t>
    <phoneticPr fontId="2"/>
  </si>
  <si>
    <t>契約件数</t>
    <rPh sb="0" eb="2">
      <t>ケイヤク</t>
    </rPh>
    <rPh sb="2" eb="4">
      <t>ケンスウ</t>
    </rPh>
    <phoneticPr fontId="2"/>
  </si>
  <si>
    <t>土木一式工事の契約件数</t>
    <rPh sb="0" eb="2">
      <t>ドボク</t>
    </rPh>
    <rPh sb="2" eb="3">
      <t>イチ</t>
    </rPh>
    <rPh sb="3" eb="4">
      <t>シキ</t>
    </rPh>
    <rPh sb="4" eb="6">
      <t>コウジ</t>
    </rPh>
    <rPh sb="7" eb="9">
      <t>ケイヤク</t>
    </rPh>
    <rPh sb="9" eb="11">
      <t>ケンスウ</t>
    </rPh>
    <phoneticPr fontId="2"/>
  </si>
  <si>
    <t>０件</t>
    <rPh sb="1" eb="2">
      <t>ケン</t>
    </rPh>
    <phoneticPr fontId="2"/>
  </si>
  <si>
    <t>１件</t>
    <rPh sb="1" eb="2">
      <t>ケン</t>
    </rPh>
    <phoneticPr fontId="2"/>
  </si>
  <si>
    <t>２件以上</t>
    <rPh sb="1" eb="2">
      <t>ケン</t>
    </rPh>
    <rPh sb="2" eb="4">
      <t>イジョウ</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</si>
  <si>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</si>
  <si>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</si>
  <si>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</si>
  <si>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</si>
  <si>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</si>
  <si>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</si>
  <si>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</si>
  <si>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</si>
  <si>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</si>
  <si>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</si>
  <si>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</si>
  <si>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</si>
  <si>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</si>
  <si>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</si>
  <si>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</si>
  <si>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</si>
  <si>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</si>
  <si>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</si>
  <si>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</si>
  <si>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</si>
  <si>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</si>
  <si>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</si>
  <si>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</si>
  <si>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</si>
  <si>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</si>
  <si>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</si>
  <si>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</si>
  <si>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</si>
  <si>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</si>
  <si>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</si>
  <si>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</si>
  <si>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</si>
  <si>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</si>
  <si>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</si>
  <si>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</si>
  <si>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合計</t>
    <rPh sb="0" eb="2">
      <t>ゴウケイ</t>
    </rPh>
    <phoneticPr fontId="2"/>
  </si>
  <si>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</si>
  <si>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</si>
  <si>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</si>
  <si>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</si>
  <si>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</si>
  <si>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</si>
  <si>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</si>
  <si>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</si>
  <si>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</si>
  <si>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</si>
  <si>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</si>
  <si>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</si>
  <si>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</si>
  <si>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</si>
  <si>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</si>
  <si>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地域精通度・企業の技術力等に関する技術資料</t>
    <rPh sb="1" eb="3">
      <t>ヨウシキ</t>
    </rPh>
    <rPh sb="12" eb="14">
      <t>キギョウ</t>
    </rPh>
    <rPh sb="15" eb="18">
      <t>ギジュツリョク</t>
    </rPh>
    <rPh sb="18" eb="19">
      <t>トウ</t>
    </rPh>
    <phoneticPr fontId="2"/>
  </si>
  <si>
    <t>会社名</t>
    <rPh sb="0" eb="3">
      <t>カイシャメイ</t>
    </rPh>
    <phoneticPr fontId="2"/>
  </si>
  <si>
    <t>【地域精通度】</t>
    <rPh sb="1" eb="3">
      <t>チイキ</t>
    </rPh>
    <rPh sb="3" eb="5">
      <t>セイツウ</t>
    </rPh>
    <rPh sb="5" eb="6">
      <t>ド</t>
    </rPh>
    <phoneticPr fontId="2"/>
  </si>
  <si>
    <t>コリンズ登録番号</t>
    <phoneticPr fontId="2"/>
  </si>
  <si>
    <t>工事名称</t>
    <phoneticPr fontId="2"/>
  </si>
  <si>
    <t>【企業の技術力等】</t>
    <rPh sb="1" eb="2">
      <t>キギョウ</t>
    </rPh>
    <rPh sb="2" eb="5">
      <t>ギジュツリョク</t>
    </rPh>
    <rPh sb="5" eb="6">
      <t>トウ</t>
    </rPh>
    <rPh sb="6" eb="7">
      <t>カン</t>
    </rPh>
    <phoneticPr fontId="2"/>
  </si>
  <si>
    <t>申告工事成績点</t>
    <rPh sb="0" eb="2">
      <t>シンコク</t>
    </rPh>
    <rPh sb="2" eb="4">
      <t>コウジ</t>
    </rPh>
    <rPh sb="4" eb="6">
      <t>セイセキ</t>
    </rPh>
    <rPh sb="6" eb="7">
      <t>テン</t>
    </rPh>
    <phoneticPr fontId="2"/>
  </si>
  <si>
    <t>点</t>
    <rPh sb="0" eb="1">
      <t>テン</t>
    </rPh>
    <phoneticPr fontId="2"/>
  </si>
  <si>
    <t>契約件数</t>
    <rPh sb="0" eb="1">
      <t>ケイヤク</t>
    </rPh>
    <rPh sb="1" eb="3">
      <t>ケンスウ</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</si>
  <si>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</si>
  <si>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</si>
  <si>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</si>
  <si>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</si>
  <si>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本店及び建設業法上の主たる営業所の所在地を変更していない場合は、旧所在地と変更日の入力は不要です。</t>
    <rPh sb="32" eb="36">
      <t>キュウショザイチ</t>
    </rPh>
    <rPh sb="37" eb="40">
      <t>ヘンコウビ</t>
    </rPh>
    <rPh sb="41" eb="43">
      <t>ニュウリョク</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</si>
  <si>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</si>
  <si>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</si>
  <si>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 xml:space="preserve">注1：
</t>
    <phoneticPr fontId="2"/>
  </si>
  <si>
    <t>記載例</t>
    <rPh sb="0" eb="3">
      <t>キサイレイ</t>
    </rPh>
    <phoneticPr fontId="2"/>
  </si>
  <si>
    <t>【契約件数】</t>
    <rPh sb="1" eb="3">
      <t>ケイヤク</t>
    </rPh>
    <rPh sb="3" eb="5">
      <t>ケンスウ</t>
    </rPh>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</si>
  <si>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</si>
  <si>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</si>
  <si>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</si>
  <si>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</si>
  <si>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</si>
  <si>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合計</t>
    <rPh sb="0" eb="2">
      <t>ゴウケイ</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</si>
  <si>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</si>
  <si>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</si>
  <si>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</si>
  <si>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総合点が８４０点未満の場合</t>
    <rPh sb="7" eb="8">
      <t>テン</t>
    </rPh>
    <rPh sb="8" eb="10">
      <t>ミマン</t>
    </rPh>
    <rPh sb="11" eb="13">
      <t>バアイ</t>
    </rPh>
    <phoneticPr fontId="2"/>
  </si>
  <si>
    <t>総合評価方式の不履行による
加算点の減点</t>
    <rPh sb="0" eb="2">
      <t>ソウゴウ</t>
    </rPh>
    <rPh sb="14" eb="16">
      <t>カサン</t>
    </rPh>
    <rPh sb="16" eb="17">
      <t>テン</t>
    </rPh>
    <phoneticPr fontId="2"/>
  </si>
  <si>
    <t>△換算前
加算点満点
×1割
×件数</t>
    <rPh sb="1" eb="3">
      <t>カンサン</t>
    </rPh>
    <rPh sb="3" eb="4">
      <t>マエ</t>
    </rPh>
    <phoneticPr fontId="2"/>
  </si>
  <si>
    <t>△換算前
加算点満点
×1割</t>
    <rPh sb="0" eb="2">
      <t>カンサン</t>
    </rPh>
    <rPh sb="2" eb="3">
      <t>マエ</t>
    </rPh>
    <phoneticPr fontId="2"/>
  </si>
  <si>
    <t>（様式１）　加算点申告書</t>
    <rPh sb="1" eb="3">
      <t>ヨウシキ</t>
    </rPh>
    <rPh sb="6" eb="8">
      <t>カサン</t>
    </rPh>
    <rPh sb="8" eb="9">
      <t>テン</t>
    </rPh>
    <rPh sb="9" eb="12">
      <t>シンコクショ</t>
    </rPh>
    <phoneticPr fontId="2"/>
  </si>
  <si>
    <t>【記入上の注意】</t>
    <rPh sb="1" eb="3">
      <t>キニュウ</t>
    </rPh>
    <rPh sb="3" eb="4">
      <t>ジョウ</t>
    </rPh>
    <rPh sb="5" eb="7">
      <t>チュウイ</t>
    </rPh>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</si>
  <si>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</si>
  <si>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</si>
  <si>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t>申告工事成績点が７５点以上８５点未満の場合
計算式１
（申告工事成績点－７５点）×５／１０＋５点</t>
    <rPh sb="10" eb="11">
      <t>テン</t>
    </rPh>
    <rPh sb="11" eb="13">
      <t>イジョウ</t>
    </rPh>
    <rPh sb="15" eb="16">
      <t>テン</t>
    </rPh>
    <rPh sb="16" eb="18">
      <t>ミマン</t>
    </rPh>
    <rPh sb="19" eb="21">
      <t>バアイ</t>
    </rPh>
    <rPh sb="22" eb="25">
      <t>ケイサンシキ</t>
    </rPh>
    <rPh sb="28" eb="30">
      <t>シンコク</t>
    </rPh>
    <phoneticPr fontId="2"/>
  </si>
  <si>
    <t>総合点が８４０点以上９７０点未満の場合
計算式２
（総合点－８４０）／（９７０－８４０）×５</t>
    <rPh sb="0" eb="2">
      <t>ソウゴウ</t>
    </rPh>
    <rPh sb="2" eb="3">
      <t>テン</t>
    </rPh>
    <rPh sb="7" eb="8">
      <t>テン</t>
    </rPh>
    <rPh sb="8" eb="10">
      <t>イジョウ</t>
    </rPh>
    <rPh sb="13" eb="14">
      <t>テン</t>
    </rPh>
    <rPh sb="14" eb="16">
      <t>ミマン</t>
    </rPh>
    <rPh sb="17" eb="19">
      <t>バアイ</t>
    </rPh>
    <rPh sb="20" eb="23">
      <t>ケイサンシキ</t>
    </rPh>
    <phoneticPr fontId="2"/>
  </si>
  <si>
    <t>施工箇所地域
における
工事実績</t>
    <rPh sb="0" eb="2">
      <t>セコウ</t>
    </rPh>
    <rPh sb="2" eb="4">
      <t>カショ</t>
    </rPh>
    <rPh sb="4" eb="6">
      <t>チイキ</t>
    </rPh>
    <phoneticPr fontId="2"/>
  </si>
  <si>
    <t>三重県の
工事評定点</t>
    <rPh sb="0" eb="3">
      <t>ミエケン</t>
    </rPh>
    <rPh sb="5" eb="7">
      <t>コウジ</t>
    </rPh>
    <rPh sb="7" eb="9">
      <t>ヒョウテイ</t>
    </rPh>
    <rPh sb="9" eb="10">
      <t>テン</t>
    </rPh>
    <phoneticPr fontId="2"/>
  </si>
  <si>
    <t>【申告工事成績点】
次の①又は②を申告工事成績点とし、評価基準に記載の計算式１により評価します。ただし、申告工事成績点が８５点以上の場合は１０点、７５点未満の場合は５点とします。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①及び②が無い場合は、総合点を評価基準に記載の計算式２（小数第２位以下切り捨て）により評価します。ただし、総合点が９７０点以上の場合は５点、８４０点未満の場合は０点とします。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2" eb="94">
      <t>レイワ</t>
    </rPh>
    <rPh sb="95" eb="96">
      <t>ネン</t>
    </rPh>
    <rPh sb="102" eb="104">
      <t>トウガイ</t>
    </rPh>
    <rPh sb="104" eb="106">
      <t>コウジ</t>
    </rPh>
    <rPh sb="107" eb="109">
      <t>ニュウサツ</t>
    </rPh>
    <rPh sb="109" eb="111">
      <t>コウコク</t>
    </rPh>
    <rPh sb="111" eb="112">
      <t>ビ</t>
    </rPh>
    <rPh sb="146" eb="148">
      <t>シンコク</t>
    </rPh>
    <rPh sb="151" eb="153">
      <t>ニンイ</t>
    </rPh>
    <rPh sb="154" eb="156">
      <t>ケンスウ</t>
    </rPh>
    <rPh sb="158" eb="159">
      <t>ケン</t>
    </rPh>
    <rPh sb="187" eb="189">
      <t>シンコク</t>
    </rPh>
    <rPh sb="196" eb="197">
      <t>ケン</t>
    </rPh>
    <rPh sb="218" eb="220">
      <t>シンコク</t>
    </rPh>
    <rPh sb="245" eb="246">
      <t>ダイ</t>
    </rPh>
    <rPh sb="247" eb="248">
      <t>イ</t>
    </rPh>
    <rPh sb="271" eb="272">
      <t>マタ</t>
    </rPh>
    <rPh sb="286" eb="288">
      <t>レイワ</t>
    </rPh>
    <rPh sb="289" eb="290">
      <t>ネン</t>
    </rPh>
    <rPh sb="290" eb="291">
      <t>ド</t>
    </rPh>
    <rPh sb="313" eb="315">
      <t>ソウゴウ</t>
    </rPh>
    <rPh sb="315" eb="316">
      <t>テン</t>
    </rPh>
    <rPh sb="320" eb="321">
      <t>オヨ</t>
    </rPh>
    <rPh sb="352" eb="354">
      <t>イカ</t>
    </rPh>
    <rPh sb="354" eb="355">
      <t>キ</t>
    </rPh>
    <rPh sb="356" eb="357">
      <t>ス</t>
    </rPh>
    <phoneticPr fontId="2"/>
  </si>
  <si>
    <t>令和５年４月１日以降に完成検査を行った工事の評定点</t>
    <rPh sb="0" eb="2">
      <t>レイワ</t>
    </rPh>
    <rPh sb="3" eb="4">
      <t>ネン</t>
    </rPh>
    <rPh sb="8" eb="10">
      <t>イコウ</t>
    </rPh>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</si>
  <si>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</si>
  <si>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防災協定の締結実績あり</t>
    <rPh sb="0" eb="4">
      <t>ボウサイキョウテイ</t>
    </rPh>
    <rPh sb="5" eb="7">
      <t>テイケツ</t>
    </rPh>
    <rPh sb="7" eb="9">
      <t>ジッセキ</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</si>
  <si>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</si>
  <si>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</si>
  <si>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主要地方道松阪青山線道路改良工事</t>
    <rPh sb="0" eb="5">
      <t>シュヨウチホウドウ</t>
    </rPh>
    <rPh sb="5" eb="10">
      <t>マツサカアオヤマセン</t>
    </rPh>
    <rPh sb="10" eb="16">
      <t>ドウロカイリョウコウジ</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</si>
  <si>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</si>
  <si>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評価対象工事の実績あり</t>
    <rPh sb="0" eb="2">
      <t>ヒョウカ</t>
    </rPh>
    <rPh sb="2" eb="4">
      <t>タイショウ</t>
    </rPh>
    <rPh sb="4" eb="6">
      <t>コウジ</t>
    </rPh>
    <rPh sb="7" eb="9">
      <t>ジッセキ</t>
    </rPh>
    <phoneticPr fontId="2"/>
  </si>
  <si>
    <t>様式１
様式２</t>
    <rPh sb="0" eb="2">
      <t>ヨウシキ</t>
    </rPh>
    <rPh sb="4" eb="6">
      <t>ヨウシキ</t>
    </rPh>
    <phoneticPr fontId="2"/>
  </si>
  <si>
    <t>企業の能力等</t>
    <rPh sb="0" eb="2">
      <t>キギョウ</t>
    </rPh>
    <rPh sb="3" eb="5">
      <t>ノウリョク</t>
    </rPh>
    <rPh sb="5" eb="6">
      <t>ナド</t>
    </rPh>
    <phoneticPr fontId="2"/>
  </si>
  <si>
    <t>地域精通度</t>
    <rPh sb="0" eb="2">
      <t>チイキ</t>
    </rPh>
    <rPh sb="2" eb="4">
      <t>セイツウ</t>
    </rPh>
    <rPh sb="4" eb="5">
      <t>ド</t>
    </rPh>
    <phoneticPr fontId="2"/>
  </si>
  <si>
    <t>地域精通度・貢献度</t>
    <rPh sb="0" eb="1">
      <t>チイキ</t>
    </rPh>
    <rPh sb="1" eb="3">
      <t>セイツウ</t>
    </rPh>
    <rPh sb="3" eb="4">
      <t>ド</t>
    </rPh>
    <rPh sb="5" eb="8">
      <t>コウケンド</t>
    </rPh>
    <phoneticPr fontId="2"/>
  </si>
  <si>
    <t>社会貢献度</t>
    <rPh sb="0" eb="1">
      <t>シャカイ</t>
    </rPh>
    <rPh sb="1" eb="4">
      <t>コウケンド</t>
    </rPh>
    <phoneticPr fontId="2"/>
  </si>
  <si>
    <t>社会貢献度</t>
    <rPh sb="0" eb="2">
      <t>シャカイ</t>
    </rPh>
    <rPh sb="2" eb="5">
      <t>コウケンド</t>
    </rPh>
    <phoneticPr fontId="2"/>
  </si>
  <si>
    <t>賀建Ver　土木一式工事（特別簡易型）　【令和８年６月版】</t>
    <phoneticPr fontId="2"/>
  </si>
  <si>
    <r>
      <rPr>
        <b/>
        <sz val="12"/>
        <rFont val="BIZ UDゴシック"/>
        <family val="3"/>
        <charset val="128"/>
      </rPr>
      <t>　伊賀市（旧青山町）内</t>
    </r>
    <r>
      <rPr>
        <sz val="12"/>
        <rFont val="BIZ UDゴシック"/>
        <family val="3"/>
        <charset val="128"/>
      </rPr>
      <t>における工事実績あり</t>
    </r>
    <rPh sb="1" eb="4">
      <t>イガシ</t>
    </rPh>
    <rPh sb="5" eb="6">
      <t>キュウ</t>
    </rPh>
    <rPh sb="6" eb="9">
      <t>アオヤマチョウ</t>
    </rPh>
    <rPh sb="10" eb="11">
      <t>ナイ</t>
    </rPh>
    <rPh sb="15" eb="17">
      <t>コウジ</t>
    </rPh>
    <rPh sb="17" eb="19">
      <t>ジッセキ</t>
    </rPh>
    <phoneticPr fontId="2"/>
  </si>
  <si>
    <r>
      <rPr>
        <b/>
        <sz val="12"/>
        <rFont val="BIZ UDゴシック"/>
        <family val="3"/>
        <charset val="128"/>
      </rPr>
      <t>　伊賀市（旧青山町）内</t>
    </r>
    <r>
      <rPr>
        <sz val="12"/>
        <rFont val="BIZ UDゴシック"/>
        <family val="3"/>
        <charset val="128"/>
      </rPr>
      <t>において、単独又は共同企業体構成員（出資比率20％以上に限る）の元請として受注し、</t>
    </r>
    <r>
      <rPr>
        <b/>
        <sz val="12"/>
        <rFont val="BIZ UDゴシック"/>
        <family val="3"/>
        <charset val="128"/>
      </rPr>
      <t>令和５年度</t>
    </r>
    <r>
      <rPr>
        <sz val="12"/>
        <rFont val="BIZ UDゴシック"/>
        <family val="3"/>
        <charset val="128"/>
      </rPr>
      <t>以降に完成し、かつ、引渡しが済んでいる契約金額</t>
    </r>
    <r>
      <rPr>
        <b/>
        <sz val="12"/>
        <rFont val="BIZ UDゴシック"/>
        <family val="3"/>
        <charset val="128"/>
      </rPr>
      <t>５百万円</t>
    </r>
    <r>
      <rPr>
        <sz val="12"/>
        <rFont val="BIZ UDゴシック"/>
        <family val="3"/>
        <charset val="128"/>
      </rPr>
      <t>以上の工事の実績の有無により評価します。
・評価対象の工事実績は１件とし、コリンズに登録された公共機関等発注の工事に限ります。</t>
    </r>
    <rPh sb="20" eb="22">
      <t>キョウドウ</t>
    </rPh>
    <rPh sb="22" eb="25">
      <t>キギョウタイ</t>
    </rPh>
    <rPh sb="52" eb="54">
      <t>レイワ</t>
    </rPh>
    <rPh sb="81" eb="82">
      <t>ヒャク</t>
    </rPh>
    <rPh sb="116" eb="117">
      <t>ケン</t>
    </rPh>
    <phoneticPr fontId="2"/>
  </si>
  <si>
    <r>
      <rPr>
        <b/>
        <sz val="12"/>
        <rFont val="BIZ UDゴシック"/>
        <family val="3"/>
        <charset val="128"/>
      </rPr>
      <t>令和７年度又は令和８年度</t>
    </r>
    <r>
      <rPr>
        <sz val="12"/>
        <rFont val="BIZ UDゴシック"/>
        <family val="3"/>
        <charset val="128"/>
      </rPr>
      <t>における</t>
    </r>
    <r>
      <rPr>
        <b/>
        <sz val="12"/>
        <rFont val="BIZ UDゴシック"/>
        <family val="3"/>
        <charset val="128"/>
      </rPr>
      <t>伊賀建設事務所</t>
    </r>
    <r>
      <rPr>
        <sz val="12"/>
        <rFont val="BIZ UDゴシック"/>
        <family val="3"/>
        <charset val="128"/>
      </rPr>
      <t>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
    <rPh sb="0" eb="2">
      <t>レイワ</t>
    </rPh>
    <rPh sb="3" eb="5">
      <t>ネンド</t>
    </rPh>
    <rPh sb="7" eb="9">
      <t>レイワ</t>
    </rPh>
    <rPh sb="10" eb="11">
      <t>ネン</t>
    </rPh>
    <rPh sb="11" eb="12">
      <t>ド</t>
    </rPh>
    <rPh sb="16" eb="18">
      <t>イガ</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17" eb="118">
      <t>オツ</t>
    </rPh>
    <rPh sb="118" eb="119">
      <t>ガタ</t>
    </rPh>
    <rPh sb="120" eb="121">
      <t>カン</t>
    </rPh>
    <rPh sb="144" eb="145">
      <t>モト</t>
    </rPh>
    <rPh sb="148" eb="150">
      <t>セッピョウ</t>
    </rPh>
    <rPh sb="150" eb="152">
      <t>ギョウム</t>
    </rPh>
    <rPh sb="153" eb="155">
      <t>ブンタン</t>
    </rPh>
    <rPh sb="157" eb="159">
      <t>ギョウム</t>
    </rPh>
    <rPh sb="160" eb="161">
      <t>フク</t>
    </rPh>
    <rPh sb="165" eb="167">
      <t>バアイ</t>
    </rPh>
    <rPh sb="169" eb="171">
      <t>ヒョウカ</t>
    </rPh>
    <phoneticPr fontId="2"/>
  </si>
  <si>
    <r>
      <rPr>
        <b/>
        <sz val="12"/>
        <rFont val="BIZ UDゴシック"/>
        <family val="3"/>
        <charset val="128"/>
      </rPr>
      <t>令和７年度又は令和８年度</t>
    </r>
    <r>
      <rPr>
        <sz val="12"/>
        <rFont val="BIZ UDゴシック"/>
        <family val="3"/>
        <charset val="128"/>
      </rPr>
      <t>における</t>
    </r>
    <r>
      <rPr>
        <b/>
        <sz val="12"/>
        <rFont val="BIZ UDゴシック"/>
        <family val="3"/>
        <charset val="128"/>
      </rPr>
      <t>伊賀建設事務所</t>
    </r>
    <r>
      <rPr>
        <sz val="12"/>
        <rFont val="BIZ UDゴシック"/>
        <family val="3"/>
        <charset val="128"/>
      </rPr>
      <t>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
    <rPh sb="0" eb="2">
      <t>レイワ</t>
    </rPh>
    <rPh sb="3" eb="5">
      <t>ネンド</t>
    </rPh>
    <rPh sb="7" eb="9">
      <t>レイワ</t>
    </rPh>
    <rPh sb="10" eb="11">
      <t>ネン</t>
    </rPh>
    <rPh sb="11" eb="12">
      <t>ド</t>
    </rPh>
    <rPh sb="16" eb="18">
      <t>イガ</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44" eb="145">
      <t>モト</t>
    </rPh>
    <rPh sb="148" eb="151">
      <t>ショウキボ</t>
    </rPh>
    <rPh sb="151" eb="153">
      <t>ギョウム</t>
    </rPh>
    <rPh sb="154" eb="156">
      <t>ブンタン</t>
    </rPh>
    <rPh sb="158" eb="160">
      <t>ギョウム</t>
    </rPh>
    <rPh sb="161" eb="162">
      <t>フク</t>
    </rPh>
    <rPh sb="166" eb="168">
      <t>バアイ</t>
    </rPh>
    <rPh sb="170" eb="172">
      <t>ヒョウカ</t>
    </rPh>
    <phoneticPr fontId="2"/>
  </si>
  <si>
    <r>
      <t>「災害協定に基づく訓練１への参加実績」又は「災害協定に基づく訓練２への参加実績」又は「防災協定の締結実績」の有無により評価します。
【災害協定に基づく訓練１】
・「災害協定」とは、</t>
    </r>
    <r>
      <rPr>
        <b/>
        <sz val="12"/>
        <rFont val="BIZ UDゴシック"/>
        <family val="3"/>
        <charset val="128"/>
      </rPr>
      <t>伊賀建設事務所</t>
    </r>
    <r>
      <rPr>
        <sz val="12"/>
        <rFont val="BIZ UDゴシック"/>
        <family val="3"/>
        <charset val="128"/>
      </rPr>
      <t>と締結した「地震・津波・風水害等の緊急時における運用協定」をいいます。
・「災害協定に基づく訓練１の参加実績」は、「災害協定」に基づいた災害対応実動訓練及び情報伝達訓練への</t>
    </r>
    <r>
      <rPr>
        <b/>
        <sz val="12"/>
        <rFont val="BIZ UDゴシック"/>
        <family val="3"/>
        <charset val="128"/>
      </rPr>
      <t>令和６年度又は令和７年度</t>
    </r>
    <r>
      <rPr>
        <sz val="12"/>
        <rFont val="BIZ UDゴシック"/>
        <family val="3"/>
        <charset val="128"/>
      </rPr>
      <t>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t>
    </r>
    <r>
      <rPr>
        <b/>
        <sz val="12"/>
        <rFont val="BIZ UDゴシック"/>
        <family val="3"/>
        <charset val="128"/>
      </rPr>
      <t>伊賀建設事務所</t>
    </r>
    <r>
      <rPr>
        <sz val="12"/>
        <rFont val="BIZ UDゴシック"/>
        <family val="3"/>
        <charset val="128"/>
      </rPr>
      <t>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t>
    </r>
    <r>
      <rPr>
        <b/>
        <sz val="12"/>
        <rFont val="BIZ UDゴシック"/>
        <family val="3"/>
        <charset val="128"/>
      </rPr>
      <t>伊賀建設事務所</t>
    </r>
    <r>
      <rPr>
        <sz val="12"/>
        <rFont val="BIZ UDゴシック"/>
        <family val="3"/>
        <charset val="128"/>
      </rPr>
      <t>と締結した「地震・津波・風水害等の緊急時における運用協定」をいいます。
・「災害協定に基づく訓練２の参加実績」は、「災害協定」に基づいた情報伝達訓練への</t>
    </r>
    <r>
      <rPr>
        <b/>
        <sz val="12"/>
        <rFont val="BIZ UDゴシック"/>
        <family val="3"/>
        <charset val="128"/>
      </rPr>
      <t>令和６年度又は令和７年度</t>
    </r>
    <r>
      <rPr>
        <sz val="12"/>
        <rFont val="BIZ UDゴシック"/>
        <family val="3"/>
        <charset val="128"/>
      </rPr>
      <t>の参加実績を指します。
・「情報伝達訓練」は、団体として５年以上の継続した訓練の実績がある場合に評価します。
【防災協定の締結】
・「防災協定」とは、「</t>
    </r>
    <r>
      <rPr>
        <b/>
        <sz val="12"/>
        <rFont val="BIZ UDゴシック"/>
        <family val="3"/>
        <charset val="128"/>
      </rPr>
      <t>伊賀建設事務所</t>
    </r>
    <r>
      <rPr>
        <sz val="12"/>
        <rFont val="BIZ UDゴシック"/>
        <family val="3"/>
        <charset val="128"/>
      </rPr>
      <t>管内の市町との防災協定」又は「三重県との防災協定」をいいます。
・「</t>
    </r>
    <r>
      <rPr>
        <b/>
        <sz val="12"/>
        <rFont val="BIZ UDゴシック"/>
        <family val="3"/>
        <charset val="128"/>
      </rPr>
      <t>伊賀建設事務所</t>
    </r>
    <r>
      <rPr>
        <sz val="12"/>
        <rFont val="BIZ UDゴシック"/>
        <family val="3"/>
        <charset val="128"/>
      </rPr>
      <t>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t>
    </r>
    <r>
      <rPr>
        <b/>
        <sz val="12"/>
        <rFont val="BIZ UDゴシック"/>
        <family val="3"/>
        <charset val="128"/>
      </rPr>
      <t>令和６年度又は令和７年度</t>
    </r>
    <r>
      <rPr>
        <sz val="12"/>
        <rFont val="BIZ UDゴシック"/>
        <family val="3"/>
        <charset val="128"/>
      </rPr>
      <t>の防災協定締結を評価の対象とします。対象期間以前の協定締結で、自動継続している協定は含みます。
・「防災協定の締結」の評価は、</t>
    </r>
    <r>
      <rPr>
        <b/>
        <sz val="12"/>
        <rFont val="BIZ UDゴシック"/>
        <family val="3"/>
        <charset val="128"/>
      </rPr>
      <t>伊賀建設事務所</t>
    </r>
    <r>
      <rPr>
        <sz val="12"/>
        <rFont val="BIZ UDゴシック"/>
        <family val="3"/>
        <charset val="128"/>
      </rPr>
      <t>管内に「本店及び建設業法上の主たる営業所」又は「建設業法上の営業所」を有する企業に限ります。
※「災害協定に基づく訓練①への参加実績」と「災害協定に基づく訓練②への参加実績」と「防災協定の締結実績」は重複して評価しません。</t>
    </r>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イガ</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イガ</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470" eb="472">
      <t>イガ</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イガ</t>
    </rPh>
    <rPh sb="683" eb="685">
      <t>イガ</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イガ</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</si>
  <si>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t>県内企業による施工</t>
    <rPh sb="0" eb="2">
      <t>ケンナイ</t>
    </rPh>
    <rPh sb="2" eb="4">
      <t>キギョウ</t>
    </rPh>
    <rPh sb="7" eb="9">
      <t>セコウ</t>
    </rPh>
    <phoneticPr fontId="2"/>
  </si>
  <si>
    <t>県内企業による施工の割合90％以上</t>
    <rPh sb="0" eb="2">
      <t>ケンナイ</t>
    </rPh>
    <phoneticPr fontId="2"/>
  </si>
  <si>
    <t>県内企業による施工の割合70％以上</t>
    <phoneticPr fontId="2"/>
  </si>
  <si>
    <r>
      <t>三重県内において、単独又は共同企業体構成員（出資比率20％以上に限る）の元請として受注し、</t>
    </r>
    <r>
      <rPr>
        <b/>
        <sz val="12"/>
        <rFont val="BIZ UDゴシック"/>
        <family val="3"/>
        <charset val="128"/>
      </rPr>
      <t>平成２３年度</t>
    </r>
    <r>
      <rPr>
        <sz val="12"/>
        <rFont val="BIZ UDゴシック"/>
        <family val="3"/>
        <charset val="128"/>
      </rPr>
      <t>以降に完成し、かつ、引渡しが済んでいる契約金額</t>
    </r>
    <r>
      <rPr>
        <b/>
        <sz val="12"/>
        <rFont val="BIZ UDゴシック"/>
        <family val="3"/>
        <charset val="128"/>
      </rPr>
      <t>１千５百万円</t>
    </r>
    <r>
      <rPr>
        <sz val="12"/>
        <rFont val="BIZ UDゴシック"/>
        <family val="3"/>
        <charset val="128"/>
      </rPr>
      <t>以上の評価対象工事の実績の有無により評価します。
・「評価対象工事」とは、国道、県道、市町道において、「土木一式工事」で発注された「道路改良工事」を指します。（農道・林道工事を除きます。）
　　　　※「道路改良工事」とは、交差点改良工事、歩道設置工事を含みます。なお、災害復旧工事は除きます。
・評価対象の工事実績は１件とし、コリンズに登録された公共機関等発注の工事に限ります。</t>
    </r>
    <rPh sb="0" eb="2">
      <t>ミエ</t>
    </rPh>
    <rPh sb="2" eb="4">
      <t>ケンナイ</t>
    </rPh>
    <rPh sb="11" eb="12">
      <t>マタ</t>
    </rPh>
    <rPh sb="75" eb="76">
      <t>セン</t>
    </rPh>
    <rPh sb="77" eb="78">
      <t>ヒャク</t>
    </rPh>
    <rPh sb="228" eb="230">
      <t>ヒョウカ</t>
    </rPh>
    <rPh sb="230" eb="232">
      <t>タイショウ</t>
    </rPh>
    <phoneticPr fontId="2"/>
  </si>
  <si>
    <r>
      <t>入札公告日における</t>
    </r>
    <r>
      <rPr>
        <b/>
        <sz val="12"/>
        <rFont val="BIZ UDゴシック"/>
        <family val="3"/>
        <charset val="128"/>
      </rPr>
      <t>三重県発注</t>
    </r>
    <r>
      <rPr>
        <sz val="12"/>
        <rFont val="BIZ UDゴシック"/>
        <family val="3"/>
        <charset val="128"/>
      </rPr>
      <t>の</t>
    </r>
    <r>
      <rPr>
        <b/>
        <sz val="12"/>
        <rFont val="BIZ UDゴシック"/>
        <family val="3"/>
        <charset val="128"/>
      </rPr>
      <t>契約金額２千万円以上</t>
    </r>
    <r>
      <rPr>
        <sz val="12"/>
        <rFont val="BIZ UDゴシック"/>
        <family val="3"/>
        <charset val="128"/>
      </rPr>
      <t>の土木一式工事の契約件数により評価します。なお、共同企業体工事については、出資比率にかかわらず契約件数１件としてカウントします。
・小規模、雪氷、地域維持型維持修繕等の業務委託は、件数に含みません。</t>
    </r>
    <rPh sb="0" eb="2">
      <t>ニュウサツ</t>
    </rPh>
    <rPh sb="4" eb="5">
      <t>ビ</t>
    </rPh>
    <rPh sb="9" eb="12">
      <t>ミエケン</t>
    </rPh>
    <rPh sb="12" eb="14">
      <t>ハッチュウ</t>
    </rPh>
    <rPh sb="17" eb="18">
      <t>キン</t>
    </rPh>
    <rPh sb="20" eb="21">
      <t>セン</t>
    </rPh>
    <rPh sb="26" eb="28">
      <t>ドボク</t>
    </rPh>
    <rPh sb="28" eb="29">
      <t>イチ</t>
    </rPh>
    <rPh sb="29" eb="30">
      <t>シキ</t>
    </rPh>
    <rPh sb="30" eb="32">
      <t>コウジ</t>
    </rPh>
    <rPh sb="49" eb="51">
      <t>キョウドウ</t>
    </rPh>
    <rPh sb="51" eb="54">
      <t>キギョウタイ</t>
    </rPh>
    <rPh sb="54" eb="56">
      <t>コウジ</t>
    </rPh>
    <rPh sb="62" eb="64">
      <t>シュッシ</t>
    </rPh>
    <rPh sb="64" eb="66">
      <t>ヒリツ</t>
    </rPh>
    <rPh sb="72" eb="74">
      <t>ケイヤク</t>
    </rPh>
    <rPh sb="74" eb="76">
      <t>ケンスウ</t>
    </rPh>
    <rPh sb="77" eb="78">
      <t>ケン</t>
    </rPh>
    <rPh sb="91" eb="94">
      <t>ショウキボ</t>
    </rPh>
    <rPh sb="95" eb="96">
      <t>ユキ</t>
    </rPh>
    <rPh sb="96" eb="97">
      <t>コオリ</t>
    </rPh>
    <rPh sb="98" eb="103">
      <t>チイキイジガタ</t>
    </rPh>
    <rPh sb="103" eb="107">
      <t>イジシュウゼン</t>
    </rPh>
    <rPh sb="107" eb="108">
      <t>トウ</t>
    </rPh>
    <rPh sb="115" eb="117">
      <t>ケンスウ</t>
    </rPh>
    <rPh sb="118" eb="119">
      <t>フク</t>
    </rPh>
    <phoneticPr fontId="2"/>
  </si>
  <si>
    <t>（令和8年8月28日　時点）</t>
    <rPh sb="1" eb="2">
      <t>レイ</t>
    </rPh>
    <rPh sb="2" eb="3">
      <t>ワ</t>
    </rPh>
    <rPh sb="4" eb="5">
      <t>ネン</t>
    </rPh>
    <rPh sb="6" eb="7">
      <t>ガツ</t>
    </rPh>
    <rPh sb="9" eb="10">
      <t>ニチ</t>
    </rPh>
    <rPh sb="11" eb="13">
      <t>ジテン</t>
    </rPh>
    <phoneticPr fontId="2"/>
  </si>
  <si>
    <t>入札公告日における、三重県発注の契約額２千万円以上の土木一式工事の契約件数が３件以上ある場合は、２件まで記載して下さい。</t>
    <rPh sb="0" eb="2">
      <t>ニュウサツ</t>
    </rPh>
    <rPh sb="10" eb="13">
      <t>ミエケン</t>
    </rPh>
    <rPh sb="20" eb="22">
      <t>センマン</t>
    </rPh>
    <rPh sb="26" eb="28">
      <t>ドボク</t>
    </rPh>
    <rPh sb="28" eb="29">
      <t>イチ</t>
    </rPh>
    <rPh sb="29" eb="30">
      <t>シキ</t>
    </rPh>
    <rPh sb="30" eb="32">
      <t>コウジ</t>
    </rPh>
    <rPh sb="33" eb="35">
      <t>ケイヤク</t>
    </rPh>
    <rPh sb="35" eb="37">
      <t>ケンスウ</t>
    </rPh>
    <rPh sb="39" eb="40">
      <t>ケン</t>
    </rPh>
    <rPh sb="40" eb="42">
      <t>イジョウ</t>
    </rPh>
    <rPh sb="44" eb="46">
      <t>バアイ</t>
    </rPh>
    <rPh sb="49" eb="50">
      <t>ケン</t>
    </rPh>
    <rPh sb="52" eb="54">
      <t>キサイ</t>
    </rPh>
    <rPh sb="56" eb="57">
      <t>クダ</t>
    </rPh>
    <phoneticPr fontId="2"/>
  </si>
  <si>
    <t>地域精通度</t>
    <rPh sb="0" eb="4">
      <t>チイキセイツウド</t>
    </rPh>
    <phoneticPr fontId="2"/>
  </si>
  <si>
    <t>地域精通度・貢献度</t>
    <rPh sb="0" eb="4">
      <t>チイキセイツウド</t>
    </rPh>
    <rPh sb="5" eb="8">
      <t>コウケンド</t>
    </rPh>
    <phoneticPr fontId="2"/>
  </si>
  <si>
    <t>社会貢献度</t>
    <rPh sb="0" eb="5">
      <t>シャカイコウケンド</t>
    </rPh>
    <phoneticPr fontId="2"/>
  </si>
  <si>
    <t>令和8年度 地方道路整備 第10-10分0002号</t>
    <rPh sb="0" eb="2">
      <t>レイワ</t>
    </rPh>
    <rPh sb="3" eb="5">
      <t>ネンド</t>
    </rPh>
    <rPh sb="6" eb="8">
      <t>チホウ</t>
    </rPh>
    <rPh sb="8" eb="10">
      <t>ドウロ</t>
    </rPh>
    <rPh sb="10" eb="12">
      <t>セイビ</t>
    </rPh>
    <rPh sb="13" eb="14">
      <t>ダイ</t>
    </rPh>
    <rPh sb="19" eb="20">
      <t>フン</t>
    </rPh>
    <rPh sb="24" eb="25">
      <t>ゴウ</t>
    </rPh>
    <phoneticPr fontId="2"/>
  </si>
  <si>
    <t>主要地方道松阪青山線道路改良工事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</si>
</sst>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_ "/>
    <numFmt numFmtId="178" formatCode="0.00;&quot;△ &quot;0.00"/>
    <numFmt numFmtId="179" formatCode="0.0"/>
  </numFmts>
  <fonts count="30"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BIZ UDゴシック"/>
      <family val="3"/>
      <charset val="128"/>
    </font>
    <font>
      <sz val="20"/>
      <name val="BIZ UDゴシック"/>
      <family val="3"/>
      <charset val="128"/>
    </font>
    <font>
      <b/>
      <sz val="12"/>
      <name val="BIZ UDゴシック"/>
      <family val="3"/>
      <charset val="128"/>
    </font>
    <font>
      <sz val="12"/>
      <name val="BIZ UDゴシック"/>
      <family val="3"/>
      <charset val="128"/>
    </font>
    <font>
      <b/>
      <sz val="20"/>
      <name val="BIZ UDゴシック"/>
      <family val="3"/>
      <charset val="128"/>
    </font>
    <font>
      <sz val="14"/>
      <name val="BIZ UDゴシック"/>
      <family val="3"/>
      <charset val="128"/>
    </font>
    <font>
      <sz val="18"/>
      <name val="BIZ UDゴシック"/>
      <family val="3"/>
      <charset val="128"/>
    </font>
    <font>
      <b/>
      <sz val="14"/>
      <name val="BIZ UDゴシック"/>
      <family val="3"/>
      <charset val="128"/>
    </font>
    <font>
      <u/>
      <sz val="11"/>
      <name val="BIZ UDゴシック"/>
      <family val="3"/>
      <charset val="128"/>
    </font>
    <font>
      <sz val="16"/>
      <name val="BIZ UDゴシック"/>
      <family val="3"/>
      <charset val="128"/>
    </font>
    <font>
      <sz val="11"/>
      <name val="BIZ UD明朝 Medium"/>
      <family val="1"/>
      <charset val="128"/>
    </font>
    <font>
      <b/>
      <sz val="18"/>
      <name val="BIZ UD明朝 Medium"/>
      <family val="1"/>
      <charset val="128"/>
    </font>
    <font>
      <sz val="11"/>
      <color indexed="56"/>
      <name val="BIZ UD明朝 Medium"/>
      <family val="1"/>
      <charset val="128"/>
    </font>
    <font>
      <sz val="11"/>
      <color theme="3"/>
      <name val="BIZ UD明朝 Medium"/>
      <family val="1"/>
      <charset val="128"/>
    </font>
    <font>
      <sz val="11"/>
      <color rgb="FFFF000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24"/>
      <name val="BIZ UDゴシック"/>
      <family val="3"/>
      <charset val="128"/>
    </font>
    <font>
      <sz val="9"/>
      <name val="BIZ UDゴシック"/>
      <family val="3"/>
      <charset val="128"/>
    </font>
    <font>
      <b/>
      <sz val="16"/>
      <name val="BIZ UDゴシック"/>
      <family val="3"/>
      <charset val="128"/>
    </font>
    <font>
      <b/>
      <sz val="16"/>
      <color rgb="FFFF0000"/>
      <name val="BIZ UDゴシック"/>
      <family val="3"/>
      <charset val="128"/>
    </font>
    <font>
      <b/>
      <sz val="16"/>
      <color theme="1"/>
      <name val="BIZ UDゴシック"/>
      <family val="3"/>
      <charset val="128"/>
    </font>
    <font>
      <sz val="11"/>
      <color theme="1"/>
      <name val="BIZ UD明朝 Medium"/>
      <family val="1"/>
      <charset val="128"/>
    </font>
    <font>
      <strike/>
      <sz val="11"/>
      <name val="BIZ UD明朝 Medium"/>
      <family val="1"/>
      <charset val="128"/>
    </font>
    <font>
      <sz val="14"/>
      <color rgb="FFFF0000"/>
      <name val="BIZ UDゴシック"/>
      <family val="3"/>
      <charset val="128"/>
    </font>
  </fonts>
  <fills count="5">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dotted">
        <color indexed="64"/>
      </top>
      <bottom style="dotted">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Up="1">
      <left style="thin">
        <color indexed="64"/>
      </left>
      <right style="thin">
        <color indexed="64"/>
      </right>
      <top style="double">
        <color indexed="64"/>
      </top>
      <bottom style="thin">
        <color indexed="64"/>
      </bottom>
      <diagonal style="dotted">
        <color indexed="64"/>
      </diagonal>
    </border>
    <border>
      <left/>
      <right/>
      <top style="double">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top/>
      <bottom style="medium">
        <color indexed="64"/>
      </bottom>
      <diagonal/>
    </border>
    <border>
      <left style="hair">
        <color indexed="64"/>
      </left>
      <right/>
      <top style="thin">
        <color indexed="64"/>
      </top>
      <bottom style="hair">
        <color indexed="64"/>
      </bottom>
      <diagonal/>
    </border>
    <border>
      <left style="hair">
        <color indexed="64"/>
      </left>
      <right/>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medium">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right style="hair">
        <color indexed="64"/>
      </right>
      <top style="thin">
        <color indexed="64"/>
      </top>
      <bottom style="hair">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dotted">
        <color indexed="64"/>
      </diagonal>
    </border>
    <border>
      <left style="thin">
        <color indexed="64"/>
      </left>
      <right style="thin">
        <color indexed="64"/>
      </right>
      <top style="thin">
        <color indexed="64"/>
      </top>
      <bottom style="medium">
        <color indexed="64"/>
      </bottom>
      <diagonal/>
    </border>
    <border>
      <left style="hair">
        <color indexed="64"/>
      </left>
      <right/>
      <top style="thin">
        <color indexed="64"/>
      </top>
      <bottom style="thin">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0" borderId="0">
      <alignment vertical="center"/>
    </xf>
  </cellStyleXfs>
  <cellXfs count="418">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8" fillId="0" borderId="0" xfId="0" applyFont="1">
      <alignment vertical="center"/>
    </xf>
    <xf numFmtId="0" fontId="4" fillId="0" borderId="12" xfId="0" applyFont="1" applyBorder="1" applyAlignment="1">
      <alignment horizontal="center" vertical="center" wrapText="1"/>
    </xf>
    <xf numFmtId="0" fontId="4" fillId="0" borderId="12" xfId="1" quotePrefix="1" applyNumberFormat="1" applyFont="1" applyFill="1" applyBorder="1" applyAlignment="1" applyProtection="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19" xfId="0" applyFont="1" applyBorder="1" applyAlignment="1">
      <alignment horizontal="center" vertical="center"/>
    </xf>
    <xf numFmtId="0" fontId="9" fillId="0" borderId="3" xfId="0" applyFont="1" applyBorder="1" applyAlignment="1">
      <alignment horizontal="center" vertical="center"/>
    </xf>
    <xf numFmtId="0" fontId="9" fillId="0" borderId="19" xfId="0" applyFont="1" applyBorder="1" applyAlignment="1">
      <alignment horizontal="center" vertical="center" textRotation="180"/>
    </xf>
    <xf numFmtId="0" fontId="7" fillId="0" borderId="29" xfId="1" applyNumberFormat="1" applyFont="1" applyFill="1" applyBorder="1" applyAlignment="1" applyProtection="1">
      <alignment horizontal="center" vertical="center"/>
    </xf>
    <xf numFmtId="0" fontId="7" fillId="0" borderId="68" xfId="1" applyNumberFormat="1" applyFont="1" applyFill="1" applyBorder="1" applyAlignment="1" applyProtection="1">
      <alignment horizontal="center" vertical="center"/>
    </xf>
    <xf numFmtId="176" fontId="9" fillId="0" borderId="2" xfId="1" applyNumberFormat="1" applyFont="1" applyFill="1" applyBorder="1" applyAlignment="1" applyProtection="1">
      <alignment horizontal="center" vertical="center"/>
    </xf>
    <xf numFmtId="178" fontId="11" fillId="0" borderId="2" xfId="1" applyNumberFormat="1" applyFont="1" applyFill="1" applyBorder="1" applyAlignment="1" applyProtection="1">
      <alignment horizontal="center" vertical="center"/>
    </xf>
    <xf numFmtId="0" fontId="12" fillId="0" borderId="0" xfId="2" applyFont="1" applyFill="1" applyAlignment="1" applyProtection="1">
      <alignment horizontal="right" vertical="center"/>
    </xf>
    <xf numFmtId="0" fontId="4" fillId="0" borderId="0" xfId="1" applyNumberFormat="1" applyFont="1" applyFill="1" applyBorder="1" applyAlignment="1" applyProtection="1">
      <alignment vertical="center"/>
    </xf>
    <xf numFmtId="0" fontId="14" fillId="0" borderId="0" xfId="0" applyFont="1">
      <alignment vertical="center"/>
    </xf>
    <xf numFmtId="0" fontId="14" fillId="0" borderId="0" xfId="0" applyFont="1" applyAlignment="1">
      <alignment horizontal="right" vertical="center"/>
    </xf>
    <xf numFmtId="0" fontId="16" fillId="0" borderId="0" xfId="0" applyFont="1">
      <alignment vertical="center"/>
    </xf>
    <xf numFmtId="0" fontId="17" fillId="0" borderId="0" xfId="0" applyFont="1">
      <alignment vertical="center"/>
    </xf>
    <xf numFmtId="0" fontId="14" fillId="0" borderId="0" xfId="0" quotePrefix="1" applyFont="1">
      <alignment vertical="center"/>
    </xf>
    <xf numFmtId="0" fontId="14" fillId="0" borderId="0" xfId="0" applyFont="1" applyAlignment="1">
      <alignment horizontal="center" vertical="center"/>
    </xf>
    <xf numFmtId="0" fontId="13" fillId="0" borderId="0" xfId="0" applyFont="1">
      <alignment vertical="center"/>
    </xf>
    <xf numFmtId="0" fontId="9" fillId="0" borderId="0" xfId="0" applyFont="1">
      <alignment vertical="center"/>
    </xf>
    <xf numFmtId="0" fontId="7" fillId="0" borderId="11" xfId="0" applyFont="1" applyBorder="1">
      <alignment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21" fillId="0" borderId="2" xfId="0" applyFont="1" applyBorder="1" applyAlignment="1">
      <alignment horizontal="center" vertical="center"/>
    </xf>
    <xf numFmtId="0" fontId="19" fillId="0" borderId="2"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center" vertical="center" shrinkToFit="1"/>
    </xf>
    <xf numFmtId="0" fontId="9" fillId="0" borderId="1" xfId="0" applyFont="1" applyBorder="1" applyAlignment="1">
      <alignment horizontal="center" vertical="center" wrapText="1"/>
    </xf>
    <xf numFmtId="0" fontId="4" fillId="0" borderId="1" xfId="0" applyFont="1" applyBorder="1" applyAlignment="1">
      <alignment horizontal="center" vertical="center" shrinkToFit="1"/>
    </xf>
    <xf numFmtId="0" fontId="4" fillId="0" borderId="20" xfId="0" applyFont="1" applyBorder="1" applyAlignment="1">
      <alignment horizontal="center" vertical="center" shrinkToFit="1"/>
    </xf>
    <xf numFmtId="0" fontId="9" fillId="0" borderId="3" xfId="0" applyFont="1" applyBorder="1" applyAlignment="1">
      <alignment vertical="center" shrinkToFit="1"/>
    </xf>
    <xf numFmtId="0" fontId="7" fillId="3" borderId="25" xfId="0" applyFont="1" applyFill="1" applyBorder="1" applyAlignment="1" applyProtection="1">
      <alignment horizontal="center" vertical="center" wrapText="1"/>
      <protection locked="0"/>
    </xf>
    <xf numFmtId="0" fontId="9" fillId="0" borderId="19" xfId="0" applyFont="1" applyBorder="1" applyAlignment="1">
      <alignment horizontal="left" vertical="center"/>
    </xf>
    <xf numFmtId="0" fontId="4" fillId="0" borderId="3" xfId="0" applyFont="1" applyBorder="1" applyAlignment="1">
      <alignment horizontal="center" vertical="center" wrapText="1"/>
    </xf>
    <xf numFmtId="0" fontId="9" fillId="0" borderId="1" xfId="0" applyFont="1" applyBorder="1" applyAlignment="1">
      <alignment horizontal="center" vertical="center" textRotation="255"/>
    </xf>
    <xf numFmtId="0" fontId="4" fillId="0" borderId="19" xfId="0" applyFont="1" applyBorder="1" applyAlignment="1">
      <alignment horizontal="center" vertical="center" wrapText="1"/>
    </xf>
    <xf numFmtId="0" fontId="4" fillId="0" borderId="4" xfId="0" applyFont="1" applyBorder="1" applyAlignment="1">
      <alignment vertical="center" wrapText="1"/>
    </xf>
    <xf numFmtId="0" fontId="13" fillId="0" borderId="4" xfId="0" applyFont="1" applyBorder="1" applyAlignment="1">
      <alignment vertical="center" wrapText="1"/>
    </xf>
    <xf numFmtId="176" fontId="23" fillId="0" borderId="4" xfId="0" quotePrefix="1" applyNumberFormat="1" applyFont="1" applyBorder="1" applyAlignment="1">
      <alignment horizontal="right" vertical="center" wrapText="1"/>
    </xf>
    <xf numFmtId="0" fontId="4" fillId="0" borderId="4" xfId="0" applyFont="1" applyBorder="1" applyAlignment="1">
      <alignment horizontal="center" vertical="center" wrapText="1"/>
    </xf>
    <xf numFmtId="176" fontId="9" fillId="2" borderId="4" xfId="0" quotePrefix="1" applyNumberFormat="1" applyFont="1" applyFill="1" applyBorder="1" applyAlignment="1" applyProtection="1">
      <alignment horizontal="center" vertical="center" wrapText="1"/>
      <protection locked="0"/>
    </xf>
    <xf numFmtId="0" fontId="20" fillId="0" borderId="4" xfId="1" applyNumberFormat="1" applyFont="1" applyBorder="1" applyAlignment="1">
      <alignment horizontal="center" vertical="center"/>
    </xf>
    <xf numFmtId="0" fontId="4" fillId="0" borderId="2" xfId="0" applyFont="1" applyBorder="1" applyAlignment="1">
      <alignment vertical="center" wrapText="1"/>
    </xf>
    <xf numFmtId="0" fontId="13" fillId="0" borderId="11" xfId="0" applyFont="1" applyBorder="1" applyAlignment="1">
      <alignment vertical="center" wrapText="1"/>
    </xf>
    <xf numFmtId="176" fontId="23" fillId="0" borderId="2" xfId="0" quotePrefix="1" applyNumberFormat="1" applyFont="1" applyBorder="1" applyAlignment="1">
      <alignment horizontal="right" vertical="center" wrapText="1"/>
    </xf>
    <xf numFmtId="0" fontId="4" fillId="0" borderId="11" xfId="0" applyFont="1" applyBorder="1" applyAlignment="1">
      <alignment horizontal="center" vertical="center" wrapText="1"/>
    </xf>
    <xf numFmtId="176" fontId="9" fillId="2" borderId="2" xfId="0" quotePrefix="1" applyNumberFormat="1" applyFont="1" applyFill="1" applyBorder="1" applyAlignment="1" applyProtection="1">
      <alignment horizontal="center" vertical="center" wrapText="1"/>
      <protection locked="0"/>
    </xf>
    <xf numFmtId="0" fontId="20" fillId="0" borderId="2" xfId="1" applyNumberFormat="1" applyFont="1" applyBorder="1" applyAlignment="1">
      <alignment horizontal="center" vertical="center"/>
    </xf>
    <xf numFmtId="0" fontId="9"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wrapText="1"/>
    </xf>
    <xf numFmtId="176" fontId="9" fillId="0" borderId="2" xfId="1" applyNumberFormat="1" applyFont="1" applyBorder="1" applyAlignment="1">
      <alignment horizontal="center" vertical="center"/>
    </xf>
    <xf numFmtId="0" fontId="24" fillId="0" borderId="2" xfId="0" applyFont="1" applyBorder="1" applyAlignment="1">
      <alignment horizontal="center" vertical="center"/>
    </xf>
    <xf numFmtId="0" fontId="20" fillId="0" borderId="6" xfId="0" applyFont="1" applyBorder="1">
      <alignment vertical="center"/>
    </xf>
    <xf numFmtId="0" fontId="20" fillId="0" borderId="7" xfId="0" applyFont="1" applyBorder="1">
      <alignment vertical="center"/>
    </xf>
    <xf numFmtId="0" fontId="7" fillId="0" borderId="7" xfId="0" applyFont="1" applyBorder="1">
      <alignment vertical="center"/>
    </xf>
    <xf numFmtId="0" fontId="7" fillId="0" borderId="8" xfId="0" applyFont="1" applyBorder="1">
      <alignment vertical="center"/>
    </xf>
    <xf numFmtId="0" fontId="21" fillId="0" borderId="16" xfId="0" applyFont="1" applyBorder="1" applyAlignment="1">
      <alignment horizontal="right" vertical="center"/>
    </xf>
    <xf numFmtId="0" fontId="21" fillId="2" borderId="1" xfId="0" applyFont="1" applyFill="1" applyBorder="1">
      <alignment vertical="center"/>
    </xf>
    <xf numFmtId="0" fontId="21" fillId="3" borderId="1" xfId="0" applyFont="1" applyFill="1" applyBorder="1">
      <alignment vertical="center"/>
    </xf>
    <xf numFmtId="0" fontId="21" fillId="0" borderId="18" xfId="0" applyFont="1" applyBorder="1" applyAlignment="1">
      <alignment horizontal="right" vertical="center"/>
    </xf>
    <xf numFmtId="0" fontId="21" fillId="0" borderId="0" xfId="0" applyFont="1">
      <alignment vertical="center"/>
    </xf>
    <xf numFmtId="0" fontId="21" fillId="0" borderId="0" xfId="0" applyFont="1" applyAlignment="1">
      <alignment vertical="top" wrapText="1"/>
    </xf>
    <xf numFmtId="0" fontId="21" fillId="0" borderId="13" xfId="0" applyFont="1" applyBorder="1" applyAlignment="1">
      <alignment vertical="top" wrapText="1"/>
    </xf>
    <xf numFmtId="0" fontId="9" fillId="0" borderId="21" xfId="0" applyFont="1" applyBorder="1" applyAlignment="1">
      <alignment horizontal="right" vertical="center"/>
    </xf>
    <xf numFmtId="0" fontId="9" fillId="0" borderId="9" xfId="0" applyFont="1" applyBorder="1">
      <alignment vertical="center"/>
    </xf>
    <xf numFmtId="0" fontId="21" fillId="0" borderId="9" xfId="0" applyFont="1" applyBorder="1" applyAlignment="1">
      <alignment vertical="top" wrapText="1"/>
    </xf>
    <xf numFmtId="0" fontId="21" fillId="0" borderId="10" xfId="0" applyFont="1" applyBorder="1" applyAlignment="1">
      <alignment vertical="top" wrapText="1"/>
    </xf>
    <xf numFmtId="0" fontId="21" fillId="0" borderId="7" xfId="0" applyFont="1" applyBorder="1">
      <alignment vertical="center"/>
    </xf>
    <xf numFmtId="0" fontId="9" fillId="0" borderId="7" xfId="0" applyFont="1" applyBorder="1">
      <alignment vertical="center"/>
    </xf>
    <xf numFmtId="0" fontId="21" fillId="0" borderId="0" xfId="0" applyFont="1" applyAlignment="1">
      <alignment horizontal="left" vertical="top" wrapText="1"/>
    </xf>
    <xf numFmtId="0" fontId="21" fillId="0" borderId="13" xfId="0" applyFont="1" applyBorder="1" applyAlignment="1">
      <alignment horizontal="left" vertical="top" wrapText="1"/>
    </xf>
    <xf numFmtId="0" fontId="21" fillId="0" borderId="0" xfId="0" applyFont="1" applyAlignment="1">
      <alignment vertical="center" wrapText="1"/>
    </xf>
    <xf numFmtId="0" fontId="21" fillId="0" borderId="13" xfId="0" applyFont="1" applyBorder="1" applyAlignment="1">
      <alignment vertical="center" wrapText="1"/>
    </xf>
    <xf numFmtId="0" fontId="21" fillId="0" borderId="9" xfId="0" applyFont="1" applyBorder="1" applyAlignment="1">
      <alignment vertical="center" wrapText="1"/>
    </xf>
    <xf numFmtId="0" fontId="21" fillId="0" borderId="10" xfId="0" applyFont="1" applyBorder="1" applyAlignment="1">
      <alignment vertical="center" wrapText="1"/>
    </xf>
    <xf numFmtId="0" fontId="4" fillId="0" borderId="14" xfId="0" applyFont="1" applyBorder="1" applyAlignment="1">
      <alignment horizontal="center" vertical="center" wrapText="1"/>
    </xf>
    <xf numFmtId="0" fontId="4" fillId="0" borderId="14" xfId="1" quotePrefix="1" applyNumberFormat="1" applyFont="1" applyBorder="1" applyAlignment="1">
      <alignment horizontal="center" vertical="center" wrapText="1"/>
    </xf>
    <xf numFmtId="0" fontId="4" fillId="0" borderId="15" xfId="1" quotePrefix="1" applyNumberFormat="1" applyFont="1" applyBorder="1" applyAlignment="1">
      <alignment horizontal="center" vertical="center" wrapText="1"/>
    </xf>
    <xf numFmtId="0" fontId="21" fillId="0" borderId="3" xfId="0" applyFont="1" applyBorder="1" applyAlignment="1">
      <alignment vertical="center" shrinkToFit="1"/>
    </xf>
    <xf numFmtId="0" fontId="21" fillId="0" borderId="19" xfId="0" applyFont="1" applyBorder="1" applyAlignment="1">
      <alignment horizontal="left" vertical="center"/>
    </xf>
    <xf numFmtId="0" fontId="13" fillId="0" borderId="23" xfId="0" applyFont="1" applyBorder="1" applyAlignment="1">
      <alignment vertical="center" wrapText="1"/>
    </xf>
    <xf numFmtId="0" fontId="4" fillId="0" borderId="41" xfId="0" applyFont="1" applyBorder="1" applyAlignment="1">
      <alignment horizontal="center" vertical="center" wrapText="1"/>
    </xf>
    <xf numFmtId="0" fontId="20" fillId="0" borderId="1" xfId="1" applyNumberFormat="1" applyFont="1" applyBorder="1" applyAlignment="1">
      <alignment horizontal="center" vertical="center"/>
    </xf>
    <xf numFmtId="0" fontId="20" fillId="0" borderId="19" xfId="1" applyNumberFormat="1" applyFont="1" applyBorder="1" applyAlignment="1">
      <alignment horizontal="center" vertical="center"/>
    </xf>
    <xf numFmtId="176" fontId="9" fillId="0" borderId="34" xfId="1" applyNumberFormat="1" applyFont="1" applyBorder="1" applyAlignment="1">
      <alignment horizontal="center" vertical="center"/>
    </xf>
    <xf numFmtId="0" fontId="25" fillId="0" borderId="34" xfId="0" applyFont="1" applyBorder="1" applyAlignment="1">
      <alignment horizontal="center" vertical="center"/>
    </xf>
    <xf numFmtId="176" fontId="9" fillId="0" borderId="43" xfId="1" applyNumberFormat="1" applyFont="1" applyBorder="1" applyAlignment="1">
      <alignment horizontal="center" vertical="center"/>
    </xf>
    <xf numFmtId="0" fontId="26" fillId="0" borderId="2" xfId="0" applyFont="1" applyBorder="1" applyAlignment="1">
      <alignment horizontal="center" vertical="center"/>
    </xf>
    <xf numFmtId="0" fontId="25" fillId="0" borderId="17" xfId="0" applyFont="1" applyBorder="1" applyAlignment="1">
      <alignment horizontal="center" vertical="center"/>
    </xf>
    <xf numFmtId="0" fontId="14" fillId="0" borderId="0" xfId="0" applyFont="1" applyProtection="1">
      <alignment vertical="center"/>
      <protection locked="0"/>
    </xf>
    <xf numFmtId="0" fontId="14" fillId="0" borderId="0" xfId="0" applyFont="1" applyAlignment="1" applyProtection="1">
      <alignment horizontal="center" vertical="center"/>
      <protection locked="0"/>
    </xf>
    <xf numFmtId="0" fontId="14" fillId="0" borderId="0" xfId="0" applyFont="1" applyAlignment="1" applyProtection="1">
      <alignment horizontal="left" vertical="center"/>
      <protection locked="0"/>
    </xf>
    <xf numFmtId="0" fontId="27" fillId="0" borderId="35" xfId="0" applyFont="1" applyBorder="1" applyAlignment="1" applyProtection="1">
      <alignment horizontal="center" vertical="center"/>
      <protection locked="0"/>
    </xf>
    <xf numFmtId="0" fontId="14" fillId="0" borderId="0" xfId="0" quotePrefix="1" applyFont="1" applyAlignment="1" applyProtection="1">
      <alignment horizontal="center" vertical="center" wrapText="1"/>
      <protection locked="0"/>
    </xf>
    <xf numFmtId="0" fontId="14" fillId="0" borderId="0" xfId="0" applyFont="1" applyAlignment="1" applyProtection="1">
      <alignment horizontal="center" vertical="center" textRotation="255"/>
      <protection locked="0"/>
    </xf>
    <xf numFmtId="0" fontId="14" fillId="0" borderId="26" xfId="0" applyFont="1" applyBorder="1" applyAlignment="1" applyProtection="1">
      <alignment horizontal="right" vertical="center" wrapText="1"/>
      <protection locked="0"/>
    </xf>
    <xf numFmtId="0" fontId="14" fillId="0" borderId="27" xfId="0" applyFont="1" applyBorder="1" applyAlignment="1" applyProtection="1">
      <alignment horizontal="right" vertical="center" wrapText="1"/>
      <protection locked="0"/>
    </xf>
    <xf numFmtId="0" fontId="14" fillId="0" borderId="27" xfId="0" applyFont="1" applyBorder="1" applyAlignment="1" applyProtection="1">
      <alignment horizontal="left" vertical="center" wrapText="1"/>
      <protection locked="0"/>
    </xf>
    <xf numFmtId="0" fontId="14" fillId="0" borderId="28" xfId="0" applyFont="1" applyBorder="1" applyAlignment="1" applyProtection="1">
      <alignment horizontal="left" vertical="center" wrapText="1"/>
      <protection locked="0"/>
    </xf>
    <xf numFmtId="0" fontId="14" fillId="0" borderId="18" xfId="0" applyFont="1" applyBorder="1" applyAlignment="1" applyProtection="1">
      <alignment horizontal="left" vertical="center"/>
      <protection locked="0"/>
    </xf>
    <xf numFmtId="0" fontId="14" fillId="0" borderId="0" xfId="0" applyFont="1" applyAlignment="1" applyProtection="1">
      <alignment horizontal="right" vertical="center" wrapText="1"/>
      <protection locked="0"/>
    </xf>
    <xf numFmtId="0" fontId="14" fillId="0" borderId="0" xfId="0" applyFont="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18" xfId="0" applyFont="1" applyBorder="1" applyProtection="1">
      <alignment vertical="center"/>
      <protection locked="0"/>
    </xf>
    <xf numFmtId="0" fontId="14" fillId="0" borderId="0" xfId="0" applyFont="1" applyAlignment="1" applyProtection="1">
      <alignment vertical="center" wrapText="1"/>
      <protection locked="0"/>
    </xf>
    <xf numFmtId="0" fontId="14" fillId="0" borderId="13" xfId="0" applyFont="1" applyBorder="1" applyAlignment="1" applyProtection="1">
      <alignment vertical="center" wrapText="1"/>
      <protection locked="0"/>
    </xf>
    <xf numFmtId="0" fontId="28" fillId="0" borderId="18" xfId="0" applyFont="1" applyBorder="1" applyAlignment="1" applyProtection="1">
      <alignment vertical="center" wrapText="1"/>
      <protection locked="0"/>
    </xf>
    <xf numFmtId="0" fontId="28" fillId="0" borderId="0" xfId="0" applyFont="1" applyProtection="1">
      <alignment vertical="center"/>
      <protection locked="0"/>
    </xf>
    <xf numFmtId="0" fontId="28" fillId="0" borderId="0" xfId="0" applyFont="1" applyAlignment="1" applyProtection="1">
      <alignment vertical="center" wrapText="1"/>
      <protection locked="0"/>
    </xf>
    <xf numFmtId="0" fontId="28" fillId="0" borderId="13" xfId="0" applyFont="1" applyBorder="1" applyAlignment="1" applyProtection="1">
      <alignment vertical="center" wrapText="1"/>
      <protection locked="0"/>
    </xf>
    <xf numFmtId="0" fontId="28" fillId="0" borderId="18" xfId="0" applyFont="1" applyBorder="1" applyProtection="1">
      <alignment vertical="center"/>
      <protection locked="0"/>
    </xf>
    <xf numFmtId="0" fontId="14" fillId="0" borderId="13" xfId="0" applyFont="1" applyBorder="1" applyProtection="1">
      <alignment vertical="center"/>
      <protection locked="0"/>
    </xf>
    <xf numFmtId="0" fontId="14" fillId="0" borderId="18" xfId="0" quotePrefix="1" applyFont="1" applyBorder="1" applyAlignment="1" applyProtection="1">
      <alignment horizontal="left" vertical="center"/>
      <protection locked="0"/>
    </xf>
    <xf numFmtId="0" fontId="9" fillId="0" borderId="0" xfId="0" applyFont="1" applyProtection="1">
      <alignment vertical="center"/>
      <protection locked="0"/>
    </xf>
    <xf numFmtId="0" fontId="7" fillId="0" borderId="31" xfId="0" applyFont="1" applyBorder="1" applyAlignment="1" applyProtection="1">
      <alignment vertical="center"/>
      <protection locked="0"/>
    </xf>
    <xf numFmtId="0" fontId="29" fillId="0" borderId="3" xfId="0" applyFont="1" applyBorder="1" applyAlignment="1">
      <alignment horizontal="center" vertical="center"/>
    </xf>
    <xf numFmtId="0" fontId="4" fillId="0" borderId="0" xfId="0" applyFont="1">
      <alignment vertical="center"/>
    </xf>
    <xf numFmtId="0" fontId="29" fillId="0" borderId="1" xfId="0" applyFont="1" applyBorder="1" applyAlignment="1">
      <alignment horizontal="center" vertical="center"/>
    </xf>
    <xf numFmtId="0" fontId="18" fillId="0" borderId="1" xfId="0" applyFont="1" applyBorder="1" applyAlignment="1">
      <alignment horizontal="center" vertical="center" wrapText="1"/>
    </xf>
    <xf numFmtId="0" fontId="4"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center" vertical="center"/>
    </xf>
    <xf numFmtId="0" fontId="6" fillId="0" borderId="0" xfId="0" applyFont="1" applyFill="1" applyAlignment="1">
      <alignment horizontal="right" vertical="center"/>
    </xf>
    <xf numFmtId="0" fontId="8" fillId="0" borderId="0" xfId="0" applyFont="1" applyFill="1">
      <alignment vertical="center"/>
    </xf>
    <xf numFmtId="0" fontId="5" fillId="0" borderId="0" xfId="0" applyFont="1" applyFill="1">
      <alignment vertical="center"/>
    </xf>
    <xf numFmtId="0" fontId="8" fillId="0" borderId="0" xfId="0" applyFont="1" applyFill="1" applyAlignment="1">
      <alignment horizontal="left" vertical="center"/>
    </xf>
    <xf numFmtId="0" fontId="8" fillId="0" borderId="0" xfId="0" applyFont="1" applyFill="1" applyAlignment="1">
      <alignment horizontal="center" vertical="center"/>
    </xf>
    <xf numFmtId="0" fontId="7" fillId="0" borderId="0" xfId="0" applyFont="1" applyFill="1">
      <alignment vertical="center"/>
    </xf>
    <xf numFmtId="0" fontId="4" fillId="0" borderId="12"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37" fontId="9" fillId="0" borderId="1" xfId="0" quotePrefix="1" applyNumberFormat="1" applyFont="1" applyFill="1" applyBorder="1" applyAlignment="1">
      <alignment horizontal="center" vertical="center" wrapText="1"/>
    </xf>
    <xf numFmtId="0" fontId="9" fillId="0" borderId="3" xfId="0" applyFont="1" applyFill="1" applyBorder="1" applyAlignment="1">
      <alignment horizontal="center" vertical="center"/>
    </xf>
    <xf numFmtId="0" fontId="9" fillId="0" borderId="19" xfId="0" applyFont="1" applyFill="1" applyBorder="1" applyAlignment="1">
      <alignment horizontal="center" vertical="center" textRotation="180"/>
    </xf>
    <xf numFmtId="0" fontId="9" fillId="0" borderId="2" xfId="0" quotePrefix="1" applyFont="1" applyFill="1" applyBorder="1" applyAlignment="1">
      <alignment horizontal="center" vertical="center"/>
    </xf>
    <xf numFmtId="177" fontId="9" fillId="0" borderId="14" xfId="0" applyNumberFormat="1" applyFont="1" applyFill="1" applyBorder="1" applyAlignment="1">
      <alignment horizontal="center" vertical="center" wrapText="1"/>
    </xf>
    <xf numFmtId="176" fontId="4" fillId="0" borderId="4" xfId="0" quotePrefix="1" applyNumberFormat="1" applyFont="1" applyFill="1" applyBorder="1" applyAlignment="1">
      <alignment horizontal="center" vertical="center" wrapText="1"/>
    </xf>
    <xf numFmtId="176" fontId="9" fillId="0" borderId="4" xfId="0" quotePrefix="1" applyNumberFormat="1"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4" xfId="0" applyFont="1" applyFill="1" applyBorder="1" applyAlignment="1">
      <alignment vertical="center" wrapText="1"/>
    </xf>
    <xf numFmtId="176" fontId="4" fillId="0" borderId="2" xfId="0" quotePrefix="1" applyNumberFormat="1" applyFont="1" applyFill="1" applyBorder="1" applyAlignment="1">
      <alignment horizontal="center" vertical="center" wrapText="1"/>
    </xf>
    <xf numFmtId="176" fontId="9" fillId="0" borderId="2" xfId="0" quotePrefix="1"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0" xfId="0" applyFont="1" applyFill="1" applyAlignment="1">
      <alignment horizontal="left" vertical="center"/>
    </xf>
    <xf numFmtId="0" fontId="7" fillId="0" borderId="0" xfId="0" applyFont="1" applyFill="1" applyAlignment="1">
      <alignment horizontal="center" vertical="center"/>
    </xf>
    <xf numFmtId="0" fontId="10" fillId="0" borderId="0" xfId="0" applyFont="1" applyFill="1" applyAlignment="1">
      <alignment horizontal="left" vertical="center"/>
    </xf>
    <xf numFmtId="0" fontId="7" fillId="0" borderId="0" xfId="0" applyFont="1" applyFill="1" applyAlignment="1">
      <alignment horizontal="right" vertical="center"/>
    </xf>
    <xf numFmtId="0" fontId="7" fillId="0" borderId="43" xfId="0" applyFont="1" applyFill="1" applyBorder="1" applyAlignment="1">
      <alignment horizontal="left" vertical="center" wrapText="1"/>
    </xf>
    <xf numFmtId="0" fontId="7" fillId="0" borderId="33" xfId="0" applyFont="1" applyFill="1" applyBorder="1" applyAlignment="1">
      <alignment horizontal="left" vertical="center" wrapText="1"/>
    </xf>
    <xf numFmtId="0" fontId="7" fillId="0" borderId="42" xfId="0" applyFont="1" applyFill="1" applyBorder="1" applyAlignment="1">
      <alignment horizontal="left" vertical="center" wrapText="1"/>
    </xf>
    <xf numFmtId="0" fontId="9" fillId="0" borderId="3" xfId="0" applyFont="1" applyFill="1" applyBorder="1" applyAlignment="1">
      <alignment horizontal="center" vertical="center"/>
    </xf>
    <xf numFmtId="0" fontId="9" fillId="0" borderId="19" xfId="0" applyFont="1" applyFill="1" applyBorder="1" applyAlignment="1">
      <alignment horizontal="center" vertical="center"/>
    </xf>
    <xf numFmtId="0" fontId="9" fillId="0" borderId="14" xfId="0" applyFont="1" applyFill="1" applyBorder="1" applyAlignment="1">
      <alignment horizontal="center" vertical="center"/>
    </xf>
    <xf numFmtId="0" fontId="4" fillId="0" borderId="0" xfId="0" applyFont="1" applyFill="1" applyAlignment="1">
      <alignment vertical="center"/>
    </xf>
    <xf numFmtId="0" fontId="7" fillId="0" borderId="23" xfId="0" applyFont="1" applyFill="1" applyBorder="1" applyAlignment="1">
      <alignment vertical="center" wrapText="1"/>
    </xf>
    <xf numFmtId="0" fontId="7" fillId="0" borderId="22" xfId="0" applyFont="1" applyFill="1" applyBorder="1" applyAlignment="1">
      <alignment vertical="center" wrapText="1"/>
    </xf>
    <xf numFmtId="0" fontId="7" fillId="0" borderId="41" xfId="0" applyFont="1" applyFill="1" applyBorder="1" applyAlignment="1">
      <alignment vertical="center" wrapText="1"/>
    </xf>
    <xf numFmtId="0" fontId="7" fillId="0" borderId="5"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7" fillId="0" borderId="37"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vertical="center"/>
    </xf>
    <xf numFmtId="0" fontId="9" fillId="0" borderId="2"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37"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20" xfId="0" applyFont="1" applyFill="1" applyBorder="1" applyAlignment="1">
      <alignment horizontal="center" vertical="center" wrapText="1"/>
    </xf>
    <xf numFmtId="0" fontId="7" fillId="0" borderId="34" xfId="0" applyFont="1" applyFill="1" applyBorder="1" applyAlignment="1">
      <alignment horizontal="center" vertical="center" wrapText="1"/>
    </xf>
    <xf numFmtId="0" fontId="7" fillId="0" borderId="43" xfId="0" applyFont="1" applyFill="1" applyBorder="1" applyAlignment="1">
      <alignment horizontal="center" vertical="center" wrapText="1"/>
    </xf>
    <xf numFmtId="0" fontId="7" fillId="0" borderId="31" xfId="0"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33" xfId="0" applyFont="1" applyFill="1" applyBorder="1" applyAlignment="1">
      <alignment horizontal="center" vertical="center" wrapText="1"/>
    </xf>
    <xf numFmtId="0" fontId="7" fillId="0" borderId="32"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42" xfId="0" applyFont="1" applyFill="1" applyBorder="1" applyAlignment="1">
      <alignment horizontal="center" vertical="center" wrapText="1"/>
    </xf>
    <xf numFmtId="0" fontId="7" fillId="0" borderId="19" xfId="0" quotePrefix="1" applyFont="1" applyFill="1" applyBorder="1" applyAlignment="1">
      <alignment horizontal="center" vertical="center" textRotation="255" wrapText="1"/>
    </xf>
    <xf numFmtId="0" fontId="7" fillId="0" borderId="2" xfId="0" quotePrefix="1" applyFont="1" applyFill="1" applyBorder="1" applyAlignment="1">
      <alignment horizontal="center" vertical="center" textRotation="255" wrapText="1"/>
    </xf>
    <xf numFmtId="0" fontId="7" fillId="0" borderId="3" xfId="0" quotePrefix="1" applyFont="1" applyFill="1" applyBorder="1" applyAlignment="1">
      <alignment horizontal="center" vertical="center" textRotation="255" wrapText="1"/>
    </xf>
    <xf numFmtId="0" fontId="7" fillId="0" borderId="14" xfId="0" quotePrefix="1" applyFont="1" applyFill="1" applyBorder="1" applyAlignment="1">
      <alignment horizontal="center" vertical="center" textRotation="255" wrapText="1"/>
    </xf>
    <xf numFmtId="0" fontId="7" fillId="0" borderId="19" xfId="0" applyFont="1" applyFill="1" applyBorder="1" applyAlignment="1">
      <alignment horizontal="center" vertical="center" wrapText="1"/>
    </xf>
    <xf numFmtId="0" fontId="7" fillId="0" borderId="14" xfId="0" quotePrefix="1" applyFont="1" applyFill="1" applyBorder="1" applyAlignment="1">
      <alignment horizontal="center" vertical="center" wrapText="1"/>
    </xf>
    <xf numFmtId="0" fontId="7" fillId="0" borderId="31" xfId="0" quotePrefix="1" applyFont="1" applyFill="1" applyBorder="1" applyAlignment="1">
      <alignment horizontal="center" vertical="center" wrapText="1"/>
    </xf>
    <xf numFmtId="0" fontId="7" fillId="0" borderId="15" xfId="0" quotePrefix="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0" quotePrefix="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42" xfId="0" applyFont="1" applyFill="1" applyBorder="1" applyAlignment="1">
      <alignment vertical="center" wrapText="1"/>
    </xf>
    <xf numFmtId="0" fontId="7" fillId="0" borderId="14" xfId="0" applyFont="1" applyFill="1" applyBorder="1" applyAlignment="1">
      <alignment horizontal="center" vertical="center" wrapText="1"/>
    </xf>
    <xf numFmtId="0" fontId="7" fillId="0" borderId="37" xfId="0" applyFont="1" applyFill="1" applyBorder="1" applyAlignment="1">
      <alignment vertical="center" wrapText="1"/>
    </xf>
    <xf numFmtId="0" fontId="7" fillId="0" borderId="44" xfId="0" applyFont="1" applyFill="1" applyBorder="1" applyAlignment="1">
      <alignment vertical="center" wrapText="1"/>
    </xf>
    <xf numFmtId="0" fontId="9" fillId="0" borderId="19" xfId="1" quotePrefix="1" applyNumberFormat="1" applyFont="1" applyFill="1" applyBorder="1" applyAlignment="1" applyProtection="1">
      <alignment horizontal="center" vertical="center"/>
    </xf>
    <xf numFmtId="0" fontId="9" fillId="0" borderId="14" xfId="1" quotePrefix="1" applyNumberFormat="1" applyFont="1" applyFill="1" applyBorder="1" applyAlignment="1" applyProtection="1">
      <alignment horizontal="center" vertical="center"/>
    </xf>
    <xf numFmtId="0" fontId="7" fillId="0" borderId="43" xfId="0" applyFont="1" applyFill="1" applyBorder="1" applyAlignment="1">
      <alignment vertical="center" wrapText="1"/>
    </xf>
    <xf numFmtId="0" fontId="7" fillId="0" borderId="33" xfId="0" applyFont="1" applyFill="1" applyBorder="1" applyAlignment="1">
      <alignment vertical="center" wrapText="1"/>
    </xf>
    <xf numFmtId="0" fontId="7" fillId="0" borderId="3"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5" xfId="0" quotePrefix="1" applyFont="1" applyFill="1" applyBorder="1" applyAlignment="1">
      <alignment horizontal="center" vertical="center" wrapText="1"/>
    </xf>
    <xf numFmtId="0" fontId="7" fillId="0" borderId="20" xfId="0" applyFont="1" applyFill="1" applyBorder="1" applyAlignment="1">
      <alignment horizontal="center" vertical="center"/>
    </xf>
    <xf numFmtId="0" fontId="7" fillId="0" borderId="34" xfId="0" applyFont="1" applyFill="1" applyBorder="1" applyAlignment="1">
      <alignment horizontal="center" vertical="center"/>
    </xf>
    <xf numFmtId="0" fontId="7" fillId="0" borderId="43"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40" xfId="0" applyFont="1" applyFill="1" applyBorder="1" applyAlignment="1">
      <alignment horizontal="center" vertical="center"/>
    </xf>
    <xf numFmtId="0" fontId="7" fillId="0" borderId="32"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42" xfId="0" applyFont="1" applyFill="1" applyBorder="1" applyAlignment="1">
      <alignment horizontal="center" vertical="center"/>
    </xf>
    <xf numFmtId="0" fontId="7" fillId="0" borderId="42" xfId="0" quotePrefix="1" applyFont="1" applyFill="1" applyBorder="1" applyAlignment="1">
      <alignment horizontal="left" vertical="center" wrapText="1"/>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wrapText="1"/>
    </xf>
    <xf numFmtId="0" fontId="10" fillId="0" borderId="38" xfId="0" applyFont="1" applyFill="1" applyBorder="1" applyAlignment="1">
      <alignment horizontal="center" vertical="center"/>
    </xf>
    <xf numFmtId="0" fontId="10" fillId="0" borderId="39"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33" xfId="0" applyFont="1" applyFill="1" applyBorder="1" applyAlignment="1">
      <alignment horizontal="center" vertical="center"/>
    </xf>
    <xf numFmtId="0" fontId="7" fillId="0" borderId="23"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41" xfId="0" applyFont="1" applyFill="1" applyBorder="1" applyAlignment="1">
      <alignment horizontal="center" vertical="center" wrapText="1"/>
    </xf>
    <xf numFmtId="0" fontId="7" fillId="0" borderId="19" xfId="0" applyFont="1" applyFill="1" applyBorder="1" applyAlignment="1">
      <alignment horizontal="center" vertical="center" textRotation="255" wrapText="1"/>
    </xf>
    <xf numFmtId="0" fontId="7" fillId="0" borderId="14" xfId="0" applyFont="1" applyFill="1" applyBorder="1" applyAlignment="1">
      <alignment horizontal="center" vertical="center" textRotation="255" wrapText="1"/>
    </xf>
    <xf numFmtId="0" fontId="15" fillId="0" borderId="0" xfId="0" applyFont="1" applyAlignment="1">
      <alignment horizontal="center" vertical="center"/>
    </xf>
    <xf numFmtId="0" fontId="14" fillId="0" borderId="0" xfId="0" applyFont="1" applyAlignment="1">
      <alignment horizontal="distributed" vertical="center"/>
    </xf>
    <xf numFmtId="0" fontId="4" fillId="0" borderId="3" xfId="0" applyFont="1" applyBorder="1" applyAlignment="1">
      <alignment horizontal="center" vertical="center"/>
    </xf>
    <xf numFmtId="0" fontId="4" fillId="0" borderId="14" xfId="0" applyFont="1" applyBorder="1" applyAlignment="1">
      <alignment horizontal="center" vertical="center"/>
    </xf>
    <xf numFmtId="0" fontId="4" fillId="0" borderId="19" xfId="0" applyFont="1" applyBorder="1" applyAlignment="1">
      <alignment horizontal="center" vertical="center"/>
    </xf>
    <xf numFmtId="0" fontId="13" fillId="0" borderId="3" xfId="0" applyFont="1" applyBorder="1" applyAlignment="1">
      <alignment horizontal="center" vertical="center" wrapText="1"/>
    </xf>
    <xf numFmtId="0" fontId="13" fillId="0" borderId="2" xfId="0" applyFont="1" applyBorder="1" applyAlignment="1">
      <alignment horizontal="center" vertical="center" wrapText="1"/>
    </xf>
    <xf numFmtId="0" fontId="19" fillId="0" borderId="3" xfId="0" applyFont="1" applyBorder="1" applyAlignment="1">
      <alignment horizontal="center" vertical="center"/>
    </xf>
    <xf numFmtId="0" fontId="19" fillId="0" borderId="2" xfId="0" applyFont="1" applyBorder="1" applyAlignment="1">
      <alignment horizontal="center" vertical="center"/>
    </xf>
    <xf numFmtId="0" fontId="4" fillId="0" borderId="20" xfId="0" applyFont="1" applyBorder="1" applyAlignment="1">
      <alignment horizontal="center" vertical="center"/>
    </xf>
    <xf numFmtId="0" fontId="4" fillId="0" borderId="43" xfId="0" applyFont="1" applyBorder="1" applyAlignment="1">
      <alignment horizontal="center" vertical="center"/>
    </xf>
    <xf numFmtId="0" fontId="4" fillId="0" borderId="15" xfId="0" applyFont="1" applyBorder="1" applyAlignment="1">
      <alignment horizontal="center" vertical="center"/>
    </xf>
    <xf numFmtId="0" fontId="4" fillId="0" borderId="40" xfId="0" applyFont="1" applyBorder="1" applyAlignment="1">
      <alignment horizontal="center" vertical="center"/>
    </xf>
    <xf numFmtId="0" fontId="4" fillId="0" borderId="19" xfId="0" applyFont="1" applyBorder="1" applyAlignment="1">
      <alignment horizontal="center" vertical="center" textRotation="255" wrapText="1"/>
    </xf>
    <xf numFmtId="0" fontId="4" fillId="0" borderId="19"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textRotation="255" wrapText="1"/>
    </xf>
    <xf numFmtId="0" fontId="4" fillId="0" borderId="2" xfId="0" applyFont="1" applyBorder="1" applyAlignment="1">
      <alignment horizontal="center" vertical="center" textRotation="255" wrapText="1"/>
    </xf>
    <xf numFmtId="0" fontId="4" fillId="0" borderId="24" xfId="0" quotePrefix="1" applyFont="1" applyBorder="1" applyAlignment="1">
      <alignment horizontal="center" vertical="center" textRotation="255" wrapText="1"/>
    </xf>
    <xf numFmtId="0" fontId="4" fillId="0" borderId="19" xfId="0" quotePrefix="1" applyFont="1" applyBorder="1" applyAlignment="1">
      <alignment horizontal="center" vertical="center" textRotation="255" wrapText="1"/>
    </xf>
    <xf numFmtId="0" fontId="4" fillId="0" borderId="2" xfId="0" quotePrefix="1" applyFont="1" applyBorder="1" applyAlignment="1">
      <alignment horizontal="center" vertical="center" textRotation="255" wrapText="1"/>
    </xf>
    <xf numFmtId="0" fontId="4" fillId="0" borderId="24" xfId="0" quotePrefix="1" applyFont="1" applyBorder="1" applyAlignment="1">
      <alignment horizontal="center" vertical="center" wrapText="1"/>
    </xf>
    <xf numFmtId="0" fontId="4" fillId="0" borderId="2" xfId="0" quotePrefix="1" applyFont="1" applyBorder="1" applyAlignment="1">
      <alignment horizontal="center" vertical="center" wrapText="1"/>
    </xf>
    <xf numFmtId="0" fontId="4" fillId="0" borderId="3" xfId="0" quotePrefix="1" applyFont="1" applyBorder="1" applyAlignment="1">
      <alignment horizontal="center" vertical="center" wrapText="1"/>
    </xf>
    <xf numFmtId="0" fontId="4" fillId="0" borderId="19" xfId="0" quotePrefix="1" applyFont="1" applyBorder="1" applyAlignment="1">
      <alignment horizontal="center" vertical="center" wrapText="1"/>
    </xf>
    <xf numFmtId="0" fontId="13" fillId="0" borderId="3" xfId="1" quotePrefix="1" applyNumberFormat="1" applyFont="1" applyBorder="1" applyAlignment="1">
      <alignment horizontal="center" vertical="center"/>
    </xf>
    <xf numFmtId="0" fontId="13" fillId="0" borderId="19" xfId="1" quotePrefix="1" applyNumberFormat="1" applyFont="1" applyBorder="1" applyAlignment="1">
      <alignment horizontal="center"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7" fillId="3" borderId="3" xfId="0" applyFont="1" applyFill="1" applyBorder="1" applyAlignment="1" applyProtection="1">
      <alignment horizontal="center" vertical="center" wrapText="1"/>
      <protection locked="0"/>
    </xf>
    <xf numFmtId="0" fontId="7" fillId="3" borderId="19"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center" vertical="center" wrapText="1"/>
      <protection locked="0"/>
    </xf>
    <xf numFmtId="0" fontId="13" fillId="0" borderId="19" xfId="0" applyFont="1" applyBorder="1" applyAlignment="1">
      <alignment horizontal="center" vertical="center" wrapText="1"/>
    </xf>
    <xf numFmtId="0" fontId="13" fillId="0" borderId="2" xfId="1" quotePrefix="1" applyNumberFormat="1" applyFont="1" applyBorder="1" applyAlignment="1">
      <alignment horizontal="center" vertical="center"/>
    </xf>
    <xf numFmtId="0" fontId="13" fillId="0" borderId="3" xfId="0" applyFont="1" applyBorder="1" applyAlignment="1">
      <alignment horizontal="center" vertical="center"/>
    </xf>
    <xf numFmtId="0" fontId="13" fillId="0" borderId="2" xfId="0" applyFont="1" applyBorder="1" applyAlignment="1">
      <alignment horizontal="center" vertical="center"/>
    </xf>
    <xf numFmtId="0" fontId="13" fillId="0" borderId="19" xfId="0" applyFont="1" applyBorder="1" applyAlignment="1">
      <alignment horizontal="center" vertical="center"/>
    </xf>
    <xf numFmtId="0" fontId="20" fillId="0" borderId="3" xfId="0" applyFont="1" applyBorder="1" applyAlignment="1">
      <alignment horizontal="center" vertical="center"/>
    </xf>
    <xf numFmtId="0" fontId="20" fillId="0" borderId="2" xfId="0" applyFont="1" applyBorder="1" applyAlignment="1">
      <alignment horizontal="center" vertical="center"/>
    </xf>
    <xf numFmtId="0" fontId="4" fillId="0" borderId="0" xfId="0" applyFont="1" applyAlignment="1">
      <alignment horizontal="left" vertical="center"/>
    </xf>
    <xf numFmtId="0" fontId="7" fillId="0" borderId="5" xfId="0" applyFont="1" applyBorder="1" applyAlignment="1" applyProtection="1">
      <alignment horizontal="left" vertical="center"/>
      <protection locked="0"/>
    </xf>
    <xf numFmtId="0" fontId="7" fillId="0" borderId="36" xfId="0" applyFont="1" applyBorder="1" applyAlignment="1" applyProtection="1">
      <alignment horizontal="left" vertical="center"/>
      <protection locked="0"/>
    </xf>
    <xf numFmtId="0" fontId="7" fillId="0" borderId="37" xfId="0" applyFont="1" applyBorder="1" applyAlignment="1" applyProtection="1">
      <alignment horizontal="left" vertical="center"/>
      <protection locked="0"/>
    </xf>
    <xf numFmtId="0" fontId="4" fillId="0" borderId="14" xfId="0" applyFont="1" applyBorder="1" applyAlignment="1">
      <alignment horizontal="center" vertical="center" wrapText="1"/>
    </xf>
    <xf numFmtId="0" fontId="4" fillId="0" borderId="43" xfId="1" quotePrefix="1" applyNumberFormat="1" applyFont="1" applyBorder="1" applyAlignment="1">
      <alignment horizontal="center" vertical="center" wrapText="1"/>
    </xf>
    <xf numFmtId="0" fontId="4" fillId="0" borderId="40" xfId="1" quotePrefix="1" applyNumberFormat="1" applyFont="1" applyBorder="1" applyAlignment="1">
      <alignment horizontal="center" vertical="center" wrapText="1"/>
    </xf>
    <xf numFmtId="0" fontId="4" fillId="0" borderId="1" xfId="0" quotePrefix="1" applyFont="1" applyBorder="1" applyAlignment="1">
      <alignment horizontal="center" vertical="center" wrapText="1"/>
    </xf>
    <xf numFmtId="0" fontId="9" fillId="0" borderId="5" xfId="0" applyFont="1" applyBorder="1" applyAlignment="1">
      <alignment horizontal="center" vertical="center"/>
    </xf>
    <xf numFmtId="0" fontId="9" fillId="0" borderId="37" xfId="0" applyFont="1" applyBorder="1" applyAlignment="1">
      <alignment horizontal="center" vertical="center"/>
    </xf>
    <xf numFmtId="0" fontId="9" fillId="0" borderId="0" xfId="0" applyFont="1" applyAlignment="1">
      <alignment horizontal="center" vertical="center"/>
    </xf>
    <xf numFmtId="179" fontId="13" fillId="0" borderId="3" xfId="0" applyNumberFormat="1" applyFont="1" applyBorder="1" applyAlignment="1">
      <alignment horizontal="center" vertical="center" wrapText="1"/>
    </xf>
    <xf numFmtId="179" fontId="13" fillId="0" borderId="19" xfId="0" applyNumberFormat="1" applyFont="1" applyBorder="1" applyAlignment="1">
      <alignment horizontal="center" vertical="center" wrapText="1"/>
    </xf>
    <xf numFmtId="179" fontId="13" fillId="0" borderId="2" xfId="0" applyNumberFormat="1" applyFont="1" applyBorder="1" applyAlignment="1">
      <alignment horizontal="center" vertical="center" wrapText="1"/>
    </xf>
    <xf numFmtId="0" fontId="4" fillId="0" borderId="3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2" xfId="0" applyFont="1" applyBorder="1" applyAlignment="1">
      <alignment horizontal="center" vertical="center" wrapText="1"/>
    </xf>
    <xf numFmtId="0" fontId="22" fillId="2" borderId="19" xfId="0" applyFont="1" applyFill="1" applyBorder="1" applyAlignment="1" applyProtection="1">
      <alignment horizontal="center" vertical="center"/>
      <protection locked="0"/>
    </xf>
    <xf numFmtId="0" fontId="22" fillId="2" borderId="2" xfId="0" applyFont="1" applyFill="1" applyBorder="1" applyAlignment="1" applyProtection="1">
      <alignment horizontal="center" vertical="center"/>
      <protection locked="0"/>
    </xf>
    <xf numFmtId="179" fontId="22" fillId="2" borderId="19" xfId="0" applyNumberFormat="1" applyFont="1" applyFill="1" applyBorder="1" applyAlignment="1" applyProtection="1">
      <alignment horizontal="center" vertical="center"/>
      <protection locked="0"/>
    </xf>
    <xf numFmtId="179" fontId="22" fillId="2" borderId="2" xfId="0" applyNumberFormat="1" applyFont="1" applyFill="1" applyBorder="1" applyAlignment="1" applyProtection="1">
      <alignment horizontal="center" vertical="center"/>
      <protection locked="0"/>
    </xf>
    <xf numFmtId="0" fontId="21" fillId="0" borderId="0" xfId="0" applyFont="1" applyAlignment="1">
      <alignment horizontal="left" vertical="center" wrapText="1"/>
    </xf>
    <xf numFmtId="0" fontId="21" fillId="0" borderId="13" xfId="0" applyFont="1" applyBorder="1" applyAlignment="1">
      <alignment horizontal="left" vertical="center" wrapText="1"/>
    </xf>
    <xf numFmtId="0" fontId="4" fillId="0" borderId="23"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4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 xfId="0" applyFont="1" applyBorder="1" applyAlignment="1">
      <alignment horizontal="center" vertical="center" wrapText="1"/>
    </xf>
    <xf numFmtId="0" fontId="13" fillId="0" borderId="20"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4" fillId="0" borderId="5"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 xfId="1" quotePrefix="1" applyNumberFormat="1" applyFont="1" applyBorder="1" applyAlignment="1">
      <alignment horizontal="center" vertical="center" wrapText="1"/>
    </xf>
    <xf numFmtId="0" fontId="4" fillId="0" borderId="14" xfId="1" quotePrefix="1" applyNumberFormat="1" applyFont="1" applyBorder="1" applyAlignment="1">
      <alignment horizontal="center" vertical="center" wrapText="1"/>
    </xf>
    <xf numFmtId="0" fontId="4" fillId="0" borderId="36" xfId="0" applyFont="1" applyBorder="1" applyAlignment="1">
      <alignment horizontal="center" vertical="center" wrapText="1"/>
    </xf>
    <xf numFmtId="0" fontId="7" fillId="0" borderId="5"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0" fontId="13" fillId="0" borderId="1" xfId="0" applyFont="1" applyBorder="1" applyAlignment="1">
      <alignment horizontal="center" vertical="center"/>
    </xf>
    <xf numFmtId="0" fontId="20" fillId="0" borderId="3" xfId="0" applyFont="1" applyBorder="1" applyAlignment="1">
      <alignment horizontal="center" vertical="center" wrapText="1"/>
    </xf>
    <xf numFmtId="0" fontId="20" fillId="0" borderId="19" xfId="0" applyFont="1" applyBorder="1" applyAlignment="1">
      <alignment horizontal="center" vertical="center" wrapText="1"/>
    </xf>
    <xf numFmtId="0" fontId="14" fillId="0" borderId="53" xfId="0" applyFont="1" applyBorder="1" applyAlignment="1" applyProtection="1">
      <alignment horizontal="center" vertical="center"/>
      <protection locked="0"/>
    </xf>
    <xf numFmtId="0" fontId="14" fillId="0" borderId="34"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14" fillId="0" borderId="60"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53" xfId="0" applyFont="1" applyBorder="1" applyAlignment="1" applyProtection="1">
      <alignment horizontal="center" vertical="center" wrapText="1"/>
      <protection locked="0"/>
    </xf>
    <xf numFmtId="0" fontId="14" fillId="0" borderId="34" xfId="0" applyFont="1" applyBorder="1" applyAlignment="1" applyProtection="1">
      <alignment horizontal="center" vertical="center" wrapText="1"/>
      <protection locked="0"/>
    </xf>
    <xf numFmtId="0" fontId="14" fillId="0" borderId="60"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14" fillId="0" borderId="53" xfId="0" quotePrefix="1" applyFont="1" applyBorder="1" applyAlignment="1" applyProtection="1">
      <alignment horizontal="center" vertical="center" wrapText="1"/>
      <protection locked="0"/>
    </xf>
    <xf numFmtId="0" fontId="14" fillId="0" borderId="34" xfId="0" quotePrefix="1" applyFont="1" applyBorder="1" applyAlignment="1" applyProtection="1">
      <alignment horizontal="center" vertical="center" wrapText="1"/>
      <protection locked="0"/>
    </xf>
    <xf numFmtId="0" fontId="14" fillId="0" borderId="18" xfId="0" quotePrefix="1" applyFont="1" applyBorder="1" applyAlignment="1" applyProtection="1">
      <alignment horizontal="center" vertical="center" wrapText="1"/>
      <protection locked="0"/>
    </xf>
    <xf numFmtId="0" fontId="14" fillId="0" borderId="0" xfId="0" quotePrefix="1" applyFont="1" applyBorder="1" applyAlignment="1" applyProtection="1">
      <alignment horizontal="center" vertical="center" wrapText="1"/>
      <protection locked="0"/>
    </xf>
    <xf numFmtId="0" fontId="14" fillId="0" borderId="21" xfId="0" quotePrefix="1" applyFont="1" applyBorder="1" applyAlignment="1" applyProtection="1">
      <alignment horizontal="center" vertical="center" wrapText="1"/>
      <protection locked="0"/>
    </xf>
    <xf numFmtId="0" fontId="14" fillId="0" borderId="9" xfId="0" quotePrefix="1"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14" fillId="0" borderId="36" xfId="0" applyFont="1" applyBorder="1" applyAlignment="1" applyProtection="1">
      <alignment horizontal="center" vertical="center" wrapText="1"/>
      <protection locked="0"/>
    </xf>
    <xf numFmtId="0" fontId="14" fillId="0" borderId="37" xfId="0" applyFont="1" applyBorder="1" applyAlignment="1" applyProtection="1">
      <alignment horizontal="center" vertical="center" wrapText="1"/>
      <protection locked="0"/>
    </xf>
    <xf numFmtId="0" fontId="14" fillId="0" borderId="32" xfId="0" applyFont="1" applyBorder="1" applyAlignment="1" applyProtection="1">
      <alignment horizontal="center" vertical="center" wrapText="1"/>
      <protection locked="0"/>
    </xf>
    <xf numFmtId="0" fontId="14" fillId="0" borderId="42" xfId="0" applyFont="1" applyBorder="1" applyAlignment="1" applyProtection="1">
      <alignment horizontal="center" vertical="center" wrapText="1"/>
      <protection locked="0"/>
    </xf>
    <xf numFmtId="0" fontId="14" fillId="0" borderId="20" xfId="0" applyFont="1" applyBorder="1" applyAlignment="1" applyProtection="1">
      <alignment horizontal="center" vertical="center" wrapText="1"/>
      <protection locked="0"/>
    </xf>
    <xf numFmtId="0" fontId="14" fillId="0" borderId="43" xfId="0" applyFont="1" applyBorder="1" applyAlignment="1" applyProtection="1">
      <alignment horizontal="center" vertical="center" wrapText="1"/>
      <protection locked="0"/>
    </xf>
    <xf numFmtId="0" fontId="14" fillId="0" borderId="5" xfId="0" applyFont="1" applyBorder="1" applyAlignment="1" applyProtection="1">
      <alignment horizontal="left" vertical="center"/>
      <protection locked="0"/>
    </xf>
    <xf numFmtId="0" fontId="14" fillId="0" borderId="36" xfId="0" applyFont="1" applyBorder="1" applyAlignment="1" applyProtection="1">
      <alignment horizontal="left" vertical="center"/>
      <protection locked="0"/>
    </xf>
    <xf numFmtId="0" fontId="14" fillId="0" borderId="65" xfId="0" applyFont="1" applyBorder="1" applyAlignment="1" applyProtection="1">
      <alignment horizontal="left" vertical="center"/>
      <protection locked="0"/>
    </xf>
    <xf numFmtId="0" fontId="14" fillId="0" borderId="1"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0" fontId="14" fillId="0" borderId="69" xfId="0" applyFont="1" applyBorder="1" applyAlignment="1" applyProtection="1">
      <alignment horizontal="center" vertical="center" wrapText="1"/>
      <protection locked="0"/>
    </xf>
    <xf numFmtId="0" fontId="14" fillId="0" borderId="31" xfId="0" applyFont="1" applyBorder="1" applyAlignment="1" applyProtection="1">
      <alignment horizontal="center" vertical="center" wrapText="1"/>
      <protection locked="0"/>
    </xf>
    <xf numFmtId="0" fontId="14" fillId="0" borderId="33" xfId="0" applyFont="1" applyBorder="1" applyAlignment="1" applyProtection="1">
      <alignment horizontal="center" vertical="center" wrapText="1"/>
      <protection locked="0"/>
    </xf>
    <xf numFmtId="0" fontId="14" fillId="0" borderId="45" xfId="0" applyFont="1" applyBorder="1" applyAlignment="1" applyProtection="1">
      <alignment horizontal="center" vertical="center" wrapText="1"/>
      <protection locked="0"/>
    </xf>
    <xf numFmtId="0" fontId="14" fillId="0" borderId="54" xfId="0" applyFont="1" applyBorder="1" applyAlignment="1" applyProtection="1">
      <alignment horizontal="center" vertical="center" wrapText="1"/>
      <protection locked="0"/>
    </xf>
    <xf numFmtId="49" fontId="14" fillId="0" borderId="70" xfId="0" applyNumberFormat="1" applyFont="1" applyBorder="1" applyAlignment="1" applyProtection="1">
      <alignment horizontal="left" vertical="center" indent="2"/>
      <protection locked="0"/>
    </xf>
    <xf numFmtId="49" fontId="14" fillId="0" borderId="36" xfId="0" applyNumberFormat="1" applyFont="1" applyBorder="1" applyAlignment="1" applyProtection="1">
      <alignment horizontal="left" vertical="center" indent="2"/>
      <protection locked="0"/>
    </xf>
    <xf numFmtId="49" fontId="14" fillId="0" borderId="65" xfId="0" applyNumberFormat="1" applyFont="1" applyBorder="1" applyAlignment="1" applyProtection="1">
      <alignment horizontal="left" vertical="center" indent="2"/>
      <protection locked="0"/>
    </xf>
    <xf numFmtId="0" fontId="27" fillId="0" borderId="46" xfId="0" applyFont="1" applyBorder="1" applyAlignment="1" applyProtection="1">
      <alignment horizontal="center" vertical="center"/>
      <protection locked="0"/>
    </xf>
    <xf numFmtId="0" fontId="27" fillId="0" borderId="55" xfId="0" applyFont="1" applyBorder="1" applyAlignment="1" applyProtection="1">
      <alignment horizontal="center" vertical="center"/>
      <protection locked="0"/>
    </xf>
    <xf numFmtId="0" fontId="14" fillId="0" borderId="34" xfId="0" applyFont="1" applyBorder="1" applyAlignment="1" applyProtection="1">
      <alignment horizontal="left" vertical="center" wrapText="1"/>
      <protection locked="0"/>
    </xf>
    <xf numFmtId="0" fontId="14" fillId="0" borderId="11" xfId="0" applyFont="1" applyBorder="1" applyAlignment="1" applyProtection="1">
      <alignment horizontal="left" vertical="center" wrapText="1"/>
      <protection locked="0"/>
    </xf>
    <xf numFmtId="0" fontId="14" fillId="0" borderId="0" xfId="0" applyFont="1" applyAlignment="1" applyProtection="1">
      <alignment horizontal="center" vertical="center" wrapText="1"/>
      <protection locked="0"/>
    </xf>
    <xf numFmtId="0" fontId="14" fillId="0" borderId="18" xfId="0" quotePrefix="1" applyFont="1" applyBorder="1" applyAlignment="1" applyProtection="1">
      <alignment horizontal="right" vertical="top" wrapText="1"/>
      <protection locked="0"/>
    </xf>
    <xf numFmtId="0" fontId="14" fillId="0" borderId="0" xfId="0" quotePrefix="1" applyFont="1" applyAlignment="1" applyProtection="1">
      <alignment horizontal="right" vertical="top" wrapText="1"/>
      <protection locked="0"/>
    </xf>
    <xf numFmtId="0" fontId="14" fillId="0" borderId="21" xfId="0" quotePrefix="1" applyFont="1" applyBorder="1" applyAlignment="1" applyProtection="1">
      <alignment horizontal="right" vertical="top" wrapText="1"/>
      <protection locked="0"/>
    </xf>
    <xf numFmtId="0" fontId="14" fillId="0" borderId="9" xfId="0" quotePrefix="1" applyFont="1" applyBorder="1" applyAlignment="1" applyProtection="1">
      <alignment horizontal="right" vertical="top" wrapText="1"/>
      <protection locked="0"/>
    </xf>
    <xf numFmtId="0" fontId="4" fillId="4" borderId="6" xfId="0" applyFont="1" applyFill="1" applyBorder="1" applyAlignment="1" applyProtection="1">
      <alignment horizontal="center" vertical="center"/>
      <protection locked="0"/>
    </xf>
    <xf numFmtId="0" fontId="4" fillId="4" borderId="7" xfId="0" applyFont="1" applyFill="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0" fontId="4" fillId="4" borderId="60" xfId="0" applyFont="1" applyFill="1" applyBorder="1" applyAlignment="1" applyProtection="1">
      <alignment horizontal="center" vertical="center"/>
      <protection locked="0"/>
    </xf>
    <xf numFmtId="0" fontId="4" fillId="4" borderId="11" xfId="0" applyFont="1" applyFill="1" applyBorder="1" applyAlignment="1" applyProtection="1">
      <alignment horizontal="center" vertical="center"/>
      <protection locked="0"/>
    </xf>
    <xf numFmtId="0" fontId="4" fillId="4" borderId="35" xfId="0" applyFont="1" applyFill="1" applyBorder="1" applyAlignment="1" applyProtection="1">
      <alignment horizontal="center" vertical="center"/>
      <protection locked="0"/>
    </xf>
    <xf numFmtId="0" fontId="14" fillId="0" borderId="53" xfId="0" applyFont="1" applyBorder="1" applyAlignment="1" applyProtection="1">
      <alignment horizontal="right" vertical="center"/>
      <protection locked="0"/>
    </xf>
    <xf numFmtId="0" fontId="14" fillId="0" borderId="34" xfId="0" applyFont="1" applyBorder="1" applyAlignment="1" applyProtection="1">
      <alignment horizontal="right" vertical="center"/>
      <protection locked="0"/>
    </xf>
    <xf numFmtId="0" fontId="14" fillId="0" borderId="18" xfId="0" applyFont="1" applyBorder="1" applyAlignment="1" applyProtection="1">
      <alignment horizontal="right" vertical="center"/>
      <protection locked="0"/>
    </xf>
    <xf numFmtId="0" fontId="14" fillId="0" borderId="0" xfId="0" applyFont="1" applyAlignment="1" applyProtection="1">
      <alignment horizontal="right" vertical="center"/>
      <protection locked="0"/>
    </xf>
    <xf numFmtId="0" fontId="14" fillId="0" borderId="18" xfId="0" applyFont="1" applyBorder="1" applyAlignment="1" applyProtection="1">
      <alignment horizontal="center" vertical="center" wrapText="1"/>
      <protection locked="0"/>
    </xf>
    <xf numFmtId="0" fontId="14" fillId="0" borderId="0" xfId="0" applyFont="1" applyAlignment="1" applyProtection="1">
      <alignment horizontal="center" vertical="center"/>
      <protection locked="0"/>
    </xf>
    <xf numFmtId="0" fontId="4" fillId="4" borderId="62" xfId="0" quotePrefix="1" applyFont="1" applyFill="1" applyBorder="1" applyAlignment="1" applyProtection="1">
      <alignment horizontal="center" vertical="center"/>
      <protection locked="0"/>
    </xf>
    <xf numFmtId="0" fontId="4" fillId="4" borderId="30" xfId="0" applyFont="1" applyFill="1" applyBorder="1" applyAlignment="1" applyProtection="1">
      <alignment horizontal="center" vertical="center"/>
      <protection locked="0"/>
    </xf>
    <xf numFmtId="0" fontId="4" fillId="4" borderId="63" xfId="0" applyFont="1" applyFill="1" applyBorder="1" applyAlignment="1" applyProtection="1">
      <alignment horizontal="center" vertical="center"/>
      <protection locked="0"/>
    </xf>
    <xf numFmtId="0" fontId="14" fillId="0" borderId="56" xfId="0" applyFont="1" applyBorder="1" applyAlignment="1" applyProtection="1">
      <alignment horizontal="left" vertical="center" wrapText="1"/>
      <protection locked="0"/>
    </xf>
    <xf numFmtId="0" fontId="14" fillId="0" borderId="0" xfId="0" applyFont="1" applyBorder="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0" xfId="0" applyFont="1" applyAlignment="1" applyProtection="1">
      <alignment horizontal="left" vertical="center"/>
      <protection locked="0"/>
    </xf>
    <xf numFmtId="0" fontId="14" fillId="0" borderId="13" xfId="0" applyFont="1" applyBorder="1" applyAlignment="1" applyProtection="1">
      <alignment horizontal="left" vertical="center"/>
      <protection locked="0"/>
    </xf>
    <xf numFmtId="0" fontId="14" fillId="0" borderId="0" xfId="0" applyFont="1" applyAlignment="1" applyProtection="1">
      <alignment horizontal="left" vertical="center" wrapText="1"/>
      <protection locked="0"/>
    </xf>
    <xf numFmtId="0" fontId="14" fillId="0" borderId="0" xfId="0" quotePrefix="1" applyFont="1" applyAlignment="1" applyProtection="1">
      <alignment horizontal="left" vertical="top" wrapText="1"/>
      <protection locked="0"/>
    </xf>
    <xf numFmtId="0" fontId="14" fillId="0" borderId="13" xfId="0" quotePrefix="1" applyFont="1" applyBorder="1" applyAlignment="1" applyProtection="1">
      <alignment horizontal="left" vertical="top" wrapText="1"/>
      <protection locked="0"/>
    </xf>
    <xf numFmtId="0" fontId="14" fillId="0" borderId="9" xfId="0" quotePrefix="1" applyFont="1" applyBorder="1" applyAlignment="1" applyProtection="1">
      <alignment horizontal="left" vertical="top" wrapText="1"/>
      <protection locked="0"/>
    </xf>
    <xf numFmtId="0" fontId="14" fillId="0" borderId="10" xfId="0" quotePrefix="1" applyFont="1" applyBorder="1" applyAlignment="1" applyProtection="1">
      <alignment horizontal="left" vertical="top" wrapText="1"/>
      <protection locked="0"/>
    </xf>
    <xf numFmtId="0" fontId="14" fillId="0" borderId="70" xfId="0" applyFont="1" applyBorder="1" applyAlignment="1" applyProtection="1">
      <alignment horizontal="left" vertical="center"/>
      <protection locked="0"/>
    </xf>
    <xf numFmtId="0" fontId="27" fillId="0" borderId="51" xfId="0" applyFont="1" applyBorder="1" applyAlignment="1" applyProtection="1">
      <alignment horizontal="center" vertical="center"/>
      <protection locked="0"/>
    </xf>
    <xf numFmtId="0" fontId="27" fillId="0" borderId="49" xfId="0" applyFont="1" applyBorder="1" applyAlignment="1" applyProtection="1">
      <alignment horizontal="center" vertical="center"/>
      <protection locked="0"/>
    </xf>
    <xf numFmtId="0" fontId="27" fillId="0" borderId="34" xfId="0" applyFont="1" applyBorder="1" applyAlignment="1" applyProtection="1">
      <alignment horizontal="center" vertical="center"/>
      <protection locked="0"/>
    </xf>
    <xf numFmtId="0" fontId="27" fillId="0" borderId="56" xfId="0" applyFont="1" applyBorder="1" applyAlignment="1" applyProtection="1">
      <alignment horizontal="center" vertical="center"/>
      <protection locked="0"/>
    </xf>
    <xf numFmtId="0" fontId="27" fillId="0" borderId="61" xfId="0" applyFont="1" applyBorder="1" applyAlignment="1" applyProtection="1">
      <alignment horizontal="center" vertical="center"/>
      <protection locked="0"/>
    </xf>
    <xf numFmtId="179" fontId="27" fillId="0" borderId="11" xfId="0" applyNumberFormat="1" applyFont="1" applyBorder="1" applyAlignment="1">
      <alignment horizontal="center" vertical="center" wrapText="1"/>
    </xf>
    <xf numFmtId="0" fontId="27" fillId="0" borderId="48" xfId="0" applyFont="1" applyBorder="1" applyAlignment="1" applyProtection="1">
      <alignment horizontal="center" vertical="center"/>
      <protection locked="0"/>
    </xf>
    <xf numFmtId="0" fontId="14" fillId="0" borderId="66" xfId="0" applyFont="1" applyBorder="1" applyAlignment="1" applyProtection="1">
      <alignment horizontal="center" vertical="center" wrapText="1"/>
      <protection locked="0"/>
    </xf>
    <xf numFmtId="0" fontId="14" fillId="0" borderId="67" xfId="0" applyFont="1" applyBorder="1" applyAlignment="1" applyProtection="1">
      <alignment horizontal="center" vertical="center" wrapText="1"/>
      <protection locked="0"/>
    </xf>
    <xf numFmtId="0" fontId="14" fillId="0" borderId="44" xfId="0" applyFont="1" applyBorder="1" applyAlignment="1" applyProtection="1">
      <alignment horizontal="center" vertical="center" wrapText="1"/>
      <protection locked="0"/>
    </xf>
    <xf numFmtId="0" fontId="27" fillId="0" borderId="64" xfId="0" applyFont="1" applyBorder="1" applyAlignment="1" applyProtection="1">
      <alignment horizontal="center" vertical="center"/>
      <protection locked="0"/>
    </xf>
    <xf numFmtId="0" fontId="14" fillId="0" borderId="0" xfId="0" applyFont="1" applyBorder="1" applyAlignment="1" applyProtection="1">
      <alignment horizontal="left" vertical="center"/>
      <protection locked="0"/>
    </xf>
    <xf numFmtId="0" fontId="14" fillId="0" borderId="11" xfId="0" applyFont="1" applyBorder="1" applyAlignment="1" applyProtection="1">
      <alignment horizontal="left" vertical="center"/>
      <protection locked="0"/>
    </xf>
    <xf numFmtId="0" fontId="14" fillId="0" borderId="35" xfId="0" applyFont="1" applyBorder="1" applyAlignment="1" applyProtection="1">
      <alignment horizontal="left" vertical="center"/>
      <protection locked="0"/>
    </xf>
    <xf numFmtId="0" fontId="14" fillId="0" borderId="47" xfId="0" applyFont="1" applyBorder="1" applyAlignment="1" applyProtection="1">
      <alignment horizontal="left" vertical="center"/>
      <protection locked="0"/>
    </xf>
    <xf numFmtId="0" fontId="14" fillId="0" borderId="50" xfId="0" applyFont="1" applyBorder="1" applyAlignment="1" applyProtection="1">
      <alignment horizontal="left" vertical="center"/>
      <protection locked="0"/>
    </xf>
    <xf numFmtId="0" fontId="14" fillId="0" borderId="9" xfId="0" applyFont="1" applyBorder="1" applyAlignment="1" applyProtection="1">
      <alignment horizontal="left" vertical="center"/>
      <protection locked="0"/>
    </xf>
    <xf numFmtId="0" fontId="14" fillId="0" borderId="10" xfId="0" applyFont="1" applyBorder="1" applyAlignment="1" applyProtection="1">
      <alignment horizontal="left" vertical="center"/>
      <protection locked="0"/>
    </xf>
    <xf numFmtId="0" fontId="27" fillId="0" borderId="52" xfId="0" applyFont="1" applyBorder="1" applyAlignment="1" applyProtection="1">
      <alignment horizontal="center" vertical="center"/>
      <protection locked="0"/>
    </xf>
    <xf numFmtId="0" fontId="14" fillId="0" borderId="57" xfId="0" applyFont="1" applyBorder="1" applyAlignment="1" applyProtection="1">
      <alignment horizontal="left" vertical="center"/>
      <protection locked="0"/>
    </xf>
    <xf numFmtId="0" fontId="14" fillId="0" borderId="58" xfId="0" applyFont="1" applyBorder="1" applyAlignment="1" applyProtection="1">
      <alignment horizontal="left" vertical="center"/>
      <protection locked="0"/>
    </xf>
    <xf numFmtId="0" fontId="14" fillId="0" borderId="59" xfId="0" applyFont="1" applyBorder="1" applyAlignment="1" applyProtection="1">
      <alignment horizontal="left" vertical="center"/>
      <protection locked="0"/>
    </xf>
    <xf numFmtId="0" fontId="14" fillId="0" borderId="57" xfId="0" applyFont="1" applyBorder="1" applyAlignment="1" applyProtection="1">
      <alignment horizontal="center" vertical="center"/>
      <protection locked="0"/>
    </xf>
    <xf numFmtId="0" fontId="14" fillId="0" borderId="58" xfId="0" applyFont="1" applyBorder="1" applyAlignment="1" applyProtection="1">
      <alignment horizontal="center" vertical="center"/>
      <protection locked="0"/>
    </xf>
    <xf numFmtId="0" fontId="14" fillId="0" borderId="59" xfId="0" applyFont="1" applyBorder="1" applyAlignment="1" applyProtection="1">
      <alignment horizontal="center" vertical="center"/>
      <protection locked="0"/>
    </xf>
    <xf numFmtId="0" fontId="4" fillId="4" borderId="18" xfId="0" quotePrefix="1" applyFont="1" applyFill="1" applyBorder="1" applyAlignment="1" applyProtection="1">
      <alignment horizontal="center" vertical="center"/>
      <protection locked="0"/>
    </xf>
    <xf numFmtId="0" fontId="4" fillId="4" borderId="0" xfId="0" applyFont="1" applyFill="1" applyAlignment="1" applyProtection="1">
      <alignment horizontal="center" vertical="center"/>
      <protection locked="0"/>
    </xf>
    <xf numFmtId="0" fontId="4" fillId="4" borderId="13" xfId="0" applyFont="1" applyFill="1" applyBorder="1" applyAlignment="1" applyProtection="1">
      <alignment horizontal="center" vertical="center"/>
      <protection locked="0"/>
    </xf>
    <xf numFmtId="0" fontId="14" fillId="0" borderId="27" xfId="0" applyFont="1" applyBorder="1" applyAlignment="1" applyProtection="1">
      <alignment horizontal="left" vertical="center"/>
      <protection locked="0"/>
    </xf>
    <xf numFmtId="0" fontId="14" fillId="0" borderId="28" xfId="0" applyFont="1" applyBorder="1" applyAlignment="1" applyProtection="1">
      <alignment horizontal="left" vertical="center"/>
      <protection locked="0"/>
    </xf>
    <xf numFmtId="0" fontId="14" fillId="0" borderId="0" xfId="0" applyFont="1" applyBorder="1" applyAlignment="1" applyProtection="1">
      <alignment horizontal="center" vertical="center" wrapText="1"/>
      <protection locked="0"/>
    </xf>
    <xf numFmtId="0" fontId="14" fillId="0" borderId="26" xfId="0" applyFont="1" applyBorder="1" applyAlignment="1" applyProtection="1">
      <alignment horizontal="center" vertical="center" wrapText="1"/>
      <protection locked="0"/>
    </xf>
    <xf numFmtId="0" fontId="14" fillId="0" borderId="27" xfId="0" applyFont="1" applyBorder="1" applyAlignment="1" applyProtection="1">
      <alignment horizontal="center" vertical="center" wrapText="1"/>
      <protection locked="0"/>
    </xf>
  </cellXfs>
  <cellStyles count="4">
    <cellStyle name="パーセント" xfId="1" builtinId="5"/>
    <cellStyle name="ハイパーリンク" xfId="2" builtinId="8"/>
    <cellStyle name="標準" xfId="0" builtinId="0"/>
    <cellStyle name="標準 2" xfId="3" xr:uid="{00000000-0005-0000-0000-000003000000}"/>
  </cellStyles>
  <dxfs count="25">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D5365D22-92D7-44EF-9939-0A73E7C072C2}"/>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49779</xdr:colOff>
      <xdr:row>23</xdr:row>
      <xdr:rowOff>4536</xdr:rowOff>
    </xdr:from>
    <xdr:ext cx="1382144" cy="2512786"/>
    <xdr:sp macro="" textlink="">
      <xdr:nvSpPr>
        <xdr:cNvPr id="3" name="四角形吹き出し 4">
          <a:extLst>
            <a:ext uri="{FF2B5EF4-FFF2-40B4-BE49-F238E27FC236}">
              <a16:creationId xmlns:a16="http://schemas.microsoft.com/office/drawing/2014/main" id="{84D03EAA-CC4F-4358-8A52-BDD8A6FACA30}"/>
            </a:ext>
          </a:extLst>
        </xdr:cNvPr>
        <xdr:cNvSpPr/>
      </xdr:nvSpPr>
      <xdr:spPr>
        <a:xfrm>
          <a:off x="14001636" y="10853965"/>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40912</xdr:colOff>
      <xdr:row>14</xdr:row>
      <xdr:rowOff>0</xdr:rowOff>
    </xdr:from>
    <xdr:to>
      <xdr:col>11</xdr:col>
      <xdr:colOff>669924</xdr:colOff>
      <xdr:row>20</xdr:row>
      <xdr:rowOff>217715</xdr:rowOff>
    </xdr:to>
    <xdr:sp macro="" textlink="">
      <xdr:nvSpPr>
        <xdr:cNvPr id="4" name="四角形吹き出し 8">
          <a:extLst>
            <a:ext uri="{FF2B5EF4-FFF2-40B4-BE49-F238E27FC236}">
              <a16:creationId xmlns:a16="http://schemas.microsoft.com/office/drawing/2014/main" id="{F1B9C9C2-19C5-4960-A13F-4A31DE74FC61}"/>
            </a:ext>
          </a:extLst>
        </xdr:cNvPr>
        <xdr:cNvSpPr/>
      </xdr:nvSpPr>
      <xdr:spPr>
        <a:xfrm>
          <a:off x="13992769" y="6479722"/>
          <a:ext cx="1372869" cy="3417207"/>
        </a:xfrm>
        <a:prstGeom prst="wedgeRectCallout">
          <a:avLst>
            <a:gd name="adj1" fmla="val -145981"/>
            <a:gd name="adj2" fmla="val 4767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10</xdr:col>
      <xdr:colOff>40912</xdr:colOff>
      <xdr:row>3</xdr:row>
      <xdr:rowOff>158750</xdr:rowOff>
    </xdr:from>
    <xdr:to>
      <xdr:col>11</xdr:col>
      <xdr:colOff>651780</xdr:colOff>
      <xdr:row>10</xdr:row>
      <xdr:rowOff>108857</xdr:rowOff>
    </xdr:to>
    <xdr:sp macro="" textlink="">
      <xdr:nvSpPr>
        <xdr:cNvPr id="6" name="四角形吹き出し 10">
          <a:extLst>
            <a:ext uri="{FF2B5EF4-FFF2-40B4-BE49-F238E27FC236}">
              <a16:creationId xmlns:a16="http://schemas.microsoft.com/office/drawing/2014/main" id="{2AB68268-F92D-42D2-8D04-99B1AA45DDD6}"/>
            </a:ext>
          </a:extLst>
        </xdr:cNvPr>
        <xdr:cNvSpPr/>
      </xdr:nvSpPr>
      <xdr:spPr>
        <a:xfrm>
          <a:off x="13992769" y="1093107"/>
          <a:ext cx="1354725" cy="4014107"/>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208643</xdr:colOff>
      <xdr:row>0</xdr:row>
      <xdr:rowOff>99785</xdr:rowOff>
    </xdr:from>
    <xdr:to>
      <xdr:col>11</xdr:col>
      <xdr:colOff>636595</xdr:colOff>
      <xdr:row>1</xdr:row>
      <xdr:rowOff>112839</xdr:rowOff>
    </xdr:to>
    <xdr:sp macro="" textlink="">
      <xdr:nvSpPr>
        <xdr:cNvPr id="7" name="四角形吹き出し 13">
          <a:extLst>
            <a:ext uri="{FF2B5EF4-FFF2-40B4-BE49-F238E27FC236}">
              <a16:creationId xmlns:a16="http://schemas.microsoft.com/office/drawing/2014/main" id="{305CF00B-3F42-43F0-A73B-7EE6C5D01829}"/>
            </a:ext>
          </a:extLst>
        </xdr:cNvPr>
        <xdr:cNvSpPr/>
      </xdr:nvSpPr>
      <xdr:spPr>
        <a:xfrm>
          <a:off x="13071929" y="99785"/>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62138</xdr:colOff>
      <xdr:row>29</xdr:row>
      <xdr:rowOff>303893</xdr:rowOff>
    </xdr:from>
    <xdr:ext cx="1369785" cy="3075215"/>
    <xdr:sp macro="" textlink="">
      <xdr:nvSpPr>
        <xdr:cNvPr id="14" name="四角形吹き出し 7">
          <a:extLst>
            <a:ext uri="{FF2B5EF4-FFF2-40B4-BE49-F238E27FC236}">
              <a16:creationId xmlns:a16="http://schemas.microsoft.com/office/drawing/2014/main" id="{A0DBB086-1772-473A-A64C-5B6A82BBDAE3}"/>
            </a:ext>
          </a:extLst>
        </xdr:cNvPr>
        <xdr:cNvSpPr/>
      </xdr:nvSpPr>
      <xdr:spPr>
        <a:xfrm>
          <a:off x="14013995" y="11588750"/>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11</xdr:col>
      <xdr:colOff>825500</xdr:colOff>
      <xdr:row>1</xdr:row>
      <xdr:rowOff>239013</xdr:rowOff>
    </xdr:to>
    <xdr:sp macro="" textlink="">
      <xdr:nvSpPr>
        <xdr:cNvPr id="2" name="Rectangle 4">
          <a:extLst>
            <a:ext uri="{FF2B5EF4-FFF2-40B4-BE49-F238E27FC236}">
              <a16:creationId xmlns:a16="http://schemas.microsoft.com/office/drawing/2014/main" id="{2440F60C-B7E8-4630-AE3A-5295CA9FED62}"/>
            </a:ext>
          </a:extLst>
        </xdr:cNvPr>
        <xdr:cNvSpPr>
          <a:spLocks noChangeArrowheads="1"/>
        </xdr:cNvSpPr>
      </xdr:nvSpPr>
      <xdr:spPr bwMode="auto">
        <a:xfrm>
          <a:off x="3519714" y="154215"/>
          <a:ext cx="12436929"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12</xdr:col>
      <xdr:colOff>199571</xdr:colOff>
      <xdr:row>1</xdr:row>
      <xdr:rowOff>81643</xdr:rowOff>
    </xdr:from>
    <xdr:to>
      <xdr:col>14</xdr:col>
      <xdr:colOff>650966</xdr:colOff>
      <xdr:row>2</xdr:row>
      <xdr:rowOff>72249</xdr:rowOff>
    </xdr:to>
    <xdr:sp macro="" textlink="">
      <xdr:nvSpPr>
        <xdr:cNvPr id="5" name="四角形吹き出し 15">
          <a:extLst>
            <a:ext uri="{FF2B5EF4-FFF2-40B4-BE49-F238E27FC236}">
              <a16:creationId xmlns:a16="http://schemas.microsoft.com/office/drawing/2014/main" id="{FBA6C994-CDFB-49F4-A195-22E91A1D2F6F}"/>
            </a:ext>
          </a:extLst>
        </xdr:cNvPr>
        <xdr:cNvSpPr/>
      </xdr:nvSpPr>
      <xdr:spPr>
        <a:xfrm>
          <a:off x="16419285" y="535214"/>
          <a:ext cx="2646681"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45086</xdr:colOff>
      <xdr:row>24</xdr:row>
      <xdr:rowOff>273507</xdr:rowOff>
    </xdr:from>
    <xdr:ext cx="1382144" cy="2512786"/>
    <xdr:sp macro="" textlink="">
      <xdr:nvSpPr>
        <xdr:cNvPr id="6" name="四角形吹き出し 11">
          <a:extLst>
            <a:ext uri="{FF2B5EF4-FFF2-40B4-BE49-F238E27FC236}">
              <a16:creationId xmlns:a16="http://schemas.microsoft.com/office/drawing/2014/main" id="{B6499AFB-F2AE-4554-BFB9-96D6EABE626D}"/>
            </a:ext>
          </a:extLst>
        </xdr:cNvPr>
        <xdr:cNvSpPr/>
      </xdr:nvSpPr>
      <xdr:spPr>
        <a:xfrm>
          <a:off x="17716229" y="11993793"/>
          <a:ext cx="1382144" cy="2512786"/>
        </a:xfrm>
        <a:prstGeom prst="wedgeRectCallout">
          <a:avLst>
            <a:gd name="adj1" fmla="val -263856"/>
            <a:gd name="adj2" fmla="val 9260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13</xdr:col>
      <xdr:colOff>45288</xdr:colOff>
      <xdr:row>17</xdr:row>
      <xdr:rowOff>190047</xdr:rowOff>
    </xdr:from>
    <xdr:to>
      <xdr:col>14</xdr:col>
      <xdr:colOff>674301</xdr:colOff>
      <xdr:row>24</xdr:row>
      <xdr:rowOff>101146</xdr:rowOff>
    </xdr:to>
    <xdr:sp macro="" textlink="">
      <xdr:nvSpPr>
        <xdr:cNvPr id="7" name="四角形吹き出し 14">
          <a:extLst>
            <a:ext uri="{FF2B5EF4-FFF2-40B4-BE49-F238E27FC236}">
              <a16:creationId xmlns:a16="http://schemas.microsoft.com/office/drawing/2014/main" id="{4C0B15B5-D1AA-422C-B55F-6FDBABAC6241}"/>
            </a:ext>
          </a:extLst>
        </xdr:cNvPr>
        <xdr:cNvSpPr/>
      </xdr:nvSpPr>
      <xdr:spPr>
        <a:xfrm>
          <a:off x="17716431" y="8717190"/>
          <a:ext cx="1372870" cy="3104242"/>
        </a:xfrm>
        <a:prstGeom prst="wedgeRectCallout">
          <a:avLst>
            <a:gd name="adj1" fmla="val -272848"/>
            <a:gd name="adj2" fmla="val 1439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oneCellAnchor>
    <xdr:from>
      <xdr:col>13</xdr:col>
      <xdr:colOff>66515</xdr:colOff>
      <xdr:row>31</xdr:row>
      <xdr:rowOff>64864</xdr:rowOff>
    </xdr:from>
    <xdr:ext cx="1369785" cy="3075215"/>
    <xdr:sp macro="" textlink="">
      <xdr:nvSpPr>
        <xdr:cNvPr id="8" name="四角形吹き出し 18">
          <a:extLst>
            <a:ext uri="{FF2B5EF4-FFF2-40B4-BE49-F238E27FC236}">
              <a16:creationId xmlns:a16="http://schemas.microsoft.com/office/drawing/2014/main" id="{3096BFF6-4CEB-4807-9878-D52986E3A469}"/>
            </a:ext>
          </a:extLst>
        </xdr:cNvPr>
        <xdr:cNvSpPr/>
      </xdr:nvSpPr>
      <xdr:spPr>
        <a:xfrm>
          <a:off x="17737658" y="14579150"/>
          <a:ext cx="1369785" cy="3075215"/>
        </a:xfrm>
        <a:prstGeom prst="wedgeRectCallout">
          <a:avLst>
            <a:gd name="adj1" fmla="val -268496"/>
            <a:gd name="adj2" fmla="val 1290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13</xdr:col>
      <xdr:colOff>63228</xdr:colOff>
      <xdr:row>5</xdr:row>
      <xdr:rowOff>199118</xdr:rowOff>
    </xdr:from>
    <xdr:to>
      <xdr:col>14</xdr:col>
      <xdr:colOff>674097</xdr:colOff>
      <xdr:row>15</xdr:row>
      <xdr:rowOff>0</xdr:rowOff>
    </xdr:to>
    <xdr:sp macro="" textlink="">
      <xdr:nvSpPr>
        <xdr:cNvPr id="11" name="四角形吹き出し 23">
          <a:extLst>
            <a:ext uri="{FF2B5EF4-FFF2-40B4-BE49-F238E27FC236}">
              <a16:creationId xmlns:a16="http://schemas.microsoft.com/office/drawing/2014/main" id="{02340467-0C1F-4DD8-B76D-BDF707334034}"/>
            </a:ext>
          </a:extLst>
        </xdr:cNvPr>
        <xdr:cNvSpPr/>
      </xdr:nvSpPr>
      <xdr:spPr>
        <a:xfrm>
          <a:off x="17734371" y="3537404"/>
          <a:ext cx="1354726"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201084</xdr:colOff>
      <xdr:row>41</xdr:row>
      <xdr:rowOff>0</xdr:rowOff>
    </xdr:from>
    <xdr:to>
      <xdr:col>33</xdr:col>
      <xdr:colOff>137708</xdr:colOff>
      <xdr:row>43</xdr:row>
      <xdr:rowOff>54660</xdr:rowOff>
    </xdr:to>
    <xdr:pic>
      <xdr:nvPicPr>
        <xdr:cNvPr id="9" name="図 8">
          <a:extLst>
            <a:ext uri="{FF2B5EF4-FFF2-40B4-BE49-F238E27FC236}">
              <a16:creationId xmlns:a16="http://schemas.microsoft.com/office/drawing/2014/main" id="{B14F9997-EEB6-411C-9493-4FE9D02F7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417" y="10763250"/>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111125</xdr:colOff>
      <xdr:row>11</xdr:row>
      <xdr:rowOff>0</xdr:rowOff>
    </xdr:from>
    <xdr:to>
      <xdr:col>33</xdr:col>
      <xdr:colOff>238772</xdr:colOff>
      <xdr:row>12</xdr:row>
      <xdr:rowOff>204295</xdr:rowOff>
    </xdr:to>
    <xdr:sp macro="" textlink="">
      <xdr:nvSpPr>
        <xdr:cNvPr id="8" name="AutoShape 3">
          <a:extLst>
            <a:ext uri="{FF2B5EF4-FFF2-40B4-BE49-F238E27FC236}">
              <a16:creationId xmlns:a16="http://schemas.microsoft.com/office/drawing/2014/main" id="{B782571B-C60F-4CC8-AF1C-BF75F42BE5B7}"/>
            </a:ext>
          </a:extLst>
        </xdr:cNvPr>
        <xdr:cNvSpPr>
          <a:spLocks noChangeArrowheads="1"/>
        </xdr:cNvSpPr>
      </xdr:nvSpPr>
      <xdr:spPr bwMode="auto">
        <a:xfrm>
          <a:off x="4968875" y="3381375"/>
          <a:ext cx="4175772" cy="450357"/>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xdr:from>
      <xdr:col>6</xdr:col>
      <xdr:colOff>148167</xdr:colOff>
      <xdr:row>44</xdr:row>
      <xdr:rowOff>18521</xdr:rowOff>
    </xdr:from>
    <xdr:to>
      <xdr:col>18</xdr:col>
      <xdr:colOff>176531</xdr:colOff>
      <xdr:row>46</xdr:row>
      <xdr:rowOff>47096</xdr:rowOff>
    </xdr:to>
    <xdr:sp macro="" textlink="">
      <xdr:nvSpPr>
        <xdr:cNvPr id="16" name="AutoShape 3">
          <a:extLst>
            <a:ext uri="{FF2B5EF4-FFF2-40B4-BE49-F238E27FC236}">
              <a16:creationId xmlns:a16="http://schemas.microsoft.com/office/drawing/2014/main" id="{86FE7DC3-D293-4C8E-80C8-4D0BF5BF15C0}"/>
            </a:ext>
          </a:extLst>
        </xdr:cNvPr>
        <xdr:cNvSpPr>
          <a:spLocks noChangeArrowheads="1"/>
        </xdr:cNvSpPr>
      </xdr:nvSpPr>
      <xdr:spPr bwMode="auto">
        <a:xfrm>
          <a:off x="1799167" y="11480271"/>
          <a:ext cx="3330364" cy="494242"/>
        </a:xfrm>
        <a:prstGeom prst="wedgeRectCallout">
          <a:avLst>
            <a:gd name="adj1" fmla="val 45476"/>
            <a:gd name="adj2" fmla="val -15551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19</xdr:col>
      <xdr:colOff>42864</xdr:colOff>
      <xdr:row>44</xdr:row>
      <xdr:rowOff>16207</xdr:rowOff>
    </xdr:from>
    <xdr:to>
      <xdr:col>34</xdr:col>
      <xdr:colOff>135996</xdr:colOff>
      <xdr:row>46</xdr:row>
      <xdr:rowOff>34393</xdr:rowOff>
    </xdr:to>
    <xdr:sp macro="" textlink="">
      <xdr:nvSpPr>
        <xdr:cNvPr id="17" name="AutoShape 3">
          <a:extLst>
            <a:ext uri="{FF2B5EF4-FFF2-40B4-BE49-F238E27FC236}">
              <a16:creationId xmlns:a16="http://schemas.microsoft.com/office/drawing/2014/main" id="{9E19F7D4-CC39-4C3C-8ECF-DC0726F484AE}"/>
            </a:ext>
          </a:extLst>
        </xdr:cNvPr>
        <xdr:cNvSpPr>
          <a:spLocks noChangeArrowheads="1"/>
        </xdr:cNvSpPr>
      </xdr:nvSpPr>
      <xdr:spPr bwMode="auto">
        <a:xfrm>
          <a:off x="5271031" y="11477957"/>
          <a:ext cx="4220632" cy="483853"/>
        </a:xfrm>
        <a:prstGeom prst="wedgeRectCallout">
          <a:avLst>
            <a:gd name="adj1" fmla="val 19676"/>
            <a:gd name="adj2" fmla="val -1027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3"/>
  <sheetViews>
    <sheetView tabSelected="1" view="pageBreakPreview" zoomScale="55" zoomScaleNormal="75" zoomScaleSheetLayoutView="55" workbookViewId="0">
      <selection activeCell="F31" sqref="F31:H31"/>
    </sheetView>
  </sheetViews>
  <sheetFormatPr defaultColWidth="8.75" defaultRowHeight="13.5" x14ac:dyDescent="0.15"/>
  <cols>
    <col min="1" max="1" width="2.5" style="128" customWidth="1"/>
    <col min="2" max="3" width="8.5" style="128" customWidth="1"/>
    <col min="4" max="4" width="18.75" style="128" customWidth="1"/>
    <col min="5" max="5" width="64.75" style="128" customWidth="1"/>
    <col min="6" max="6" width="36.75" style="128" customWidth="1"/>
    <col min="7" max="9" width="10.25" style="128" customWidth="1"/>
    <col min="10" max="10" width="10.25" style="130" customWidth="1"/>
    <col min="11" max="11" width="10.25" style="128" customWidth="1"/>
    <col min="12" max="12" width="12.5" style="130" customWidth="1"/>
    <col min="13" max="13" width="250.75" style="128" customWidth="1"/>
    <col min="14" max="16384" width="8.75" style="128"/>
  </cols>
  <sheetData>
    <row r="1" spans="2:14" ht="20.100000000000001" customHeight="1" thickBot="1" x14ac:dyDescent="0.2">
      <c r="E1" s="129"/>
      <c r="M1" s="131" t="s">
        <v>142</v>
      </c>
    </row>
    <row r="2" spans="2:14" ht="41.25" customHeight="1" thickBot="1" x14ac:dyDescent="0.2">
      <c r="B2" s="224" t="s">
        <v>0</v>
      </c>
      <c r="C2" s="225"/>
      <c r="D2" s="132" t="s">
        <v>1</v>
      </c>
      <c r="F2" s="133"/>
      <c r="G2" s="132" t="s">
        <v>2</v>
      </c>
      <c r="H2" s="133"/>
      <c r="I2" s="134" t="s">
        <v>133</v>
      </c>
      <c r="J2" s="135"/>
      <c r="K2" s="135"/>
      <c r="M2" s="132"/>
      <c r="N2" s="132"/>
    </row>
    <row r="3" spans="2:14" s="136" customFormat="1" ht="20.100000000000001" customHeight="1" x14ac:dyDescent="0.15">
      <c r="B3" s="226" t="s">
        <v>3</v>
      </c>
      <c r="C3" s="227"/>
      <c r="D3" s="177" t="s">
        <v>4</v>
      </c>
      <c r="E3" s="177" t="s">
        <v>5</v>
      </c>
      <c r="F3" s="212" t="s">
        <v>6</v>
      </c>
      <c r="G3" s="213"/>
      <c r="H3" s="214"/>
      <c r="I3" s="211" t="s">
        <v>7</v>
      </c>
      <c r="J3" s="169"/>
      <c r="K3" s="170"/>
      <c r="L3" s="197" t="s">
        <v>8</v>
      </c>
      <c r="M3" s="177" t="s">
        <v>9</v>
      </c>
    </row>
    <row r="4" spans="2:14" s="136" customFormat="1" ht="30" customHeight="1" thickBot="1" x14ac:dyDescent="0.2">
      <c r="B4" s="215"/>
      <c r="C4" s="217"/>
      <c r="D4" s="222"/>
      <c r="E4" s="222"/>
      <c r="F4" s="215"/>
      <c r="G4" s="216"/>
      <c r="H4" s="217"/>
      <c r="I4" s="137" t="s">
        <v>10</v>
      </c>
      <c r="J4" s="137" t="s">
        <v>11</v>
      </c>
      <c r="K4" s="7" t="s">
        <v>12</v>
      </c>
      <c r="L4" s="201"/>
      <c r="M4" s="222"/>
    </row>
    <row r="5" spans="2:14" s="136" customFormat="1" ht="30" customHeight="1" thickTop="1" x14ac:dyDescent="0.15">
      <c r="B5" s="231" t="s">
        <v>137</v>
      </c>
      <c r="C5" s="189" t="s">
        <v>139</v>
      </c>
      <c r="D5" s="193" t="s">
        <v>138</v>
      </c>
      <c r="E5" s="177" t="s">
        <v>13</v>
      </c>
      <c r="F5" s="168" t="s">
        <v>143</v>
      </c>
      <c r="G5" s="169"/>
      <c r="H5" s="170"/>
      <c r="I5" s="138">
        <v>5</v>
      </c>
      <c r="J5" s="161">
        <v>5</v>
      </c>
      <c r="K5" s="204">
        <f>SUM(J5:J32)</f>
        <v>69</v>
      </c>
      <c r="L5" s="193" t="s">
        <v>136</v>
      </c>
      <c r="M5" s="158" t="s">
        <v>144</v>
      </c>
    </row>
    <row r="6" spans="2:14" s="136" customFormat="1" ht="30" customHeight="1" x14ac:dyDescent="0.15">
      <c r="B6" s="231"/>
      <c r="C6" s="189"/>
      <c r="D6" s="199"/>
      <c r="E6" s="178"/>
      <c r="F6" s="168" t="s">
        <v>14</v>
      </c>
      <c r="G6" s="169"/>
      <c r="H6" s="170"/>
      <c r="I6" s="139">
        <v>0</v>
      </c>
      <c r="J6" s="173"/>
      <c r="K6" s="204"/>
      <c r="L6" s="193"/>
      <c r="M6" s="160"/>
    </row>
    <row r="7" spans="2:14" s="136" customFormat="1" ht="30" customHeight="1" x14ac:dyDescent="0.15">
      <c r="B7" s="231"/>
      <c r="C7" s="189"/>
      <c r="D7" s="193" t="s">
        <v>15</v>
      </c>
      <c r="E7" s="179" t="s">
        <v>16</v>
      </c>
      <c r="F7" s="218" t="s">
        <v>17</v>
      </c>
      <c r="G7" s="219"/>
      <c r="H7" s="220"/>
      <c r="I7" s="139">
        <v>5</v>
      </c>
      <c r="J7" s="162">
        <v>5</v>
      </c>
      <c r="K7" s="204"/>
      <c r="L7" s="193"/>
      <c r="M7" s="200" t="s">
        <v>145</v>
      </c>
    </row>
    <row r="8" spans="2:14" s="136" customFormat="1" ht="30" customHeight="1" x14ac:dyDescent="0.15">
      <c r="B8" s="231"/>
      <c r="C8" s="189"/>
      <c r="D8" s="193"/>
      <c r="E8" s="179"/>
      <c r="F8" s="174" t="s">
        <v>18</v>
      </c>
      <c r="G8" s="175"/>
      <c r="H8" s="176"/>
      <c r="I8" s="138">
        <v>0</v>
      </c>
      <c r="J8" s="162"/>
      <c r="K8" s="204"/>
      <c r="L8" s="193"/>
      <c r="M8" s="200"/>
    </row>
    <row r="9" spans="2:14" s="136" customFormat="1" ht="30" customHeight="1" x14ac:dyDescent="0.15">
      <c r="B9" s="231"/>
      <c r="C9" s="189"/>
      <c r="D9" s="193"/>
      <c r="E9" s="177" t="s">
        <v>19</v>
      </c>
      <c r="F9" s="174" t="s">
        <v>20</v>
      </c>
      <c r="G9" s="175"/>
      <c r="H9" s="176"/>
      <c r="I9" s="138">
        <v>5</v>
      </c>
      <c r="J9" s="161">
        <v>5</v>
      </c>
      <c r="K9" s="204"/>
      <c r="L9" s="193"/>
      <c r="M9" s="200" t="s">
        <v>146</v>
      </c>
    </row>
    <row r="10" spans="2:14" s="136" customFormat="1" ht="30" customHeight="1" x14ac:dyDescent="0.15">
      <c r="B10" s="231"/>
      <c r="C10" s="189"/>
      <c r="D10" s="193"/>
      <c r="E10" s="179"/>
      <c r="F10" s="174" t="s">
        <v>18</v>
      </c>
      <c r="G10" s="175"/>
      <c r="H10" s="176"/>
      <c r="I10" s="138">
        <v>0</v>
      </c>
      <c r="J10" s="162"/>
      <c r="K10" s="204"/>
      <c r="L10" s="193"/>
      <c r="M10" s="200"/>
    </row>
    <row r="11" spans="2:14" s="136" customFormat="1" ht="90" customHeight="1" x14ac:dyDescent="0.15">
      <c r="B11" s="231"/>
      <c r="C11" s="189"/>
      <c r="D11" s="193"/>
      <c r="E11" s="197" t="s">
        <v>21</v>
      </c>
      <c r="F11" s="168" t="s">
        <v>131</v>
      </c>
      <c r="G11" s="169"/>
      <c r="H11" s="170"/>
      <c r="I11" s="139">
        <v>9</v>
      </c>
      <c r="J11" s="161">
        <v>9</v>
      </c>
      <c r="K11" s="204"/>
      <c r="L11" s="193"/>
      <c r="M11" s="208" t="s">
        <v>147</v>
      </c>
    </row>
    <row r="12" spans="2:14" s="136" customFormat="1" ht="90" customHeight="1" x14ac:dyDescent="0.15">
      <c r="B12" s="231"/>
      <c r="C12" s="189"/>
      <c r="D12" s="193"/>
      <c r="E12" s="193"/>
      <c r="F12" s="168" t="s">
        <v>132</v>
      </c>
      <c r="G12" s="169"/>
      <c r="H12" s="170"/>
      <c r="I12" s="139">
        <v>7</v>
      </c>
      <c r="J12" s="162"/>
      <c r="K12" s="204"/>
      <c r="L12" s="193"/>
      <c r="M12" s="209"/>
    </row>
    <row r="13" spans="2:14" s="136" customFormat="1" ht="90" customHeight="1" x14ac:dyDescent="0.15">
      <c r="B13" s="231"/>
      <c r="C13" s="189"/>
      <c r="D13" s="193"/>
      <c r="E13" s="193"/>
      <c r="F13" s="168" t="s">
        <v>130</v>
      </c>
      <c r="G13" s="169"/>
      <c r="H13" s="170"/>
      <c r="I13" s="139">
        <v>3</v>
      </c>
      <c r="J13" s="162"/>
      <c r="K13" s="204"/>
      <c r="L13" s="193"/>
      <c r="M13" s="209"/>
    </row>
    <row r="14" spans="2:14" s="136" customFormat="1" ht="90" customHeight="1" x14ac:dyDescent="0.15">
      <c r="B14" s="231"/>
      <c r="C14" s="190"/>
      <c r="D14" s="199"/>
      <c r="E14" s="193"/>
      <c r="F14" s="174" t="s">
        <v>22</v>
      </c>
      <c r="G14" s="175"/>
      <c r="H14" s="176"/>
      <c r="I14" s="139">
        <v>0</v>
      </c>
      <c r="J14" s="162"/>
      <c r="K14" s="204"/>
      <c r="L14" s="193"/>
      <c r="M14" s="210"/>
    </row>
    <row r="15" spans="2:14" s="136" customFormat="1" ht="40.15" customHeight="1" x14ac:dyDescent="0.15">
      <c r="B15" s="231"/>
      <c r="C15" s="189" t="s">
        <v>140</v>
      </c>
      <c r="D15" s="179" t="s">
        <v>141</v>
      </c>
      <c r="E15" s="197" t="s">
        <v>148</v>
      </c>
      <c r="F15" s="168" t="s">
        <v>149</v>
      </c>
      <c r="G15" s="175"/>
      <c r="H15" s="176"/>
      <c r="I15" s="138">
        <v>5</v>
      </c>
      <c r="J15" s="161">
        <v>5</v>
      </c>
      <c r="K15" s="204"/>
      <c r="L15" s="193"/>
      <c r="M15" s="206" t="s">
        <v>134</v>
      </c>
    </row>
    <row r="16" spans="2:14" s="136" customFormat="1" ht="40.15" customHeight="1" x14ac:dyDescent="0.15">
      <c r="B16" s="231"/>
      <c r="C16" s="189"/>
      <c r="D16" s="179"/>
      <c r="E16" s="193"/>
      <c r="F16" s="168" t="s">
        <v>150</v>
      </c>
      <c r="G16" s="175"/>
      <c r="H16" s="176"/>
      <c r="I16" s="140">
        <v>3</v>
      </c>
      <c r="J16" s="162"/>
      <c r="K16" s="204"/>
      <c r="L16" s="193"/>
      <c r="M16" s="207"/>
    </row>
    <row r="17" spans="2:13" s="136" customFormat="1" ht="40.15" customHeight="1" x14ac:dyDescent="0.15">
      <c r="B17" s="231"/>
      <c r="C17" s="190"/>
      <c r="D17" s="178"/>
      <c r="E17" s="199"/>
      <c r="F17" s="174" t="s">
        <v>23</v>
      </c>
      <c r="G17" s="175"/>
      <c r="H17" s="176"/>
      <c r="I17" s="138">
        <v>0</v>
      </c>
      <c r="J17" s="173"/>
      <c r="K17" s="204"/>
      <c r="L17" s="193"/>
      <c r="M17" s="200"/>
    </row>
    <row r="18" spans="2:13" s="136" customFormat="1" ht="49.5" customHeight="1" x14ac:dyDescent="0.15">
      <c r="B18" s="231"/>
      <c r="C18" s="191" t="s">
        <v>24</v>
      </c>
      <c r="D18" s="177" t="s">
        <v>25</v>
      </c>
      <c r="E18" s="197" t="s">
        <v>26</v>
      </c>
      <c r="F18" s="174" t="s">
        <v>135</v>
      </c>
      <c r="G18" s="175"/>
      <c r="H18" s="176"/>
      <c r="I18" s="139">
        <v>20</v>
      </c>
      <c r="J18" s="162">
        <v>20</v>
      </c>
      <c r="K18" s="204"/>
      <c r="L18" s="193"/>
      <c r="M18" s="159" t="s">
        <v>151</v>
      </c>
    </row>
    <row r="19" spans="2:13" s="136" customFormat="1" ht="49.5" customHeight="1" x14ac:dyDescent="0.15">
      <c r="B19" s="231"/>
      <c r="C19" s="189"/>
      <c r="D19" s="178"/>
      <c r="E19" s="198"/>
      <c r="F19" s="174" t="s">
        <v>27</v>
      </c>
      <c r="G19" s="175"/>
      <c r="H19" s="176"/>
      <c r="I19" s="138">
        <v>0</v>
      </c>
      <c r="J19" s="173"/>
      <c r="K19" s="204"/>
      <c r="L19" s="193"/>
      <c r="M19" s="221"/>
    </row>
    <row r="20" spans="2:13" s="136" customFormat="1" ht="20.100000000000001" customHeight="1" x14ac:dyDescent="0.15">
      <c r="B20" s="231"/>
      <c r="C20" s="189"/>
      <c r="D20" s="177" t="s">
        <v>28</v>
      </c>
      <c r="E20" s="197" t="s">
        <v>29</v>
      </c>
      <c r="F20" s="180" t="s">
        <v>112</v>
      </c>
      <c r="G20" s="181"/>
      <c r="H20" s="182"/>
      <c r="I20" s="138">
        <v>10</v>
      </c>
      <c r="J20" s="161">
        <v>10</v>
      </c>
      <c r="K20" s="204"/>
      <c r="L20" s="193"/>
      <c r="M20" s="158" t="s">
        <v>127</v>
      </c>
    </row>
    <row r="21" spans="2:13" s="136" customFormat="1" ht="20.100000000000001" customHeight="1" x14ac:dyDescent="0.15">
      <c r="B21" s="231"/>
      <c r="C21" s="189"/>
      <c r="D21" s="179"/>
      <c r="E21" s="193"/>
      <c r="F21" s="180" t="s">
        <v>123</v>
      </c>
      <c r="G21" s="181"/>
      <c r="H21" s="182"/>
      <c r="I21" s="141"/>
      <c r="J21" s="162"/>
      <c r="K21" s="204"/>
      <c r="L21" s="193"/>
      <c r="M21" s="159"/>
    </row>
    <row r="22" spans="2:13" s="136" customFormat="1" ht="20.100000000000001" customHeight="1" x14ac:dyDescent="0.15">
      <c r="B22" s="231"/>
      <c r="C22" s="189"/>
      <c r="D22" s="179"/>
      <c r="E22" s="193"/>
      <c r="F22" s="183"/>
      <c r="G22" s="184"/>
      <c r="H22" s="185"/>
      <c r="I22" s="142" t="s">
        <v>30</v>
      </c>
      <c r="J22" s="162"/>
      <c r="K22" s="204"/>
      <c r="L22" s="193"/>
      <c r="M22" s="159"/>
    </row>
    <row r="23" spans="2:13" s="136" customFormat="1" ht="20.100000000000001" customHeight="1" x14ac:dyDescent="0.15">
      <c r="B23" s="231"/>
      <c r="C23" s="189"/>
      <c r="D23" s="179"/>
      <c r="E23" s="193"/>
      <c r="F23" s="186"/>
      <c r="G23" s="187"/>
      <c r="H23" s="188"/>
      <c r="I23" s="143"/>
      <c r="J23" s="162"/>
      <c r="K23" s="204"/>
      <c r="L23" s="193"/>
      <c r="M23" s="159"/>
    </row>
    <row r="24" spans="2:13" s="136" customFormat="1" ht="20.100000000000001" customHeight="1" x14ac:dyDescent="0.15">
      <c r="B24" s="231"/>
      <c r="C24" s="189"/>
      <c r="D24" s="179"/>
      <c r="E24" s="193"/>
      <c r="F24" s="186" t="s">
        <v>113</v>
      </c>
      <c r="G24" s="187"/>
      <c r="H24" s="188"/>
      <c r="I24" s="143">
        <v>5</v>
      </c>
      <c r="J24" s="162"/>
      <c r="K24" s="204"/>
      <c r="L24" s="193"/>
      <c r="M24" s="159"/>
    </row>
    <row r="25" spans="2:13" s="136" customFormat="1" ht="20.100000000000001" customHeight="1" x14ac:dyDescent="0.15">
      <c r="B25" s="231"/>
      <c r="C25" s="189"/>
      <c r="D25" s="179"/>
      <c r="E25" s="193"/>
      <c r="F25" s="180" t="s">
        <v>114</v>
      </c>
      <c r="G25" s="181"/>
      <c r="H25" s="182"/>
      <c r="I25" s="138">
        <v>5</v>
      </c>
      <c r="J25" s="162"/>
      <c r="K25" s="204"/>
      <c r="L25" s="193"/>
      <c r="M25" s="159"/>
    </row>
    <row r="26" spans="2:13" s="136" customFormat="1" ht="20.100000000000001" customHeight="1" x14ac:dyDescent="0.15">
      <c r="B26" s="231"/>
      <c r="C26" s="189"/>
      <c r="D26" s="179"/>
      <c r="E26" s="193"/>
      <c r="F26" s="180" t="s">
        <v>124</v>
      </c>
      <c r="G26" s="181"/>
      <c r="H26" s="182"/>
      <c r="I26" s="141"/>
      <c r="J26" s="162"/>
      <c r="K26" s="204"/>
      <c r="L26" s="193"/>
      <c r="M26" s="159"/>
    </row>
    <row r="27" spans="2:13" s="136" customFormat="1" ht="20.100000000000001" customHeight="1" x14ac:dyDescent="0.15">
      <c r="B27" s="231"/>
      <c r="C27" s="189"/>
      <c r="D27" s="179"/>
      <c r="E27" s="193"/>
      <c r="F27" s="183"/>
      <c r="G27" s="184"/>
      <c r="H27" s="185"/>
      <c r="I27" s="142" t="s">
        <v>30</v>
      </c>
      <c r="J27" s="162"/>
      <c r="K27" s="204"/>
      <c r="L27" s="193"/>
      <c r="M27" s="159"/>
    </row>
    <row r="28" spans="2:13" s="136" customFormat="1" ht="20.100000000000001" customHeight="1" x14ac:dyDescent="0.15">
      <c r="B28" s="231"/>
      <c r="C28" s="189"/>
      <c r="D28" s="179"/>
      <c r="E28" s="193"/>
      <c r="F28" s="186"/>
      <c r="G28" s="187"/>
      <c r="H28" s="188"/>
      <c r="I28" s="143"/>
      <c r="J28" s="162"/>
      <c r="K28" s="204"/>
      <c r="L28" s="193"/>
      <c r="M28" s="159"/>
    </row>
    <row r="29" spans="2:13" s="136" customFormat="1" ht="20.100000000000001" customHeight="1" x14ac:dyDescent="0.15">
      <c r="B29" s="231"/>
      <c r="C29" s="189"/>
      <c r="D29" s="178"/>
      <c r="E29" s="199"/>
      <c r="F29" s="186" t="s">
        <v>115</v>
      </c>
      <c r="G29" s="187"/>
      <c r="H29" s="188"/>
      <c r="I29" s="143">
        <v>0</v>
      </c>
      <c r="J29" s="173"/>
      <c r="K29" s="204"/>
      <c r="L29" s="193"/>
      <c r="M29" s="160"/>
    </row>
    <row r="30" spans="2:13" s="136" customFormat="1" ht="30" customHeight="1" x14ac:dyDescent="0.15">
      <c r="B30" s="231"/>
      <c r="C30" s="189"/>
      <c r="D30" s="193" t="s">
        <v>31</v>
      </c>
      <c r="E30" s="183" t="s">
        <v>32</v>
      </c>
      <c r="F30" s="168" t="s">
        <v>33</v>
      </c>
      <c r="G30" s="169"/>
      <c r="H30" s="170"/>
      <c r="I30" s="141">
        <v>10</v>
      </c>
      <c r="J30" s="161">
        <v>10</v>
      </c>
      <c r="K30" s="204"/>
      <c r="L30" s="193"/>
      <c r="M30" s="200" t="s">
        <v>152</v>
      </c>
    </row>
    <row r="31" spans="2:13" s="136" customFormat="1" ht="30" customHeight="1" x14ac:dyDescent="0.15">
      <c r="B31" s="231"/>
      <c r="C31" s="189"/>
      <c r="D31" s="193"/>
      <c r="E31" s="195"/>
      <c r="F31" s="168" t="s">
        <v>34</v>
      </c>
      <c r="G31" s="169"/>
      <c r="H31" s="170"/>
      <c r="I31" s="138">
        <v>5</v>
      </c>
      <c r="J31" s="162"/>
      <c r="K31" s="204"/>
      <c r="L31" s="193"/>
      <c r="M31" s="202"/>
    </row>
    <row r="32" spans="2:13" s="136" customFormat="1" ht="30" customHeight="1" thickBot="1" x14ac:dyDescent="0.2">
      <c r="B32" s="232"/>
      <c r="C32" s="192"/>
      <c r="D32" s="194"/>
      <c r="E32" s="196"/>
      <c r="F32" s="168" t="s">
        <v>35</v>
      </c>
      <c r="G32" s="169"/>
      <c r="H32" s="170"/>
      <c r="I32" s="144">
        <v>0</v>
      </c>
      <c r="J32" s="163"/>
      <c r="K32" s="205"/>
      <c r="L32" s="201"/>
      <c r="M32" s="203"/>
    </row>
    <row r="33" spans="1:14" s="136" customFormat="1" ht="142.5" customHeight="1" thickTop="1" x14ac:dyDescent="0.15">
      <c r="B33" s="228" t="s">
        <v>116</v>
      </c>
      <c r="C33" s="229"/>
      <c r="D33" s="230"/>
      <c r="E33" s="165" t="s">
        <v>110</v>
      </c>
      <c r="F33" s="166"/>
      <c r="G33" s="166"/>
      <c r="H33" s="167"/>
      <c r="I33" s="145" t="s">
        <v>117</v>
      </c>
      <c r="J33" s="146"/>
      <c r="K33" s="13"/>
      <c r="L33" s="147" t="s">
        <v>36</v>
      </c>
      <c r="M33" s="148" t="s">
        <v>37</v>
      </c>
    </row>
    <row r="34" spans="1:14" s="136" customFormat="1" ht="142.5" customHeight="1" x14ac:dyDescent="0.15">
      <c r="B34" s="223" t="s">
        <v>106</v>
      </c>
      <c r="C34" s="223"/>
      <c r="D34" s="223"/>
      <c r="E34" s="171" t="s">
        <v>108</v>
      </c>
      <c r="F34" s="171"/>
      <c r="G34" s="171"/>
      <c r="H34" s="171"/>
      <c r="I34" s="149" t="s">
        <v>118</v>
      </c>
      <c r="J34" s="150"/>
      <c r="K34" s="14"/>
      <c r="L34" s="151" t="s">
        <v>107</v>
      </c>
      <c r="M34" s="152" t="s">
        <v>109</v>
      </c>
    </row>
    <row r="35" spans="1:14" s="136" customFormat="1" ht="45" customHeight="1" x14ac:dyDescent="0.15">
      <c r="I35" s="153" t="s">
        <v>38</v>
      </c>
      <c r="J35" s="15">
        <f>SUM(K5:K32)</f>
        <v>69</v>
      </c>
      <c r="K35" s="154"/>
      <c r="L35" s="155"/>
      <c r="M35" s="156" t="s">
        <v>39</v>
      </c>
    </row>
    <row r="36" spans="1:14" s="136" customFormat="1" ht="45" customHeight="1" x14ac:dyDescent="0.15">
      <c r="I36" s="153" t="s">
        <v>40</v>
      </c>
      <c r="J36" s="16">
        <v>10</v>
      </c>
      <c r="K36" s="154"/>
      <c r="L36" s="155"/>
    </row>
    <row r="37" spans="1:14" s="136" customFormat="1" ht="14.25" x14ac:dyDescent="0.15">
      <c r="I37" s="157"/>
      <c r="J37" s="155"/>
      <c r="L37" s="155"/>
    </row>
    <row r="38" spans="1:14" s="136" customFormat="1" ht="64.900000000000006" customHeight="1" x14ac:dyDescent="0.15">
      <c r="B38" s="171" t="s">
        <v>41</v>
      </c>
      <c r="C38" s="171"/>
      <c r="D38" s="171"/>
      <c r="E38" s="171" t="s">
        <v>42</v>
      </c>
      <c r="F38" s="171"/>
      <c r="G38" s="171"/>
      <c r="H38" s="171"/>
      <c r="I38" s="171"/>
      <c r="J38" s="171"/>
      <c r="K38" s="171"/>
      <c r="L38" s="172"/>
      <c r="M38" s="172"/>
    </row>
    <row r="39" spans="1:14" ht="23.25" customHeight="1" x14ac:dyDescent="0.15">
      <c r="C39" s="136"/>
      <c r="D39" s="136"/>
      <c r="E39" s="136"/>
    </row>
    <row r="40" spans="1:14" x14ac:dyDescent="0.15">
      <c r="E40" s="17"/>
      <c r="K40" s="18"/>
    </row>
    <row r="41" spans="1:14" s="130" customFormat="1" x14ac:dyDescent="0.15">
      <c r="A41" s="128"/>
      <c r="B41" s="128"/>
      <c r="C41" s="128"/>
      <c r="D41" s="128"/>
      <c r="E41" s="164"/>
      <c r="F41" s="164"/>
      <c r="G41" s="128"/>
      <c r="H41" s="128"/>
      <c r="I41" s="128"/>
      <c r="J41" s="128"/>
      <c r="K41" s="128"/>
      <c r="M41" s="128"/>
      <c r="N41" s="128"/>
    </row>
    <row r="42" spans="1:14" s="130" customFormat="1" x14ac:dyDescent="0.15">
      <c r="A42" s="128"/>
      <c r="B42" s="128"/>
      <c r="C42" s="128"/>
      <c r="D42" s="128"/>
      <c r="E42" s="128"/>
      <c r="F42" s="128"/>
      <c r="G42" s="128"/>
      <c r="H42" s="128"/>
      <c r="I42" s="128"/>
      <c r="K42" s="128"/>
      <c r="M42" s="128"/>
      <c r="N42" s="128"/>
    </row>
    <row r="43" spans="1:14" s="130" customFormat="1" x14ac:dyDescent="0.15">
      <c r="A43" s="128"/>
      <c r="B43" s="128"/>
      <c r="C43" s="128"/>
      <c r="D43" s="128"/>
      <c r="E43" s="128"/>
      <c r="F43" s="128"/>
      <c r="G43" s="128"/>
      <c r="H43" s="128"/>
      <c r="I43" s="128"/>
      <c r="K43" s="128"/>
      <c r="M43" s="128"/>
      <c r="N43" s="128"/>
    </row>
  </sheetData>
  <sheetProtection sheet="1" selectLockedCells="1" selectUnlockedCells="1"/>
  <mergeCells count="75">
    <mergeCell ref="M18:M19"/>
    <mergeCell ref="M3:M4"/>
    <mergeCell ref="B34:D34"/>
    <mergeCell ref="E34:H34"/>
    <mergeCell ref="B2:C2"/>
    <mergeCell ref="B3:C4"/>
    <mergeCell ref="E9:E10"/>
    <mergeCell ref="D3:D4"/>
    <mergeCell ref="E3:E4"/>
    <mergeCell ref="C5:C14"/>
    <mergeCell ref="E7:E8"/>
    <mergeCell ref="E15:E17"/>
    <mergeCell ref="B33:D33"/>
    <mergeCell ref="B5:B32"/>
    <mergeCell ref="D5:D6"/>
    <mergeCell ref="D7:D14"/>
    <mergeCell ref="E5:E6"/>
    <mergeCell ref="F8:H8"/>
    <mergeCell ref="F13:H13"/>
    <mergeCell ref="F7:H7"/>
    <mergeCell ref="E11:E14"/>
    <mergeCell ref="F10:H10"/>
    <mergeCell ref="F11:H11"/>
    <mergeCell ref="F14:H14"/>
    <mergeCell ref="F12:H12"/>
    <mergeCell ref="I3:K3"/>
    <mergeCell ref="J11:J14"/>
    <mergeCell ref="F5:H5"/>
    <mergeCell ref="F3:H4"/>
    <mergeCell ref="J9:J10"/>
    <mergeCell ref="M9:M10"/>
    <mergeCell ref="F6:H6"/>
    <mergeCell ref="L3:L4"/>
    <mergeCell ref="M5:M6"/>
    <mergeCell ref="J5:J6"/>
    <mergeCell ref="L5:L32"/>
    <mergeCell ref="M30:M32"/>
    <mergeCell ref="K5:K32"/>
    <mergeCell ref="M15:M17"/>
    <mergeCell ref="F15:H15"/>
    <mergeCell ref="F9:H9"/>
    <mergeCell ref="F16:H16"/>
    <mergeCell ref="F29:H29"/>
    <mergeCell ref="M11:M14"/>
    <mergeCell ref="M7:M8"/>
    <mergeCell ref="J7:J8"/>
    <mergeCell ref="F18:H18"/>
    <mergeCell ref="F19:H19"/>
    <mergeCell ref="F20:H20"/>
    <mergeCell ref="F24:H24"/>
    <mergeCell ref="F25:H25"/>
    <mergeCell ref="B38:D38"/>
    <mergeCell ref="E38:M38"/>
    <mergeCell ref="J15:J17"/>
    <mergeCell ref="F17:H17"/>
    <mergeCell ref="D18:D19"/>
    <mergeCell ref="D15:D17"/>
    <mergeCell ref="D20:D29"/>
    <mergeCell ref="J18:J19"/>
    <mergeCell ref="J20:J29"/>
    <mergeCell ref="F21:H23"/>
    <mergeCell ref="C15:C17"/>
    <mergeCell ref="C18:C32"/>
    <mergeCell ref="D30:D32"/>
    <mergeCell ref="E30:E32"/>
    <mergeCell ref="F31:H31"/>
    <mergeCell ref="E18:E19"/>
    <mergeCell ref="M20:M29"/>
    <mergeCell ref="J30:J32"/>
    <mergeCell ref="E41:F41"/>
    <mergeCell ref="E33:H33"/>
    <mergeCell ref="F30:H30"/>
    <mergeCell ref="E20:E29"/>
    <mergeCell ref="F32:H32"/>
    <mergeCell ref="F26:H28"/>
  </mergeCells>
  <phoneticPr fontId="2"/>
  <conditionalFormatting sqref="J36">
    <cfRule type="expression" dxfId="24" priority="1" stopIfTrue="1">
      <formula>$J$36="型選択"</formula>
    </cfRule>
  </conditionalFormatting>
  <printOptions horizontalCentered="1"/>
  <pageMargins left="0.39370078740157483" right="0.39370078740157483" top="0.39370078740157483" bottom="0.19685039370078741" header="0.19685039370078741" footer="0.27559055118110237"/>
  <pageSetup paperSize="8" scale="43" fitToHeight="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O21" sqref="O21"/>
    </sheetView>
  </sheetViews>
  <sheetFormatPr defaultColWidth="3.125" defaultRowHeight="18" customHeight="1" x14ac:dyDescent="0.15"/>
  <cols>
    <col min="1" max="16384" width="3.125" style="19"/>
  </cols>
  <sheetData>
    <row r="3" spans="1:27" ht="18" customHeight="1" x14ac:dyDescent="0.15">
      <c r="AA3" s="20" t="s">
        <v>43</v>
      </c>
    </row>
    <row r="5" spans="1:27" ht="18" customHeight="1" x14ac:dyDescent="0.15">
      <c r="A5" s="233" t="s">
        <v>44</v>
      </c>
      <c r="B5" s="233"/>
      <c r="C5" s="233"/>
      <c r="D5" s="233"/>
      <c r="E5" s="233"/>
      <c r="F5" s="233"/>
      <c r="G5" s="233"/>
      <c r="H5" s="233"/>
      <c r="I5" s="233"/>
      <c r="J5" s="233"/>
      <c r="K5" s="233"/>
      <c r="L5" s="233"/>
      <c r="M5" s="233"/>
      <c r="N5" s="233"/>
      <c r="O5" s="233"/>
      <c r="P5" s="233"/>
      <c r="Q5" s="233"/>
      <c r="R5" s="233"/>
      <c r="S5" s="233"/>
      <c r="T5" s="233"/>
      <c r="U5" s="233"/>
      <c r="V5" s="233"/>
      <c r="W5" s="233"/>
      <c r="X5" s="233"/>
      <c r="Y5" s="233"/>
      <c r="Z5" s="233"/>
      <c r="AA5" s="233"/>
    </row>
    <row r="6" spans="1:27" ht="18" customHeight="1" x14ac:dyDescent="0.15">
      <c r="A6" s="233"/>
      <c r="B6" s="233"/>
      <c r="C6" s="233"/>
      <c r="D6" s="233"/>
      <c r="E6" s="233"/>
      <c r="F6" s="233"/>
      <c r="G6" s="233"/>
      <c r="H6" s="233"/>
      <c r="I6" s="233"/>
      <c r="J6" s="233"/>
      <c r="K6" s="233"/>
      <c r="L6" s="233"/>
      <c r="M6" s="233"/>
      <c r="N6" s="233"/>
      <c r="O6" s="233"/>
      <c r="P6" s="233"/>
      <c r="Q6" s="233"/>
      <c r="R6" s="233"/>
      <c r="S6" s="233"/>
      <c r="T6" s="233"/>
      <c r="U6" s="233"/>
      <c r="V6" s="233"/>
      <c r="W6" s="233"/>
      <c r="X6" s="233"/>
      <c r="Y6" s="233"/>
      <c r="Z6" s="233"/>
      <c r="AA6" s="233"/>
    </row>
    <row r="9" spans="1:27" ht="18" customHeight="1" x14ac:dyDescent="0.15">
      <c r="B9" s="234" t="s">
        <v>45</v>
      </c>
      <c r="C9" s="234"/>
      <c r="D9" s="234"/>
      <c r="E9" s="234"/>
      <c r="F9" s="234"/>
      <c r="H9" s="19" t="s">
        <v>46</v>
      </c>
    </row>
    <row r="11" spans="1:27" ht="18" customHeight="1" x14ac:dyDescent="0.15">
      <c r="O11" s="19" t="s">
        <v>47</v>
      </c>
    </row>
    <row r="13" spans="1:27" ht="18" customHeight="1" x14ac:dyDescent="0.15">
      <c r="O13" s="19" t="s">
        <v>48</v>
      </c>
    </row>
    <row r="15" spans="1:27" ht="18" customHeight="1" x14ac:dyDescent="0.15">
      <c r="O15" s="19" t="s">
        <v>49</v>
      </c>
    </row>
    <row r="18" spans="2:20" ht="18" customHeight="1" x14ac:dyDescent="0.15">
      <c r="E18" s="20" t="s">
        <v>50</v>
      </c>
      <c r="F18" s="19" t="s">
        <v>51</v>
      </c>
      <c r="G18" s="21" t="s">
        <v>158</v>
      </c>
      <c r="H18" s="22"/>
      <c r="I18" s="22"/>
      <c r="J18" s="22"/>
      <c r="K18" s="22"/>
      <c r="L18" s="22"/>
      <c r="M18" s="22"/>
      <c r="N18" s="22"/>
      <c r="O18" s="22"/>
      <c r="P18" s="22"/>
      <c r="Q18" s="22"/>
      <c r="R18" s="22"/>
      <c r="S18" s="22"/>
      <c r="T18" s="22"/>
    </row>
    <row r="19" spans="2:20" ht="18" customHeight="1" x14ac:dyDescent="0.15">
      <c r="G19" s="22" t="s">
        <v>159</v>
      </c>
      <c r="H19" s="22"/>
      <c r="I19" s="22"/>
      <c r="J19" s="22"/>
      <c r="K19" s="22"/>
      <c r="L19" s="22"/>
      <c r="M19" s="22"/>
      <c r="N19" s="22"/>
      <c r="O19" s="22"/>
      <c r="P19" s="22"/>
      <c r="Q19" s="22"/>
      <c r="R19" s="22"/>
      <c r="S19" s="22"/>
      <c r="T19" s="22"/>
    </row>
    <row r="20" spans="2:20" ht="18" customHeight="1" x14ac:dyDescent="0.15">
      <c r="G20" s="22"/>
      <c r="H20" s="22"/>
      <c r="I20" s="22"/>
      <c r="J20" s="22"/>
      <c r="K20" s="22"/>
      <c r="L20" s="22"/>
      <c r="M20" s="22"/>
      <c r="N20" s="22"/>
      <c r="O20" s="22"/>
      <c r="P20" s="22"/>
      <c r="Q20" s="22"/>
      <c r="R20" s="22"/>
      <c r="S20" s="22"/>
      <c r="T20" s="22"/>
    </row>
    <row r="21" spans="2:20" ht="18" customHeight="1" x14ac:dyDescent="0.15">
      <c r="E21" s="20"/>
      <c r="G21" s="22"/>
      <c r="H21" s="22"/>
      <c r="I21" s="22"/>
      <c r="J21" s="22"/>
      <c r="K21" s="22"/>
      <c r="L21" s="22"/>
      <c r="M21" s="22"/>
      <c r="N21" s="22"/>
      <c r="O21" s="22"/>
      <c r="P21" s="22"/>
      <c r="Q21" s="22"/>
      <c r="R21" s="22"/>
      <c r="S21" s="22"/>
      <c r="T21" s="22"/>
    </row>
    <row r="22" spans="2:20" ht="18" customHeight="1" x14ac:dyDescent="0.15">
      <c r="G22" s="22"/>
      <c r="H22" s="22"/>
      <c r="I22" s="22"/>
      <c r="J22" s="22"/>
      <c r="K22" s="22"/>
      <c r="L22" s="22"/>
      <c r="M22" s="22"/>
      <c r="N22" s="22"/>
      <c r="O22" s="22"/>
      <c r="P22" s="22"/>
      <c r="Q22" s="22"/>
      <c r="R22" s="22"/>
      <c r="S22" s="22"/>
      <c r="T22" s="22"/>
    </row>
    <row r="25" spans="2:20" ht="18" customHeight="1" x14ac:dyDescent="0.15">
      <c r="B25" s="19" t="s">
        <v>52</v>
      </c>
    </row>
    <row r="26" spans="2:20" ht="18" customHeight="1" x14ac:dyDescent="0.15">
      <c r="B26" s="19" t="s">
        <v>53</v>
      </c>
    </row>
    <row r="27" spans="2:20" ht="18" customHeight="1" x14ac:dyDescent="0.15">
      <c r="B27" s="19" t="s">
        <v>54</v>
      </c>
    </row>
    <row r="30" spans="2:20" ht="18" customHeight="1" x14ac:dyDescent="0.15">
      <c r="C30" s="19" t="s">
        <v>55</v>
      </c>
    </row>
    <row r="31" spans="2:20" ht="18" customHeight="1" x14ac:dyDescent="0.15">
      <c r="D31" s="19" t="s">
        <v>56</v>
      </c>
      <c r="G31" s="19" t="s">
        <v>51</v>
      </c>
      <c r="H31" s="19" t="s">
        <v>57</v>
      </c>
    </row>
    <row r="32" spans="2:20" ht="18" customHeight="1" x14ac:dyDescent="0.15">
      <c r="D32" s="19" t="s">
        <v>58</v>
      </c>
      <c r="G32" s="19" t="s">
        <v>51</v>
      </c>
      <c r="H32" s="19" t="s">
        <v>59</v>
      </c>
    </row>
    <row r="33" spans="1:27" ht="18" customHeight="1" x14ac:dyDescent="0.15">
      <c r="D33" s="19" t="s">
        <v>47</v>
      </c>
      <c r="G33" s="19" t="s">
        <v>51</v>
      </c>
      <c r="H33" s="19" t="s">
        <v>60</v>
      </c>
    </row>
    <row r="34" spans="1:27" ht="18" customHeight="1" x14ac:dyDescent="0.15">
      <c r="D34" s="19" t="s">
        <v>61</v>
      </c>
      <c r="G34" s="19" t="s">
        <v>51</v>
      </c>
      <c r="H34" s="19" t="s">
        <v>62</v>
      </c>
    </row>
    <row r="35" spans="1:27" ht="18" customHeight="1" x14ac:dyDescent="0.15">
      <c r="D35" s="19" t="s">
        <v>63</v>
      </c>
      <c r="G35" s="19" t="s">
        <v>51</v>
      </c>
      <c r="H35" s="19" t="s">
        <v>62</v>
      </c>
    </row>
    <row r="36" spans="1:27" ht="18" customHeight="1" x14ac:dyDescent="0.15">
      <c r="D36" s="19" t="s">
        <v>64</v>
      </c>
      <c r="G36" s="19" t="s">
        <v>51</v>
      </c>
      <c r="H36" s="23"/>
    </row>
    <row r="44" spans="1:27" ht="18" customHeight="1" x14ac:dyDescent="0.15">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3"/>
  <sheetViews>
    <sheetView view="pageBreakPreview" topLeftCell="A3" zoomScale="70" zoomScaleNormal="71" zoomScaleSheetLayoutView="70" workbookViewId="0">
      <selection activeCell="I7" sqref="I7:I8"/>
    </sheetView>
  </sheetViews>
  <sheetFormatPr defaultColWidth="8.75" defaultRowHeight="13.5" x14ac:dyDescent="0.15"/>
  <cols>
    <col min="1" max="1" width="2.5" style="1" customWidth="1"/>
    <col min="2" max="3" width="6.25" style="1" customWidth="1"/>
    <col min="4" max="4" width="17.75" style="1" customWidth="1"/>
    <col min="5" max="5" width="60.125" style="1" customWidth="1"/>
    <col min="6" max="7" width="10.75" style="1" customWidth="1"/>
    <col min="8" max="8" width="49.25" style="1" customWidth="1"/>
    <col min="9" max="9" width="20.75" style="4" customWidth="1"/>
    <col min="10" max="10" width="15.75" style="1" customWidth="1"/>
    <col min="11" max="13" width="10.75" style="1" customWidth="1"/>
    <col min="14" max="15" width="8.75" style="1"/>
    <col min="16" max="16" width="10.5" style="1" bestFit="1" customWidth="1"/>
    <col min="17" max="16384" width="8.75" style="1"/>
  </cols>
  <sheetData>
    <row r="1" spans="2:12" ht="30.75" customHeight="1" x14ac:dyDescent="0.15">
      <c r="B1" s="2" t="s">
        <v>119</v>
      </c>
      <c r="C1" s="25"/>
      <c r="D1" s="25"/>
      <c r="G1" s="26"/>
      <c r="H1" s="272"/>
      <c r="I1" s="272"/>
      <c r="J1" s="272"/>
    </row>
    <row r="2" spans="2:12" ht="23.25" x14ac:dyDescent="0.15">
      <c r="B2" s="27"/>
      <c r="C2" s="27"/>
      <c r="D2" s="27"/>
      <c r="E2" s="27"/>
      <c r="F2" s="280" t="s">
        <v>48</v>
      </c>
      <c r="G2" s="281"/>
      <c r="H2" s="273"/>
      <c r="I2" s="274"/>
      <c r="J2" s="275"/>
      <c r="K2" s="5"/>
      <c r="L2" s="5"/>
    </row>
    <row r="3" spans="2:12" ht="20.100000000000001" customHeight="1" x14ac:dyDescent="0.15">
      <c r="B3" s="242" t="s">
        <v>3</v>
      </c>
      <c r="C3" s="243"/>
      <c r="D3" s="235" t="s">
        <v>4</v>
      </c>
      <c r="E3" s="235" t="s">
        <v>5</v>
      </c>
      <c r="F3" s="235" t="s">
        <v>7</v>
      </c>
      <c r="G3" s="279" t="s">
        <v>65</v>
      </c>
      <c r="H3" s="279"/>
      <c r="I3" s="260" t="s">
        <v>66</v>
      </c>
      <c r="J3" s="277" t="s">
        <v>67</v>
      </c>
    </row>
    <row r="4" spans="2:12" ht="43.5" customHeight="1" thickBot="1" x14ac:dyDescent="0.2">
      <c r="B4" s="244"/>
      <c r="C4" s="245"/>
      <c r="D4" s="236"/>
      <c r="E4" s="236"/>
      <c r="F4" s="236"/>
      <c r="G4" s="6" t="s">
        <v>10</v>
      </c>
      <c r="H4" s="28" t="s">
        <v>68</v>
      </c>
      <c r="I4" s="276"/>
      <c r="J4" s="278"/>
    </row>
    <row r="5" spans="2:12" ht="30.4" customHeight="1" thickTop="1" x14ac:dyDescent="0.15">
      <c r="B5" s="246" t="s">
        <v>137</v>
      </c>
      <c r="C5" s="251" t="s">
        <v>156</v>
      </c>
      <c r="D5" s="254" t="s">
        <v>155</v>
      </c>
      <c r="E5" s="240" t="str">
        <f>IF(+'評価項目(標準)'!E5="","",+'評価項目(標準)'!E5)</f>
        <v>施工箇所地域における工事実績</v>
      </c>
      <c r="F5" s="270">
        <f>+IF(+'評価項目(標準)'!J5="","",+'評価項目(標準)'!J5)</f>
        <v>5</v>
      </c>
      <c r="G5" s="30">
        <f>+IF(+'評価項目(標準)'!I5="","",+'評価項目(標準)'!I5)</f>
        <v>5</v>
      </c>
      <c r="H5" s="31" t="str">
        <f>+IF(+'評価項目(標準)'!F5="","",+'評価項目(標準)'!F5)</f>
        <v>　伊賀市（旧青山町）内における工事実績あり</v>
      </c>
      <c r="I5" s="262"/>
      <c r="J5" s="267" t="str">
        <f>IF(I5="","",IF(I5=H5,G5,IF(I5=H6,G6)))</f>
        <v/>
      </c>
    </row>
    <row r="6" spans="2:12" ht="30.4" customHeight="1" x14ac:dyDescent="0.15">
      <c r="B6" s="246"/>
      <c r="C6" s="252"/>
      <c r="D6" s="255"/>
      <c r="E6" s="241"/>
      <c r="F6" s="271"/>
      <c r="G6" s="30">
        <f>+IF(+'評価項目(標準)'!I6="","",+'評価項目(標準)'!I6)</f>
        <v>0</v>
      </c>
      <c r="H6" s="31" t="str">
        <f>+IF(+'評価項目(標準)'!F6="","",+'評価項目(標準)'!F6)</f>
        <v>工事実績なし</v>
      </c>
      <c r="I6" s="264"/>
      <c r="J6" s="268"/>
    </row>
    <row r="7" spans="2:12" ht="30.4" customHeight="1" x14ac:dyDescent="0.15">
      <c r="B7" s="246"/>
      <c r="C7" s="252"/>
      <c r="D7" s="256" t="str">
        <f>IF(+'評価項目(標準)'!D7="","",+'評価項目(標準)'!D7)</f>
        <v>地域貢献度</v>
      </c>
      <c r="E7" s="237" t="str">
        <f>IF(+'評価項目(標準)'!E7="","",+'評価項目(標準)'!E7)</f>
        <v>地域維持型維持修繕業務委託（雪氷業務）元請実績</v>
      </c>
      <c r="F7" s="269">
        <f>+IF(+'評価項目(標準)'!J7="","",+'評価項目(標準)'!J7)</f>
        <v>5</v>
      </c>
      <c r="G7" s="9">
        <f>+IF(+'評価項目(標準)'!I7="","",+'評価項目(標準)'!I7)</f>
        <v>5</v>
      </c>
      <c r="H7" s="32" t="str">
        <f>+IF(+'評価項目(標準)'!F7="","",+'評価項目(標準)'!F7)</f>
        <v>有</v>
      </c>
      <c r="I7" s="263"/>
      <c r="J7" s="259" t="str">
        <f>IF(I7="","",IF(I7=H7,G7,IF(I7=H8,G8)))</f>
        <v/>
      </c>
    </row>
    <row r="8" spans="2:12" ht="30.4" customHeight="1" x14ac:dyDescent="0.15">
      <c r="B8" s="246"/>
      <c r="C8" s="252"/>
      <c r="D8" s="257"/>
      <c r="E8" s="237"/>
      <c r="F8" s="269"/>
      <c r="G8" s="8">
        <f>+IF(+'評価項目(標準)'!I8="","",+'評価項目(標準)'!I8)</f>
        <v>0</v>
      </c>
      <c r="H8" s="29" t="str">
        <f>+IF(+'評価項目(標準)'!F8="","",+'評価項目(標準)'!F8)</f>
        <v>無</v>
      </c>
      <c r="I8" s="263"/>
      <c r="J8" s="259"/>
    </row>
    <row r="9" spans="2:12" ht="30.4" customHeight="1" x14ac:dyDescent="0.15">
      <c r="B9" s="246"/>
      <c r="C9" s="252"/>
      <c r="D9" s="257"/>
      <c r="E9" s="235" t="str">
        <f>IF(+'評価項目(標準)'!E9="","",+'評価項目(標準)'!E9)</f>
        <v>地域維持型維持修繕業務委託（小規模業務）元請実績</v>
      </c>
      <c r="F9" s="267">
        <f>+IF(+'評価項目(標準)'!J9="","",+'評価項目(標準)'!J9)</f>
        <v>5</v>
      </c>
      <c r="G9" s="8">
        <f>+IF(+'評価項目(標準)'!I9="","",+'評価項目(標準)'!I9)</f>
        <v>5</v>
      </c>
      <c r="H9" s="29" t="str">
        <f>+IF(+'評価項目(標準)'!F9="","",+'評価項目(標準)'!F9)</f>
        <v>有</v>
      </c>
      <c r="I9" s="262"/>
      <c r="J9" s="258" t="str">
        <f>IF(I9="","",IF(I9=H9,G9,IF(I9=H10,G10)))</f>
        <v/>
      </c>
    </row>
    <row r="10" spans="2:12" ht="30.4" customHeight="1" x14ac:dyDescent="0.15">
      <c r="B10" s="246"/>
      <c r="C10" s="252"/>
      <c r="D10" s="257"/>
      <c r="E10" s="237"/>
      <c r="F10" s="269"/>
      <c r="G10" s="8">
        <f>+IF(+'評価項目(標準)'!I10="","",+'評価項目(標準)'!I10)</f>
        <v>0</v>
      </c>
      <c r="H10" s="29" t="str">
        <f>+IF(+'評価項目(標準)'!F10="","",+'評価項目(標準)'!F10)</f>
        <v>無</v>
      </c>
      <c r="I10" s="263"/>
      <c r="J10" s="259"/>
    </row>
    <row r="11" spans="2:12" ht="30.4" customHeight="1" x14ac:dyDescent="0.15">
      <c r="B11" s="246"/>
      <c r="C11" s="252"/>
      <c r="D11" s="257"/>
      <c r="E11" s="260" t="str">
        <f>IF(+'評価項目(標準)'!E11="","",+'評価項目(標準)'!E11)</f>
        <v>災害協定の評価</v>
      </c>
      <c r="F11" s="238">
        <f>+IF(+'評価項目(標準)'!J11="","",+'評価項目(標準)'!J11)</f>
        <v>9</v>
      </c>
      <c r="G11" s="126">
        <f>+IF(+'評価項目(標準)'!I11="","",+'評価項目(標準)'!I11)</f>
        <v>9</v>
      </c>
      <c r="H11" s="127" t="str">
        <f>+IF(+'評価項目(標準)'!F11="","",+'評価項目(標準)'!F11)</f>
        <v>災害協定に基づく訓練１への参加実績あり</v>
      </c>
      <c r="I11" s="262"/>
      <c r="J11" s="258" t="str">
        <f>IF(I11="","",VLOOKUP(I11,'評価項目(標準)'!F11:I14,4,FALSE))</f>
        <v/>
      </c>
    </row>
    <row r="12" spans="2:12" s="125" customFormat="1" ht="30.4" customHeight="1" x14ac:dyDescent="0.15">
      <c r="B12" s="246"/>
      <c r="C12" s="252"/>
      <c r="D12" s="257"/>
      <c r="E12" s="247"/>
      <c r="F12" s="265"/>
      <c r="G12" s="126">
        <f>+IF(+'評価項目(標準)'!I12="","",+'評価項目(標準)'!I12)</f>
        <v>7</v>
      </c>
      <c r="H12" s="127" t="str">
        <f>+IF(+'評価項目(標準)'!F12="","",+'評価項目(標準)'!F12)</f>
        <v>災害協定に基づく訓練２への参加実績あり</v>
      </c>
      <c r="I12" s="263"/>
      <c r="J12" s="259"/>
    </row>
    <row r="13" spans="2:12" ht="30.4" customHeight="1" x14ac:dyDescent="0.15">
      <c r="B13" s="246"/>
      <c r="C13" s="252"/>
      <c r="D13" s="257"/>
      <c r="E13" s="247"/>
      <c r="F13" s="265"/>
      <c r="G13" s="126">
        <f>+IF(+'評価項目(標準)'!I13="","",+'評価項目(標準)'!I13)</f>
        <v>3</v>
      </c>
      <c r="H13" s="127" t="str">
        <f>+IF(+'評価項目(標準)'!F13="","",+'評価項目(標準)'!F13)</f>
        <v>防災協定の締結実績あり</v>
      </c>
      <c r="I13" s="263"/>
      <c r="J13" s="259"/>
    </row>
    <row r="14" spans="2:12" ht="30.4" customHeight="1" x14ac:dyDescent="0.15">
      <c r="B14" s="246"/>
      <c r="C14" s="253"/>
      <c r="D14" s="255"/>
      <c r="E14" s="247"/>
      <c r="F14" s="265"/>
      <c r="G14" s="126">
        <f>+IF(+'評価項目(標準)'!I14="","",+'評価項目(標準)'!I14)</f>
        <v>0</v>
      </c>
      <c r="H14" s="127" t="str">
        <f>+IF(+'評価項目(標準)'!F14="","",+'評価項目(標準)'!F14)</f>
        <v>実績なし</v>
      </c>
      <c r="I14" s="263"/>
      <c r="J14" s="259"/>
    </row>
    <row r="15" spans="2:12" ht="30.4" customHeight="1" x14ac:dyDescent="0.15">
      <c r="B15" s="246"/>
      <c r="C15" s="246" t="s">
        <v>157</v>
      </c>
      <c r="D15" s="237" t="s">
        <v>157</v>
      </c>
      <c r="E15" s="260" t="str">
        <f>IF(+'評価項目(標準)'!E15="","",+'評価項目(標準)'!E15)</f>
        <v>県内企業による施工</v>
      </c>
      <c r="F15" s="238">
        <f>+IF(+'評価項目(標準)'!J15="","",+'評価項目(標準)'!J15)</f>
        <v>5</v>
      </c>
      <c r="G15" s="35">
        <f>+IF(+'評価項目(標準)'!I15="","",+'評価項目(標準)'!I15)</f>
        <v>5</v>
      </c>
      <c r="H15" s="34" t="str">
        <f>+IF(+'評価項目(標準)'!F15="","",+'評価項目(標準)'!F15)</f>
        <v>県内企業による施工の割合90％以上</v>
      </c>
      <c r="I15" s="262"/>
      <c r="J15" s="258" t="str">
        <f>IF(I15="","",VLOOKUP(I15,'評価項目(標準)'!F15:I17,4,FALSE))</f>
        <v/>
      </c>
    </row>
    <row r="16" spans="2:12" ht="30.4" customHeight="1" x14ac:dyDescent="0.15">
      <c r="B16" s="246"/>
      <c r="C16" s="246"/>
      <c r="D16" s="237"/>
      <c r="E16" s="247"/>
      <c r="F16" s="265"/>
      <c r="G16" s="35">
        <f>+IF(+'評価項目(標準)'!I16="","",+'評価項目(標準)'!I16)</f>
        <v>3</v>
      </c>
      <c r="H16" s="34" t="str">
        <f>+IF(+'評価項目(標準)'!F16="","",+'評価項目(標準)'!F16)</f>
        <v>県内企業による施工の割合70％以上</v>
      </c>
      <c r="I16" s="263"/>
      <c r="J16" s="259"/>
    </row>
    <row r="17" spans="2:10" ht="30.4" customHeight="1" x14ac:dyDescent="0.15">
      <c r="B17" s="246"/>
      <c r="C17" s="250"/>
      <c r="D17" s="248"/>
      <c r="E17" s="261"/>
      <c r="F17" s="239"/>
      <c r="G17" s="35">
        <f>+IF(+'評価項目(標準)'!I17="","",+'評価項目(標準)'!I17)</f>
        <v>0</v>
      </c>
      <c r="H17" s="34" t="str">
        <f>+IF(+'評価項目(標準)'!F17="","",+'評価項目(標準)'!F17)</f>
        <v>上記以外</v>
      </c>
      <c r="I17" s="264"/>
      <c r="J17" s="266"/>
    </row>
    <row r="18" spans="2:10" ht="30.4" customHeight="1" x14ac:dyDescent="0.15">
      <c r="B18" s="246"/>
      <c r="C18" s="249" t="str">
        <f>IF(+'評価項目(標準)'!C18="","",+'評価項目(標準)'!C18)</f>
        <v>企業の技術力等</v>
      </c>
      <c r="D18" s="235" t="str">
        <f>IF(+'評価項目(標準)'!D18="","",+'評価項目(標準)'!D18)</f>
        <v>工事実績</v>
      </c>
      <c r="E18" s="260" t="str">
        <f>IF(+'評価項目(標準)'!E18="","",+'評価項目(標準)'!E18)</f>
        <v>企業の工事実績</v>
      </c>
      <c r="F18" s="238">
        <f>+IF(+'評価項目(標準)'!J18="","",+'評価項目(標準)'!J18)</f>
        <v>20</v>
      </c>
      <c r="G18" s="35">
        <f>+IF(+'評価項目(標準)'!I18="","",+'評価項目(標準)'!I18)</f>
        <v>20</v>
      </c>
      <c r="H18" s="34" t="str">
        <f>+IF(+'評価項目(標準)'!F18="","",+'評価項目(標準)'!F18)</f>
        <v>評価対象工事の実績あり</v>
      </c>
      <c r="I18" s="262"/>
      <c r="J18" s="258" t="str">
        <f>IF(I18="","",VLOOKUP(I18,'評価項目(標準)'!F18:I19,4,FALSE))</f>
        <v/>
      </c>
    </row>
    <row r="19" spans="2:10" ht="30.4" customHeight="1" x14ac:dyDescent="0.15">
      <c r="B19" s="246"/>
      <c r="C19" s="246"/>
      <c r="D19" s="248"/>
      <c r="E19" s="261"/>
      <c r="F19" s="239"/>
      <c r="G19" s="35">
        <f>+IF(+'評価項目(標準)'!I19="","",+'評価項目(標準)'!I19)</f>
        <v>0</v>
      </c>
      <c r="H19" s="36" t="str">
        <f>+IF(+'評価項目(標準)'!F19="","",+'評価項目(標準)'!F19)</f>
        <v>評価対象工事の実績なし</v>
      </c>
      <c r="I19" s="264"/>
      <c r="J19" s="266"/>
    </row>
    <row r="20" spans="2:10" ht="30.4" customHeight="1" x14ac:dyDescent="0.15">
      <c r="B20" s="246"/>
      <c r="C20" s="246"/>
      <c r="D20" s="235" t="str">
        <f>IF(+'評価項目(標準)'!D20="","",+'評価項目(標準)'!D20)</f>
        <v>工事成績</v>
      </c>
      <c r="E20" s="260" t="str">
        <f>IF(+'評価項目(標準)'!E20="","",+'評価項目(標準)'!E20)</f>
        <v>申告工事成績点又は総合点</v>
      </c>
      <c r="F20" s="238">
        <f>+IF(+'評価項目(標準)'!J20="","",+'評価項目(標準)'!J20)</f>
        <v>10</v>
      </c>
      <c r="G20" s="8">
        <f>IF(+'評価項目(標準)'!I20="","",+'評価項目(標準)'!I20)</f>
        <v>10</v>
      </c>
      <c r="H20" s="37" t="str">
        <f>IF(+'評価項目(標準)'!F20="","",+'評価項目(標準)'!F20)</f>
        <v xml:space="preserve">申告工事成績点が８５点以上の場合 </v>
      </c>
      <c r="I20" s="38" t="s">
        <v>69</v>
      </c>
      <c r="J20" s="283" t="str">
        <f>IF(COUNTA(I22,I26)=0,"",IF(COUNTA(I22,I26)=2,"入力は【申告工事成績点】、【総合点】のいずれかにして下さい",IF(AND(COUNTA(I22)=1,I21=""),"いずれの【申告工事成績点】なのか、「三重県、中部地整、近畿地整」より選択してください",IF(I26&gt;=970,5,IF(AND(I26&lt;970,I26&gt;=840),ROUNDDOWN((I26-840)/(970-840)*5,1),IF(I26&lt;840,0,)))+IF(I22&gt;=85,F20,IF(AND(I22&lt;75,I22&gt;=1),5,IF(AND(I22&lt;85,I22&gt;=75),ROUNDDOWN((I22-75)*5/10+5,1)))))))</f>
        <v/>
      </c>
    </row>
    <row r="21" spans="2:10" ht="30.4" customHeight="1" x14ac:dyDescent="0.15">
      <c r="B21" s="246"/>
      <c r="C21" s="246"/>
      <c r="D21" s="237"/>
      <c r="E21" s="247"/>
      <c r="F21" s="265"/>
      <c r="G21" s="124" t="str">
        <f>IF(+'評価項目(標準)'!I21="","",+'評価項目(標準)'!I21)</f>
        <v/>
      </c>
      <c r="H21" s="260" t="str">
        <f>IF(+'評価項目(標準)'!F21="","",+'評価項目(標準)'!F21)</f>
        <v>申告工事成績点が７５点以上８５点未満の場合
計算式１
（申告工事成績点－７５点）×５／１０＋５点</v>
      </c>
      <c r="I21" s="39"/>
      <c r="J21" s="284"/>
    </row>
    <row r="22" spans="2:10" ht="30.4" customHeight="1" x14ac:dyDescent="0.15">
      <c r="B22" s="246"/>
      <c r="C22" s="246"/>
      <c r="D22" s="237"/>
      <c r="E22" s="247"/>
      <c r="F22" s="265"/>
      <c r="G22" s="12" t="str">
        <f>IF(+'評価項目(標準)'!I22="","",+'評価項目(標準)'!I22)</f>
        <v>～</v>
      </c>
      <c r="H22" s="247"/>
      <c r="I22" s="291"/>
      <c r="J22" s="284"/>
    </row>
    <row r="23" spans="2:10" ht="30.4" customHeight="1" x14ac:dyDescent="0.15">
      <c r="B23" s="246"/>
      <c r="C23" s="246"/>
      <c r="D23" s="237"/>
      <c r="E23" s="247"/>
      <c r="F23" s="265"/>
      <c r="G23" s="9" t="str">
        <f>IF(+'評価項目(標準)'!I23="","",+'評価項目(標準)'!I23)</f>
        <v/>
      </c>
      <c r="H23" s="261"/>
      <c r="I23" s="291"/>
      <c r="J23" s="284"/>
    </row>
    <row r="24" spans="2:10" ht="30.4" customHeight="1" x14ac:dyDescent="0.15">
      <c r="B24" s="246"/>
      <c r="C24" s="246"/>
      <c r="D24" s="237"/>
      <c r="E24" s="247"/>
      <c r="F24" s="265"/>
      <c r="G24" s="8">
        <f>IF(+'評価項目(標準)'!I24="","",+'評価項目(標準)'!I24)</f>
        <v>5</v>
      </c>
      <c r="H24" s="37" t="str">
        <f>IF(+'評価項目(標準)'!F24="","",+'評価項目(標準)'!F24)</f>
        <v>申告工事成績点が７５点未満の場合</v>
      </c>
      <c r="I24" s="292"/>
      <c r="J24" s="284"/>
    </row>
    <row r="25" spans="2:10" ht="30.4" customHeight="1" x14ac:dyDescent="0.15">
      <c r="B25" s="246"/>
      <c r="C25" s="246"/>
      <c r="D25" s="237" t="e">
        <f>IF(+'評価項目(標準)'!#REF!="","",+'評価項目(標準)'!#REF!)</f>
        <v>#REF!</v>
      </c>
      <c r="E25" s="247" t="e">
        <f>IF(+'評価項目(標準)'!#REF!="","",+'評価項目(標準)'!#REF!)</f>
        <v>#REF!</v>
      </c>
      <c r="F25" s="265"/>
      <c r="G25" s="8">
        <f>IF(+'評価項目(標準)'!I25="","",+'評価項目(標準)'!I25)</f>
        <v>5</v>
      </c>
      <c r="H25" s="37" t="str">
        <f>IF(+'評価項目(標準)'!F25="","",+'評価項目(標準)'!F25)</f>
        <v xml:space="preserve">総合点が９７０点以上の場合 </v>
      </c>
      <c r="I25" s="40" t="s">
        <v>70</v>
      </c>
      <c r="J25" s="284"/>
    </row>
    <row r="26" spans="2:10" ht="30.4" customHeight="1" x14ac:dyDescent="0.15">
      <c r="B26" s="246"/>
      <c r="C26" s="246"/>
      <c r="D26" s="237"/>
      <c r="E26" s="247"/>
      <c r="F26" s="265"/>
      <c r="G26" s="11" t="str">
        <f>IF(+'評価項目(標準)'!I26="","",+'評価項目(標準)'!I26)</f>
        <v/>
      </c>
      <c r="H26" s="260" t="str">
        <f>IF(+'評価項目(標準)'!F26="","",+'評価項目(標準)'!F26)</f>
        <v>総合点が８４０点以上９７０点未満の場合
計算式２
（総合点－８４０）／（９７０－８４０）×５</v>
      </c>
      <c r="I26" s="289"/>
      <c r="J26" s="284"/>
    </row>
    <row r="27" spans="2:10" ht="30.4" customHeight="1" x14ac:dyDescent="0.15">
      <c r="B27" s="246"/>
      <c r="C27" s="246"/>
      <c r="D27" s="237"/>
      <c r="E27" s="247"/>
      <c r="F27" s="265"/>
      <c r="G27" s="12" t="str">
        <f>IF(+'評価項目(標準)'!I27="","",+'評価項目(標準)'!I27)</f>
        <v>～</v>
      </c>
      <c r="H27" s="247"/>
      <c r="I27" s="289"/>
      <c r="J27" s="284"/>
    </row>
    <row r="28" spans="2:10" ht="30.4" customHeight="1" x14ac:dyDescent="0.15">
      <c r="B28" s="246"/>
      <c r="C28" s="246"/>
      <c r="D28" s="237"/>
      <c r="E28" s="247"/>
      <c r="F28" s="265"/>
      <c r="G28" s="9" t="str">
        <f>IF(+'評価項目(標準)'!I28="","",+'評価項目(標準)'!I28)</f>
        <v/>
      </c>
      <c r="H28" s="261"/>
      <c r="I28" s="289"/>
      <c r="J28" s="284"/>
    </row>
    <row r="29" spans="2:10" ht="30.4" customHeight="1" x14ac:dyDescent="0.15">
      <c r="B29" s="246"/>
      <c r="C29" s="246"/>
      <c r="D29" s="248"/>
      <c r="E29" s="261"/>
      <c r="F29" s="239"/>
      <c r="G29" s="8">
        <f>IF(+'評価項目(標準)'!I29="","",+'評価項目(標準)'!I29)</f>
        <v>0</v>
      </c>
      <c r="H29" s="37" t="str">
        <f>IF(+'評価項目(標準)'!F29="","",+'評価項目(標準)'!F29)</f>
        <v>総合点が８４０点未満の場合</v>
      </c>
      <c r="I29" s="290"/>
      <c r="J29" s="285"/>
    </row>
    <row r="30" spans="2:10" ht="30.4" customHeight="1" x14ac:dyDescent="0.15">
      <c r="B30" s="246"/>
      <c r="C30" s="246"/>
      <c r="D30" s="247" t="str">
        <f>IF(+'評価項目(標準)'!D30="","",+'評価項目(標準)'!D30)</f>
        <v>契約件数</v>
      </c>
      <c r="E30" s="260" t="str">
        <f>IF(+'評価項目(標準)'!E30="","",+'評価項目(標準)'!E30)</f>
        <v>土木一式工事の契約件数</v>
      </c>
      <c r="F30" s="238">
        <f>+IF(+'評価項目(標準)'!J30="","",+'評価項目(標準)'!J30)</f>
        <v>10</v>
      </c>
      <c r="G30" s="11">
        <f>IF(+'評価項目(標準)'!I30="","",+'評価項目(標準)'!I30)</f>
        <v>10</v>
      </c>
      <c r="H30" s="41" t="str">
        <f>IF(+'評価項目(標準)'!F30="","",+'評価項目(標準)'!F30)</f>
        <v>０件</v>
      </c>
      <c r="I30" s="262"/>
      <c r="J30" s="258" t="str">
        <f>IF(I30="","",VLOOKUP(I30,'評価項目(標準)'!F30:I32,4,FALSE))</f>
        <v/>
      </c>
    </row>
    <row r="31" spans="2:10" ht="30.4" customHeight="1" x14ac:dyDescent="0.15">
      <c r="B31" s="246"/>
      <c r="C31" s="246"/>
      <c r="D31" s="247"/>
      <c r="E31" s="247"/>
      <c r="F31" s="265"/>
      <c r="G31" s="42">
        <f>IF(+'評価項目(標準)'!I31="","",+'評価項目(標準)'!I31)</f>
        <v>5</v>
      </c>
      <c r="H31" s="33" t="str">
        <f>IF(+'評価項目(標準)'!F31="","",+'評価項目(標準)'!F31)</f>
        <v>１件</v>
      </c>
      <c r="I31" s="263"/>
      <c r="J31" s="259"/>
    </row>
    <row r="32" spans="2:10" ht="30.4" customHeight="1" thickBot="1" x14ac:dyDescent="0.2">
      <c r="B32" s="246"/>
      <c r="C32" s="246"/>
      <c r="D32" s="247"/>
      <c r="E32" s="247"/>
      <c r="F32" s="265"/>
      <c r="G32" s="10">
        <f>IF(+'評価項目(標準)'!I32="","",+'評価項目(標準)'!I32)</f>
        <v>0</v>
      </c>
      <c r="H32" s="43" t="str">
        <f>IF(+'評価項目(標準)'!F32="","",+'評価項目(標準)'!F32)</f>
        <v>２件以上</v>
      </c>
      <c r="I32" s="263"/>
      <c r="J32" s="259"/>
    </row>
    <row r="33" spans="1:13" ht="80.099999999999994" customHeight="1" thickTop="1" x14ac:dyDescent="0.15">
      <c r="B33" s="295" t="str">
        <f>IF(+'評価項目(標準)'!B33="","",+'評価項目(標準)'!B33)</f>
        <v>総合評価方式の不履行による
加算点の減点</v>
      </c>
      <c r="C33" s="296"/>
      <c r="D33" s="297"/>
      <c r="E33" s="44" t="str">
        <f>IF(+'評価項目(標準)'!E33="","",+'評価項目(標準)'!E33)</f>
        <v>当該工事の入札公告日が、三重県が総合評価方式で発注した工事で不履行による減点措置が課されている期間内である場合、「技術提案等不履行確定通知書等」に記載した減点を行います。</v>
      </c>
      <c r="F33" s="45"/>
      <c r="G33" s="46"/>
      <c r="H33" s="47" t="str">
        <f>IF('評価項目(標準)'!I33="","",+'評価項目(標準)'!I33)</f>
        <v>△換算前
加算点満点
×1割
×件数</v>
      </c>
      <c r="I33" s="48"/>
      <c r="J33" s="49" t="str">
        <f>IF(+I33="","",-(+'評価項目(標準)'!J35*0.1*I33))</f>
        <v/>
      </c>
    </row>
    <row r="34" spans="1:13" ht="70.150000000000006" customHeight="1" x14ac:dyDescent="0.15">
      <c r="B34" s="286" t="str">
        <f>IF(+'評価項目(標準)'!B34="","",+'評価項目(標準)'!B34)</f>
        <v>指名停止措置による
加算点の減点</v>
      </c>
      <c r="C34" s="287"/>
      <c r="D34" s="288"/>
      <c r="E34" s="50" t="str">
        <f>IF(+'評価項目(標準)'!E34="","",+'評価項目(標準)'!E34)</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4" s="51"/>
      <c r="G34" s="52"/>
      <c r="H34" s="53" t="str">
        <f>IF('評価項目(標準)'!I34="","",+'評価項目(標準)'!I34)</f>
        <v>△換算前
加算点満点
×1割</v>
      </c>
      <c r="I34" s="54"/>
      <c r="J34" s="55" t="str">
        <f>IF(+I34="","",-(+'評価項目(標準)'!J35*0.1))</f>
        <v/>
      </c>
    </row>
    <row r="35" spans="1:13" ht="26.25" customHeight="1" x14ac:dyDescent="0.15">
      <c r="E35" s="56"/>
      <c r="F35" s="57"/>
      <c r="G35" s="58"/>
      <c r="I35" s="59" t="s">
        <v>71</v>
      </c>
      <c r="J35" s="60">
        <f>SUM(J5:J34)</f>
        <v>0</v>
      </c>
    </row>
    <row r="36" spans="1:13" ht="14.25" thickBot="1" x14ac:dyDescent="0.2">
      <c r="I36" s="1"/>
      <c r="J36" s="4"/>
    </row>
    <row r="37" spans="1:13" s="4" customFormat="1" ht="21.75" customHeight="1" x14ac:dyDescent="0.15">
      <c r="A37" s="1"/>
      <c r="B37" s="61" t="s">
        <v>120</v>
      </c>
      <c r="C37" s="62"/>
      <c r="D37" s="62"/>
      <c r="E37" s="63"/>
      <c r="F37" s="63"/>
      <c r="G37" s="63"/>
      <c r="H37" s="63"/>
      <c r="I37" s="63"/>
      <c r="J37" s="63"/>
      <c r="K37" s="64"/>
      <c r="L37" s="1"/>
      <c r="M37" s="1"/>
    </row>
    <row r="38" spans="1:13" s="4" customFormat="1" ht="21.75" customHeight="1" x14ac:dyDescent="0.15">
      <c r="A38" s="1"/>
      <c r="B38" s="65" t="s">
        <v>72</v>
      </c>
      <c r="C38" s="66"/>
      <c r="D38" s="293" t="s">
        <v>121</v>
      </c>
      <c r="E38" s="293"/>
      <c r="F38" s="293"/>
      <c r="G38" s="293"/>
      <c r="H38" s="293"/>
      <c r="I38" s="293"/>
      <c r="J38" s="293"/>
      <c r="K38" s="294"/>
      <c r="L38" s="1"/>
      <c r="M38" s="1"/>
    </row>
    <row r="39" spans="1:13" ht="21.75" customHeight="1" x14ac:dyDescent="0.15">
      <c r="B39" s="65" t="s">
        <v>72</v>
      </c>
      <c r="C39" s="67"/>
      <c r="D39" s="293" t="s">
        <v>122</v>
      </c>
      <c r="E39" s="293"/>
      <c r="F39" s="293"/>
      <c r="G39" s="293"/>
      <c r="H39" s="293"/>
      <c r="I39" s="293"/>
      <c r="J39" s="293"/>
      <c r="K39" s="294"/>
    </row>
    <row r="40" spans="1:13" ht="21.75" customHeight="1" x14ac:dyDescent="0.15">
      <c r="B40" s="68" t="s">
        <v>72</v>
      </c>
      <c r="C40" s="69" t="s">
        <v>73</v>
      </c>
      <c r="D40" s="80"/>
      <c r="E40" s="80"/>
      <c r="F40" s="80"/>
      <c r="G40" s="80"/>
      <c r="H40" s="80"/>
      <c r="I40" s="80"/>
      <c r="J40" s="80"/>
      <c r="K40" s="81"/>
    </row>
    <row r="41" spans="1:13" ht="21.75" customHeight="1" thickBot="1" x14ac:dyDescent="0.2">
      <c r="B41" s="72" t="s">
        <v>72</v>
      </c>
      <c r="C41" s="73" t="s">
        <v>74</v>
      </c>
      <c r="D41" s="82"/>
      <c r="E41" s="82"/>
      <c r="F41" s="82"/>
      <c r="G41" s="82"/>
      <c r="H41" s="82"/>
      <c r="I41" s="82"/>
      <c r="J41" s="82"/>
      <c r="K41" s="83"/>
    </row>
    <row r="42" spans="1:13" ht="7.5" customHeight="1" x14ac:dyDescent="0.15">
      <c r="B42" s="76"/>
      <c r="C42" s="76"/>
      <c r="D42" s="76"/>
      <c r="E42" s="77"/>
      <c r="F42" s="77"/>
      <c r="G42" s="77"/>
      <c r="H42" s="77"/>
      <c r="I42" s="77"/>
      <c r="J42" s="77"/>
    </row>
    <row r="43" spans="1:13" ht="24" customHeight="1" x14ac:dyDescent="0.15">
      <c r="A43" s="282"/>
      <c r="B43" s="282"/>
      <c r="C43" s="282"/>
      <c r="D43" s="282"/>
      <c r="E43" s="282"/>
      <c r="F43" s="282"/>
      <c r="G43" s="282"/>
      <c r="H43" s="282"/>
      <c r="I43" s="282"/>
      <c r="J43" s="282"/>
      <c r="K43" s="26"/>
      <c r="L43" s="26"/>
      <c r="M43" s="26"/>
    </row>
  </sheetData>
  <sheetProtection selectLockedCells="1"/>
  <mergeCells count="60">
    <mergeCell ref="J18:J19"/>
    <mergeCell ref="J30:J32"/>
    <mergeCell ref="I30:I32"/>
    <mergeCell ref="B33:D33"/>
    <mergeCell ref="I18:I19"/>
    <mergeCell ref="E18:E19"/>
    <mergeCell ref="A43:J43"/>
    <mergeCell ref="H21:H23"/>
    <mergeCell ref="E20:E29"/>
    <mergeCell ref="F20:F29"/>
    <mergeCell ref="J20:J29"/>
    <mergeCell ref="F30:F32"/>
    <mergeCell ref="E30:E32"/>
    <mergeCell ref="B34:D34"/>
    <mergeCell ref="H26:H28"/>
    <mergeCell ref="I26:I29"/>
    <mergeCell ref="I22:I24"/>
    <mergeCell ref="D38:K38"/>
    <mergeCell ref="D39:K39"/>
    <mergeCell ref="H1:J1"/>
    <mergeCell ref="H2:J2"/>
    <mergeCell ref="I3:I4"/>
    <mergeCell ref="J3:J4"/>
    <mergeCell ref="F3:F4"/>
    <mergeCell ref="G3:H3"/>
    <mergeCell ref="F2:G2"/>
    <mergeCell ref="J7:J8"/>
    <mergeCell ref="I5:I6"/>
    <mergeCell ref="J5:J6"/>
    <mergeCell ref="F11:F14"/>
    <mergeCell ref="F9:F10"/>
    <mergeCell ref="F5:F6"/>
    <mergeCell ref="I11:I14"/>
    <mergeCell ref="I7:I8"/>
    <mergeCell ref="F7:F8"/>
    <mergeCell ref="I9:I10"/>
    <mergeCell ref="J9:J10"/>
    <mergeCell ref="E15:E17"/>
    <mergeCell ref="I15:I17"/>
    <mergeCell ref="J11:J14"/>
    <mergeCell ref="F15:F17"/>
    <mergeCell ref="E11:E14"/>
    <mergeCell ref="J15:J17"/>
    <mergeCell ref="B3:C4"/>
    <mergeCell ref="D3:D4"/>
    <mergeCell ref="B5:B32"/>
    <mergeCell ref="D30:D32"/>
    <mergeCell ref="D20:D29"/>
    <mergeCell ref="C18:C32"/>
    <mergeCell ref="C15:C17"/>
    <mergeCell ref="D15:D17"/>
    <mergeCell ref="C5:C14"/>
    <mergeCell ref="D5:D6"/>
    <mergeCell ref="D7:D14"/>
    <mergeCell ref="D18:D19"/>
    <mergeCell ref="E3:E4"/>
    <mergeCell ref="E9:E10"/>
    <mergeCell ref="F18:F19"/>
    <mergeCell ref="E5:E6"/>
    <mergeCell ref="E7:E8"/>
  </mergeCells>
  <phoneticPr fontId="2"/>
  <conditionalFormatting sqref="I5:I6">
    <cfRule type="cellIs" dxfId="23" priority="4" stopIfTrue="1" operator="equal">
      <formula>$F$5</formula>
    </cfRule>
  </conditionalFormatting>
  <conditionalFormatting sqref="I7:I8">
    <cfRule type="cellIs" dxfId="22" priority="32" stopIfTrue="1" operator="equal">
      <formula>$F$7</formula>
    </cfRule>
  </conditionalFormatting>
  <conditionalFormatting sqref="I9:I10">
    <cfRule type="cellIs" dxfId="21" priority="31" stopIfTrue="1" operator="equal">
      <formula>$F$9</formula>
    </cfRule>
  </conditionalFormatting>
  <conditionalFormatting sqref="I11:I14">
    <cfRule type="cellIs" dxfId="20" priority="29" stopIfTrue="1" operator="equal">
      <formula>$F$11</formula>
    </cfRule>
  </conditionalFormatting>
  <conditionalFormatting sqref="I15:I17">
    <cfRule type="cellIs" dxfId="19" priority="14" stopIfTrue="1" operator="equal">
      <formula>$F$15</formula>
    </cfRule>
  </conditionalFormatting>
  <conditionalFormatting sqref="I18:I19">
    <cfRule type="cellIs" dxfId="18" priority="21" stopIfTrue="1" operator="equal">
      <formula>$F$18</formula>
    </cfRule>
  </conditionalFormatting>
  <conditionalFormatting sqref="I20:I21">
    <cfRule type="cellIs" dxfId="17" priority="3" stopIfTrue="1" operator="equal">
      <formula>#REF!</formula>
    </cfRule>
  </conditionalFormatting>
  <conditionalFormatting sqref="I25:I26">
    <cfRule type="cellIs" dxfId="16" priority="6" stopIfTrue="1" operator="equal">
      <formula>#REF!</formula>
    </cfRule>
  </conditionalFormatting>
  <conditionalFormatting sqref="I30:I32">
    <cfRule type="cellIs" dxfId="15" priority="5" stopIfTrue="1" operator="equal">
      <formula>$F$18</formula>
    </cfRule>
  </conditionalFormatting>
  <dataValidations count="9">
    <dataValidation type="list" allowBlank="1" showInputMessage="1" showErrorMessage="1" sqref="I15:I17" xr:uid="{00000000-0002-0000-0300-000001000000}">
      <formula1>$H$15:$H$17</formula1>
    </dataValidation>
    <dataValidation type="list" allowBlank="1" showInputMessage="1" showErrorMessage="1" sqref="I5:I6" xr:uid="{00000000-0002-0000-0300-000004000000}">
      <formula1>$H$5:$H$6</formula1>
    </dataValidation>
    <dataValidation type="list" allowBlank="1" showInputMessage="1" showErrorMessage="1" sqref="I7:I8" xr:uid="{00000000-0002-0000-0300-000005000000}">
      <formula1>$H$7:$H$8</formula1>
    </dataValidation>
    <dataValidation type="list" allowBlank="1" showInputMessage="1" showErrorMessage="1" sqref="I9:I10" xr:uid="{00000000-0002-0000-0300-000006000000}">
      <formula1>$H$9:$H$10</formula1>
    </dataValidation>
    <dataValidation type="list" allowBlank="1" showInputMessage="1" showErrorMessage="1" sqref="I11:I14" xr:uid="{00000000-0002-0000-0300-000007000000}">
      <formula1>$H$11:$H$14</formula1>
    </dataValidation>
    <dataValidation type="list" allowBlank="1" showInputMessage="1" showErrorMessage="1" sqref="I30:I32" xr:uid="{00000000-0002-0000-0300-000008000000}">
      <formula1>$H$30:$H$32</formula1>
    </dataValidation>
    <dataValidation type="decimal" allowBlank="1" showInputMessage="1" showErrorMessage="1" sqref="I22:I24" xr:uid="{00000000-0002-0000-0300-000009000000}">
      <formula1>1</formula1>
      <formula2>100</formula2>
    </dataValidation>
    <dataValidation type="list" allowBlank="1" showInputMessage="1" showErrorMessage="1" sqref="I21" xr:uid="{00000000-0002-0000-0300-00000A000000}">
      <formula1>"三重県の工事評定点,中部地方整備局工事成績評定平均点,近畿地方整備局工事成績評定平均点"</formula1>
    </dataValidation>
    <dataValidation type="list" allowBlank="1" showInputMessage="1" showErrorMessage="1" sqref="I18:I19" xr:uid="{00000000-0002-0000-0300-000002000000}">
      <formula1>$H$18:$H$19</formula1>
    </dataValidation>
  </dataValidations>
  <printOptions horizontalCentered="1"/>
  <pageMargins left="0.59055118110236227"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4"/>
  <sheetViews>
    <sheetView view="pageBreakPreview" zoomScale="70" zoomScaleNormal="71" zoomScaleSheetLayoutView="70" workbookViewId="0">
      <selection activeCell="D31" sqref="D31:D33"/>
    </sheetView>
  </sheetViews>
  <sheetFormatPr defaultColWidth="8.75" defaultRowHeight="13.5" x14ac:dyDescent="0.15"/>
  <cols>
    <col min="1" max="1" width="2.5" style="1" customWidth="1"/>
    <col min="2" max="3" width="6.25" style="1" customWidth="1"/>
    <col min="4" max="4" width="17.75" style="1" customWidth="1"/>
    <col min="5" max="5" width="56.5" style="1" customWidth="1"/>
    <col min="6" max="7" width="10.75" style="1" customWidth="1"/>
    <col min="8" max="8" width="49.125" style="1" customWidth="1"/>
    <col min="9" max="9" width="20.75" style="4" customWidth="1"/>
    <col min="10" max="10" width="15.75" style="1" customWidth="1"/>
    <col min="11" max="11" width="20.75" style="4" customWidth="1"/>
    <col min="12" max="12" width="15.75" style="1" customWidth="1"/>
    <col min="13" max="13" width="20.75" style="1" customWidth="1"/>
    <col min="14" max="16" width="10.75" style="1" customWidth="1"/>
    <col min="17" max="16384" width="8.75" style="1"/>
  </cols>
  <sheetData>
    <row r="1" spans="2:16" ht="36" customHeight="1" x14ac:dyDescent="0.15">
      <c r="I1" s="1"/>
      <c r="J1" s="4"/>
      <c r="K1" s="1"/>
      <c r="L1" s="4"/>
    </row>
    <row r="2" spans="2:16" ht="30.75" customHeight="1" x14ac:dyDescent="0.15">
      <c r="B2" s="2" t="s">
        <v>119</v>
      </c>
      <c r="C2" s="25"/>
      <c r="D2" s="25"/>
      <c r="G2" s="26"/>
      <c r="H2" s="272"/>
      <c r="I2" s="272"/>
      <c r="J2" s="272"/>
      <c r="K2" s="272"/>
      <c r="L2" s="3"/>
      <c r="M2" s="3"/>
      <c r="N2" s="3"/>
    </row>
    <row r="3" spans="2:16" ht="31.5" customHeight="1" x14ac:dyDescent="0.15">
      <c r="B3" s="27"/>
      <c r="C3" s="27"/>
      <c r="D3" s="27"/>
      <c r="E3" s="27"/>
      <c r="F3" s="280" t="s">
        <v>48</v>
      </c>
      <c r="G3" s="281"/>
      <c r="H3" s="309"/>
      <c r="I3" s="310"/>
      <c r="J3" s="310"/>
      <c r="K3" s="310"/>
      <c r="L3" s="310"/>
      <c r="M3" s="310"/>
      <c r="N3" s="123"/>
      <c r="O3" s="5"/>
      <c r="P3" s="5"/>
    </row>
    <row r="4" spans="2:16" ht="27" customHeight="1" x14ac:dyDescent="0.15">
      <c r="B4" s="242" t="s">
        <v>3</v>
      </c>
      <c r="C4" s="243"/>
      <c r="D4" s="235" t="s">
        <v>4</v>
      </c>
      <c r="E4" s="235" t="s">
        <v>5</v>
      </c>
      <c r="F4" s="235" t="s">
        <v>7</v>
      </c>
      <c r="G4" s="279" t="s">
        <v>75</v>
      </c>
      <c r="H4" s="279"/>
      <c r="I4" s="304" t="s">
        <v>76</v>
      </c>
      <c r="J4" s="305"/>
      <c r="K4" s="304" t="s">
        <v>77</v>
      </c>
      <c r="L4" s="308"/>
      <c r="M4" s="306" t="s">
        <v>78</v>
      </c>
    </row>
    <row r="5" spans="2:16" ht="43.5" customHeight="1" thickBot="1" x14ac:dyDescent="0.2">
      <c r="B5" s="244"/>
      <c r="C5" s="245"/>
      <c r="D5" s="236"/>
      <c r="E5" s="236"/>
      <c r="F5" s="236"/>
      <c r="G5" s="6" t="s">
        <v>79</v>
      </c>
      <c r="H5" s="28" t="s">
        <v>80</v>
      </c>
      <c r="I5" s="84" t="s">
        <v>81</v>
      </c>
      <c r="J5" s="85" t="s">
        <v>82</v>
      </c>
      <c r="K5" s="84" t="s">
        <v>81</v>
      </c>
      <c r="L5" s="86" t="s">
        <v>83</v>
      </c>
      <c r="M5" s="307"/>
    </row>
    <row r="6" spans="2:16" ht="31.5" customHeight="1" thickTop="1" x14ac:dyDescent="0.15">
      <c r="B6" s="246" t="s">
        <v>137</v>
      </c>
      <c r="C6" s="252" t="s">
        <v>156</v>
      </c>
      <c r="D6" s="257" t="s">
        <v>155</v>
      </c>
      <c r="E6" s="240" t="str">
        <f>IF(+'評価項目(標準)'!E5="","",+'評価項目(標準)'!E5)</f>
        <v>施工箇所地域における工事実績</v>
      </c>
      <c r="F6" s="270">
        <f>+IF(+'評価項目(標準)'!J5="","",+'評価項目(標準)'!J5)</f>
        <v>5</v>
      </c>
      <c r="G6" s="30">
        <f>+IF(+'評価項目(標準)'!I5="","",+'評価項目(標準)'!I5)</f>
        <v>5</v>
      </c>
      <c r="H6" s="31" t="str">
        <f>+IF(+'評価項目(標準)'!F5="","",+'評価項目(標準)'!F5)</f>
        <v>　伊賀市（旧青山町）内における工事実績あり</v>
      </c>
      <c r="I6" s="262"/>
      <c r="J6" s="267" t="str">
        <f>IF(I6="","",IF(I6=H6,G6,IF(I6=H7,G7)))</f>
        <v/>
      </c>
      <c r="K6" s="262"/>
      <c r="L6" s="267" t="str">
        <f>IF(K6="","",IF(K6=H6,G6,IF(K6=H7,G7)))</f>
        <v/>
      </c>
      <c r="M6" s="267" t="str">
        <f>IF(J6="","",IF(L6="","",ROUNDUP(AVERAGE(J6,L6),1)))</f>
        <v/>
      </c>
    </row>
    <row r="7" spans="2:16" ht="31.5" customHeight="1" x14ac:dyDescent="0.15">
      <c r="B7" s="246"/>
      <c r="C7" s="252"/>
      <c r="D7" s="255"/>
      <c r="E7" s="241"/>
      <c r="F7" s="271"/>
      <c r="G7" s="30">
        <f>+IF(+'評価項目(標準)'!I6="","",+'評価項目(標準)'!I6)</f>
        <v>0</v>
      </c>
      <c r="H7" s="31" t="str">
        <f>+IF(+'評価項目(標準)'!F6="","",+'評価項目(標準)'!F6)</f>
        <v>工事実績なし</v>
      </c>
      <c r="I7" s="264"/>
      <c r="J7" s="268"/>
      <c r="K7" s="264"/>
      <c r="L7" s="268"/>
      <c r="M7" s="268"/>
    </row>
    <row r="8" spans="2:16" ht="31.5" customHeight="1" x14ac:dyDescent="0.15">
      <c r="B8" s="246"/>
      <c r="C8" s="252"/>
      <c r="D8" s="256" t="str">
        <f>IF(+'評価項目(標準)'!D7="","",+'評価項目(標準)'!D7)</f>
        <v>地域貢献度</v>
      </c>
      <c r="E8" s="237" t="str">
        <f>IF(+'評価項目(標準)'!E7="","",+'評価項目(標準)'!E7)</f>
        <v>地域維持型維持修繕業務委託（雪氷業務）元請実績</v>
      </c>
      <c r="F8" s="269">
        <f>+IF(+'評価項目(標準)'!J7="","",+'評価項目(標準)'!J7)</f>
        <v>5</v>
      </c>
      <c r="G8" s="9">
        <f>+IF(+'評価項目(標準)'!I7="","",+'評価項目(標準)'!I7)</f>
        <v>5</v>
      </c>
      <c r="H8" s="32" t="str">
        <f>+IF(+'評価項目(標準)'!F7="","",+'評価項目(標準)'!F7)</f>
        <v>有</v>
      </c>
      <c r="I8" s="263"/>
      <c r="J8" s="259" t="str">
        <f>IF(I8="","",IF(I8=H8,G8,IF(I8=H9,G9)))</f>
        <v/>
      </c>
      <c r="K8" s="263"/>
      <c r="L8" s="259" t="str">
        <f>IF(K8="","",IF(K8=H8,G8,IF(K8=H9,G9)))</f>
        <v/>
      </c>
      <c r="M8" s="267" t="str">
        <f>IF(J8="","",IF(L8="","",ROUNDUP(AVERAGE(J8,L8),1)))</f>
        <v/>
      </c>
    </row>
    <row r="9" spans="2:16" ht="31.5" customHeight="1" x14ac:dyDescent="0.15">
      <c r="B9" s="246"/>
      <c r="C9" s="252"/>
      <c r="D9" s="257"/>
      <c r="E9" s="237"/>
      <c r="F9" s="269"/>
      <c r="G9" s="8">
        <f>+IF(+'評価項目(標準)'!I8="","",+'評価項目(標準)'!I8)</f>
        <v>0</v>
      </c>
      <c r="H9" s="29" t="str">
        <f>+IF(+'評価項目(標準)'!F8="","",+'評価項目(標準)'!F8)</f>
        <v>無</v>
      </c>
      <c r="I9" s="263"/>
      <c r="J9" s="259"/>
      <c r="K9" s="263"/>
      <c r="L9" s="259"/>
      <c r="M9" s="269"/>
    </row>
    <row r="10" spans="2:16" ht="31.5" customHeight="1" x14ac:dyDescent="0.15">
      <c r="B10" s="246"/>
      <c r="C10" s="252"/>
      <c r="D10" s="257"/>
      <c r="E10" s="235" t="str">
        <f>IF(+'評価項目(標準)'!E9="","",+'評価項目(標準)'!E9)</f>
        <v>地域維持型維持修繕業務委託（小規模業務）元請実績</v>
      </c>
      <c r="F10" s="267">
        <f>+IF(+'評価項目(標準)'!J9="","",+'評価項目(標準)'!J9)</f>
        <v>5</v>
      </c>
      <c r="G10" s="8">
        <f>+IF(+'評価項目(標準)'!I9="","",+'評価項目(標準)'!I9)</f>
        <v>5</v>
      </c>
      <c r="H10" s="29" t="str">
        <f>+IF(+'評価項目(標準)'!F9="","",+'評価項目(標準)'!F9)</f>
        <v>有</v>
      </c>
      <c r="I10" s="262"/>
      <c r="J10" s="258" t="str">
        <f>IF(I10="","",IF(I10=H10,G10,IF(I10=H11,G11)))</f>
        <v/>
      </c>
      <c r="K10" s="262"/>
      <c r="L10" s="258" t="str">
        <f>IF(K10="","",IF(K10=H10,G10,IF(K10=H11,G11)))</f>
        <v/>
      </c>
      <c r="M10" s="267" t="str">
        <f>IF(J10="","",IF(L10="","",ROUNDUP(AVERAGE(J10,L10),1)))</f>
        <v/>
      </c>
    </row>
    <row r="11" spans="2:16" ht="31.5" customHeight="1" x14ac:dyDescent="0.15">
      <c r="B11" s="246"/>
      <c r="C11" s="252"/>
      <c r="D11" s="257"/>
      <c r="E11" s="237"/>
      <c r="F11" s="269"/>
      <c r="G11" s="8">
        <f>+IF(+'評価項目(標準)'!I10="","",+'評価項目(標準)'!I10)</f>
        <v>0</v>
      </c>
      <c r="H11" s="29" t="str">
        <f>+IF(+'評価項目(標準)'!F10="","",+'評価項目(標準)'!F10)</f>
        <v>無</v>
      </c>
      <c r="I11" s="263"/>
      <c r="J11" s="259"/>
      <c r="K11" s="263"/>
      <c r="L11" s="259"/>
      <c r="M11" s="269"/>
    </row>
    <row r="12" spans="2:16" ht="31.5" customHeight="1" x14ac:dyDescent="0.15">
      <c r="B12" s="246"/>
      <c r="C12" s="252"/>
      <c r="D12" s="257"/>
      <c r="E12" s="260" t="str">
        <f>IF(+'評価項目(標準)'!E11="","",+'評価項目(標準)'!E11)</f>
        <v>災害協定の評価</v>
      </c>
      <c r="F12" s="312">
        <f>+IF(+'評価項目(標準)'!J11="","",+'評価項目(標準)'!J11)</f>
        <v>9</v>
      </c>
      <c r="G12" s="126">
        <f>+IF(+'評価項目(標準)'!I11="","",+'評価項目(標準)'!I11)</f>
        <v>9</v>
      </c>
      <c r="H12" s="127" t="str">
        <f>+IF(+'評価項目(標準)'!F11="","",+'評価項目(標準)'!F11)</f>
        <v>災害協定に基づく訓練１への参加実績あり</v>
      </c>
      <c r="I12" s="262"/>
      <c r="J12" s="258" t="str">
        <f>IF(I12="","",VLOOKUP(I12,'評価項目(標準)'!F11:I14,4,FALSE))</f>
        <v/>
      </c>
      <c r="K12" s="262"/>
      <c r="L12" s="258" t="str">
        <f>IF(K12="","",VLOOKUP(K12,'評価項目(標準)'!F11:I14,4,FALSE))</f>
        <v/>
      </c>
      <c r="M12" s="267" t="str">
        <f>IF(J12="","",IF(L12="","",ROUNDUP(AVERAGE(J12,L12),1)))</f>
        <v/>
      </c>
    </row>
    <row r="13" spans="2:16" s="125" customFormat="1" ht="31.5" customHeight="1" x14ac:dyDescent="0.15">
      <c r="B13" s="246"/>
      <c r="C13" s="252"/>
      <c r="D13" s="257"/>
      <c r="E13" s="247"/>
      <c r="F13" s="313"/>
      <c r="G13" s="126">
        <f>+IF(+'評価項目(標準)'!I12="","",+'評価項目(標準)'!I12)</f>
        <v>7</v>
      </c>
      <c r="H13" s="127" t="str">
        <f>+IF(+'評価項目(標準)'!F12="","",+'評価項目(標準)'!F12)</f>
        <v>災害協定に基づく訓練２への参加実績あり</v>
      </c>
      <c r="I13" s="263"/>
      <c r="J13" s="259"/>
      <c r="K13" s="263"/>
      <c r="L13" s="259"/>
      <c r="M13" s="269"/>
    </row>
    <row r="14" spans="2:16" ht="31.5" customHeight="1" x14ac:dyDescent="0.15">
      <c r="B14" s="246"/>
      <c r="C14" s="252"/>
      <c r="D14" s="257"/>
      <c r="E14" s="247"/>
      <c r="F14" s="313"/>
      <c r="G14" s="126">
        <f>+IF(+'評価項目(標準)'!I13="","",+'評価項目(標準)'!I13)</f>
        <v>3</v>
      </c>
      <c r="H14" s="127" t="str">
        <f>+IF(+'評価項目(標準)'!F13="","",+'評価項目(標準)'!F13)</f>
        <v>防災協定の締結実績あり</v>
      </c>
      <c r="I14" s="263"/>
      <c r="J14" s="259"/>
      <c r="K14" s="263"/>
      <c r="L14" s="259"/>
      <c r="M14" s="269"/>
    </row>
    <row r="15" spans="2:16" ht="31.5" customHeight="1" x14ac:dyDescent="0.15">
      <c r="B15" s="246"/>
      <c r="C15" s="253"/>
      <c r="D15" s="255"/>
      <c r="E15" s="247"/>
      <c r="F15" s="313"/>
      <c r="G15" s="126">
        <f>+IF(+'評価項目(標準)'!I14="","",+'評価項目(標準)'!I14)</f>
        <v>0</v>
      </c>
      <c r="H15" s="127" t="str">
        <f>+IF(+'評価項目(標準)'!F14="","",+'評価項目(標準)'!F14)</f>
        <v>実績なし</v>
      </c>
      <c r="I15" s="263"/>
      <c r="J15" s="259"/>
      <c r="K15" s="263"/>
      <c r="L15" s="259"/>
      <c r="M15" s="269"/>
    </row>
    <row r="16" spans="2:16" ht="31.5" customHeight="1" x14ac:dyDescent="0.15">
      <c r="B16" s="246"/>
      <c r="C16" s="246" t="s">
        <v>157</v>
      </c>
      <c r="D16" s="237" t="s">
        <v>157</v>
      </c>
      <c r="E16" s="260" t="str">
        <f>IF(+'評価項目(標準)'!E15="","",+'評価項目(標準)'!E15)</f>
        <v>県内企業による施工</v>
      </c>
      <c r="F16" s="238">
        <f>+IF(+'評価項目(標準)'!J15="","",+'評価項目(標準)'!J15)</f>
        <v>5</v>
      </c>
      <c r="G16" s="35">
        <f>+IF(+'評価項目(標準)'!I15="","",+'評価項目(標準)'!I15)</f>
        <v>5</v>
      </c>
      <c r="H16" s="34" t="str">
        <f>+IF(+'評価項目(標準)'!F15="","",+'評価項目(標準)'!F15)</f>
        <v>県内企業による施工の割合90％以上</v>
      </c>
      <c r="I16" s="262"/>
      <c r="J16" s="267" t="str">
        <f>IF(I16="","",VLOOKUP(I16,'評価項目(標準)'!F15:I17,4,FALSE))</f>
        <v/>
      </c>
      <c r="K16" s="298" t="s">
        <v>84</v>
      </c>
      <c r="L16" s="301" t="s">
        <v>85</v>
      </c>
      <c r="M16" s="267" t="str">
        <f>J16</f>
        <v/>
      </c>
    </row>
    <row r="17" spans="2:13" ht="31.5" customHeight="1" x14ac:dyDescent="0.15">
      <c r="B17" s="246"/>
      <c r="C17" s="246"/>
      <c r="D17" s="237"/>
      <c r="E17" s="247"/>
      <c r="F17" s="265"/>
      <c r="G17" s="35">
        <f>+IF(+'評価項目(標準)'!I16="","",+'評価項目(標準)'!I16)</f>
        <v>3</v>
      </c>
      <c r="H17" s="34" t="str">
        <f>+IF(+'評価項目(標準)'!F16="","",+'評価項目(標準)'!F16)</f>
        <v>県内企業による施工の割合70％以上</v>
      </c>
      <c r="I17" s="263"/>
      <c r="J17" s="269"/>
      <c r="K17" s="299"/>
      <c r="L17" s="302"/>
      <c r="M17" s="269"/>
    </row>
    <row r="18" spans="2:13" ht="31.5" customHeight="1" x14ac:dyDescent="0.15">
      <c r="B18" s="246"/>
      <c r="C18" s="250"/>
      <c r="D18" s="248"/>
      <c r="E18" s="261"/>
      <c r="F18" s="239"/>
      <c r="G18" s="35">
        <f>+IF(+'評価項目(標準)'!I17="","",+'評価項目(標準)'!I17)</f>
        <v>0</v>
      </c>
      <c r="H18" s="34" t="str">
        <f>+IF(+'評価項目(標準)'!F17="","",+'評価項目(標準)'!F17)</f>
        <v>上記以外</v>
      </c>
      <c r="I18" s="264"/>
      <c r="J18" s="268"/>
      <c r="K18" s="300"/>
      <c r="L18" s="303"/>
      <c r="M18" s="268"/>
    </row>
    <row r="19" spans="2:13" ht="31.5" customHeight="1" x14ac:dyDescent="0.15">
      <c r="B19" s="246"/>
      <c r="C19" s="249" t="str">
        <f>IF(+'評価項目(標準)'!C18="","",+'評価項目(標準)'!C18)</f>
        <v>企業の技術力等</v>
      </c>
      <c r="D19" s="235" t="str">
        <f>IF(+'評価項目(標準)'!D18="","",+'評価項目(標準)'!D18)</f>
        <v>工事実績</v>
      </c>
      <c r="E19" s="260" t="str">
        <f>IF(+'評価項目(標準)'!E18="","",+'評価項目(標準)'!E18)</f>
        <v>企業の工事実績</v>
      </c>
      <c r="F19" s="238">
        <f>+IF(+'評価項目(標準)'!J18="","",+'評価項目(標準)'!J18)</f>
        <v>20</v>
      </c>
      <c r="G19" s="35">
        <f>+IF(+'評価項目(標準)'!I18="","",+'評価項目(標準)'!I18)</f>
        <v>20</v>
      </c>
      <c r="H19" s="34" t="str">
        <f>+IF(+'評価項目(標準)'!F18="","",+'評価項目(標準)'!F18)</f>
        <v>評価対象工事の実績あり</v>
      </c>
      <c r="I19" s="262"/>
      <c r="J19" s="258" t="str">
        <f>IF(I19="","",VLOOKUP(I19,'評価項目(標準)'!F18:I19,4,FALSE))</f>
        <v/>
      </c>
      <c r="K19" s="262"/>
      <c r="L19" s="258" t="str">
        <f>IF(K19="","",VLOOKUP(K19,'評価項目(標準)'!F18:I19,4,FALSE))</f>
        <v/>
      </c>
      <c r="M19" s="267" t="str">
        <f>IF(J19="","",IF(L19="","",ROUNDUP(AVERAGE(J19,L19),1)))</f>
        <v/>
      </c>
    </row>
    <row r="20" spans="2:13" ht="31.5" customHeight="1" x14ac:dyDescent="0.15">
      <c r="B20" s="246"/>
      <c r="C20" s="246"/>
      <c r="D20" s="248"/>
      <c r="E20" s="261"/>
      <c r="F20" s="239"/>
      <c r="G20" s="35">
        <f>+IF(+'評価項目(標準)'!I19="","",+'評価項目(標準)'!I19)</f>
        <v>0</v>
      </c>
      <c r="H20" s="36" t="str">
        <f>+IF(+'評価項目(標準)'!F19="","",+'評価項目(標準)'!F19)</f>
        <v>評価対象工事の実績なし</v>
      </c>
      <c r="I20" s="264"/>
      <c r="J20" s="266"/>
      <c r="K20" s="264"/>
      <c r="L20" s="266"/>
      <c r="M20" s="268"/>
    </row>
    <row r="21" spans="2:13" ht="31.5" customHeight="1" x14ac:dyDescent="0.15">
      <c r="B21" s="246"/>
      <c r="C21" s="246"/>
      <c r="D21" s="235" t="str">
        <f>IF(+'評価項目(標準)'!D20="","",+'評価項目(標準)'!D20)</f>
        <v>工事成績</v>
      </c>
      <c r="E21" s="260" t="str">
        <f>IF(+'評価項目(標準)'!E20="","",+'評価項目(標準)'!E20)</f>
        <v>申告工事成績点又は総合点</v>
      </c>
      <c r="F21" s="238">
        <f>+IF(+'評価項目(標準)'!J20="","",+'評価項目(標準)'!J20)</f>
        <v>10</v>
      </c>
      <c r="G21" s="8">
        <f>IF(+'評価項目(標準)'!I20="","",+'評価項目(標準)'!I20)</f>
        <v>10</v>
      </c>
      <c r="H21" s="37" t="str">
        <f>IF(+'評価項目(標準)'!F20="","",+'評価項目(標準)'!F20)</f>
        <v xml:space="preserve">申告工事成績点が８５点以上の場合 </v>
      </c>
      <c r="I21" s="87" t="s">
        <v>69</v>
      </c>
      <c r="J21" s="283" t="str">
        <f>IF(COUNTA(I23,I27)=0,"",IF(COUNTA(I23,I27)=2,"入力は【申告工事成績点】、【総合点】のいずれかにして下さい",IF(AND(COUNTA(I23)=1,I22=""),"いずれの【申告工事成績点】なのか、「三重県、中部地整、近畿地整」より選択してください",IF(I27&gt;=970,5,IF(AND(I27&lt;970,I27&gt;=840),ROUNDDOWN((I27-840)/(970-840)*5,1),IF(I27&lt;840,0,)))+IF(I23&gt;=85,F21,IF(AND(I23&lt;75,I23&gt;=1),5,IF(AND(I23&lt;85,I23&gt;=75),ROUNDDOWN((I23-75)*5/10+5,1)))))))</f>
        <v/>
      </c>
      <c r="K21" s="87" t="s">
        <v>69</v>
      </c>
      <c r="L21" s="283" t="str">
        <f>IF(COUNTA(K23,K27)=0,"",IF(COUNTA(K23,K27)=2,"入力は【申告工事成績点】、【総合点】のいずれかにして下さい",IF(AND(COUNTA(K23)=1,K22=""),"いずれの【申告工事成績点】なのか、「三重県、中部地整、近畿地整」より選択してください",IF(K27&gt;=970,5,IF(AND(K27&lt;970,K27&gt;=840),ROUNDDOWN((K27-840)/(970-840)*5,1),IF(K27&lt;840,0,)))+IF(K23&gt;=85,F21,IF(AND(K23&lt;75,K23&gt;=1),5,IF(AND(K23&lt;85,K23&gt;=75),ROUNDDOWN((K23-75)*5/10+5,1)))))))</f>
        <v/>
      </c>
      <c r="M21" s="311" t="str">
        <f>IF(J21="","",IF(L21="","",ROUNDUP(AVERAGE(J21,L21),1)))</f>
        <v/>
      </c>
    </row>
    <row r="22" spans="2:13" ht="31.5" customHeight="1" x14ac:dyDescent="0.15">
      <c r="B22" s="246"/>
      <c r="C22" s="246"/>
      <c r="D22" s="237"/>
      <c r="E22" s="247"/>
      <c r="F22" s="265"/>
      <c r="G22" s="124" t="str">
        <f>IF(+'評価項目(標準)'!I21="","",+'評価項目(標準)'!I21)</f>
        <v/>
      </c>
      <c r="H22" s="260" t="str">
        <f>IF(+'評価項目(標準)'!F21="","",+'評価項目(標準)'!F21)</f>
        <v>申告工事成績点が７５点以上８５点未満の場合
計算式１
（申告工事成績点－７５点）×５／１０＋５点</v>
      </c>
      <c r="I22" s="39"/>
      <c r="J22" s="284"/>
      <c r="K22" s="39"/>
      <c r="L22" s="284"/>
      <c r="M22" s="311"/>
    </row>
    <row r="23" spans="2:13" ht="31.5" customHeight="1" x14ac:dyDescent="0.15">
      <c r="B23" s="246"/>
      <c r="C23" s="246"/>
      <c r="D23" s="237"/>
      <c r="E23" s="247"/>
      <c r="F23" s="265"/>
      <c r="G23" s="12" t="str">
        <f>IF(+'評価項目(標準)'!I22="","",+'評価項目(標準)'!I22)</f>
        <v>～</v>
      </c>
      <c r="H23" s="247"/>
      <c r="I23" s="291"/>
      <c r="J23" s="284"/>
      <c r="K23" s="291"/>
      <c r="L23" s="284"/>
      <c r="M23" s="311">
        <f>J23</f>
        <v>0</v>
      </c>
    </row>
    <row r="24" spans="2:13" ht="31.5" customHeight="1" x14ac:dyDescent="0.15">
      <c r="B24" s="246"/>
      <c r="C24" s="246"/>
      <c r="D24" s="237"/>
      <c r="E24" s="247"/>
      <c r="F24" s="265"/>
      <c r="G24" s="9" t="str">
        <f>IF(+'評価項目(標準)'!I23="","",+'評価項目(標準)'!I23)</f>
        <v/>
      </c>
      <c r="H24" s="261"/>
      <c r="I24" s="291"/>
      <c r="J24" s="284"/>
      <c r="K24" s="291"/>
      <c r="L24" s="284"/>
      <c r="M24" s="311"/>
    </row>
    <row r="25" spans="2:13" ht="31.5" customHeight="1" x14ac:dyDescent="0.15">
      <c r="B25" s="246"/>
      <c r="C25" s="246"/>
      <c r="D25" s="237"/>
      <c r="E25" s="247"/>
      <c r="F25" s="265"/>
      <c r="G25" s="8">
        <f>IF(+'評価項目(標準)'!I24="","",+'評価項目(標準)'!I24)</f>
        <v>5</v>
      </c>
      <c r="H25" s="37" t="str">
        <f>IF(+'評価項目(標準)'!F24="","",+'評価項目(標準)'!F24)</f>
        <v>申告工事成績点が７５点未満の場合</v>
      </c>
      <c r="I25" s="292"/>
      <c r="J25" s="284"/>
      <c r="K25" s="292"/>
      <c r="L25" s="284"/>
      <c r="M25" s="311">
        <f>J25</f>
        <v>0</v>
      </c>
    </row>
    <row r="26" spans="2:13" ht="31.5" customHeight="1" x14ac:dyDescent="0.15">
      <c r="B26" s="246"/>
      <c r="C26" s="246"/>
      <c r="D26" s="237" t="e">
        <f>IF(+'評価項目(標準)'!#REF!="","",+'評価項目(標準)'!#REF!)</f>
        <v>#REF!</v>
      </c>
      <c r="E26" s="247" t="e">
        <f>IF(+'評価項目(標準)'!#REF!="","",+'評価項目(標準)'!#REF!)</f>
        <v>#REF!</v>
      </c>
      <c r="F26" s="265"/>
      <c r="G26" s="8">
        <f>IF(+'評価項目(標準)'!I25="","",+'評価項目(標準)'!I25)</f>
        <v>5</v>
      </c>
      <c r="H26" s="37" t="str">
        <f>IF(+'評価項目(標準)'!F25="","",+'評価項目(標準)'!F25)</f>
        <v xml:space="preserve">総合点が９７０点以上の場合 </v>
      </c>
      <c r="I26" s="40" t="s">
        <v>70</v>
      </c>
      <c r="J26" s="284"/>
      <c r="K26" s="88" t="s">
        <v>70</v>
      </c>
      <c r="L26" s="284"/>
      <c r="M26" s="311"/>
    </row>
    <row r="27" spans="2:13" ht="31.5" customHeight="1" x14ac:dyDescent="0.15">
      <c r="B27" s="246"/>
      <c r="C27" s="246"/>
      <c r="D27" s="237"/>
      <c r="E27" s="247"/>
      <c r="F27" s="265"/>
      <c r="G27" s="11" t="str">
        <f>IF(+'評価項目(標準)'!I26="","",+'評価項目(標準)'!I26)</f>
        <v/>
      </c>
      <c r="H27" s="260" t="str">
        <f>IF(+'評価項目(標準)'!F26="","",+'評価項目(標準)'!F26)</f>
        <v>総合点が８４０点以上９７０点未満の場合
計算式２
（総合点－８４０）／（９７０－８４０）×５</v>
      </c>
      <c r="I27" s="289"/>
      <c r="J27" s="284"/>
      <c r="K27" s="289"/>
      <c r="L27" s="284"/>
      <c r="M27" s="311">
        <f>J27</f>
        <v>0</v>
      </c>
    </row>
    <row r="28" spans="2:13" ht="31.5" customHeight="1" x14ac:dyDescent="0.15">
      <c r="B28" s="246"/>
      <c r="C28" s="246"/>
      <c r="D28" s="237"/>
      <c r="E28" s="247"/>
      <c r="F28" s="265"/>
      <c r="G28" s="12" t="str">
        <f>IF(+'評価項目(標準)'!I27="","",+'評価項目(標準)'!I27)</f>
        <v>～</v>
      </c>
      <c r="H28" s="247"/>
      <c r="I28" s="289"/>
      <c r="J28" s="284"/>
      <c r="K28" s="289"/>
      <c r="L28" s="284"/>
      <c r="M28" s="311"/>
    </row>
    <row r="29" spans="2:13" ht="31.5" customHeight="1" x14ac:dyDescent="0.15">
      <c r="B29" s="246"/>
      <c r="C29" s="246"/>
      <c r="D29" s="237"/>
      <c r="E29" s="247"/>
      <c r="F29" s="265"/>
      <c r="G29" s="9" t="str">
        <f>IF(+'評価項目(標準)'!I28="","",+'評価項目(標準)'!I28)</f>
        <v/>
      </c>
      <c r="H29" s="261"/>
      <c r="I29" s="289"/>
      <c r="J29" s="284"/>
      <c r="K29" s="289"/>
      <c r="L29" s="284"/>
      <c r="M29" s="311">
        <f>J29</f>
        <v>0</v>
      </c>
    </row>
    <row r="30" spans="2:13" ht="31.5" customHeight="1" x14ac:dyDescent="0.15">
      <c r="B30" s="246"/>
      <c r="C30" s="246"/>
      <c r="D30" s="248"/>
      <c r="E30" s="261"/>
      <c r="F30" s="239"/>
      <c r="G30" s="8">
        <f>IF(+'評価項目(標準)'!I29="","",+'評価項目(標準)'!I29)</f>
        <v>0</v>
      </c>
      <c r="H30" s="37" t="str">
        <f>IF(+'評価項目(標準)'!F29="","",+'評価項目(標準)'!F29)</f>
        <v>総合点が８４０点未満の場合</v>
      </c>
      <c r="I30" s="290"/>
      <c r="J30" s="285"/>
      <c r="K30" s="290"/>
      <c r="L30" s="285"/>
      <c r="M30" s="311"/>
    </row>
    <row r="31" spans="2:13" ht="31.5" customHeight="1" x14ac:dyDescent="0.15">
      <c r="B31" s="246"/>
      <c r="C31" s="246"/>
      <c r="D31" s="247" t="str">
        <f>IF(+'評価項目(標準)'!D30="","",+'評価項目(標準)'!D30)</f>
        <v>契約件数</v>
      </c>
      <c r="E31" s="260" t="str">
        <f>IF(+'評価項目(標準)'!E30="","",+'評価項目(標準)'!E30)</f>
        <v>土木一式工事の契約件数</v>
      </c>
      <c r="F31" s="238">
        <f>+IF(+'評価項目(標準)'!J30="","",+'評価項目(標準)'!J30)</f>
        <v>10</v>
      </c>
      <c r="G31" s="11">
        <f>IF(+'評価項目(標準)'!I30="","",+'評価項目(標準)'!I30)</f>
        <v>10</v>
      </c>
      <c r="H31" s="41" t="str">
        <f>IF(+'評価項目(標準)'!F30="","",+'評価項目(標準)'!F30)</f>
        <v>０件</v>
      </c>
      <c r="I31" s="262"/>
      <c r="J31" s="269" t="str">
        <f>IF(I31="","",VLOOKUP(I31,'評価項目(標準)'!F30:I32,4,FALSE))</f>
        <v/>
      </c>
      <c r="K31" s="262"/>
      <c r="L31" s="269" t="str">
        <f>IF(K31="","",VLOOKUP(K31,'評価項目(標準)'!F30:I32,4,FALSE))</f>
        <v/>
      </c>
      <c r="M31" s="267" t="str">
        <f>IF(J31="","",IF(L31="","",ROUNDUP(AVERAGE(J31,L31),1)))</f>
        <v/>
      </c>
    </row>
    <row r="32" spans="2:13" ht="31.5" customHeight="1" x14ac:dyDescent="0.15">
      <c r="B32" s="246"/>
      <c r="C32" s="246"/>
      <c r="D32" s="247"/>
      <c r="E32" s="247"/>
      <c r="F32" s="265"/>
      <c r="G32" s="42">
        <f>IF(+'評価項目(標準)'!I31="","",+'評価項目(標準)'!I31)</f>
        <v>5</v>
      </c>
      <c r="H32" s="33" t="str">
        <f>IF(+'評価項目(標準)'!F31="","",+'評価項目(標準)'!F31)</f>
        <v>１件</v>
      </c>
      <c r="I32" s="263"/>
      <c r="J32" s="269"/>
      <c r="K32" s="263"/>
      <c r="L32" s="269"/>
      <c r="M32" s="269"/>
    </row>
    <row r="33" spans="1:16" ht="31.5" customHeight="1" thickBot="1" x14ac:dyDescent="0.2">
      <c r="B33" s="246"/>
      <c r="C33" s="246"/>
      <c r="D33" s="247"/>
      <c r="E33" s="247"/>
      <c r="F33" s="265"/>
      <c r="G33" s="10">
        <f>IF(+'評価項目(標準)'!I32="","",+'評価項目(標準)'!I32)</f>
        <v>0</v>
      </c>
      <c r="H33" s="43" t="str">
        <f>IF(+'評価項目(標準)'!F32="","",+'評価項目(標準)'!F32)</f>
        <v>２件以上</v>
      </c>
      <c r="I33" s="263"/>
      <c r="J33" s="269"/>
      <c r="K33" s="263"/>
      <c r="L33" s="269"/>
      <c r="M33" s="269"/>
    </row>
    <row r="34" spans="1:16" ht="80.099999999999994" customHeight="1" thickTop="1" x14ac:dyDescent="0.15">
      <c r="B34" s="295" t="str">
        <f>IF(+'評価項目(標準)'!B33="","",+'評価項目(標準)'!B33)</f>
        <v>総合評価方式の不履行による
加算点の減点</v>
      </c>
      <c r="C34" s="296"/>
      <c r="D34" s="297"/>
      <c r="E34" s="44" t="str">
        <f>IF(+'評価項目(標準)'!E33="","",+'評価項目(標準)'!E33)</f>
        <v>当該工事の入札公告日が、三重県が総合評価方式で発注した工事で不履行による減点措置が課されている期間内である場合、「技術提案等不履行確定通知書等」に記載した減点を行います。</v>
      </c>
      <c r="F34" s="89"/>
      <c r="G34" s="46"/>
      <c r="H34" s="90" t="str">
        <f>IF('評価項目(標準)'!I33="","",+'評価項目(標準)'!I33)</f>
        <v>△換算前
加算点満点
×1割
×件数</v>
      </c>
      <c r="I34" s="48"/>
      <c r="J34" s="49">
        <f>IF(+I34="",0,-(+'評価項目(標準)'!J35*0.1*I34))</f>
        <v>0</v>
      </c>
      <c r="K34" s="48"/>
      <c r="L34" s="49">
        <f>IF(+K34="",0,-(+'評価項目(標準)'!J35*0.1*K34))</f>
        <v>0</v>
      </c>
      <c r="M34" s="49" t="str">
        <f>IF(J34+L34=0,"",J34+L34)</f>
        <v/>
      </c>
    </row>
    <row r="35" spans="1:16" ht="70.150000000000006" customHeight="1" thickBot="1" x14ac:dyDescent="0.2">
      <c r="B35" s="286" t="str">
        <f>IF(+'評価項目(標準)'!B34="","",+'評価項目(標準)'!B34)</f>
        <v>指名停止措置による
加算点の減点</v>
      </c>
      <c r="C35" s="287"/>
      <c r="D35" s="288"/>
      <c r="E35" s="50" t="str">
        <f>IF(+'評価項目(標準)'!E34="","",+'評価項目(標準)'!E34)</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5" s="51"/>
      <c r="G35" s="52"/>
      <c r="H35" s="53" t="str">
        <f>IF('評価項目(標準)'!I34="","",+'評価項目(標準)'!I34)</f>
        <v>△換算前
加算点満点
×1割</v>
      </c>
      <c r="I35" s="54"/>
      <c r="J35" s="55"/>
      <c r="K35" s="54"/>
      <c r="L35" s="91"/>
      <c r="M35" s="92" t="str">
        <f>+IF(I35+K35&gt;0,-('評価項目(標準)'!J35*0.1),"")</f>
        <v/>
      </c>
    </row>
    <row r="36" spans="1:16" ht="26.25" customHeight="1" thickBot="1" x14ac:dyDescent="0.2">
      <c r="E36" s="56"/>
      <c r="F36" s="57"/>
      <c r="G36" s="58"/>
      <c r="I36" s="93"/>
      <c r="J36" s="94"/>
      <c r="K36" s="95"/>
      <c r="L36" s="96" t="s">
        <v>111</v>
      </c>
      <c r="M36" s="97">
        <f>ROUNDDOWN(SUM(M6:M35),0)</f>
        <v>0</v>
      </c>
    </row>
    <row r="37" spans="1:16" ht="14.25" thickBot="1" x14ac:dyDescent="0.2">
      <c r="I37" s="1"/>
      <c r="J37" s="4"/>
      <c r="K37" s="1"/>
      <c r="L37" s="4"/>
    </row>
    <row r="38" spans="1:16" s="4" customFormat="1" ht="21.75" customHeight="1" x14ac:dyDescent="0.15">
      <c r="A38" s="1"/>
      <c r="B38" s="61" t="s">
        <v>120</v>
      </c>
      <c r="C38" s="62"/>
      <c r="D38" s="62"/>
      <c r="E38" s="63"/>
      <c r="F38" s="63"/>
      <c r="G38" s="63"/>
      <c r="H38" s="63"/>
      <c r="I38" s="63"/>
      <c r="J38" s="63"/>
      <c r="K38" s="63"/>
      <c r="L38" s="63"/>
      <c r="M38" s="64"/>
      <c r="N38" s="1"/>
      <c r="O38" s="1"/>
      <c r="P38" s="1"/>
    </row>
    <row r="39" spans="1:16" s="4" customFormat="1" ht="21.75" customHeight="1" x14ac:dyDescent="0.15">
      <c r="A39" s="1"/>
      <c r="B39" s="65" t="s">
        <v>72</v>
      </c>
      <c r="C39" s="66"/>
      <c r="D39" s="293" t="s">
        <v>121</v>
      </c>
      <c r="E39" s="293"/>
      <c r="F39" s="293"/>
      <c r="G39" s="293"/>
      <c r="H39" s="293"/>
      <c r="I39" s="293"/>
      <c r="J39" s="293"/>
      <c r="K39" s="293"/>
      <c r="L39" s="78"/>
      <c r="M39" s="79"/>
      <c r="N39" s="1"/>
      <c r="O39" s="1"/>
      <c r="P39" s="1"/>
    </row>
    <row r="40" spans="1:16" ht="21.75" customHeight="1" x14ac:dyDescent="0.15">
      <c r="B40" s="65" t="s">
        <v>72</v>
      </c>
      <c r="C40" s="67"/>
      <c r="D40" s="293" t="s">
        <v>122</v>
      </c>
      <c r="E40" s="293"/>
      <c r="F40" s="293"/>
      <c r="G40" s="293"/>
      <c r="H40" s="293"/>
      <c r="I40" s="293"/>
      <c r="J40" s="293"/>
      <c r="K40" s="293"/>
      <c r="L40" s="78"/>
      <c r="M40" s="79"/>
    </row>
    <row r="41" spans="1:16" ht="21.75" customHeight="1" x14ac:dyDescent="0.15">
      <c r="B41" s="68" t="s">
        <v>72</v>
      </c>
      <c r="C41" s="69" t="s">
        <v>73</v>
      </c>
      <c r="D41" s="80"/>
      <c r="E41" s="80"/>
      <c r="F41" s="80"/>
      <c r="G41" s="80"/>
      <c r="H41" s="80"/>
      <c r="I41" s="80"/>
      <c r="J41" s="80"/>
      <c r="K41" s="80"/>
      <c r="L41" s="70"/>
      <c r="M41" s="71"/>
    </row>
    <row r="42" spans="1:16" ht="21.75" customHeight="1" thickBot="1" x14ac:dyDescent="0.2">
      <c r="B42" s="72" t="s">
        <v>72</v>
      </c>
      <c r="C42" s="73" t="s">
        <v>86</v>
      </c>
      <c r="D42" s="82"/>
      <c r="E42" s="82"/>
      <c r="F42" s="82"/>
      <c r="G42" s="82"/>
      <c r="H42" s="82"/>
      <c r="I42" s="82"/>
      <c r="J42" s="82"/>
      <c r="K42" s="82"/>
      <c r="L42" s="74"/>
      <c r="M42" s="75"/>
    </row>
    <row r="43" spans="1:16" ht="7.5" customHeight="1" x14ac:dyDescent="0.15">
      <c r="B43" s="76"/>
      <c r="C43" s="76"/>
      <c r="D43" s="76"/>
      <c r="E43" s="77"/>
      <c r="F43" s="77"/>
      <c r="G43" s="77"/>
      <c r="H43" s="77"/>
      <c r="I43" s="77"/>
      <c r="J43" s="77"/>
      <c r="K43" s="77"/>
      <c r="L43" s="77"/>
      <c r="M43" s="77"/>
    </row>
    <row r="44" spans="1:16" ht="23.25" customHeight="1" x14ac:dyDescent="0.15">
      <c r="A44" s="282"/>
      <c r="B44" s="282"/>
      <c r="C44" s="282"/>
      <c r="D44" s="282"/>
      <c r="E44" s="282"/>
      <c r="F44" s="282"/>
      <c r="G44" s="282"/>
      <c r="H44" s="282"/>
      <c r="I44" s="282"/>
      <c r="J44" s="282"/>
      <c r="K44" s="282"/>
      <c r="L44" s="282"/>
      <c r="M44" s="282"/>
    </row>
  </sheetData>
  <sheetProtection selectLockedCells="1"/>
  <mergeCells count="86">
    <mergeCell ref="D39:K39"/>
    <mergeCell ref="D40:K40"/>
    <mergeCell ref="B35:D35"/>
    <mergeCell ref="M19:M20"/>
    <mergeCell ref="F3:G3"/>
    <mergeCell ref="I10:I11"/>
    <mergeCell ref="F8:F9"/>
    <mergeCell ref="I8:I9"/>
    <mergeCell ref="E12:E15"/>
    <mergeCell ref="F12:F15"/>
    <mergeCell ref="E10:E11"/>
    <mergeCell ref="B4:C5"/>
    <mergeCell ref="D4:D5"/>
    <mergeCell ref="E4:E5"/>
    <mergeCell ref="F4:F5"/>
    <mergeCell ref="G4:H4"/>
    <mergeCell ref="M4:M5"/>
    <mergeCell ref="K4:L4"/>
    <mergeCell ref="H2:K2"/>
    <mergeCell ref="H3:M3"/>
    <mergeCell ref="A44:M44"/>
    <mergeCell ref="M21:M30"/>
    <mergeCell ref="J21:J30"/>
    <mergeCell ref="H22:H24"/>
    <mergeCell ref="H27:H29"/>
    <mergeCell ref="I27:I30"/>
    <mergeCell ref="K27:K30"/>
    <mergeCell ref="B6:B33"/>
    <mergeCell ref="C6:C15"/>
    <mergeCell ref="D6:D7"/>
    <mergeCell ref="D8:D15"/>
    <mergeCell ref="E8:E9"/>
    <mergeCell ref="E6:E7"/>
    <mergeCell ref="F6:F7"/>
    <mergeCell ref="I6:I7"/>
    <mergeCell ref="J6:J7"/>
    <mergeCell ref="I4:J4"/>
    <mergeCell ref="J8:J9"/>
    <mergeCell ref="J10:J11"/>
    <mergeCell ref="I12:I15"/>
    <mergeCell ref="J12:J15"/>
    <mergeCell ref="F16:F18"/>
    <mergeCell ref="F10:F11"/>
    <mergeCell ref="I31:I33"/>
    <mergeCell ref="D19:D20"/>
    <mergeCell ref="E31:E33"/>
    <mergeCell ref="F31:F33"/>
    <mergeCell ref="D16:D18"/>
    <mergeCell ref="E19:E20"/>
    <mergeCell ref="F19:F20"/>
    <mergeCell ref="E16:E18"/>
    <mergeCell ref="F21:F30"/>
    <mergeCell ref="K6:K7"/>
    <mergeCell ref="L6:L7"/>
    <mergeCell ref="K8:K9"/>
    <mergeCell ref="L8:L9"/>
    <mergeCell ref="B34:D34"/>
    <mergeCell ref="K31:K33"/>
    <mergeCell ref="I23:I25"/>
    <mergeCell ref="I16:I18"/>
    <mergeCell ref="J16:J18"/>
    <mergeCell ref="I19:I20"/>
    <mergeCell ref="J19:J20"/>
    <mergeCell ref="C16:C18"/>
    <mergeCell ref="C19:C33"/>
    <mergeCell ref="D21:D30"/>
    <mergeCell ref="E21:E30"/>
    <mergeCell ref="D31:D33"/>
    <mergeCell ref="M6:M7"/>
    <mergeCell ref="M8:M9"/>
    <mergeCell ref="M10:M11"/>
    <mergeCell ref="L10:L11"/>
    <mergeCell ref="L19:L20"/>
    <mergeCell ref="L31:L33"/>
    <mergeCell ref="M31:M33"/>
    <mergeCell ref="M12:M15"/>
    <mergeCell ref="J31:J33"/>
    <mergeCell ref="K10:K11"/>
    <mergeCell ref="L21:L30"/>
    <mergeCell ref="K23:K25"/>
    <mergeCell ref="M16:M18"/>
    <mergeCell ref="K12:K15"/>
    <mergeCell ref="L12:L15"/>
    <mergeCell ref="K16:K18"/>
    <mergeCell ref="L16:L18"/>
    <mergeCell ref="K19:K20"/>
  </mergeCells>
  <phoneticPr fontId="2"/>
  <conditionalFormatting sqref="I6:I7">
    <cfRule type="cellIs" dxfId="14" priority="28" stopIfTrue="1" operator="equal">
      <formula>$F$6</formula>
    </cfRule>
  </conditionalFormatting>
  <conditionalFormatting sqref="I8:I9">
    <cfRule type="cellIs" dxfId="13" priority="55" stopIfTrue="1" operator="equal">
      <formula>$F$8</formula>
    </cfRule>
  </conditionalFormatting>
  <conditionalFormatting sqref="I10:I11">
    <cfRule type="cellIs" dxfId="12" priority="54" stopIfTrue="1" operator="equal">
      <formula>$F$10</formula>
    </cfRule>
  </conditionalFormatting>
  <conditionalFormatting sqref="I12:I15">
    <cfRule type="cellIs" dxfId="11" priority="52" stopIfTrue="1" operator="equal">
      <formula>$F$12</formula>
    </cfRule>
  </conditionalFormatting>
  <conditionalFormatting sqref="I16:I18">
    <cfRule type="cellIs" dxfId="10" priority="27" stopIfTrue="1" operator="equal">
      <formula>$F$16</formula>
    </cfRule>
  </conditionalFormatting>
  <conditionalFormatting sqref="I19:I20 K19:K20">
    <cfRule type="cellIs" dxfId="9" priority="47" stopIfTrue="1" operator="equal">
      <formula>$F$19</formula>
    </cfRule>
  </conditionalFormatting>
  <conditionalFormatting sqref="I22">
    <cfRule type="cellIs" dxfId="8" priority="7" stopIfTrue="1" operator="equal">
      <formula>#REF!</formula>
    </cfRule>
  </conditionalFormatting>
  <conditionalFormatting sqref="I31:I33">
    <cfRule type="cellIs" dxfId="7" priority="9" stopIfTrue="1" operator="equal">
      <formula>$F$19</formula>
    </cfRule>
  </conditionalFormatting>
  <conditionalFormatting sqref="K6:K7">
    <cfRule type="cellIs" dxfId="6" priority="19" stopIfTrue="1" operator="equal">
      <formula>$F$6</formula>
    </cfRule>
  </conditionalFormatting>
  <conditionalFormatting sqref="K8:K9">
    <cfRule type="cellIs" dxfId="5" priority="43" stopIfTrue="1" operator="equal">
      <formula>$F$8</formula>
    </cfRule>
  </conditionalFormatting>
  <conditionalFormatting sqref="K10:K11">
    <cfRule type="cellIs" dxfId="4" priority="42" stopIfTrue="1" operator="equal">
      <formula>$F$10</formula>
    </cfRule>
  </conditionalFormatting>
  <conditionalFormatting sqref="K12:K15">
    <cfRule type="cellIs" dxfId="3" priority="40" stopIfTrue="1" operator="equal">
      <formula>$F$12</formula>
    </cfRule>
  </conditionalFormatting>
  <conditionalFormatting sqref="K16:K18">
    <cfRule type="cellIs" dxfId="2" priority="58" stopIfTrue="1" operator="equal">
      <formula>#REF!</formula>
    </cfRule>
  </conditionalFormatting>
  <conditionalFormatting sqref="K22">
    <cfRule type="cellIs" dxfId="1" priority="6" stopIfTrue="1" operator="equal">
      <formula>#REF!</formula>
    </cfRule>
  </conditionalFormatting>
  <conditionalFormatting sqref="K31:K33">
    <cfRule type="cellIs" dxfId="0" priority="8" stopIfTrue="1" operator="equal">
      <formula>$F$19</formula>
    </cfRule>
  </conditionalFormatting>
  <dataValidations count="9">
    <dataValidation type="list" allowBlank="1" showInputMessage="1" showErrorMessage="1" sqref="I6:I7 K6:K7" xr:uid="{00000000-0002-0000-0400-000000000000}">
      <formula1>$H$6:$H$7</formula1>
    </dataValidation>
    <dataValidation type="list" allowBlank="1" showInputMessage="1" showErrorMessage="1" sqref="I16:I18" xr:uid="{00000000-0002-0000-0400-000003000000}">
      <formula1>$H$16:$H$18</formula1>
    </dataValidation>
    <dataValidation type="list" allowBlank="1" showInputMessage="1" showErrorMessage="1" sqref="I10:I11 K10:K11" xr:uid="{00000000-0002-0000-0400-000005000000}">
      <formula1>$H$10:$H$11</formula1>
    </dataValidation>
    <dataValidation type="list" allowBlank="1" showInputMessage="1" showErrorMessage="1" sqref="I8:I9 K8:K9" xr:uid="{00000000-0002-0000-0400-000006000000}">
      <formula1>$H$8:$H$9</formula1>
    </dataValidation>
    <dataValidation type="list" allowBlank="1" showInputMessage="1" showErrorMessage="1" sqref="I12:I15 K12:K15" xr:uid="{00000000-0002-0000-0400-000007000000}">
      <formula1>$H$12:$H$15</formula1>
    </dataValidation>
    <dataValidation type="decimal" allowBlank="1" showInputMessage="1" showErrorMessage="1" sqref="K23:K25 I23:I25" xr:uid="{00000000-0002-0000-0400-000008000000}">
      <formula1>1</formula1>
      <formula2>100</formula2>
    </dataValidation>
    <dataValidation type="list" allowBlank="1" showInputMessage="1" showErrorMessage="1" sqref="K31:K33 I31:I33" xr:uid="{00000000-0002-0000-0400-000009000000}">
      <formula1>$H$31:$H$33</formula1>
    </dataValidation>
    <dataValidation type="list" allowBlank="1" showInputMessage="1" showErrorMessage="1" sqref="I22 K22" xr:uid="{00000000-0002-0000-0400-00000A000000}">
      <formula1>"三重県の工事評定点,中部地方整備局工事成績評定平均点,近畿地方整備局工事成績評定平均点"</formula1>
    </dataValidation>
    <dataValidation type="list" allowBlank="1" showInputMessage="1" showErrorMessage="1" sqref="K19:K20 I19:I20" xr:uid="{00000000-0002-0000-0400-000002000000}">
      <formula1>$H$19:$H$20</formula1>
    </dataValidation>
  </dataValidations>
  <printOptions horizontalCentered="1"/>
  <pageMargins left="0.59055118110236227" right="0.19685039370078741" top="0.39370078740157483"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65"/>
  <sheetViews>
    <sheetView showGridLines="0" view="pageBreakPreview" zoomScale="70" zoomScaleNormal="100" zoomScaleSheetLayoutView="70" workbookViewId="0">
      <selection activeCell="AT36" sqref="AT36"/>
    </sheetView>
  </sheetViews>
  <sheetFormatPr defaultColWidth="3.125" defaultRowHeight="18" customHeight="1" x14ac:dyDescent="0.15"/>
  <cols>
    <col min="1" max="51" width="3.875" style="98" customWidth="1"/>
    <col min="52" max="16384" width="3.125" style="98"/>
  </cols>
  <sheetData>
    <row r="1" spans="1:35" ht="22.5" customHeight="1" x14ac:dyDescent="0.15">
      <c r="A1" s="122" t="s">
        <v>87</v>
      </c>
      <c r="O1" s="99"/>
      <c r="P1" s="99"/>
      <c r="Q1" s="99"/>
      <c r="R1" s="100"/>
      <c r="S1" s="100"/>
      <c r="T1" s="100"/>
      <c r="U1" s="100"/>
      <c r="V1" s="100"/>
      <c r="W1" s="100"/>
      <c r="X1" s="100"/>
      <c r="Y1" s="100"/>
      <c r="Z1" s="100"/>
      <c r="AA1" s="100"/>
      <c r="AB1" s="100"/>
      <c r="AC1" s="100"/>
      <c r="AD1" s="100"/>
      <c r="AE1" s="100"/>
      <c r="AF1" s="100"/>
      <c r="AG1" s="100"/>
      <c r="AH1" s="100"/>
      <c r="AI1" s="100"/>
    </row>
    <row r="2" spans="1:35" ht="22.5" customHeight="1" thickBot="1" x14ac:dyDescent="0.2">
      <c r="O2" s="407" t="s">
        <v>88</v>
      </c>
      <c r="P2" s="408"/>
      <c r="Q2" s="409"/>
      <c r="R2" s="404"/>
      <c r="S2" s="405"/>
      <c r="T2" s="405"/>
      <c r="U2" s="405"/>
      <c r="V2" s="405"/>
      <c r="W2" s="405"/>
      <c r="X2" s="405"/>
      <c r="Y2" s="405"/>
      <c r="Z2" s="405"/>
      <c r="AA2" s="405"/>
      <c r="AB2" s="405"/>
      <c r="AC2" s="405"/>
      <c r="AD2" s="405"/>
      <c r="AE2" s="405"/>
      <c r="AF2" s="405"/>
      <c r="AG2" s="405"/>
      <c r="AH2" s="405"/>
      <c r="AI2" s="406"/>
    </row>
    <row r="3" spans="1:35" ht="15" customHeight="1" x14ac:dyDescent="0.15">
      <c r="A3" s="359" t="s">
        <v>89</v>
      </c>
      <c r="B3" s="360"/>
      <c r="C3" s="360"/>
      <c r="D3" s="360"/>
      <c r="E3" s="360"/>
      <c r="F3" s="360"/>
      <c r="G3" s="360"/>
      <c r="H3" s="360"/>
      <c r="I3" s="360"/>
      <c r="J3" s="360"/>
      <c r="K3" s="360"/>
      <c r="L3" s="360"/>
      <c r="M3" s="360"/>
      <c r="N3" s="360"/>
      <c r="O3" s="360"/>
      <c r="P3" s="360"/>
      <c r="Q3" s="360"/>
      <c r="R3" s="360"/>
      <c r="S3" s="360"/>
      <c r="T3" s="360"/>
      <c r="U3" s="360"/>
      <c r="V3" s="360"/>
      <c r="W3" s="360"/>
      <c r="X3" s="360"/>
      <c r="Y3" s="360"/>
      <c r="Z3" s="360"/>
      <c r="AA3" s="360"/>
      <c r="AB3" s="360"/>
      <c r="AC3" s="360"/>
      <c r="AD3" s="360"/>
      <c r="AE3" s="360"/>
      <c r="AF3" s="360"/>
      <c r="AG3" s="360"/>
      <c r="AH3" s="360"/>
      <c r="AI3" s="361"/>
    </row>
    <row r="4" spans="1:35" ht="15" customHeight="1" x14ac:dyDescent="0.15">
      <c r="A4" s="362"/>
      <c r="B4" s="363"/>
      <c r="C4" s="363"/>
      <c r="D4" s="363"/>
      <c r="E4" s="363"/>
      <c r="F4" s="363"/>
      <c r="G4" s="363"/>
      <c r="H4" s="363"/>
      <c r="I4" s="363"/>
      <c r="J4" s="363"/>
      <c r="K4" s="363"/>
      <c r="L4" s="363"/>
      <c r="M4" s="363"/>
      <c r="N4" s="363"/>
      <c r="O4" s="363"/>
      <c r="P4" s="363"/>
      <c r="Q4" s="363"/>
      <c r="R4" s="363"/>
      <c r="S4" s="363"/>
      <c r="T4" s="363"/>
      <c r="U4" s="363"/>
      <c r="V4" s="363"/>
      <c r="W4" s="363"/>
      <c r="X4" s="363"/>
      <c r="Y4" s="363"/>
      <c r="Z4" s="363"/>
      <c r="AA4" s="363"/>
      <c r="AB4" s="363"/>
      <c r="AC4" s="363"/>
      <c r="AD4" s="363"/>
      <c r="AE4" s="363"/>
      <c r="AF4" s="363"/>
      <c r="AG4" s="363"/>
      <c r="AH4" s="363"/>
      <c r="AI4" s="364"/>
    </row>
    <row r="5" spans="1:35" ht="19.899999999999999" customHeight="1" x14ac:dyDescent="0.15">
      <c r="A5" s="320" t="s">
        <v>125</v>
      </c>
      <c r="B5" s="321"/>
      <c r="C5" s="321"/>
      <c r="D5" s="321"/>
      <c r="E5" s="330" t="s">
        <v>90</v>
      </c>
      <c r="F5" s="331"/>
      <c r="G5" s="331"/>
      <c r="H5" s="331"/>
      <c r="I5" s="332"/>
      <c r="J5" s="348"/>
      <c r="K5" s="348"/>
      <c r="L5" s="348"/>
      <c r="M5" s="348"/>
      <c r="N5" s="348"/>
      <c r="O5" s="348"/>
      <c r="P5" s="348"/>
      <c r="Q5" s="348"/>
      <c r="R5" s="348"/>
      <c r="S5" s="348"/>
      <c r="T5" s="348"/>
      <c r="U5" s="348"/>
      <c r="V5" s="348"/>
      <c r="W5" s="348"/>
      <c r="X5" s="348"/>
      <c r="Y5" s="348"/>
      <c r="Z5" s="348"/>
      <c r="AA5" s="348"/>
      <c r="AB5" s="348"/>
      <c r="AC5" s="348"/>
      <c r="AD5" s="348"/>
      <c r="AE5" s="348"/>
      <c r="AF5" s="348"/>
      <c r="AG5" s="348"/>
      <c r="AH5" s="348"/>
      <c r="AI5" s="349"/>
    </row>
    <row r="6" spans="1:35" ht="19.899999999999999" customHeight="1" x14ac:dyDescent="0.15">
      <c r="A6" s="369"/>
      <c r="B6" s="415"/>
      <c r="C6" s="415"/>
      <c r="D6" s="415"/>
      <c r="E6" s="333" t="s">
        <v>91</v>
      </c>
      <c r="F6" s="323"/>
      <c r="G6" s="323"/>
      <c r="H6" s="323"/>
      <c r="I6" s="334"/>
      <c r="J6" s="396"/>
      <c r="K6" s="396"/>
      <c r="L6" s="396"/>
      <c r="M6" s="396"/>
      <c r="N6" s="396"/>
      <c r="O6" s="396"/>
      <c r="P6" s="396"/>
      <c r="Q6" s="396"/>
      <c r="R6" s="396"/>
      <c r="S6" s="396"/>
      <c r="T6" s="396"/>
      <c r="U6" s="396"/>
      <c r="V6" s="396"/>
      <c r="W6" s="396"/>
      <c r="X6" s="396"/>
      <c r="Y6" s="396"/>
      <c r="Z6" s="396"/>
      <c r="AA6" s="396"/>
      <c r="AB6" s="396"/>
      <c r="AC6" s="396"/>
      <c r="AD6" s="396"/>
      <c r="AE6" s="396"/>
      <c r="AF6" s="396"/>
      <c r="AG6" s="396"/>
      <c r="AH6" s="396"/>
      <c r="AI6" s="378"/>
    </row>
    <row r="7" spans="1:35" ht="19.899999999999999" customHeight="1" x14ac:dyDescent="0.15">
      <c r="A7" s="369"/>
      <c r="B7" s="415"/>
      <c r="C7" s="415"/>
      <c r="D7" s="415"/>
      <c r="E7" s="330"/>
      <c r="F7" s="331"/>
      <c r="G7" s="331"/>
      <c r="H7" s="331"/>
      <c r="I7" s="332"/>
      <c r="J7" s="396"/>
      <c r="K7" s="377"/>
      <c r="L7" s="377"/>
      <c r="M7" s="377"/>
      <c r="N7" s="377"/>
      <c r="O7" s="377"/>
      <c r="P7" s="377"/>
      <c r="Q7" s="377"/>
      <c r="R7" s="377"/>
      <c r="S7" s="377"/>
      <c r="T7" s="377"/>
      <c r="U7" s="377"/>
      <c r="V7" s="377"/>
      <c r="W7" s="377"/>
      <c r="X7" s="377"/>
      <c r="Y7" s="377"/>
      <c r="Z7" s="377"/>
      <c r="AA7" s="377"/>
      <c r="AB7" s="377"/>
      <c r="AC7" s="377"/>
      <c r="AD7" s="377"/>
      <c r="AE7" s="377"/>
      <c r="AF7" s="377"/>
      <c r="AG7" s="377"/>
      <c r="AH7" s="377"/>
      <c r="AI7" s="378"/>
    </row>
    <row r="8" spans="1:35" ht="19.899999999999999" customHeight="1" thickBot="1" x14ac:dyDescent="0.2">
      <c r="A8" s="416"/>
      <c r="B8" s="417"/>
      <c r="C8" s="417"/>
      <c r="D8" s="417"/>
      <c r="E8" s="392"/>
      <c r="F8" s="393"/>
      <c r="G8" s="393"/>
      <c r="H8" s="393"/>
      <c r="I8" s="394"/>
      <c r="J8" s="413"/>
      <c r="K8" s="413"/>
      <c r="L8" s="413"/>
      <c r="M8" s="413"/>
      <c r="N8" s="413"/>
      <c r="O8" s="413"/>
      <c r="P8" s="413"/>
      <c r="Q8" s="413"/>
      <c r="R8" s="413"/>
      <c r="S8" s="413"/>
      <c r="T8" s="413"/>
      <c r="U8" s="413"/>
      <c r="V8" s="413"/>
      <c r="W8" s="413"/>
      <c r="X8" s="413"/>
      <c r="Y8" s="413"/>
      <c r="Z8" s="413"/>
      <c r="AA8" s="413"/>
      <c r="AB8" s="413"/>
      <c r="AC8" s="413"/>
      <c r="AD8" s="413"/>
      <c r="AE8" s="413"/>
      <c r="AF8" s="413"/>
      <c r="AG8" s="413"/>
      <c r="AH8" s="413"/>
      <c r="AI8" s="414"/>
    </row>
    <row r="9" spans="1:35" ht="15" customHeight="1" thickTop="1" x14ac:dyDescent="0.15">
      <c r="A9" s="410" t="s">
        <v>92</v>
      </c>
      <c r="B9" s="411"/>
      <c r="C9" s="411"/>
      <c r="D9" s="411"/>
      <c r="E9" s="411"/>
      <c r="F9" s="411"/>
      <c r="G9" s="411"/>
      <c r="H9" s="411"/>
      <c r="I9" s="411"/>
      <c r="J9" s="411"/>
      <c r="K9" s="411"/>
      <c r="L9" s="411"/>
      <c r="M9" s="411"/>
      <c r="N9" s="411"/>
      <c r="O9" s="411"/>
      <c r="P9" s="411"/>
      <c r="Q9" s="411"/>
      <c r="R9" s="411"/>
      <c r="S9" s="411"/>
      <c r="T9" s="411"/>
      <c r="U9" s="411"/>
      <c r="V9" s="411"/>
      <c r="W9" s="411"/>
      <c r="X9" s="411"/>
      <c r="Y9" s="411"/>
      <c r="Z9" s="411"/>
      <c r="AA9" s="411"/>
      <c r="AB9" s="411"/>
      <c r="AC9" s="411"/>
      <c r="AD9" s="411"/>
      <c r="AE9" s="411"/>
      <c r="AF9" s="411"/>
      <c r="AG9" s="411"/>
      <c r="AH9" s="411"/>
      <c r="AI9" s="412"/>
    </row>
    <row r="10" spans="1:35" ht="15" customHeight="1" x14ac:dyDescent="0.15">
      <c r="A10" s="362"/>
      <c r="B10" s="363"/>
      <c r="C10" s="363"/>
      <c r="D10" s="363"/>
      <c r="E10" s="363"/>
      <c r="F10" s="411"/>
      <c r="G10" s="411"/>
      <c r="H10" s="411"/>
      <c r="I10" s="411"/>
      <c r="J10" s="411"/>
      <c r="K10" s="411"/>
      <c r="L10" s="411"/>
      <c r="M10" s="411"/>
      <c r="N10" s="411"/>
      <c r="O10" s="411"/>
      <c r="P10" s="411"/>
      <c r="Q10" s="411"/>
      <c r="R10" s="411"/>
      <c r="S10" s="411"/>
      <c r="T10" s="411"/>
      <c r="U10" s="411"/>
      <c r="V10" s="411"/>
      <c r="W10" s="411"/>
      <c r="X10" s="411"/>
      <c r="Y10" s="411"/>
      <c r="Z10" s="411"/>
      <c r="AA10" s="411"/>
      <c r="AB10" s="411"/>
      <c r="AC10" s="411"/>
      <c r="AD10" s="411"/>
      <c r="AE10" s="411"/>
      <c r="AF10" s="411"/>
      <c r="AG10" s="411"/>
      <c r="AH10" s="411"/>
      <c r="AI10" s="412"/>
    </row>
    <row r="11" spans="1:35" ht="19.5" customHeight="1" x14ac:dyDescent="0.15">
      <c r="A11" s="314" t="s">
        <v>25</v>
      </c>
      <c r="B11" s="315"/>
      <c r="C11" s="315"/>
      <c r="D11" s="315"/>
      <c r="E11" s="330" t="s">
        <v>90</v>
      </c>
      <c r="F11" s="331"/>
      <c r="G11" s="331"/>
      <c r="H11" s="331"/>
      <c r="I11" s="332"/>
      <c r="J11" s="348"/>
      <c r="K11" s="348"/>
      <c r="L11" s="348"/>
      <c r="M11" s="348"/>
      <c r="N11" s="348"/>
      <c r="O11" s="348"/>
      <c r="P11" s="348"/>
      <c r="Q11" s="348"/>
      <c r="R11" s="348"/>
      <c r="S11" s="348"/>
      <c r="T11" s="348"/>
      <c r="U11" s="348"/>
      <c r="V11" s="348"/>
      <c r="W11" s="348"/>
      <c r="X11" s="348"/>
      <c r="Y11" s="348"/>
      <c r="Z11" s="348"/>
      <c r="AA11" s="348"/>
      <c r="AB11" s="348"/>
      <c r="AC11" s="348"/>
      <c r="AD11" s="348"/>
      <c r="AE11" s="348"/>
      <c r="AF11" s="348"/>
      <c r="AG11" s="348"/>
      <c r="AH11" s="348"/>
      <c r="AI11" s="349"/>
    </row>
    <row r="12" spans="1:35" ht="19.5" customHeight="1" x14ac:dyDescent="0.15">
      <c r="A12" s="316"/>
      <c r="B12" s="317"/>
      <c r="C12" s="317"/>
      <c r="D12" s="317"/>
      <c r="E12" s="333" t="s">
        <v>91</v>
      </c>
      <c r="F12" s="323"/>
      <c r="G12" s="323"/>
      <c r="H12" s="323"/>
      <c r="I12" s="334"/>
      <c r="J12" s="396"/>
      <c r="K12" s="396"/>
      <c r="L12" s="396"/>
      <c r="M12" s="396"/>
      <c r="N12" s="396"/>
      <c r="O12" s="396"/>
      <c r="P12" s="396"/>
      <c r="Q12" s="396"/>
      <c r="R12" s="396"/>
      <c r="S12" s="396"/>
      <c r="T12" s="396"/>
      <c r="U12" s="396"/>
      <c r="V12" s="396"/>
      <c r="W12" s="396"/>
      <c r="X12" s="396"/>
      <c r="Y12" s="396"/>
      <c r="Z12" s="396"/>
      <c r="AA12" s="396"/>
      <c r="AB12" s="396"/>
      <c r="AC12" s="396"/>
      <c r="AD12" s="396"/>
      <c r="AE12" s="396"/>
      <c r="AF12" s="396"/>
      <c r="AG12" s="396"/>
      <c r="AH12" s="396"/>
      <c r="AI12" s="378"/>
    </row>
    <row r="13" spans="1:35" ht="19.5" customHeight="1" x14ac:dyDescent="0.15">
      <c r="A13" s="316"/>
      <c r="B13" s="317"/>
      <c r="C13" s="317"/>
      <c r="D13" s="317"/>
      <c r="E13" s="330"/>
      <c r="F13" s="331"/>
      <c r="G13" s="331"/>
      <c r="H13" s="331"/>
      <c r="I13" s="332"/>
      <c r="J13" s="396"/>
      <c r="K13" s="377"/>
      <c r="L13" s="377"/>
      <c r="M13" s="377"/>
      <c r="N13" s="377"/>
      <c r="O13" s="377"/>
      <c r="P13" s="377"/>
      <c r="Q13" s="377"/>
      <c r="R13" s="377"/>
      <c r="S13" s="377"/>
      <c r="T13" s="377"/>
      <c r="U13" s="377"/>
      <c r="V13" s="377"/>
      <c r="W13" s="377"/>
      <c r="X13" s="377"/>
      <c r="Y13" s="377"/>
      <c r="Z13" s="377"/>
      <c r="AA13" s="377"/>
      <c r="AB13" s="377"/>
      <c r="AC13" s="377"/>
      <c r="AD13" s="377"/>
      <c r="AE13" s="377"/>
      <c r="AF13" s="377"/>
      <c r="AG13" s="377"/>
      <c r="AH13" s="377"/>
      <c r="AI13" s="378"/>
    </row>
    <row r="14" spans="1:35" ht="19.5" customHeight="1" x14ac:dyDescent="0.15">
      <c r="A14" s="318"/>
      <c r="B14" s="319"/>
      <c r="C14" s="319"/>
      <c r="D14" s="319"/>
      <c r="E14" s="330"/>
      <c r="F14" s="331"/>
      <c r="G14" s="331"/>
      <c r="H14" s="331"/>
      <c r="I14" s="332"/>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8"/>
    </row>
    <row r="15" spans="1:35" ht="19.5" customHeight="1" x14ac:dyDescent="0.15">
      <c r="A15" s="320" t="s">
        <v>28</v>
      </c>
      <c r="B15" s="321"/>
      <c r="C15" s="321"/>
      <c r="D15" s="321"/>
      <c r="E15" s="335" t="s">
        <v>126</v>
      </c>
      <c r="F15" s="321"/>
      <c r="G15" s="336"/>
      <c r="H15" s="352" t="s">
        <v>128</v>
      </c>
      <c r="I15" s="352"/>
      <c r="J15" s="352"/>
      <c r="K15" s="352"/>
      <c r="L15" s="352"/>
      <c r="M15" s="352"/>
      <c r="N15" s="352"/>
      <c r="O15" s="352"/>
      <c r="P15" s="352"/>
      <c r="Q15" s="352"/>
      <c r="R15" s="352"/>
      <c r="S15" s="352"/>
      <c r="T15" s="389"/>
      <c r="U15" s="351"/>
      <c r="V15" s="350"/>
      <c r="W15" s="351"/>
      <c r="X15" s="350"/>
      <c r="Y15" s="351"/>
      <c r="Z15" s="350"/>
      <c r="AA15" s="351"/>
      <c r="AB15" s="350"/>
      <c r="AC15" s="395"/>
      <c r="AD15" s="387" t="s">
        <v>93</v>
      </c>
      <c r="AE15" s="387"/>
      <c r="AF15" s="387"/>
      <c r="AG15" s="387"/>
      <c r="AH15" s="387"/>
      <c r="AI15" s="388"/>
    </row>
    <row r="16" spans="1:35" ht="19.5" customHeight="1" x14ac:dyDescent="0.15">
      <c r="A16" s="322"/>
      <c r="B16" s="323"/>
      <c r="C16" s="323"/>
      <c r="D16" s="323"/>
      <c r="E16" s="333"/>
      <c r="F16" s="323"/>
      <c r="G16" s="334"/>
      <c r="H16" s="353"/>
      <c r="I16" s="353"/>
      <c r="J16" s="353"/>
      <c r="K16" s="353"/>
      <c r="L16" s="353"/>
      <c r="M16" s="353"/>
      <c r="N16" s="353"/>
      <c r="O16" s="353"/>
      <c r="P16" s="353"/>
      <c r="Q16" s="353"/>
      <c r="R16" s="353"/>
      <c r="S16" s="353"/>
      <c r="T16" s="391"/>
      <c r="U16" s="386"/>
      <c r="V16" s="385"/>
      <c r="W16" s="386"/>
      <c r="X16" s="385"/>
      <c r="Y16" s="386"/>
      <c r="Z16" s="385"/>
      <c r="AA16" s="386"/>
      <c r="AB16" s="385"/>
      <c r="AC16" s="403"/>
      <c r="AD16" s="390" t="str">
        <f>IF(COUNTA(T15:AC16)=0,"",ROUNDDOWN(((SUM(T15:AC16)+75))/(COUNTA(T15:AC16)+1),1))</f>
        <v/>
      </c>
      <c r="AE16" s="390"/>
      <c r="AF16" s="390"/>
      <c r="AG16" s="390"/>
      <c r="AH16" s="390"/>
      <c r="AI16" s="101" t="s">
        <v>94</v>
      </c>
    </row>
    <row r="17" spans="1:39" ht="19.5" customHeight="1" x14ac:dyDescent="0.15">
      <c r="A17" s="324" t="s">
        <v>95</v>
      </c>
      <c r="B17" s="325"/>
      <c r="C17" s="325"/>
      <c r="D17" s="325"/>
      <c r="E17" s="337" t="s">
        <v>153</v>
      </c>
      <c r="F17" s="338"/>
      <c r="G17" s="338"/>
      <c r="H17" s="338"/>
      <c r="I17" s="338"/>
      <c r="J17" s="338"/>
      <c r="K17" s="338"/>
      <c r="L17" s="338"/>
      <c r="M17" s="338"/>
      <c r="N17" s="338"/>
      <c r="O17" s="338"/>
      <c r="P17" s="338"/>
      <c r="Q17" s="338"/>
      <c r="R17" s="338"/>
      <c r="S17" s="338"/>
      <c r="T17" s="338"/>
      <c r="U17" s="338"/>
      <c r="V17" s="338"/>
      <c r="W17" s="338"/>
      <c r="X17" s="338"/>
      <c r="Y17" s="338"/>
      <c r="Z17" s="338"/>
      <c r="AA17" s="338"/>
      <c r="AB17" s="338"/>
      <c r="AC17" s="338"/>
      <c r="AD17" s="338"/>
      <c r="AE17" s="338"/>
      <c r="AF17" s="338"/>
      <c r="AG17" s="338"/>
      <c r="AH17" s="338"/>
      <c r="AI17" s="339"/>
    </row>
    <row r="18" spans="1:39" ht="19.5" customHeight="1" x14ac:dyDescent="0.15">
      <c r="A18" s="326"/>
      <c r="B18" s="327"/>
      <c r="C18" s="327"/>
      <c r="D18" s="327"/>
      <c r="E18" s="335">
        <v>1</v>
      </c>
      <c r="F18" s="336"/>
      <c r="G18" s="340" t="s">
        <v>90</v>
      </c>
      <c r="H18" s="340"/>
      <c r="I18" s="340"/>
      <c r="J18" s="340"/>
      <c r="K18" s="340"/>
      <c r="L18" s="347"/>
      <c r="M18" s="348"/>
      <c r="N18" s="348"/>
      <c r="O18" s="348"/>
      <c r="P18" s="348"/>
      <c r="Q18" s="348"/>
      <c r="R18" s="348"/>
      <c r="S18" s="348"/>
      <c r="T18" s="348"/>
      <c r="U18" s="348"/>
      <c r="V18" s="348"/>
      <c r="W18" s="348"/>
      <c r="X18" s="348"/>
      <c r="Y18" s="348"/>
      <c r="Z18" s="348"/>
      <c r="AA18" s="348"/>
      <c r="AB18" s="348"/>
      <c r="AC18" s="348"/>
      <c r="AD18" s="348"/>
      <c r="AE18" s="348"/>
      <c r="AF18" s="348"/>
      <c r="AG18" s="348"/>
      <c r="AH18" s="348"/>
      <c r="AI18" s="349"/>
    </row>
    <row r="19" spans="1:39" ht="19.5" customHeight="1" x14ac:dyDescent="0.15">
      <c r="A19" s="326"/>
      <c r="B19" s="327"/>
      <c r="C19" s="327"/>
      <c r="D19" s="327"/>
      <c r="E19" s="343"/>
      <c r="F19" s="344"/>
      <c r="G19" s="340" t="s">
        <v>91</v>
      </c>
      <c r="H19" s="340"/>
      <c r="I19" s="340"/>
      <c r="J19" s="340"/>
      <c r="K19" s="340"/>
      <c r="L19" s="384"/>
      <c r="M19" s="338"/>
      <c r="N19" s="338"/>
      <c r="O19" s="338"/>
      <c r="P19" s="338"/>
      <c r="Q19" s="338"/>
      <c r="R19" s="338"/>
      <c r="S19" s="338"/>
      <c r="T19" s="338"/>
      <c r="U19" s="338"/>
      <c r="V19" s="338"/>
      <c r="W19" s="338"/>
      <c r="X19" s="338"/>
      <c r="Y19" s="338"/>
      <c r="Z19" s="338"/>
      <c r="AA19" s="338"/>
      <c r="AB19" s="338"/>
      <c r="AC19" s="338"/>
      <c r="AD19" s="338"/>
      <c r="AE19" s="338"/>
      <c r="AF19" s="338"/>
      <c r="AG19" s="338"/>
      <c r="AH19" s="338"/>
      <c r="AI19" s="339"/>
    </row>
    <row r="20" spans="1:39" ht="19.5" customHeight="1" x14ac:dyDescent="0.15">
      <c r="A20" s="326"/>
      <c r="B20" s="327"/>
      <c r="C20" s="327"/>
      <c r="D20" s="327"/>
      <c r="E20" s="343"/>
      <c r="F20" s="344"/>
      <c r="G20" s="340"/>
      <c r="H20" s="340"/>
      <c r="I20" s="340"/>
      <c r="J20" s="340"/>
      <c r="K20" s="340"/>
      <c r="L20" s="384"/>
      <c r="M20" s="338"/>
      <c r="N20" s="338"/>
      <c r="O20" s="338"/>
      <c r="P20" s="338"/>
      <c r="Q20" s="338"/>
      <c r="R20" s="338"/>
      <c r="S20" s="338"/>
      <c r="T20" s="338"/>
      <c r="U20" s="338"/>
      <c r="V20" s="338"/>
      <c r="W20" s="338"/>
      <c r="X20" s="338"/>
      <c r="Y20" s="338"/>
      <c r="Z20" s="338"/>
      <c r="AA20" s="338"/>
      <c r="AB20" s="338"/>
      <c r="AC20" s="338"/>
      <c r="AD20" s="338"/>
      <c r="AE20" s="338"/>
      <c r="AF20" s="338"/>
      <c r="AG20" s="338"/>
      <c r="AH20" s="338"/>
      <c r="AI20" s="339"/>
    </row>
    <row r="21" spans="1:39" ht="19.5" customHeight="1" x14ac:dyDescent="0.15">
      <c r="A21" s="326"/>
      <c r="B21" s="327"/>
      <c r="C21" s="327"/>
      <c r="D21" s="327"/>
      <c r="E21" s="333"/>
      <c r="F21" s="334"/>
      <c r="G21" s="340"/>
      <c r="H21" s="340"/>
      <c r="I21" s="340"/>
      <c r="J21" s="340"/>
      <c r="K21" s="340"/>
      <c r="L21" s="384"/>
      <c r="M21" s="338"/>
      <c r="N21" s="338"/>
      <c r="O21" s="338"/>
      <c r="P21" s="338"/>
      <c r="Q21" s="338"/>
      <c r="R21" s="338"/>
      <c r="S21" s="338"/>
      <c r="T21" s="338"/>
      <c r="U21" s="338"/>
      <c r="V21" s="338"/>
      <c r="W21" s="338"/>
      <c r="X21" s="338"/>
      <c r="Y21" s="338"/>
      <c r="Z21" s="338"/>
      <c r="AA21" s="338"/>
      <c r="AB21" s="338"/>
      <c r="AC21" s="338"/>
      <c r="AD21" s="338"/>
      <c r="AE21" s="338"/>
      <c r="AF21" s="338"/>
      <c r="AG21" s="338"/>
      <c r="AH21" s="338"/>
      <c r="AI21" s="339"/>
    </row>
    <row r="22" spans="1:39" ht="19.5" customHeight="1" x14ac:dyDescent="0.15">
      <c r="A22" s="326"/>
      <c r="B22" s="327"/>
      <c r="C22" s="327"/>
      <c r="D22" s="327"/>
      <c r="E22" s="335">
        <v>2</v>
      </c>
      <c r="F22" s="336"/>
      <c r="G22" s="340" t="s">
        <v>90</v>
      </c>
      <c r="H22" s="340"/>
      <c r="I22" s="340"/>
      <c r="J22" s="340"/>
      <c r="K22" s="340"/>
      <c r="L22" s="347"/>
      <c r="M22" s="348"/>
      <c r="N22" s="348"/>
      <c r="O22" s="348"/>
      <c r="P22" s="348"/>
      <c r="Q22" s="348"/>
      <c r="R22" s="348"/>
      <c r="S22" s="348"/>
      <c r="T22" s="348"/>
      <c r="U22" s="348"/>
      <c r="V22" s="348"/>
      <c r="W22" s="348"/>
      <c r="X22" s="348"/>
      <c r="Y22" s="348"/>
      <c r="Z22" s="348"/>
      <c r="AA22" s="348"/>
      <c r="AB22" s="348"/>
      <c r="AC22" s="348"/>
      <c r="AD22" s="348"/>
      <c r="AE22" s="348"/>
      <c r="AF22" s="348"/>
      <c r="AG22" s="348"/>
      <c r="AH22" s="348"/>
      <c r="AI22" s="349"/>
    </row>
    <row r="23" spans="1:39" ht="19.5" customHeight="1" x14ac:dyDescent="0.15">
      <c r="A23" s="326"/>
      <c r="B23" s="327"/>
      <c r="C23" s="327"/>
      <c r="D23" s="327"/>
      <c r="E23" s="343"/>
      <c r="F23" s="344"/>
      <c r="G23" s="341" t="s">
        <v>91</v>
      </c>
      <c r="H23" s="341"/>
      <c r="I23" s="341"/>
      <c r="J23" s="341"/>
      <c r="K23" s="341"/>
      <c r="L23" s="399"/>
      <c r="M23" s="396"/>
      <c r="N23" s="396"/>
      <c r="O23" s="396"/>
      <c r="P23" s="396"/>
      <c r="Q23" s="396"/>
      <c r="R23" s="396"/>
      <c r="S23" s="396"/>
      <c r="T23" s="396"/>
      <c r="U23" s="396"/>
      <c r="V23" s="396"/>
      <c r="W23" s="396"/>
      <c r="X23" s="396"/>
      <c r="Y23" s="396"/>
      <c r="Z23" s="396"/>
      <c r="AA23" s="396"/>
      <c r="AB23" s="396"/>
      <c r="AC23" s="396"/>
      <c r="AD23" s="396"/>
      <c r="AE23" s="396"/>
      <c r="AF23" s="396"/>
      <c r="AG23" s="396"/>
      <c r="AH23" s="396"/>
      <c r="AI23" s="378"/>
    </row>
    <row r="24" spans="1:39" ht="19.5" customHeight="1" x14ac:dyDescent="0.15">
      <c r="A24" s="326"/>
      <c r="B24" s="327"/>
      <c r="C24" s="327"/>
      <c r="D24" s="327"/>
      <c r="E24" s="343"/>
      <c r="F24" s="344"/>
      <c r="G24" s="340"/>
      <c r="H24" s="340"/>
      <c r="I24" s="340"/>
      <c r="J24" s="340"/>
      <c r="K24" s="340"/>
      <c r="L24" s="399"/>
      <c r="M24" s="377"/>
      <c r="N24" s="377"/>
      <c r="O24" s="377"/>
      <c r="P24" s="377"/>
      <c r="Q24" s="377"/>
      <c r="R24" s="377"/>
      <c r="S24" s="377"/>
      <c r="T24" s="377"/>
      <c r="U24" s="377"/>
      <c r="V24" s="377"/>
      <c r="W24" s="377"/>
      <c r="X24" s="377"/>
      <c r="Y24" s="377"/>
      <c r="Z24" s="377"/>
      <c r="AA24" s="377"/>
      <c r="AB24" s="377"/>
      <c r="AC24" s="377"/>
      <c r="AD24" s="377"/>
      <c r="AE24" s="377"/>
      <c r="AF24" s="377"/>
      <c r="AG24" s="377"/>
      <c r="AH24" s="377"/>
      <c r="AI24" s="378"/>
    </row>
    <row r="25" spans="1:39" ht="19.5" customHeight="1" thickBot="1" x14ac:dyDescent="0.2">
      <c r="A25" s="328"/>
      <c r="B25" s="329"/>
      <c r="C25" s="329"/>
      <c r="D25" s="329"/>
      <c r="E25" s="345"/>
      <c r="F25" s="346"/>
      <c r="G25" s="342"/>
      <c r="H25" s="342"/>
      <c r="I25" s="342"/>
      <c r="J25" s="342"/>
      <c r="K25" s="342"/>
      <c r="L25" s="400"/>
      <c r="M25" s="401"/>
      <c r="N25" s="401"/>
      <c r="O25" s="401"/>
      <c r="P25" s="401"/>
      <c r="Q25" s="401"/>
      <c r="R25" s="401"/>
      <c r="S25" s="401"/>
      <c r="T25" s="401"/>
      <c r="U25" s="401"/>
      <c r="V25" s="401"/>
      <c r="W25" s="401"/>
      <c r="X25" s="401"/>
      <c r="Y25" s="401"/>
      <c r="Z25" s="401"/>
      <c r="AA25" s="401"/>
      <c r="AB25" s="401"/>
      <c r="AC25" s="401"/>
      <c r="AD25" s="401"/>
      <c r="AE25" s="401"/>
      <c r="AF25" s="401"/>
      <c r="AG25" s="401"/>
      <c r="AH25" s="401"/>
      <c r="AI25" s="402"/>
    </row>
    <row r="26" spans="1:39" ht="11.25" customHeight="1" x14ac:dyDescent="0.15">
      <c r="A26" s="102"/>
      <c r="B26" s="102"/>
      <c r="C26" s="102"/>
      <c r="D26" s="102"/>
      <c r="E26" s="102"/>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row>
    <row r="27" spans="1:39" ht="11.25" customHeight="1" thickBot="1" x14ac:dyDescent="0.2">
      <c r="A27" s="103"/>
      <c r="B27" s="103"/>
      <c r="C27" s="103"/>
      <c r="D27" s="99"/>
      <c r="E27" s="99"/>
    </row>
    <row r="28" spans="1:39" ht="15" customHeight="1" x14ac:dyDescent="0.15">
      <c r="A28" s="359" t="s">
        <v>96</v>
      </c>
      <c r="B28" s="360"/>
      <c r="C28" s="360"/>
      <c r="D28" s="360"/>
      <c r="E28" s="360"/>
      <c r="F28" s="360"/>
      <c r="G28" s="360"/>
      <c r="H28" s="360"/>
      <c r="I28" s="360"/>
      <c r="J28" s="360"/>
      <c r="K28" s="360"/>
      <c r="L28" s="360"/>
      <c r="M28" s="360"/>
      <c r="N28" s="360"/>
      <c r="O28" s="360"/>
      <c r="P28" s="360"/>
      <c r="Q28" s="360"/>
      <c r="R28" s="360"/>
      <c r="S28" s="360"/>
      <c r="T28" s="360"/>
      <c r="U28" s="360"/>
      <c r="V28" s="360"/>
      <c r="W28" s="360"/>
      <c r="X28" s="360"/>
      <c r="Y28" s="360"/>
      <c r="Z28" s="360"/>
      <c r="AA28" s="360"/>
      <c r="AB28" s="360"/>
      <c r="AC28" s="360"/>
      <c r="AD28" s="360"/>
      <c r="AE28" s="360"/>
      <c r="AF28" s="360"/>
      <c r="AG28" s="360"/>
      <c r="AH28" s="360"/>
      <c r="AI28" s="361"/>
    </row>
    <row r="29" spans="1:39" ht="18" customHeight="1" x14ac:dyDescent="0.15">
      <c r="A29" s="362"/>
      <c r="B29" s="363"/>
      <c r="C29" s="363"/>
      <c r="D29" s="363"/>
      <c r="E29" s="363"/>
      <c r="F29" s="363"/>
      <c r="G29" s="363"/>
      <c r="H29" s="363"/>
      <c r="I29" s="363"/>
      <c r="J29" s="363"/>
      <c r="K29" s="363"/>
      <c r="L29" s="363"/>
      <c r="M29" s="363"/>
      <c r="N29" s="363"/>
      <c r="O29" s="363"/>
      <c r="P29" s="363"/>
      <c r="Q29" s="363"/>
      <c r="R29" s="363"/>
      <c r="S29" s="363"/>
      <c r="T29" s="363"/>
      <c r="U29" s="363"/>
      <c r="V29" s="363"/>
      <c r="W29" s="363"/>
      <c r="X29" s="363"/>
      <c r="Y29" s="363"/>
      <c r="Z29" s="363"/>
      <c r="AA29" s="363"/>
      <c r="AB29" s="363"/>
      <c r="AC29" s="363"/>
      <c r="AD29" s="363"/>
      <c r="AE29" s="363"/>
      <c r="AF29" s="363"/>
      <c r="AG29" s="363"/>
      <c r="AH29" s="363"/>
      <c r="AI29" s="364"/>
      <c r="AL29" s="354"/>
      <c r="AM29" s="354"/>
    </row>
    <row r="30" spans="1:39" ht="18" customHeight="1" x14ac:dyDescent="0.15">
      <c r="A30" s="365" t="s">
        <v>97</v>
      </c>
      <c r="B30" s="366"/>
      <c r="C30" s="352" t="s">
        <v>98</v>
      </c>
      <c r="D30" s="352"/>
      <c r="E30" s="352"/>
      <c r="F30" s="352"/>
      <c r="G30" s="352"/>
      <c r="H30" s="352"/>
      <c r="I30" s="352"/>
      <c r="J30" s="352"/>
      <c r="K30" s="352"/>
      <c r="L30" s="352"/>
      <c r="M30" s="352"/>
      <c r="N30" s="352"/>
      <c r="O30" s="352"/>
      <c r="P30" s="352"/>
      <c r="Q30" s="352"/>
      <c r="R30" s="352"/>
      <c r="S30" s="352"/>
      <c r="T30" s="352"/>
      <c r="U30" s="352"/>
      <c r="V30" s="352"/>
      <c r="W30" s="352"/>
      <c r="X30" s="352"/>
      <c r="Y30" s="352"/>
      <c r="Z30" s="352"/>
      <c r="AA30" s="352"/>
      <c r="AB30" s="352"/>
      <c r="AC30" s="352"/>
      <c r="AD30" s="352"/>
      <c r="AE30" s="352"/>
      <c r="AF30" s="352"/>
      <c r="AG30" s="352"/>
      <c r="AH30" s="352"/>
      <c r="AI30" s="374"/>
      <c r="AL30" s="354"/>
      <c r="AM30" s="354"/>
    </row>
    <row r="31" spans="1:39" ht="18" customHeight="1" x14ac:dyDescent="0.15">
      <c r="A31" s="367"/>
      <c r="B31" s="368"/>
      <c r="C31" s="375"/>
      <c r="D31" s="375"/>
      <c r="E31" s="375"/>
      <c r="F31" s="375"/>
      <c r="G31" s="375"/>
      <c r="H31" s="375"/>
      <c r="I31" s="375"/>
      <c r="J31" s="375"/>
      <c r="K31" s="375"/>
      <c r="L31" s="375"/>
      <c r="M31" s="375"/>
      <c r="N31" s="375"/>
      <c r="O31" s="375"/>
      <c r="P31" s="375"/>
      <c r="Q31" s="375"/>
      <c r="R31" s="375"/>
      <c r="S31" s="375"/>
      <c r="T31" s="375"/>
      <c r="U31" s="375"/>
      <c r="V31" s="375"/>
      <c r="W31" s="375"/>
      <c r="X31" s="375"/>
      <c r="Y31" s="375"/>
      <c r="Z31" s="375"/>
      <c r="AA31" s="375"/>
      <c r="AB31" s="375"/>
      <c r="AC31" s="375"/>
      <c r="AD31" s="375"/>
      <c r="AE31" s="375"/>
      <c r="AF31" s="375"/>
      <c r="AG31" s="375"/>
      <c r="AH31" s="375"/>
      <c r="AI31" s="376"/>
    </row>
    <row r="32" spans="1:39" ht="18" customHeight="1" x14ac:dyDescent="0.15">
      <c r="A32" s="367" t="s">
        <v>99</v>
      </c>
      <c r="B32" s="368"/>
      <c r="C32" s="377" t="s">
        <v>100</v>
      </c>
      <c r="D32" s="377"/>
      <c r="E32" s="377"/>
      <c r="F32" s="377"/>
      <c r="G32" s="377"/>
      <c r="H32" s="377"/>
      <c r="I32" s="377"/>
      <c r="J32" s="377"/>
      <c r="K32" s="377"/>
      <c r="L32" s="377"/>
      <c r="M32" s="377"/>
      <c r="N32" s="377"/>
      <c r="O32" s="377"/>
      <c r="P32" s="377"/>
      <c r="Q32" s="377"/>
      <c r="R32" s="377"/>
      <c r="S32" s="377"/>
      <c r="T32" s="377"/>
      <c r="U32" s="377"/>
      <c r="V32" s="377"/>
      <c r="W32" s="377"/>
      <c r="X32" s="377"/>
      <c r="Y32" s="377"/>
      <c r="Z32" s="377"/>
      <c r="AA32" s="377"/>
      <c r="AB32" s="377"/>
      <c r="AC32" s="377"/>
      <c r="AD32" s="377"/>
      <c r="AE32" s="377"/>
      <c r="AF32" s="377"/>
      <c r="AG32" s="377"/>
      <c r="AH32" s="377"/>
      <c r="AI32" s="378"/>
    </row>
    <row r="33" spans="1:35" ht="18" customHeight="1" x14ac:dyDescent="0.15">
      <c r="A33" s="367"/>
      <c r="B33" s="368"/>
      <c r="C33" s="377"/>
      <c r="D33" s="377"/>
      <c r="E33" s="377"/>
      <c r="F33" s="377"/>
      <c r="G33" s="377"/>
      <c r="H33" s="377"/>
      <c r="I33" s="377"/>
      <c r="J33" s="377"/>
      <c r="K33" s="377"/>
      <c r="L33" s="377"/>
      <c r="M33" s="377"/>
      <c r="N33" s="377"/>
      <c r="O33" s="377"/>
      <c r="P33" s="377"/>
      <c r="Q33" s="377"/>
      <c r="R33" s="377"/>
      <c r="S33" s="377"/>
      <c r="T33" s="377"/>
      <c r="U33" s="377"/>
      <c r="V33" s="377"/>
      <c r="W33" s="377"/>
      <c r="X33" s="377"/>
      <c r="Y33" s="377"/>
      <c r="Z33" s="377"/>
      <c r="AA33" s="377"/>
      <c r="AB33" s="377"/>
      <c r="AC33" s="377"/>
      <c r="AD33" s="377"/>
      <c r="AE33" s="377"/>
      <c r="AF33" s="377"/>
      <c r="AG33" s="377"/>
      <c r="AH33" s="377"/>
      <c r="AI33" s="378"/>
    </row>
    <row r="34" spans="1:35" ht="18" customHeight="1" thickBot="1" x14ac:dyDescent="0.2">
      <c r="A34" s="104"/>
      <c r="B34" s="105"/>
      <c r="C34" s="105"/>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7"/>
    </row>
    <row r="35" spans="1:35" ht="18" customHeight="1" thickTop="1" x14ac:dyDescent="0.15">
      <c r="A35" s="371" t="s">
        <v>101</v>
      </c>
      <c r="B35" s="372"/>
      <c r="C35" s="372"/>
      <c r="D35" s="372"/>
      <c r="E35" s="372"/>
      <c r="F35" s="372"/>
      <c r="G35" s="372"/>
      <c r="H35" s="372"/>
      <c r="I35" s="372"/>
      <c r="J35" s="372"/>
      <c r="K35" s="372"/>
      <c r="L35" s="372"/>
      <c r="M35" s="372"/>
      <c r="N35" s="372"/>
      <c r="O35" s="372"/>
      <c r="P35" s="372"/>
      <c r="Q35" s="372"/>
      <c r="R35" s="372"/>
      <c r="S35" s="372"/>
      <c r="T35" s="372"/>
      <c r="U35" s="372"/>
      <c r="V35" s="372"/>
      <c r="W35" s="372"/>
      <c r="X35" s="372"/>
      <c r="Y35" s="372"/>
      <c r="Z35" s="372"/>
      <c r="AA35" s="372"/>
      <c r="AB35" s="372"/>
      <c r="AC35" s="372"/>
      <c r="AD35" s="372"/>
      <c r="AE35" s="372"/>
      <c r="AF35" s="372"/>
      <c r="AG35" s="372"/>
      <c r="AH35" s="372"/>
      <c r="AI35" s="373"/>
    </row>
    <row r="36" spans="1:35" ht="18" customHeight="1" x14ac:dyDescent="0.15">
      <c r="A36" s="362"/>
      <c r="B36" s="363"/>
      <c r="C36" s="363"/>
      <c r="D36" s="363"/>
      <c r="E36" s="363"/>
      <c r="F36" s="363"/>
      <c r="G36" s="363"/>
      <c r="H36" s="363"/>
      <c r="I36" s="363"/>
      <c r="J36" s="363"/>
      <c r="K36" s="363"/>
      <c r="L36" s="363"/>
      <c r="M36" s="363"/>
      <c r="N36" s="363"/>
      <c r="O36" s="363"/>
      <c r="P36" s="363"/>
      <c r="Q36" s="363"/>
      <c r="R36" s="363"/>
      <c r="S36" s="363"/>
      <c r="T36" s="363"/>
      <c r="U36" s="363"/>
      <c r="V36" s="363"/>
      <c r="W36" s="363"/>
      <c r="X36" s="363"/>
      <c r="Y36" s="363"/>
      <c r="Z36" s="363"/>
      <c r="AA36" s="363"/>
      <c r="AB36" s="363"/>
      <c r="AC36" s="363"/>
      <c r="AD36" s="363"/>
      <c r="AE36" s="363"/>
      <c r="AF36" s="363"/>
      <c r="AG36" s="363"/>
      <c r="AH36" s="363"/>
      <c r="AI36" s="364"/>
    </row>
    <row r="37" spans="1:35" ht="18" customHeight="1" x14ac:dyDescent="0.15">
      <c r="A37" s="108" t="s">
        <v>102</v>
      </c>
      <c r="B37" s="109"/>
      <c r="C37" s="109"/>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0"/>
      <c r="AG37" s="110"/>
      <c r="AH37" s="110"/>
      <c r="AI37" s="111"/>
    </row>
    <row r="38" spans="1:35" ht="18" customHeight="1" x14ac:dyDescent="0.15">
      <c r="A38" s="369" t="s">
        <v>103</v>
      </c>
      <c r="B38" s="370"/>
      <c r="C38" s="379" t="s">
        <v>129</v>
      </c>
      <c r="D38" s="379"/>
      <c r="E38" s="379"/>
      <c r="F38" s="379"/>
      <c r="G38" s="379"/>
      <c r="H38" s="379"/>
      <c r="I38" s="379"/>
      <c r="J38" s="379"/>
      <c r="K38" s="379"/>
      <c r="L38" s="379"/>
      <c r="M38" s="379"/>
      <c r="N38" s="379"/>
      <c r="O38" s="379"/>
      <c r="P38" s="379"/>
      <c r="Q38" s="379"/>
      <c r="R38" s="379"/>
      <c r="S38" s="379"/>
      <c r="T38" s="379"/>
      <c r="U38" s="379"/>
      <c r="V38" s="379"/>
      <c r="W38" s="379"/>
      <c r="X38" s="379"/>
      <c r="Y38" s="379"/>
      <c r="Z38" s="379"/>
      <c r="AA38" s="379"/>
      <c r="AB38" s="379"/>
      <c r="AC38" s="379"/>
      <c r="AD38" s="379"/>
      <c r="AE38" s="379"/>
      <c r="AF38" s="379"/>
      <c r="AG38" s="379"/>
      <c r="AH38" s="379"/>
      <c r="AI38" s="376"/>
    </row>
    <row r="39" spans="1:35" ht="18" customHeight="1" x14ac:dyDescent="0.15">
      <c r="A39" s="316"/>
      <c r="B39" s="370"/>
      <c r="C39" s="379"/>
      <c r="D39" s="379"/>
      <c r="E39" s="379"/>
      <c r="F39" s="379"/>
      <c r="G39" s="379"/>
      <c r="H39" s="379"/>
      <c r="I39" s="379"/>
      <c r="J39" s="379"/>
      <c r="K39" s="379"/>
      <c r="L39" s="379"/>
      <c r="M39" s="379"/>
      <c r="N39" s="379"/>
      <c r="O39" s="379"/>
      <c r="P39" s="379"/>
      <c r="Q39" s="379"/>
      <c r="R39" s="379"/>
      <c r="S39" s="379"/>
      <c r="T39" s="379"/>
      <c r="U39" s="379"/>
      <c r="V39" s="379"/>
      <c r="W39" s="379"/>
      <c r="X39" s="379"/>
      <c r="Y39" s="379"/>
      <c r="Z39" s="379"/>
      <c r="AA39" s="379"/>
      <c r="AB39" s="379"/>
      <c r="AC39" s="379"/>
      <c r="AD39" s="379"/>
      <c r="AE39" s="379"/>
      <c r="AF39" s="379"/>
      <c r="AG39" s="379"/>
      <c r="AH39" s="379"/>
      <c r="AI39" s="376"/>
    </row>
    <row r="40" spans="1:35" ht="18" customHeight="1" x14ac:dyDescent="0.15">
      <c r="A40" s="316"/>
      <c r="B40" s="370"/>
      <c r="C40" s="379"/>
      <c r="D40" s="379"/>
      <c r="E40" s="379"/>
      <c r="F40" s="379"/>
      <c r="G40" s="379"/>
      <c r="H40" s="379"/>
      <c r="I40" s="379"/>
      <c r="J40" s="379"/>
      <c r="K40" s="379"/>
      <c r="L40" s="379"/>
      <c r="M40" s="379"/>
      <c r="N40" s="379"/>
      <c r="O40" s="379"/>
      <c r="P40" s="379"/>
      <c r="Q40" s="379"/>
      <c r="R40" s="379"/>
      <c r="S40" s="379"/>
      <c r="T40" s="379"/>
      <c r="U40" s="379"/>
      <c r="V40" s="379"/>
      <c r="W40" s="379"/>
      <c r="X40" s="379"/>
      <c r="Y40" s="379"/>
      <c r="Z40" s="379"/>
      <c r="AA40" s="379"/>
      <c r="AB40" s="379"/>
      <c r="AC40" s="379"/>
      <c r="AD40" s="379"/>
      <c r="AE40" s="379"/>
      <c r="AF40" s="379"/>
      <c r="AG40" s="379"/>
      <c r="AH40" s="379"/>
      <c r="AI40" s="376"/>
    </row>
    <row r="41" spans="1:35" ht="18" customHeight="1" x14ac:dyDescent="0.15">
      <c r="A41" s="112"/>
      <c r="D41" s="98" t="s">
        <v>104</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c r="AF41" s="113"/>
      <c r="AG41" s="113"/>
      <c r="AH41" s="113"/>
      <c r="AI41" s="114"/>
    </row>
    <row r="42" spans="1:35" ht="18" customHeight="1" x14ac:dyDescent="0.15">
      <c r="A42" s="115"/>
      <c r="B42" s="116"/>
      <c r="C42" s="116"/>
      <c r="D42" s="117"/>
      <c r="E42" s="117"/>
      <c r="F42" s="117"/>
      <c r="G42" s="117"/>
      <c r="H42" s="117"/>
      <c r="I42" s="117"/>
      <c r="J42" s="117"/>
      <c r="K42" s="117"/>
      <c r="L42" s="117"/>
      <c r="M42" s="117"/>
      <c r="N42" s="117"/>
      <c r="O42" s="117"/>
      <c r="P42" s="117"/>
      <c r="Q42" s="117"/>
      <c r="R42" s="117"/>
      <c r="S42" s="117"/>
      <c r="T42" s="117"/>
      <c r="U42" s="117"/>
      <c r="V42" s="117"/>
      <c r="W42" s="117"/>
      <c r="X42" s="117"/>
      <c r="Y42" s="117"/>
      <c r="Z42" s="117"/>
      <c r="AA42" s="117"/>
      <c r="AB42" s="117"/>
      <c r="AC42" s="117"/>
      <c r="AD42" s="117"/>
      <c r="AE42" s="117"/>
      <c r="AF42" s="117"/>
      <c r="AG42" s="117"/>
      <c r="AH42" s="117"/>
      <c r="AI42" s="118"/>
    </row>
    <row r="43" spans="1:35" ht="18" customHeight="1" x14ac:dyDescent="0.15">
      <c r="A43" s="119"/>
      <c r="B43" s="116"/>
      <c r="C43" s="116"/>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8"/>
    </row>
    <row r="44" spans="1:35" ht="18" customHeight="1" x14ac:dyDescent="0.15">
      <c r="A44" s="115"/>
      <c r="B44" s="117"/>
      <c r="C44" s="117"/>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I44" s="118"/>
    </row>
    <row r="45" spans="1:35" ht="18" customHeight="1" x14ac:dyDescent="0.15">
      <c r="A45" s="115"/>
      <c r="B45" s="117"/>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8"/>
    </row>
    <row r="46" spans="1:35" ht="18" customHeight="1" x14ac:dyDescent="0.15">
      <c r="A46" s="115"/>
      <c r="B46" s="117"/>
      <c r="C46" s="117"/>
      <c r="D46" s="117"/>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8"/>
    </row>
    <row r="47" spans="1:35" ht="18" customHeight="1" x14ac:dyDescent="0.15">
      <c r="A47" s="112"/>
      <c r="AI47" s="120"/>
    </row>
    <row r="48" spans="1:35" ht="18" customHeight="1" x14ac:dyDescent="0.15">
      <c r="A48" s="112"/>
      <c r="AI48" s="120"/>
    </row>
    <row r="49" spans="1:35" ht="18" customHeight="1" x14ac:dyDescent="0.15">
      <c r="A49" s="112"/>
      <c r="AI49" s="120"/>
    </row>
    <row r="50" spans="1:35" ht="18" customHeight="1" x14ac:dyDescent="0.15">
      <c r="A50" s="121" t="s">
        <v>105</v>
      </c>
      <c r="B50" s="109"/>
      <c r="C50" s="109"/>
      <c r="D50" s="110"/>
      <c r="E50" s="110"/>
      <c r="F50" s="110"/>
      <c r="G50" s="110"/>
      <c r="H50" s="110"/>
      <c r="I50" s="110"/>
      <c r="J50" s="110"/>
      <c r="K50" s="110"/>
      <c r="L50" s="110"/>
      <c r="M50" s="110"/>
      <c r="N50" s="110"/>
      <c r="O50" s="110"/>
      <c r="P50" s="110"/>
      <c r="Q50" s="110"/>
      <c r="R50" s="110"/>
      <c r="S50" s="110"/>
      <c r="T50" s="110"/>
      <c r="U50" s="110"/>
      <c r="V50" s="110"/>
      <c r="W50" s="110"/>
      <c r="X50" s="110"/>
      <c r="Y50" s="110"/>
      <c r="Z50" s="110"/>
      <c r="AA50" s="110"/>
      <c r="AB50" s="110"/>
      <c r="AC50" s="110"/>
      <c r="AD50" s="110"/>
      <c r="AE50" s="110"/>
      <c r="AF50" s="110"/>
      <c r="AG50" s="110"/>
      <c r="AH50" s="110"/>
      <c r="AI50" s="111"/>
    </row>
    <row r="51" spans="1:35" ht="18" customHeight="1" x14ac:dyDescent="0.15">
      <c r="A51" s="355" t="s">
        <v>99</v>
      </c>
      <c r="B51" s="356"/>
      <c r="C51" s="380" t="s">
        <v>154</v>
      </c>
      <c r="D51" s="380"/>
      <c r="E51" s="380"/>
      <c r="F51" s="380"/>
      <c r="G51" s="380"/>
      <c r="H51" s="380"/>
      <c r="I51" s="380"/>
      <c r="J51" s="380"/>
      <c r="K51" s="380"/>
      <c r="L51" s="380"/>
      <c r="M51" s="380"/>
      <c r="N51" s="380"/>
      <c r="O51" s="380"/>
      <c r="P51" s="380"/>
      <c r="Q51" s="380"/>
      <c r="R51" s="380"/>
      <c r="S51" s="380"/>
      <c r="T51" s="380"/>
      <c r="U51" s="380"/>
      <c r="V51" s="380"/>
      <c r="W51" s="380"/>
      <c r="X51" s="380"/>
      <c r="Y51" s="380"/>
      <c r="Z51" s="380"/>
      <c r="AA51" s="380"/>
      <c r="AB51" s="380"/>
      <c r="AC51" s="380"/>
      <c r="AD51" s="380"/>
      <c r="AE51" s="380"/>
      <c r="AF51" s="380"/>
      <c r="AG51" s="380"/>
      <c r="AH51" s="380"/>
      <c r="AI51" s="381"/>
    </row>
    <row r="52" spans="1:35" ht="18" customHeight="1" thickBot="1" x14ac:dyDescent="0.2">
      <c r="A52" s="357"/>
      <c r="B52" s="358"/>
      <c r="C52" s="382"/>
      <c r="D52" s="382"/>
      <c r="E52" s="382"/>
      <c r="F52" s="382"/>
      <c r="G52" s="382"/>
      <c r="H52" s="382"/>
      <c r="I52" s="382"/>
      <c r="J52" s="382"/>
      <c r="K52" s="382"/>
      <c r="L52" s="382"/>
      <c r="M52" s="382"/>
      <c r="N52" s="382"/>
      <c r="O52" s="382"/>
      <c r="P52" s="382"/>
      <c r="Q52" s="382"/>
      <c r="R52" s="382"/>
      <c r="S52" s="382"/>
      <c r="T52" s="382"/>
      <c r="U52" s="382"/>
      <c r="V52" s="382"/>
      <c r="W52" s="382"/>
      <c r="X52" s="382"/>
      <c r="Y52" s="382"/>
      <c r="Z52" s="382"/>
      <c r="AA52" s="382"/>
      <c r="AB52" s="382"/>
      <c r="AC52" s="382"/>
      <c r="AD52" s="382"/>
      <c r="AE52" s="382"/>
      <c r="AF52" s="382"/>
      <c r="AG52" s="382"/>
      <c r="AH52" s="382"/>
      <c r="AI52" s="383"/>
    </row>
    <row r="62" spans="1:35" ht="26.25" customHeight="1" x14ac:dyDescent="0.15"/>
    <row r="63" spans="1:35" ht="26.25" customHeight="1" x14ac:dyDescent="0.15"/>
    <row r="64" spans="1:35" ht="26.25" customHeight="1" x14ac:dyDescent="0.15"/>
    <row r="65" ht="26.25" customHeight="1" x14ac:dyDescent="0.15"/>
  </sheetData>
  <sheetProtection selectLockedCells="1"/>
  <mergeCells count="52">
    <mergeCell ref="L23:AI25"/>
    <mergeCell ref="L18:AI18"/>
    <mergeCell ref="AB16:AC16"/>
    <mergeCell ref="V16:W16"/>
    <mergeCell ref="R2:AI2"/>
    <mergeCell ref="O2:Q2"/>
    <mergeCell ref="A9:AI10"/>
    <mergeCell ref="J6:AI8"/>
    <mergeCell ref="J5:AI5"/>
    <mergeCell ref="A3:AI4"/>
    <mergeCell ref="A5:D8"/>
    <mergeCell ref="J11:AI11"/>
    <mergeCell ref="E5:I5"/>
    <mergeCell ref="E6:I8"/>
    <mergeCell ref="X15:Y15"/>
    <mergeCell ref="AB15:AC15"/>
    <mergeCell ref="J12:AI14"/>
    <mergeCell ref="L19:AI21"/>
    <mergeCell ref="X16:Y16"/>
    <mergeCell ref="AD15:AI15"/>
    <mergeCell ref="Z16:AA16"/>
    <mergeCell ref="T15:U15"/>
    <mergeCell ref="V15:W15"/>
    <mergeCell ref="AD16:AH16"/>
    <mergeCell ref="T16:U16"/>
    <mergeCell ref="AL29:AM30"/>
    <mergeCell ref="A51:B52"/>
    <mergeCell ref="A28:AI29"/>
    <mergeCell ref="A30:B31"/>
    <mergeCell ref="A32:B33"/>
    <mergeCell ref="A38:B40"/>
    <mergeCell ref="A35:AI36"/>
    <mergeCell ref="C30:AI31"/>
    <mergeCell ref="C32:AI33"/>
    <mergeCell ref="C38:AI40"/>
    <mergeCell ref="C51:AI52"/>
    <mergeCell ref="A11:D14"/>
    <mergeCell ref="A15:D16"/>
    <mergeCell ref="A17:D25"/>
    <mergeCell ref="E11:I11"/>
    <mergeCell ref="E12:I14"/>
    <mergeCell ref="E15:G16"/>
    <mergeCell ref="E17:AI17"/>
    <mergeCell ref="G18:K18"/>
    <mergeCell ref="G19:K21"/>
    <mergeCell ref="G22:K22"/>
    <mergeCell ref="G23:K25"/>
    <mergeCell ref="E18:F21"/>
    <mergeCell ref="E22:F25"/>
    <mergeCell ref="L22:AI22"/>
    <mergeCell ref="Z15:AA15"/>
    <mergeCell ref="H15:S16"/>
  </mergeCells>
  <phoneticPr fontId="2"/>
  <dataValidations xWindow="861" yWindow="271" count="1">
    <dataValidation type="whole" allowBlank="1" showInputMessage="1" showErrorMessage="1" sqref="T15:AC16" xr:uid="{00000000-0002-0000-0500-000000000000}">
      <formula1>1</formula1>
      <formula2>100</formula2>
    </dataValidation>
  </dataValidations>
  <printOptions horizontalCentered="1"/>
  <pageMargins left="0.39370078740157483" right="0.39370078740157483" top="0.59055118110236227" bottom="0.19685039370078741" header="0.31496062992125984" footer="0.31496062992125984"/>
  <pageSetup paperSize="9" scale="65"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339AA0-E67E-43BD-B8A9-57B1E1A912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AD92A3B-5073-42E8-9DBC-CA3F3A1EE8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評価項目(標準)</vt:lpstr>
      <vt:lpstr>届出書</vt:lpstr>
      <vt:lpstr>様式１</vt:lpstr>
      <vt:lpstr>様式１【経常ＪＶ用】</vt:lpstr>
      <vt:lpstr>様式２</vt:lpstr>
      <vt:lpstr>届出書!Print_Area</vt:lpstr>
      <vt:lpstr>'評価項目(標準)'!Print_Area</vt:lpstr>
      <vt:lpstr>様式１!Print_Area</vt:lpstr>
      <vt:lpstr>様式１【経常ＪＶ用】!Print_Area</vt:lpstr>
      <vt:lpstr>様式２!Print_Area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2026-08-20T09:15:47Z</dcterms:modified>
  <cp:category/>
  <cp:contentStatus/>
</cp:coreProperties>
</file>