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75F1CDCE-8CDC-40D2-977C-8E6CAC0F573F}" xr6:coauthVersionLast="47" xr6:coauthVersionMax="47" xr10:uidLastSave="{00000000-0000-0000-0000-000000000000}"/>
  <bookViews>
    <workbookView xWindow="-120" yWindow="-120" windowWidth="29040" windowHeight="17520" tabRatio="870" xr2:uid="{00000000-000D-0000-FFFF-FFFF00000000}"/>
  </bookViews>
  <sheets>
    <sheet name="評価項目(標準)" sheetId="57" r:id="rId1"/>
    <sheet name="届出書" sheetId="2" r:id="rId2"/>
    <sheet name="様式１" sheetId="66" r:id="rId3"/>
    <sheet name="様式１【経常ＪＶ用】" sheetId="74" r:id="rId4"/>
    <sheet name="様式２" sheetId="135" r:id="rId5"/>
    <sheet name="様式３" sheetId="136" r:id="rId6"/>
    <sheet name="様式４（対策なし）" sheetId="130" r:id="rId7"/>
  </sheets>
  <definedNames>
    <definedName name="_xlnm.Print_Area" localSheetId="1">届出書!$A$1:$AA$41</definedName>
    <definedName name="_xlnm.Print_Area" localSheetId="0">'評価項目(標準)'!$B$1:$M$42</definedName>
    <definedName name="_xlnm.Print_Area" localSheetId="2">様式１!$B$1:$L$40</definedName>
    <definedName name="_xlnm.Print_Area" localSheetId="3">様式１【経常ＪＶ用】!$B$1:$O$41</definedName>
    <definedName name="_xlnm.Print_Area" localSheetId="4">様式２!$A$1:$BR$31</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74" l="1"/>
  <c r="C15" i="74"/>
  <c r="D11" i="74"/>
  <c r="D15" i="74"/>
  <c r="H7" i="74"/>
  <c r="H8" i="74"/>
  <c r="G7" i="74"/>
  <c r="G8" i="74"/>
  <c r="C5" i="66"/>
  <c r="C14" i="66"/>
  <c r="D10" i="66"/>
  <c r="D14" i="66"/>
  <c r="H6" i="66"/>
  <c r="H7" i="66"/>
  <c r="G6" i="66"/>
  <c r="G7" i="66"/>
  <c r="K5" i="57" l="1"/>
  <c r="K26" i="57"/>
  <c r="L11" i="74" l="1"/>
  <c r="J11" i="74"/>
  <c r="M11" i="74" s="1"/>
  <c r="G14" i="74"/>
  <c r="H14" i="74"/>
  <c r="J10" i="66"/>
  <c r="G13" i="66"/>
  <c r="H13" i="66"/>
  <c r="J32" i="66" l="1"/>
  <c r="U16" i="136" l="1"/>
  <c r="U15" i="136"/>
  <c r="U14" i="136"/>
  <c r="U13" i="136"/>
  <c r="Y13" i="136" l="1"/>
  <c r="J40" i="57" l="1"/>
  <c r="E15" i="74" l="1"/>
  <c r="D24" i="66" l="1"/>
  <c r="E14" i="66"/>
  <c r="M33" i="74" l="1"/>
  <c r="H19" i="66" l="1"/>
  <c r="J15" i="74" l="1"/>
  <c r="L15" i="74"/>
  <c r="J14" i="66"/>
  <c r="M15" i="74" l="1"/>
  <c r="G16" i="74"/>
  <c r="H20" i="74"/>
  <c r="G20" i="74"/>
  <c r="G19" i="74"/>
  <c r="G18" i="74"/>
  <c r="G17" i="74"/>
  <c r="H19" i="74"/>
  <c r="H18" i="74"/>
  <c r="H17" i="74"/>
  <c r="H16" i="74"/>
  <c r="J31" i="66"/>
  <c r="H18" i="66"/>
  <c r="H17" i="66"/>
  <c r="H16" i="66"/>
  <c r="H15" i="66"/>
  <c r="E31" i="66" l="1"/>
  <c r="L32" i="74" l="1"/>
  <c r="J32" i="74"/>
  <c r="M32" i="74" l="1"/>
  <c r="H32" i="66"/>
  <c r="H31" i="66"/>
  <c r="E32" i="66"/>
  <c r="B32" i="66"/>
  <c r="B31" i="66"/>
  <c r="F14" i="66" l="1"/>
  <c r="F15" i="74"/>
  <c r="F11" i="74"/>
  <c r="G15" i="66"/>
  <c r="G16" i="66"/>
  <c r="G17" i="66"/>
  <c r="G18" i="66"/>
  <c r="G25" i="74"/>
  <c r="G26" i="74"/>
  <c r="G25" i="66"/>
  <c r="G24" i="66"/>
  <c r="E11" i="74"/>
  <c r="J28" i="66"/>
  <c r="K31" i="57"/>
  <c r="E32" i="74"/>
  <c r="B6" i="74"/>
  <c r="D6" i="74"/>
  <c r="E6" i="74"/>
  <c r="F6" i="74"/>
  <c r="G6" i="74"/>
  <c r="H6" i="74"/>
  <c r="J6" i="74"/>
  <c r="M6" i="74" s="1"/>
  <c r="E9" i="74"/>
  <c r="F9" i="74"/>
  <c r="G9" i="74"/>
  <c r="H9" i="74"/>
  <c r="L9" i="74"/>
  <c r="G10" i="74"/>
  <c r="H10" i="74"/>
  <c r="J9" i="74"/>
  <c r="G11" i="74"/>
  <c r="H11" i="74"/>
  <c r="G12" i="74"/>
  <c r="H12" i="74"/>
  <c r="G13" i="74"/>
  <c r="H13" i="74"/>
  <c r="C21" i="74"/>
  <c r="D21" i="74"/>
  <c r="E21" i="74"/>
  <c r="F21" i="74"/>
  <c r="G21" i="74"/>
  <c r="H21" i="74"/>
  <c r="J21" i="74"/>
  <c r="L21" i="74"/>
  <c r="G22" i="74"/>
  <c r="H22" i="74"/>
  <c r="D23" i="74"/>
  <c r="E23" i="74"/>
  <c r="F23" i="74"/>
  <c r="G23" i="74"/>
  <c r="H23" i="74"/>
  <c r="J23" i="74"/>
  <c r="L23" i="74"/>
  <c r="G24" i="74"/>
  <c r="H24" i="74"/>
  <c r="D25" i="74"/>
  <c r="E25" i="74"/>
  <c r="F25" i="74"/>
  <c r="H25" i="74"/>
  <c r="J25" i="74"/>
  <c r="L25" i="74"/>
  <c r="H26" i="74"/>
  <c r="B27" i="74"/>
  <c r="C27" i="74"/>
  <c r="D27" i="74"/>
  <c r="E27" i="74"/>
  <c r="F27" i="74"/>
  <c r="G27" i="74"/>
  <c r="H27" i="74"/>
  <c r="J27" i="74"/>
  <c r="L27" i="74"/>
  <c r="G28" i="74"/>
  <c r="H28" i="74"/>
  <c r="D29" i="74"/>
  <c r="E29" i="74"/>
  <c r="F29" i="74"/>
  <c r="G29" i="74"/>
  <c r="H29" i="74"/>
  <c r="J29" i="74"/>
  <c r="G30" i="74"/>
  <c r="H30" i="74"/>
  <c r="L29" i="74"/>
  <c r="G31" i="74"/>
  <c r="H31" i="74"/>
  <c r="B32" i="74"/>
  <c r="H32" i="74"/>
  <c r="B5" i="66"/>
  <c r="D5" i="66"/>
  <c r="E5" i="66"/>
  <c r="F5" i="66"/>
  <c r="G5" i="66"/>
  <c r="H5" i="66"/>
  <c r="J5" i="66"/>
  <c r="E8" i="66"/>
  <c r="F8" i="66"/>
  <c r="G8" i="66"/>
  <c r="H8" i="66"/>
  <c r="G9" i="66"/>
  <c r="H9" i="66"/>
  <c r="J8" i="66"/>
  <c r="E10" i="66"/>
  <c r="F10" i="66"/>
  <c r="G10" i="66"/>
  <c r="H10" i="66"/>
  <c r="G11" i="66"/>
  <c r="H11" i="66"/>
  <c r="G12" i="66"/>
  <c r="H12" i="66"/>
  <c r="G19" i="66"/>
  <c r="C20" i="66"/>
  <c r="D20" i="66"/>
  <c r="E20" i="66"/>
  <c r="F20" i="66"/>
  <c r="G20" i="66"/>
  <c r="H20" i="66"/>
  <c r="J20" i="66"/>
  <c r="G21" i="66"/>
  <c r="H21" i="66"/>
  <c r="D22" i="66"/>
  <c r="E22" i="66"/>
  <c r="F22" i="66"/>
  <c r="G22" i="66"/>
  <c r="H22" i="66"/>
  <c r="J22" i="66"/>
  <c r="G23" i="66"/>
  <c r="H23" i="66"/>
  <c r="E24" i="66"/>
  <c r="F24" i="66"/>
  <c r="H24" i="66"/>
  <c r="J24" i="66"/>
  <c r="H25" i="66"/>
  <c r="B26" i="66"/>
  <c r="C26" i="66"/>
  <c r="D26" i="66"/>
  <c r="E26" i="66"/>
  <c r="F26" i="66"/>
  <c r="G26" i="66"/>
  <c r="H26" i="66"/>
  <c r="J26" i="66"/>
  <c r="G27" i="66"/>
  <c r="H27" i="66"/>
  <c r="D28" i="66"/>
  <c r="E28" i="66"/>
  <c r="F28" i="66"/>
  <c r="G28" i="66"/>
  <c r="H28" i="66"/>
  <c r="G29" i="66"/>
  <c r="H29" i="66"/>
  <c r="G30" i="66"/>
  <c r="H30" i="66"/>
  <c r="M23" i="74" l="1"/>
  <c r="M9" i="74"/>
  <c r="M21" i="74"/>
  <c r="M25" i="74"/>
  <c r="M27" i="74"/>
  <c r="M29" i="74"/>
  <c r="J39" i="57"/>
  <c r="J33" i="66"/>
  <c r="M34" i="74" l="1"/>
</calcChain>
</file>

<file path=xl/sharedStrings.xml><?xml version="1.0" encoding="utf-8"?>
<sst xmlns="http://schemas.openxmlformats.org/spreadsheetml/2006/main" count="327" uniqueCount="259">
  <si>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</si>
  <si>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</si>
  <si>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</si>
  <si>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</si>
  <si>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</si>
  <si>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</si>
  <si>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</si>
  <si>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</si>
  <si>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</si>
  <si>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</si>
  <si>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</si>
  <si>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</si>
  <si>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</si>
  <si>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</si>
  <si>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</si>
  <si>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</si>
  <si>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</si>
  <si>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無</t>
    <rPh sb="0" eb="1">
      <t>ム</t>
    </rPh>
    <phoneticPr fontId="2"/>
  </si>
  <si>
    <t>有</t>
    <rPh sb="0" eb="1">
      <t>ユウ</t>
    </rPh>
    <phoneticPr fontId="2"/>
  </si>
  <si>
    <t>有</t>
    <rPh sb="0" eb="1">
      <t>ア</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</si>
  <si>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</si>
  <si>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</si>
  <si>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</si>
  <si>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</si>
  <si>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</si>
  <si>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</si>
  <si>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</si>
  <si>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</si>
  <si>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</si>
  <si>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</si>
  <si>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</si>
  <si>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</si>
  <si>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</si>
  <si>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</si>
  <si>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</si>
  <si>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</si>
  <si>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</si>
  <si>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</si>
  <si>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</si>
  <si>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</si>
  <si>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</si>
  <si>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</si>
  <si>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</si>
  <si>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</si>
  <si>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</si>
  <si>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</si>
  <si>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</si>
  <si>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</si>
  <si>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</si>
  <si>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</si>
  <si>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</si>
  <si>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</si>
  <si>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</si>
  <si>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</si>
  <si>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</si>
  <si>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</si>
  <si>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</si>
  <si>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</si>
  <si>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</si>
  <si>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</si>
  <si>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</si>
  <si>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</si>
  <si>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</si>
  <si>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</si>
  <si>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</si>
  <si>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</si>
  <si>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</si>
  <si>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</si>
  <si>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</si>
  <si>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</si>
  <si>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</si>
  <si>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</si>
  <si>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</si>
  <si>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</si>
  <si>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</si>
  <si>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</si>
  <si>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</si>
  <si>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</si>
  <si>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</si>
  <si>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</si>
  <si>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</si>
  <si>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</si>
  <si>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</si>
  <si>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</si>
  <si>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</si>
  <si>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</si>
  <si>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</si>
  <si>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</si>
  <si>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</si>
  <si>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</si>
  <si>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</si>
  <si>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</si>
  <si>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</si>
  <si>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</si>
  <si>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</si>
  <si>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</si>
  <si>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</si>
  <si>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</si>
  <si>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</si>
  <si>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</si>
  <si>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</si>
  <si>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</si>
  <si>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</si>
  <si>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</si>
  <si>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</si>
  <si>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</si>
  <si>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</si>
  <si>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</si>
  <si>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</si>
  <si>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</si>
  <si>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</si>
  <si>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注2：</t>
    <phoneticPr fontId="2"/>
  </si>
  <si>
    <t>旧所在地</t>
    <rPh sb="0" eb="4">
      <t>キュウショザイチ</t>
    </rPh>
    <phoneticPr fontId="2"/>
  </si>
  <si>
    <t>コリンズ登録番号</t>
    <phoneticPr fontId="2"/>
  </si>
  <si>
    <t>工事名称</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</si>
  <si>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</si>
  <si>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</si>
  <si>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</si>
  <si>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</si>
  <si>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</si>
  <si>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</si>
  <si>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</si>
  <si>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</si>
  <si>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</si>
  <si>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</si>
  <si>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</si>
  <si>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</si>
  <si>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</si>
  <si>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t>
  </si>
  <si>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</si>
  <si>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</si>
  <si>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</si>
  <si>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</si>
  <si>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</si>
  <si>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</si>
  <si>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</si>
  <si>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</si>
  <si>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</si>
  <si>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</si>
  <si>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</si>
  <si>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</si>
  <si>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</si>
  <si>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</si>
  <si>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</si>
  <si>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</si>
  <si>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</si>
  <si>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</si>
  <si>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</si>
  <si>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</si>
  <si>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</si>
  <si>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</si>
  <si>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</si>
  <si>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</si>
  <si>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</si>
  <si>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</si>
  <si>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</si>
  <si>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</si>
  <si>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</si>
  <si>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</si>
  <si>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</si>
  <si>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</si>
  <si>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</si>
  <si>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</si>
  <si>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</si>
  <si>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</si>
  <si>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</si>
  <si>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</si>
  <si>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</si>
  <si>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</si>
  <si>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</si>
  <si>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</si>
  <si>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</si>
  <si>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</si>
  <si>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</si>
  <si>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</si>
  <si>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</si>
  <si>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</si>
  <si>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</si>
  <si>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</si>
  <si>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総合評価方式の不履行による
加算点の減点</t>
    <rPh sb="0" eb="2">
      <t>ソウゴウ</t>
    </rPh>
    <rPh sb="14" eb="16">
      <t>カサン</t>
    </rPh>
    <rPh sb="16" eb="17">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</si>
  <si>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</si>
  <si>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</si>
  <si>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</si>
  <si>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</si>
  <si>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</si>
  <si>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</si>
  <si>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</si>
  <si>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</si>
  <si>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</si>
  <si>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</si>
  <si>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</si>
  <si>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合計</t>
    <rPh sb="0" eb="2">
      <t>ゴウケイ</t>
    </rPh>
    <phoneticPr fontId="2"/>
  </si>
  <si>
    <t>【社会貢献度】</t>
    <phoneticPr fontId="2"/>
  </si>
  <si>
    <t>労働安全
衛生管理</t>
    <rPh sb="0" eb="2">
      <t>ロウドウ</t>
    </rPh>
    <rPh sb="2" eb="4">
      <t>アンゼン</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</si>
  <si>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</si>
  <si>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</si>
  <si>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</si>
  <si>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</si>
  <si>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</si>
  <si>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</si>
  <si>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</si>
  <si>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配置予定
技術者の
工事実績</t>
    <rPh sb="0" eb="2">
      <t>ハイチ</t>
    </rPh>
    <rPh sb="2" eb="4">
      <t>ヨテイ</t>
    </rPh>
    <rPh sb="5" eb="8">
      <t>ギジュツシャ</t>
    </rPh>
    <rPh sb="10" eb="12">
      <t>コウジ</t>
    </rPh>
    <rPh sb="12" eb="14">
      <t>ジッセキ</t>
    </rPh>
    <phoneticPr fontId="2"/>
  </si>
  <si>
    <t>左欄の①～⑦のうち、該当する項目により得られる合計点数</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</si>
  <si>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</si>
  <si>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</si>
  <si>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</si>
  <si>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</si>
  <si>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</si>
  <si>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</si>
  <si>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</si>
  <si>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</si>
  <si>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</si>
  <si>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</si>
  <si>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</si>
  <si>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</si>
  <si>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t>「本店及び建設業法上の主たる営業所」又は「建設業法上の営業所」の所在地により評価します。
・本店等の所在地を変更した場合、公告の前月から３６か月前までの期間の「１８か月以上連続した所在地」を評価の対象とします。</t>
    <phoneticPr fontId="2"/>
  </si>
  <si>
    <t>項目1,2</t>
    <rPh sb="0" eb="2">
      <t>コウモク</t>
    </rPh>
    <phoneticPr fontId="2"/>
  </si>
  <si>
    <t>項目3</t>
    <rPh sb="0" eb="2">
      <t>コウモク</t>
    </rPh>
    <phoneticPr fontId="2"/>
  </si>
  <si>
    <t>営業所所在地</t>
    <rPh sb="0" eb="3">
      <t>エイギョウショ</t>
    </rPh>
    <rPh sb="3" eb="6">
      <t>ショザイチ</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</si>
  <si>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</si>
  <si>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（様式１）　加算点申告書</t>
    <rPh sb="1" eb="3">
      <t>ヨウシキ</t>
    </rPh>
    <rPh sb="6" eb="8">
      <t>カサン</t>
    </rPh>
    <rPh sb="8" eb="9">
      <t>テン</t>
    </rPh>
    <rPh sb="9" eb="12">
      <t>シンコクショ</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</si>
  <si>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</si>
  <si>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</si>
  <si>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</si>
  <si>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</si>
  <si>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</si>
  <si>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各項目で実績（認証取得）の有無をプルダウンで選択してください。</t>
    <rPh sb="0" eb="1">
      <t>カク</t>
    </rPh>
    <rPh sb="1" eb="3">
      <t>コウモク</t>
    </rPh>
    <rPh sb="4" eb="6">
      <t>ジッセキ</t>
    </rPh>
    <rPh sb="7" eb="9">
      <t>ニンショウ</t>
    </rPh>
    <rPh sb="9" eb="11">
      <t>シュトク</t>
    </rPh>
    <rPh sb="13" eb="15">
      <t>ウム</t>
    </rPh>
    <rPh sb="22" eb="24">
      <t>センタク</t>
    </rPh>
    <phoneticPr fontId="2"/>
  </si>
  <si>
    <t>施工箇所地域
における
工事実績</t>
    <rPh sb="0" eb="2">
      <t>セコウ</t>
    </rPh>
    <rPh sb="2" eb="4">
      <t>カショ</t>
    </rPh>
    <rPh sb="4" eb="6">
      <t>チイキ</t>
    </rPh>
    <phoneticPr fontId="2"/>
  </si>
  <si>
    <t>評価対象として届け出る項目に「○」をプルダウンで選択してください。（最大４点）</t>
    <rPh sb="37" eb="38">
      <t>テン</t>
    </rPh>
    <phoneticPr fontId="2"/>
  </si>
  <si>
    <t>R7(2025)年度</t>
    <rPh sb="8" eb="10">
      <t>ネンド</t>
    </rPh>
    <rPh sb="9" eb="10">
      <t>ド</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</si>
  <si>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</si>
  <si>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R8(2026)年度</t>
    <rPh sb="8" eb="10">
      <t>ネンド</t>
    </rPh>
    <rPh sb="9" eb="10">
      <t>ド</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</si>
  <si>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</si>
  <si>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</si>
  <si>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防災協定の締結実績あり</t>
    <rPh sb="0" eb="4">
      <t>ボウサイキョウテイ</t>
    </rPh>
    <rPh sb="5" eb="7">
      <t>テイケツ</t>
    </rPh>
    <rPh sb="7" eb="9">
      <t>ジッセキ</t>
    </rPh>
    <phoneticPr fontId="2"/>
  </si>
  <si>
    <t>災害協定に基づく訓練２への参加実績あり</t>
    <rPh sb="0" eb="4">
      <t>サイガイキョウテイ</t>
    </rPh>
    <rPh sb="5" eb="6">
      <t>モト</t>
    </rPh>
    <rPh sb="13" eb="17">
      <t>サンカジッセキ</t>
    </rPh>
    <phoneticPr fontId="2"/>
  </si>
  <si>
    <t>災害協定に基づく訓練１への参加実績あり</t>
    <rPh sb="0" eb="4">
      <t>サイガイキョウテイ</t>
    </rPh>
    <rPh sb="5" eb="6">
      <t>モト</t>
    </rPh>
    <rPh sb="13" eb="17">
      <t>サンカジッセキ</t>
    </rPh>
    <phoneticPr fontId="2"/>
  </si>
  <si>
    <t>三重交通Ｇスポーツの杜伊勢　陸上競技場公認改修工事</t>
    <rPh sb="0" eb="4">
      <t>ミエコウツウ</t>
    </rPh>
    <rPh sb="10" eb="13">
      <t>モリイセ</t>
    </rPh>
    <rPh sb="14" eb="19">
      <t>リクジョウキョウギジョウ</t>
    </rPh>
    <rPh sb="19" eb="25">
      <t>コウニンカイシュウコウジ</t>
    </rPh>
    <phoneticPr fontId="2"/>
  </si>
  <si>
    <t>企　業　の　能　力　等</t>
    <phoneticPr fontId="2"/>
  </si>
  <si>
    <t>地域精通度・貢献度</t>
    <phoneticPr fontId="2"/>
  </si>
  <si>
    <t>工事を行ううえでの留意点</t>
    <rPh sb="0" eb="1">
      <t>コウジオコナリュウイテン</t>
    </rPh>
    <phoneticPr fontId="2"/>
  </si>
  <si>
    <t>地域貢献度</t>
    <phoneticPr fontId="2"/>
  </si>
  <si>
    <t>準県内業者
県外に本店を有し、県内に建設業法上の営業所あり</t>
    <rPh sb="0" eb="1">
      <t>ジュン</t>
    </rPh>
    <rPh sb="1" eb="3">
      <t>ケンナイ</t>
    </rPh>
    <rPh sb="3" eb="5">
      <t>ギョウシャ</t>
    </rPh>
    <rPh sb="6" eb="8">
      <t>ケンガイ</t>
    </rPh>
    <rPh sb="9" eb="11">
      <t>ホンテン</t>
    </rPh>
    <rPh sb="12" eb="13">
      <t>ユウ</t>
    </rPh>
    <rPh sb="15" eb="17">
      <t>ケンナイ</t>
    </rPh>
    <rPh sb="18" eb="21">
      <t>ケンセツギョウ</t>
    </rPh>
    <rPh sb="21" eb="22">
      <t>ホウ</t>
    </rPh>
    <rPh sb="22" eb="23">
      <t>ジョウ</t>
    </rPh>
    <rPh sb="24" eb="27">
      <t>エイギョウショ</t>
    </rPh>
    <phoneticPr fontId="2"/>
  </si>
  <si>
    <t>当該工事は日本陸上競技連盟第１種公認陸上競技場の改修を行う工事です。
「項目１　ウレタン舗装（オーバーレイ）工事における品質確保・工程管理のための工夫」、「項目２　周辺環境への配慮に関する工夫」、「項目３　施設利用者や関係者への配慮、安全確保に関する工夫」の３項目について、それぞれに工事を行ううえで考えられる留意点を３つ以内で、その理由を含めて記述してください。
・これらの提案については、対策を求めていません。そのため履行義務はありません。</t>
    <rPh sb="60" eb="62">
      <t>ヒンシツ</t>
    </rPh>
    <rPh sb="62" eb="64">
      <t>カクホ</t>
    </rPh>
    <rPh sb="65" eb="67">
      <t>コウテイ</t>
    </rPh>
    <rPh sb="67" eb="69">
      <t>カンリ</t>
    </rPh>
    <rPh sb="82" eb="84">
      <t>シュウヘン</t>
    </rPh>
    <rPh sb="84" eb="86">
      <t>カンキョウ</t>
    </rPh>
    <rPh sb="88" eb="90">
      <t>ハイリョ</t>
    </rPh>
    <rPh sb="91" eb="92">
      <t>カン</t>
    </rPh>
    <rPh sb="119" eb="121">
      <t>カクホ</t>
    </rPh>
    <rPh sb="122" eb="123">
      <t>カン</t>
    </rPh>
    <rPh sb="125" eb="127">
      <t>クフウ</t>
    </rPh>
    <phoneticPr fontId="2"/>
  </si>
  <si>
    <t>県内業者
県内に本店及び建設業法上の主たる営業所あり</t>
    <phoneticPr fontId="2"/>
  </si>
  <si>
    <t>管内業者
伊勢建設事務所管内に本店及び建設業法上の主たる営業所あり</t>
    <rPh sb="0" eb="2">
      <t>カンナイ</t>
    </rPh>
    <rPh sb="5" eb="14">
      <t>イセケンセツジムショカンナイ</t>
    </rPh>
    <phoneticPr fontId="2"/>
  </si>
  <si>
    <t>評価対象工事の実績あり</t>
    <rPh sb="0" eb="2">
      <t>ヒョウカ</t>
    </rPh>
    <rPh sb="2" eb="4">
      <t>タイショウ</t>
    </rPh>
    <rPh sb="4" eb="6">
      <t>コウジ</t>
    </rPh>
    <rPh sb="7" eb="9">
      <t>ジッセキ</t>
    </rPh>
    <phoneticPr fontId="2"/>
  </si>
  <si>
    <t>三重県内において、単独又は共同企業体構成員（出資比率20％以上に限る）の元請として受注し、平成２８年度以降に完成し、かつ、引渡しが済んでいる評価対象工事の実績の有無により評価します。
・「評価対象工事」とは、日本陸上競技連盟が定める第3種以上の公認陸上競技場における4,500㎡以上の全天候型ウレタン舗装工事（切削オーバーレイによる改修工事も面積に含みます）を指します。
・評価対象の工事実績は１件とし、コリンズに登録された公共機関等発注の工事に限ります。</t>
    <phoneticPr fontId="2"/>
  </si>
  <si>
    <t>配置予定技術者が主任(監理）技術者又は現場代理人として従事した工事のうち、単独又は共同企業体構成員（出資比率20％以上に限る）の元請として受注した評価対象工事の実績の有無により評価します。
・「評価対象工事」とは、日本陸上競技連盟が定める第3種以上の公認陸上競技場における4,500㎡以上の全天候型ウレタン舗装工事（切削オーバーレイによる改修工事も面積に含みます）を指します。
・主任(監理)技術者としての実績とは、平成２８年度以降に完成し、かつ、引渡しが済んでいる工事で、契約日から完成日までの期間において、完成日を含む２分の１以上の連続した期間に従事した工事の実績をいいます。
・現場代理人としての実績とは、平成２８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phoneticPr fontId="2"/>
  </si>
  <si>
    <t>評価対象工事の実績あり</t>
    <phoneticPr fontId="2"/>
  </si>
  <si>
    <t>舗装工事　【令和８年６月版】</t>
    <phoneticPr fontId="2"/>
  </si>
  <si>
    <t>総合評価方式評価項目一覧　　【舗装工事】　除算方式</t>
    <rPh sb="0" eb="2">
      <t>ソウゴウ</t>
    </rPh>
    <rPh sb="2" eb="4">
      <t>ヒョウカ</t>
    </rPh>
    <rPh sb="4" eb="6">
      <t>ホウシキ</t>
    </rPh>
    <rPh sb="6" eb="8">
      <t>ヒョウカ</t>
    </rPh>
    <rPh sb="8" eb="10">
      <t>コウモク</t>
    </rPh>
    <rPh sb="10" eb="12">
      <t>イチラン</t>
    </rPh>
    <rPh sb="15" eb="17">
      <t>ホソウ</t>
    </rPh>
    <rPh sb="17" eb="19">
      <t>コウジ</t>
    </rPh>
    <rPh sb="21" eb="23">
      <t>ジョサン</t>
    </rPh>
    <rPh sb="23" eb="25">
      <t>ホウシキ</t>
    </rPh>
    <phoneticPr fontId="2"/>
  </si>
  <si>
    <t>伊勢建設事務所管内における工事実績あり</t>
    <rPh sb="0" eb="2">
      <t>イセ</t>
    </rPh>
    <rPh sb="2" eb="4">
      <t>ケンセツ</t>
    </rPh>
    <rPh sb="4" eb="6">
      <t>ジム</t>
    </rPh>
    <rPh sb="6" eb="7">
      <t>ショ</t>
    </rPh>
    <rPh sb="7" eb="9">
      <t>カンナイ</t>
    </rPh>
    <rPh sb="8" eb="9">
      <t>ナイ</t>
    </rPh>
    <rPh sb="13" eb="15">
      <t>コウジ</t>
    </rPh>
    <rPh sb="15" eb="17">
      <t>ジッセキ</t>
    </rPh>
    <phoneticPr fontId="2"/>
  </si>
  <si>
    <t>伊勢建設事務所管内において、単独又は共同企業体構成員（出資比率20％以上に限る）の元請として受注し、令和５年度以降に完成し、かつ、引渡しが済んでいる契約金額五百万円以上の工事の実績の有無により評価します。
・評価対象の工事実績は１件とし、コリンズに登録された公共機関等発注の工事に限ります。</t>
    <rPh sb="0" eb="7">
      <t>イセケンセツジムショ</t>
    </rPh>
    <rPh sb="18" eb="20">
      <t>キョウドウ</t>
    </rPh>
    <rPh sb="20" eb="23">
      <t>キギョウタイ</t>
    </rPh>
    <rPh sb="50" eb="52">
      <t>レイワ</t>
    </rPh>
    <rPh sb="78" eb="80">
      <t>ゴヒャク</t>
    </rPh>
    <rPh sb="115" eb="116">
      <t>ケン</t>
    </rPh>
    <phoneticPr fontId="2"/>
  </si>
  <si>
    <t>「災害協定に基づく訓練１への参加実績」又は「災害協定に基づく訓練２への参加実績」又は「防災協定の締結実績」の有無により評価します。
【災害協定に基づく訓練１】
・「災害協定」とは、伊勢建設事務所と締結した「地震・津波・風水害等の緊急時における運用協定」をいいます。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評価対象年度の実動訓練において、協定締結団体構成員のうち、伊勢建設事務所管内の構成員の半数以上が参加していること。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・「災害協定」とは、伊勢建設事務所と締結した「地震・津波・風水害等の緊急時における運用協定」をいいます。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・「防災協定」とは、「伊勢建設事務所管内の市町との防災協定」又は「三重県との防災協定」をいいます。
・「伊勢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・「防災協定の締結」の評価は、伊勢建設事務所管内に「本店及び建設業法上の主たる営業所」又は「建設業法上の営業所」を有する企業に限ります。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イセ</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イセ</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イセ</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イセ</t>
    </rPh>
    <rPh sb="683" eb="685">
      <t>イセ</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イセ</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</si>
  <si>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</si>
  <si>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r>
      <rPr>
        <sz val="14"/>
        <color theme="1"/>
        <rFont val="BIZ UDゴシック"/>
        <family val="3"/>
        <charset val="128"/>
      </rPr>
      <t>80</t>
    </r>
    <r>
      <rPr>
        <sz val="11"/>
        <color theme="1"/>
        <rFont val="BIZ UDゴシック"/>
        <family val="3"/>
        <charset val="128"/>
      </rPr>
      <t xml:space="preserve">
</t>
    </r>
    <r>
      <rPr>
        <sz val="10"/>
        <color theme="1"/>
        <rFont val="BIZ UDゴシック"/>
        <family val="3"/>
        <charset val="128"/>
      </rPr>
      <t>(最大30点/項目×2項目+最大20点/項目×1項目)</t>
    </r>
    <rPh sb="4" eb="6">
      <t>サイダイ</t>
    </rPh>
    <rPh sb="8" eb="9">
      <t>テン</t>
    </rPh>
    <rPh sb="10" eb="12">
      <t>コウモク</t>
    </rPh>
    <rPh sb="14" eb="16">
      <t>コウモク</t>
    </rPh>
    <phoneticPr fontId="2"/>
  </si>
  <si>
    <t>令和8年度　ス推　第 1001-分0001号</t>
    <rPh sb="0" eb="2">
      <t>レイワ</t>
    </rPh>
    <rPh sb="3" eb="5">
      <t>ネンド</t>
    </rPh>
    <rPh sb="7" eb="8">
      <t>スイ</t>
    </rPh>
    <rPh sb="9" eb="10">
      <t>ダイ</t>
    </rPh>
    <rPh sb="16" eb="17">
      <t>プン</t>
    </rPh>
    <rPh sb="21" eb="22">
      <t>ゴウ</t>
    </rPh>
    <phoneticPr fontId="2"/>
  </si>
  <si>
    <t>三重交通Ｇスポーツの杜伊勢　陸上競技場公認改修工事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</si>
</sst>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4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sz val="11"/>
      <color theme="1"/>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b/>
      <sz val="16"/>
      <color rgb="FFFF0000"/>
      <name val="BIZ UDゴシック"/>
      <family val="3"/>
      <charset val="128"/>
    </font>
    <font>
      <sz val="20"/>
      <color theme="1"/>
      <name val="BIZ UDゴシック"/>
      <family val="3"/>
      <charset val="128"/>
    </font>
    <font>
      <b/>
      <sz val="20"/>
      <color theme="1"/>
      <name val="BIZ UDゴシック"/>
      <family val="3"/>
      <charset val="128"/>
    </font>
    <font>
      <sz val="12"/>
      <color theme="1"/>
      <name val="BIZ UDゴシック"/>
      <family val="3"/>
      <charset val="128"/>
    </font>
    <font>
      <u/>
      <sz val="11"/>
      <color theme="1"/>
      <name val="BIZ UDゴシック"/>
      <family val="3"/>
      <charset val="128"/>
    </font>
    <font>
      <b/>
      <sz val="16"/>
      <color theme="1"/>
      <name val="BIZ UDゴシック"/>
      <family val="3"/>
      <charset val="128"/>
    </font>
    <font>
      <b/>
      <sz val="11"/>
      <color rgb="FFFF0000"/>
      <name val="BIZ UD明朝 Medium"/>
      <family val="1"/>
      <charset val="128"/>
    </font>
    <font>
      <b/>
      <sz val="18"/>
      <name val="BIZ UD明朝 Medium"/>
      <family val="1"/>
      <charset val="128"/>
    </font>
    <font>
      <sz val="11"/>
      <color theme="3"/>
      <name val="BIZ UD明朝 Medium"/>
      <family val="1"/>
      <charset val="128"/>
    </font>
    <font>
      <u/>
      <sz val="10"/>
      <color rgb="FFFF0000"/>
      <name val="BIZ UD明朝 Medium"/>
      <family val="1"/>
      <charset val="128"/>
    </font>
    <font>
      <b/>
      <u/>
      <sz val="10"/>
      <name val="BIZ UD明朝 Medium"/>
      <family val="1"/>
      <charset val="128"/>
    </font>
    <font>
      <sz val="11"/>
      <color rgb="FFFF0000"/>
      <name val="BIZ UDゴシック"/>
      <family val="3"/>
      <charset val="128"/>
    </font>
    <font>
      <b/>
      <sz val="12"/>
      <color theme="1"/>
      <name val="BIZ UDゴシック"/>
      <family val="3"/>
      <charset val="128"/>
    </font>
    <font>
      <sz val="10"/>
      <color theme="1"/>
      <name val="BIZ UDゴシック"/>
      <family val="3"/>
      <charset val="128"/>
    </font>
    <font>
      <sz val="18"/>
      <color theme="1"/>
      <name val="BIZ UDゴシック"/>
      <family val="3"/>
      <charset val="128"/>
    </font>
    <font>
      <b/>
      <sz val="14"/>
      <color theme="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medium">
        <color indexed="64"/>
      </left>
      <right/>
      <top/>
      <bottom style="thin">
        <color indexed="64"/>
      </bottom>
      <diagonal/>
    </border>
    <border>
      <left style="medium">
        <color indexed="64"/>
      </left>
      <right/>
      <top style="double">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auto="1"/>
      </left>
      <right style="thin">
        <color rgb="FFFF0000"/>
      </right>
      <top style="thin">
        <color auto="1"/>
      </top>
      <bottom style="thin">
        <color rgb="FFFF0000"/>
      </bottom>
      <diagonal/>
    </border>
    <border>
      <left style="thin">
        <color rgb="FFFF0000"/>
      </left>
      <right style="thin">
        <color rgb="FFFF0000"/>
      </right>
      <top style="thin">
        <color auto="1"/>
      </top>
      <bottom style="thin">
        <color rgb="FFFF0000"/>
      </bottom>
      <diagonal/>
    </border>
    <border>
      <left style="thin">
        <color rgb="FFFF0000"/>
      </left>
      <right style="medium">
        <color indexed="64"/>
      </right>
      <top style="thin">
        <color auto="1"/>
      </top>
      <bottom style="thin">
        <color auto="1"/>
      </bottom>
      <diagonal/>
    </border>
    <border>
      <left style="thin">
        <color rgb="FFFF0000"/>
      </left>
      <right style="medium">
        <color indexed="64"/>
      </right>
      <top style="thin">
        <color auto="1"/>
      </top>
      <bottom style="thin">
        <color rgb="FFFF0000"/>
      </bottom>
      <diagonal/>
    </border>
    <border>
      <left style="thin">
        <color auto="1"/>
      </left>
      <right style="thin">
        <color rgb="FFFF0000"/>
      </right>
      <top style="thin">
        <color rgb="FFFF0000"/>
      </top>
      <bottom style="thin">
        <color auto="1"/>
      </bottom>
      <diagonal/>
    </border>
    <border>
      <left style="thin">
        <color rgb="FFFF0000"/>
      </left>
      <right style="thin">
        <color rgb="FFFF0000"/>
      </right>
      <top style="thin">
        <color rgb="FFFF0000"/>
      </top>
      <bottom style="thin">
        <color auto="1"/>
      </bottom>
      <diagonal/>
    </border>
    <border>
      <left style="thin">
        <color rgb="FFFF0000"/>
      </left>
      <right style="medium">
        <color indexed="64"/>
      </right>
      <top style="thin">
        <color rgb="FFFF0000"/>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31">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4" borderId="38" xfId="0" quotePrefix="1" applyFont="1" applyFill="1" applyBorder="1" applyProtection="1">
      <alignment vertical="center"/>
      <protection locked="0"/>
    </xf>
    <xf numFmtId="0" fontId="13" fillId="4" borderId="50"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wrapText="1"/>
      <protection locked="0"/>
    </xf>
    <xf numFmtId="0" fontId="13" fillId="0" borderId="0" xfId="0" quotePrefix="1" applyFont="1" applyAlignment="1" applyProtection="1">
      <alignment horizontal="left" vertical="center"/>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0" xfId="0" quotePrefix="1" applyFont="1" applyAlignment="1" applyProtection="1">
      <alignment horizontal="right" vertical="center" wrapText="1"/>
      <protection locked="0"/>
    </xf>
    <xf numFmtId="0" fontId="26" fillId="0" borderId="0" xfId="0" applyFont="1" applyProtection="1">
      <alignment vertical="center"/>
      <protection locked="0"/>
    </xf>
    <xf numFmtId="0" fontId="18" fillId="0" borderId="0" xfId="0" applyFont="1" applyAlignment="1" applyProtection="1">
      <alignment horizontal="right"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7" fontId="13" fillId="0" borderId="0" xfId="0" applyNumberFormat="1" applyFont="1" applyAlignment="1">
      <alignment horizontal="center" vertical="center" wrapText="1"/>
    </xf>
    <xf numFmtId="183" fontId="13" fillId="0" borderId="0" xfId="0" applyNumberFormat="1" applyFont="1" applyAlignment="1">
      <alignment horizontal="center" vertical="center" wrapText="1"/>
    </xf>
    <xf numFmtId="177" fontId="13" fillId="0" borderId="0" xfId="0" applyNumberFormat="1" applyFont="1" applyAlignment="1" applyProtection="1">
      <alignment horizontal="center" vertical="center" wrapText="1"/>
      <protection locked="0"/>
    </xf>
    <xf numFmtId="183" fontId="13" fillId="0" borderId="0" xfId="0" applyNumberFormat="1" applyFont="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79"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2" fontId="19" fillId="0" borderId="0" xfId="3" applyNumberFormat="1" applyFont="1" applyBorder="1" applyAlignment="1" applyProtection="1">
      <alignment horizontal="center" vertical="center"/>
      <protection locked="0"/>
    </xf>
    <xf numFmtId="180" fontId="19" fillId="0" borderId="0" xfId="3" applyNumberFormat="1" applyFont="1" applyBorder="1" applyAlignment="1" applyProtection="1">
      <alignment horizontal="center" vertical="center" shrinkToFit="1"/>
      <protection locked="0"/>
    </xf>
    <xf numFmtId="181" fontId="19" fillId="0" borderId="0" xfId="3" applyNumberFormat="1" applyFont="1" applyBorder="1" applyAlignment="1" applyProtection="1">
      <alignment horizontal="center" vertical="center"/>
      <protection locked="0"/>
    </xf>
    <xf numFmtId="0" fontId="27" fillId="0" borderId="0" xfId="0" applyFont="1">
      <alignment vertical="center"/>
    </xf>
    <xf numFmtId="0" fontId="26" fillId="0" borderId="0" xfId="0" applyFont="1">
      <alignment vertical="center"/>
    </xf>
    <xf numFmtId="0" fontId="22" fillId="0" borderId="12" xfId="0" applyFont="1" applyBorder="1">
      <alignment vertical="center"/>
    </xf>
    <xf numFmtId="0" fontId="28" fillId="0" borderId="0" xfId="0" applyFont="1">
      <alignment vertical="center"/>
    </xf>
    <xf numFmtId="0" fontId="20" fillId="0" borderId="16" xfId="0" applyFont="1" applyBorder="1" applyAlignment="1">
      <alignment horizontal="center" vertical="center" wrapText="1"/>
    </xf>
    <xf numFmtId="0" fontId="26" fillId="0" borderId="5" xfId="0" applyFont="1" applyBorder="1" applyAlignment="1">
      <alignment horizontal="center" vertical="center"/>
    </xf>
    <xf numFmtId="0" fontId="26" fillId="0" borderId="1" xfId="0" applyFont="1" applyBorder="1" applyAlignment="1">
      <alignment horizontal="center" vertical="center"/>
    </xf>
    <xf numFmtId="0" fontId="31" fillId="0" borderId="2" xfId="0" applyFont="1" applyBorder="1" applyAlignment="1">
      <alignment horizontal="center" vertical="center"/>
    </xf>
    <xf numFmtId="0" fontId="26" fillId="0" borderId="2" xfId="0" applyFont="1" applyBorder="1" applyAlignment="1">
      <alignment horizontal="center" vertical="center"/>
    </xf>
    <xf numFmtId="0" fontId="26" fillId="0" borderId="1" xfId="0" applyFont="1" applyBorder="1" applyAlignment="1">
      <alignment horizontal="center" vertical="center" wrapText="1"/>
    </xf>
    <xf numFmtId="0" fontId="26" fillId="0" borderId="13" xfId="0" applyFont="1" applyBorder="1" applyAlignment="1">
      <alignment horizontal="center" vertical="center" wrapText="1"/>
    </xf>
    <xf numFmtId="176" fontId="26" fillId="2" borderId="2" xfId="0" quotePrefix="1" applyNumberFormat="1" applyFont="1" applyFill="1" applyBorder="1" applyAlignment="1" applyProtection="1">
      <alignment horizontal="center" vertical="center" wrapText="1"/>
      <protection locked="0"/>
    </xf>
    <xf numFmtId="0" fontId="30" fillId="0" borderId="2" xfId="1" applyNumberFormat="1" applyFont="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20" fillId="0" borderId="0" xfId="0" applyFont="1" applyAlignment="1">
      <alignment horizontal="center" vertical="center" wrapText="1"/>
    </xf>
    <xf numFmtId="176" fontId="26" fillId="0" borderId="2" xfId="1" applyNumberFormat="1" applyFont="1" applyBorder="1" applyAlignment="1">
      <alignment horizontal="center" vertical="center"/>
    </xf>
    <xf numFmtId="0" fontId="20" fillId="0" borderId="0" xfId="0" applyFont="1" applyAlignment="1">
      <alignment horizontal="center" vertical="center"/>
    </xf>
    <xf numFmtId="0" fontId="31" fillId="0" borderId="21" xfId="0" applyFont="1" applyBorder="1" applyAlignment="1">
      <alignment horizontal="right" vertical="center"/>
    </xf>
    <xf numFmtId="0" fontId="31" fillId="0" borderId="22" xfId="0" applyFont="1" applyBorder="1" applyAlignment="1">
      <alignment horizontal="right" vertical="center"/>
    </xf>
    <xf numFmtId="0" fontId="26" fillId="0" borderId="24" xfId="0" applyFont="1" applyBorder="1" applyAlignment="1">
      <alignment horizontal="right" vertical="center"/>
    </xf>
    <xf numFmtId="0" fontId="31" fillId="0" borderId="8" xfId="0" applyFont="1" applyBorder="1">
      <alignment vertical="center"/>
    </xf>
    <xf numFmtId="0" fontId="26" fillId="0" borderId="8" xfId="0" applyFont="1" applyBorder="1">
      <alignment vertical="center"/>
    </xf>
    <xf numFmtId="0" fontId="30" fillId="0" borderId="7" xfId="0" applyFont="1" applyBorder="1">
      <alignment vertical="center"/>
    </xf>
    <xf numFmtId="0" fontId="30"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1" fillId="2" borderId="1" xfId="0" applyFont="1" applyFill="1" applyBorder="1">
      <alignment vertical="center"/>
    </xf>
    <xf numFmtId="0" fontId="31" fillId="3" borderId="1" xfId="0" applyFont="1" applyFill="1" applyBorder="1">
      <alignment vertical="center"/>
    </xf>
    <xf numFmtId="0" fontId="31" fillId="0" borderId="0" xfId="0" applyFont="1">
      <alignment vertical="center"/>
    </xf>
    <xf numFmtId="0" fontId="31" fillId="0" borderId="0" xfId="0" applyFont="1" applyAlignment="1">
      <alignment vertical="center" wrapText="1"/>
    </xf>
    <xf numFmtId="0" fontId="31" fillId="0" borderId="15" xfId="0" applyFont="1" applyBorder="1" applyAlignment="1">
      <alignment vertical="center" wrapText="1"/>
    </xf>
    <xf numFmtId="0" fontId="26" fillId="0" borderId="10" xfId="0" applyFont="1" applyBorder="1">
      <alignment vertical="center"/>
    </xf>
    <xf numFmtId="0" fontId="31" fillId="0" borderId="10" xfId="0" applyFont="1" applyBorder="1" applyAlignment="1">
      <alignment vertical="center" wrapText="1"/>
    </xf>
    <xf numFmtId="0" fontId="31" fillId="0" borderId="11" xfId="0" applyFont="1" applyBorder="1" applyAlignment="1">
      <alignment vertical="center" wrapText="1"/>
    </xf>
    <xf numFmtId="0" fontId="20" fillId="0" borderId="0" xfId="0" applyFont="1" applyAlignment="1">
      <alignment horizontal="left" vertical="center"/>
    </xf>
    <xf numFmtId="0" fontId="29" fillId="0" borderId="13" xfId="1" quotePrefix="1" applyNumberFormat="1" applyFont="1" applyFill="1" applyBorder="1" applyAlignment="1" applyProtection="1">
      <alignment horizontal="center" vertical="center" wrapText="1"/>
    </xf>
    <xf numFmtId="176" fontId="31" fillId="0" borderId="2" xfId="1" applyNumberFormat="1" applyFont="1" applyFill="1" applyBorder="1" applyAlignment="1" applyProtection="1">
      <alignment horizontal="center" vertical="center"/>
    </xf>
    <xf numFmtId="0" fontId="37" fillId="0" borderId="0" xfId="2" applyFont="1" applyFill="1" applyAlignment="1" applyProtection="1">
      <alignment horizontal="right" vertical="center"/>
    </xf>
    <xf numFmtId="0" fontId="29" fillId="0" borderId="0" xfId="1" applyNumberFormat="1" applyFont="1" applyFill="1" applyBorder="1" applyAlignment="1" applyProtection="1">
      <alignment vertical="center"/>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26" fillId="0" borderId="5" xfId="0" applyFont="1" applyBorder="1" applyAlignment="1">
      <alignment horizontal="center" vertical="center" wrapText="1"/>
    </xf>
    <xf numFmtId="0" fontId="30" fillId="0" borderId="20" xfId="1" applyNumberFormat="1" applyFont="1" applyBorder="1" applyAlignment="1">
      <alignment horizontal="center" vertical="center"/>
    </xf>
    <xf numFmtId="0" fontId="30" fillId="0" borderId="46" xfId="1" applyNumberFormat="1" applyFont="1" applyBorder="1" applyAlignment="1">
      <alignment horizontal="center" vertical="center"/>
    </xf>
    <xf numFmtId="0" fontId="30" fillId="0" borderId="1" xfId="1" applyNumberFormat="1" applyFont="1" applyBorder="1" applyAlignment="1">
      <alignment horizontal="center" vertical="center"/>
    </xf>
    <xf numFmtId="0" fontId="30" fillId="0" borderId="76" xfId="1" applyNumberFormat="1" applyFont="1" applyBorder="1" applyAlignment="1">
      <alignment horizontal="center" vertical="center"/>
    </xf>
    <xf numFmtId="176" fontId="26" fillId="0" borderId="31" xfId="1" applyNumberFormat="1" applyFont="1" applyBorder="1" applyAlignment="1">
      <alignment horizontal="center" vertical="center"/>
    </xf>
    <xf numFmtId="0" fontId="33" fillId="0" borderId="31" xfId="0" applyFont="1" applyBorder="1" applyAlignment="1">
      <alignment horizontal="center" vertical="center"/>
    </xf>
    <xf numFmtId="176" fontId="26" fillId="0" borderId="34" xfId="1" applyNumberFormat="1" applyFont="1" applyBorder="1" applyAlignment="1">
      <alignment horizontal="center" vertical="center"/>
    </xf>
    <xf numFmtId="0" fontId="38" fillId="0" borderId="1" xfId="0" applyFont="1" applyBorder="1" applyAlignment="1">
      <alignment horizontal="center" vertical="center"/>
    </xf>
    <xf numFmtId="0" fontId="13" fillId="0" borderId="77" xfId="0" applyFont="1" applyBorder="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13" fillId="0" borderId="51"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15"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vertical="center" wrapText="1"/>
      <protection locked="0"/>
    </xf>
    <xf numFmtId="0" fontId="13" fillId="0" borderId="15" xfId="0" applyFont="1" applyBorder="1" applyAlignment="1" applyProtection="1">
      <alignment vertical="center" wrapText="1"/>
      <protection locked="0"/>
    </xf>
    <xf numFmtId="0" fontId="13" fillId="0" borderId="36" xfId="0" applyFont="1" applyBorder="1" applyAlignment="1" applyProtection="1">
      <alignment horizontal="left" vertical="center" wrapText="1"/>
      <protection locked="0"/>
    </xf>
    <xf numFmtId="0" fontId="13" fillId="0" borderId="27" xfId="0" applyFont="1" applyBorder="1" applyProtection="1">
      <alignment vertical="center"/>
      <protection locked="0"/>
    </xf>
    <xf numFmtId="0" fontId="25" fillId="0" borderId="0" xfId="0" applyFont="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5" xfId="0" applyFont="1" applyBorder="1" applyAlignment="1" applyProtection="1">
      <alignment horizontal="left"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25" xfId="0" applyFont="1" applyBorder="1" applyAlignment="1" applyProtection="1">
      <alignment horizontal="center" vertical="center"/>
      <protection locked="0"/>
    </xf>
    <xf numFmtId="0" fontId="13" fillId="0" borderId="25" xfId="0" applyFont="1" applyBorder="1" applyAlignment="1" applyProtection="1">
      <alignment horizontal="left" vertical="center"/>
      <protection locked="0"/>
    </xf>
    <xf numFmtId="0" fontId="31" fillId="0" borderId="0" xfId="0" applyFont="1" applyAlignment="1">
      <alignment horizontal="left" vertical="center" wrapText="1"/>
    </xf>
    <xf numFmtId="0" fontId="31" fillId="0" borderId="15" xfId="0" applyFont="1" applyBorder="1" applyAlignment="1">
      <alignment horizontal="left" vertical="center" wrapText="1"/>
    </xf>
    <xf numFmtId="0" fontId="20" fillId="0" borderId="20"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35" xfId="0" applyFont="1" applyBorder="1" applyAlignment="1">
      <alignment horizontal="center" vertical="center" shrinkToFit="1"/>
    </xf>
    <xf numFmtId="0" fontId="20" fillId="0" borderId="6" xfId="0" applyFont="1" applyBorder="1" applyAlignment="1">
      <alignment horizontal="center" vertical="center" wrapText="1"/>
    </xf>
    <xf numFmtId="0" fontId="20" fillId="0" borderId="14" xfId="0" applyFont="1" applyBorder="1" applyAlignment="1">
      <alignment horizontal="center" vertical="center" shrinkToFit="1"/>
    </xf>
    <xf numFmtId="0" fontId="20" fillId="0" borderId="20" xfId="0" applyFont="1" applyBorder="1" applyAlignment="1">
      <alignment horizontal="center" vertical="center" wrapText="1"/>
    </xf>
    <xf numFmtId="0" fontId="20" fillId="0" borderId="19" xfId="0" applyFont="1" applyBorder="1" applyAlignment="1">
      <alignment horizontal="center" vertical="center"/>
    </xf>
    <xf numFmtId="0" fontId="20" fillId="0" borderId="14" xfId="0" applyFont="1" applyBorder="1" applyAlignment="1">
      <alignment horizontal="center" vertical="center" wrapText="1"/>
    </xf>
    <xf numFmtId="0" fontId="29" fillId="0" borderId="6" xfId="0" applyFont="1" applyBorder="1" applyAlignment="1">
      <alignment horizontal="center" vertical="center"/>
    </xf>
    <xf numFmtId="0" fontId="13" fillId="0" borderId="0" xfId="0" applyFont="1">
      <alignment vertical="center"/>
    </xf>
    <xf numFmtId="0" fontId="13" fillId="0" borderId="0" xfId="0" applyFont="1" applyAlignment="1">
      <alignment horizontal="right" vertical="center"/>
    </xf>
    <xf numFmtId="0" fontId="41"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20" fillId="0" borderId="35" xfId="0" applyFont="1" applyBorder="1" applyAlignment="1">
      <alignment horizontal="center" vertical="center"/>
    </xf>
    <xf numFmtId="0" fontId="13" fillId="0" borderId="6" xfId="0" applyFont="1" applyBorder="1" applyAlignment="1" applyProtection="1">
      <alignment horizontal="center" vertical="center"/>
      <protection locked="0"/>
    </xf>
    <xf numFmtId="0" fontId="20" fillId="4" borderId="38" xfId="0" quotePrefix="1" applyFont="1" applyFill="1" applyBorder="1" applyProtection="1">
      <alignment vertical="center"/>
      <protection locked="0"/>
    </xf>
    <xf numFmtId="0" fontId="42" fillId="0" borderId="0" xfId="4" applyFont="1" applyAlignment="1" applyProtection="1">
      <alignment horizontal="left" vertical="center"/>
      <protection locked="0"/>
    </xf>
    <xf numFmtId="0" fontId="43" fillId="0" borderId="0" xfId="4" applyFont="1" applyAlignment="1" applyProtection="1">
      <alignment horizontal="left" vertical="center"/>
      <protection locked="0"/>
    </xf>
    <xf numFmtId="0" fontId="15" fillId="0" borderId="0" xfId="4" applyFont="1" applyAlignment="1" applyProtection="1">
      <alignment vertical="top"/>
      <protection locked="0"/>
    </xf>
    <xf numFmtId="0" fontId="32" fillId="0" borderId="1" xfId="0" applyFont="1" applyBorder="1" applyAlignment="1">
      <alignment horizontal="center" vertical="center"/>
    </xf>
    <xf numFmtId="0" fontId="44" fillId="0" borderId="6" xfId="0" applyFont="1" applyBorder="1" applyAlignment="1">
      <alignment horizontal="center" vertical="center" wrapText="1"/>
    </xf>
    <xf numFmtId="0" fontId="44" fillId="0" borderId="20" xfId="0" applyFont="1" applyBorder="1" applyAlignment="1">
      <alignment horizontal="center" vertical="center"/>
    </xf>
    <xf numFmtId="0" fontId="44" fillId="0" borderId="6" xfId="0" applyFont="1" applyBorder="1" applyAlignment="1">
      <alignment horizontal="center" vertical="center"/>
    </xf>
    <xf numFmtId="184" fontId="33" fillId="0" borderId="1" xfId="0" applyNumberFormat="1" applyFont="1" applyBorder="1" applyAlignment="1">
      <alignment horizontal="center" vertical="center"/>
    </xf>
    <xf numFmtId="184" fontId="33" fillId="0" borderId="18" xfId="0" applyNumberFormat="1" applyFont="1" applyBorder="1" applyAlignment="1">
      <alignment horizontal="center" vertical="center"/>
    </xf>
    <xf numFmtId="0" fontId="29" fillId="0" borderId="0" xfId="0" applyFont="1" applyFill="1">
      <alignment vertical="center"/>
    </xf>
    <xf numFmtId="0" fontId="29" fillId="0" borderId="0" xfId="0" applyFont="1" applyFill="1" applyAlignment="1">
      <alignment vertical="center" wrapText="1"/>
    </xf>
    <xf numFmtId="0" fontId="29" fillId="0" borderId="0" xfId="0" applyFont="1" applyFill="1" applyAlignment="1">
      <alignment horizontal="center" vertical="center"/>
    </xf>
    <xf numFmtId="0" fontId="35" fillId="0" borderId="0" xfId="0" applyFont="1" applyFill="1">
      <alignment vertical="center"/>
    </xf>
    <xf numFmtId="0" fontId="34" fillId="0" borderId="0" xfId="0" applyFont="1" applyFill="1">
      <alignment vertical="center"/>
    </xf>
    <xf numFmtId="0" fontId="35" fillId="0" borderId="0" xfId="0" applyFont="1" applyFill="1" applyAlignment="1">
      <alignment horizontal="center" vertical="center"/>
    </xf>
    <xf numFmtId="0" fontId="35" fillId="0" borderId="0" xfId="0" applyFont="1" applyFill="1" applyAlignment="1">
      <alignment horizontal="right" vertical="center"/>
    </xf>
    <xf numFmtId="0" fontId="36" fillId="0" borderId="0" xfId="0" applyFont="1" applyFill="1">
      <alignment vertical="center"/>
    </xf>
    <xf numFmtId="0" fontId="29" fillId="0" borderId="13" xfId="0" applyFont="1" applyFill="1" applyBorder="1" applyAlignment="1">
      <alignment horizontal="center" vertical="center" wrapText="1"/>
    </xf>
    <xf numFmtId="0" fontId="31" fillId="0" borderId="5" xfId="0" applyFont="1" applyFill="1" applyBorder="1" applyAlignment="1">
      <alignment horizontal="center" vertical="center"/>
    </xf>
    <xf numFmtId="0" fontId="31" fillId="0" borderId="2" xfId="0" applyFont="1" applyFill="1" applyBorder="1" applyAlignment="1">
      <alignment horizontal="center" vertical="center"/>
    </xf>
    <xf numFmtId="0" fontId="31" fillId="0" borderId="1" xfId="0" applyFont="1" applyFill="1" applyBorder="1" applyAlignment="1">
      <alignment horizontal="center" vertical="center"/>
    </xf>
    <xf numFmtId="0" fontId="31" fillId="0" borderId="46" xfId="0" applyFont="1" applyFill="1" applyBorder="1" applyAlignment="1">
      <alignment horizontal="center" vertical="center"/>
    </xf>
    <xf numFmtId="0" fontId="31" fillId="0" borderId="17" xfId="0" applyFont="1" applyFill="1" applyBorder="1" applyAlignment="1">
      <alignment horizontal="center" vertical="center"/>
    </xf>
    <xf numFmtId="0" fontId="31" fillId="0" borderId="1" xfId="0" applyFont="1" applyFill="1" applyBorder="1" applyAlignment="1">
      <alignment horizontal="center" vertical="center" wrapText="1"/>
    </xf>
    <xf numFmtId="0" fontId="31" fillId="0" borderId="13" xfId="0" applyFont="1" applyFill="1" applyBorder="1" applyAlignment="1">
      <alignment horizontal="center" vertical="center"/>
    </xf>
    <xf numFmtId="0" fontId="36" fillId="0" borderId="2" xfId="0" applyFont="1" applyFill="1" applyBorder="1" applyAlignment="1">
      <alignment horizontal="center" vertical="center" wrapText="1"/>
    </xf>
    <xf numFmtId="0" fontId="36" fillId="0" borderId="0" xfId="0" applyFont="1" applyFill="1" applyAlignment="1">
      <alignment horizontal="left" vertical="center"/>
    </xf>
    <xf numFmtId="0" fontId="36" fillId="0" borderId="0" xfId="0" applyFont="1" applyFill="1" applyAlignment="1">
      <alignment horizontal="center" vertical="center"/>
    </xf>
    <xf numFmtId="0" fontId="36" fillId="0" borderId="0" xfId="0" applyFont="1" applyFill="1" applyAlignment="1">
      <alignment horizontal="right" vertical="center"/>
    </xf>
    <xf numFmtId="0" fontId="45" fillId="0" borderId="0" xfId="0" applyFont="1" applyFill="1" applyAlignment="1">
      <alignment horizontal="right" vertical="top"/>
    </xf>
    <xf numFmtId="0" fontId="35" fillId="0" borderId="0" xfId="0" applyFont="1" applyFill="1" applyAlignment="1">
      <alignment horizontal="left" vertical="center"/>
    </xf>
    <xf numFmtId="0" fontId="36" fillId="0" borderId="5" xfId="0" applyFont="1" applyFill="1" applyBorder="1" applyAlignment="1">
      <alignment horizontal="center" vertical="center"/>
    </xf>
    <xf numFmtId="0" fontId="29" fillId="0" borderId="5" xfId="0" applyFont="1" applyFill="1" applyBorder="1" applyAlignment="1">
      <alignment horizontal="center" vertical="center"/>
    </xf>
    <xf numFmtId="0" fontId="29" fillId="0" borderId="53" xfId="0" applyFont="1" applyFill="1" applyBorder="1" applyAlignment="1">
      <alignment horizontal="center" vertical="center"/>
    </xf>
    <xf numFmtId="0" fontId="36" fillId="0" borderId="1" xfId="0" applyFont="1" applyFill="1" applyBorder="1" applyAlignment="1">
      <alignment horizontal="center" vertical="center"/>
    </xf>
    <xf numFmtId="0" fontId="31" fillId="0" borderId="2" xfId="0" applyFont="1" applyFill="1" applyBorder="1" applyAlignment="1">
      <alignment horizontal="center" vertical="center" wrapText="1"/>
    </xf>
    <xf numFmtId="0" fontId="36" fillId="0" borderId="6" xfId="0" applyFont="1" applyFill="1" applyBorder="1" applyAlignment="1">
      <alignment horizontal="center" vertical="center"/>
    </xf>
    <xf numFmtId="176" fontId="29" fillId="0" borderId="5" xfId="0" quotePrefix="1" applyNumberFormat="1" applyFont="1" applyFill="1" applyBorder="1" applyAlignment="1">
      <alignment horizontal="center" vertical="center" wrapText="1"/>
    </xf>
    <xf numFmtId="176" fontId="31" fillId="0" borderId="5" xfId="0" quotePrefix="1" applyNumberFormat="1" applyFont="1" applyFill="1" applyBorder="1" applyAlignment="1">
      <alignment horizontal="center" vertical="center" wrapText="1"/>
    </xf>
    <xf numFmtId="0" fontId="36" fillId="0" borderId="79" xfId="1" applyNumberFormat="1" applyFont="1" applyFill="1" applyBorder="1" applyAlignment="1" applyProtection="1">
      <alignment horizontal="center" vertical="center"/>
    </xf>
    <xf numFmtId="0" fontId="36" fillId="0" borderId="5" xfId="0" applyFont="1" applyFill="1" applyBorder="1" applyAlignment="1">
      <alignment vertical="center" wrapText="1"/>
    </xf>
    <xf numFmtId="176" fontId="29" fillId="0" borderId="2" xfId="0" quotePrefix="1" applyNumberFormat="1" applyFont="1" applyFill="1" applyBorder="1" applyAlignment="1">
      <alignment horizontal="center" vertical="center" wrapText="1"/>
    </xf>
    <xf numFmtId="176" fontId="31" fillId="0" borderId="2" xfId="0" quotePrefix="1" applyNumberFormat="1" applyFont="1" applyFill="1" applyBorder="1" applyAlignment="1">
      <alignment horizontal="center" vertical="center" wrapText="1"/>
    </xf>
    <xf numFmtId="0" fontId="36" fillId="0" borderId="78" xfId="1" applyNumberFormat="1" applyFont="1" applyFill="1" applyBorder="1" applyAlignment="1" applyProtection="1">
      <alignment horizontal="center" vertical="center"/>
    </xf>
    <xf numFmtId="0" fontId="36" fillId="0" borderId="1" xfId="0" applyFont="1" applyFill="1" applyBorder="1" applyAlignment="1">
      <alignment vertical="center" wrapText="1"/>
    </xf>
    <xf numFmtId="0" fontId="47" fillId="0" borderId="0" xfId="0" applyFont="1" applyFill="1" applyAlignment="1">
      <alignment horizontal="left" vertical="center"/>
    </xf>
    <xf numFmtId="178" fontId="48" fillId="0" borderId="2" xfId="1" applyNumberFormat="1" applyFont="1" applyFill="1" applyBorder="1" applyAlignment="1" applyProtection="1">
      <alignment horizontal="center" vertical="center"/>
    </xf>
    <xf numFmtId="0" fontId="36" fillId="0" borderId="46" xfId="0" applyFont="1" applyFill="1" applyBorder="1" applyAlignment="1">
      <alignment horizontal="center" vertical="center" textRotation="255" wrapText="1"/>
    </xf>
    <xf numFmtId="0" fontId="36" fillId="0" borderId="17" xfId="0" applyFont="1" applyFill="1" applyBorder="1" applyAlignment="1">
      <alignment horizontal="center" vertical="center" textRotation="255" wrapText="1"/>
    </xf>
    <xf numFmtId="0" fontId="36" fillId="0" borderId="16" xfId="0" applyFont="1" applyFill="1" applyBorder="1" applyAlignment="1">
      <alignment horizontal="center" vertical="center" textRotation="255" wrapText="1"/>
    </xf>
    <xf numFmtId="0" fontId="36" fillId="0" borderId="34" xfId="0" applyFont="1" applyFill="1" applyBorder="1" applyAlignment="1">
      <alignment horizontal="left" vertical="center" wrapText="1"/>
    </xf>
    <xf numFmtId="0" fontId="36" fillId="0" borderId="33" xfId="0" applyFont="1" applyFill="1" applyBorder="1" applyAlignment="1">
      <alignment horizontal="left" vertical="center" wrapText="1"/>
    </xf>
    <xf numFmtId="0" fontId="46" fillId="0" borderId="3" xfId="0" applyFont="1" applyFill="1" applyBorder="1" applyAlignment="1">
      <alignment horizontal="left" vertical="center" wrapText="1"/>
    </xf>
    <xf numFmtId="0" fontId="46" fillId="0" borderId="2" xfId="0" applyFont="1" applyFill="1" applyBorder="1" applyAlignment="1">
      <alignment horizontal="left" vertical="center" wrapText="1"/>
    </xf>
    <xf numFmtId="0" fontId="36" fillId="0" borderId="3" xfId="0" applyFont="1" applyFill="1" applyBorder="1" applyAlignment="1">
      <alignment horizontal="center" vertical="center"/>
    </xf>
    <xf numFmtId="0" fontId="36" fillId="0" borderId="2" xfId="0" applyFont="1" applyFill="1" applyBorder="1" applyAlignment="1">
      <alignment horizontal="center" vertical="center"/>
    </xf>
    <xf numFmtId="0" fontId="36" fillId="0" borderId="3"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1" fillId="0" borderId="3" xfId="0" applyFont="1" applyFill="1" applyBorder="1" applyAlignment="1">
      <alignment horizontal="center" vertical="center"/>
    </xf>
    <xf numFmtId="0" fontId="31" fillId="0" borderId="2" xfId="0" applyFont="1" applyFill="1" applyBorder="1" applyAlignment="1">
      <alignment horizontal="center" vertical="center"/>
    </xf>
    <xf numFmtId="0" fontId="31" fillId="0" borderId="46" xfId="1" quotePrefix="1" applyNumberFormat="1" applyFont="1" applyFill="1" applyBorder="1" applyAlignment="1" applyProtection="1">
      <alignment horizontal="center" vertical="center"/>
    </xf>
    <xf numFmtId="0" fontId="31" fillId="0" borderId="17" xfId="1" quotePrefix="1" applyNumberFormat="1" applyFont="1" applyFill="1" applyBorder="1" applyAlignment="1" applyProtection="1">
      <alignment horizontal="center" vertical="center"/>
    </xf>
    <xf numFmtId="0" fontId="31" fillId="0" borderId="16" xfId="1" quotePrefix="1" applyNumberFormat="1" applyFont="1" applyFill="1" applyBorder="1" applyAlignment="1" applyProtection="1">
      <alignment horizontal="center" vertical="center"/>
    </xf>
    <xf numFmtId="0" fontId="36" fillId="0" borderId="46"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17" xfId="0" applyFont="1" applyFill="1" applyBorder="1" applyAlignment="1">
      <alignment horizontal="center" vertical="center"/>
    </xf>
    <xf numFmtId="0" fontId="36" fillId="0" borderId="1" xfId="0" applyFont="1" applyFill="1" applyBorder="1" applyAlignment="1">
      <alignment horizontal="center" vertical="center" wrapText="1"/>
    </xf>
    <xf numFmtId="0" fontId="36" fillId="0" borderId="1" xfId="0" applyFont="1" applyFill="1" applyBorder="1" applyAlignment="1">
      <alignment horizontal="center" vertical="center"/>
    </xf>
    <xf numFmtId="0" fontId="36" fillId="0" borderId="6" xfId="0" applyFont="1" applyFill="1" applyBorder="1" applyAlignment="1">
      <alignment horizontal="center" vertical="center"/>
    </xf>
    <xf numFmtId="0" fontId="36" fillId="0" borderId="25" xfId="0" applyFont="1" applyFill="1" applyBorder="1" applyAlignment="1">
      <alignment horizontal="center" vertical="center"/>
    </xf>
    <xf numFmtId="0" fontId="36" fillId="0" borderId="51" xfId="0" applyFont="1" applyFill="1" applyBorder="1" applyAlignment="1">
      <alignment horizontal="center" vertical="center"/>
    </xf>
    <xf numFmtId="0" fontId="36" fillId="0" borderId="6"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51" xfId="0" applyFont="1" applyFill="1" applyBorder="1" applyAlignment="1">
      <alignment horizontal="center" vertical="center" wrapText="1"/>
    </xf>
    <xf numFmtId="0" fontId="36" fillId="0" borderId="23" xfId="0" applyFont="1" applyFill="1" applyBorder="1" applyAlignment="1">
      <alignment horizontal="center" vertical="center"/>
    </xf>
    <xf numFmtId="0" fontId="36" fillId="0" borderId="31" xfId="0" applyFont="1" applyFill="1" applyBorder="1" applyAlignment="1">
      <alignment horizontal="center" vertical="center"/>
    </xf>
    <xf numFmtId="0" fontId="36" fillId="0" borderId="34" xfId="0" applyFont="1" applyFill="1" applyBorder="1" applyAlignment="1">
      <alignment horizontal="center" vertical="center"/>
    </xf>
    <xf numFmtId="0" fontId="36" fillId="0" borderId="3" xfId="0" quotePrefix="1" applyFont="1" applyFill="1" applyBorder="1" applyAlignment="1">
      <alignment horizontal="center" vertical="center" textRotation="255" wrapText="1"/>
    </xf>
    <xf numFmtId="0" fontId="36" fillId="0" borderId="17" xfId="0" quotePrefix="1" applyFont="1" applyFill="1" applyBorder="1" applyAlignment="1">
      <alignment horizontal="center" vertical="center" textRotation="255" wrapText="1"/>
    </xf>
    <xf numFmtId="0" fontId="36" fillId="0" borderId="46" xfId="0" applyFont="1" applyFill="1" applyBorder="1" applyAlignment="1">
      <alignment horizontal="center" vertical="center" textRotation="255"/>
    </xf>
    <xf numFmtId="0" fontId="36" fillId="0" borderId="17" xfId="0" applyFont="1" applyFill="1" applyBorder="1" applyAlignment="1">
      <alignment horizontal="center" vertical="center" textRotation="255"/>
    </xf>
    <xf numFmtId="0" fontId="36" fillId="0" borderId="16" xfId="0" applyFont="1" applyFill="1" applyBorder="1" applyAlignment="1">
      <alignment horizontal="center" vertical="center" textRotation="255"/>
    </xf>
    <xf numFmtId="0" fontId="36" fillId="0" borderId="51" xfId="0" applyFont="1" applyFill="1" applyBorder="1" applyAlignment="1">
      <alignment vertical="center" wrapText="1"/>
    </xf>
    <xf numFmtId="0" fontId="36" fillId="0" borderId="35" xfId="0" applyFont="1" applyFill="1" applyBorder="1" applyAlignment="1">
      <alignment horizontal="center" vertical="center" wrapText="1"/>
    </xf>
    <xf numFmtId="0" fontId="36" fillId="0" borderId="36" xfId="0" applyFont="1" applyFill="1" applyBorder="1" applyAlignment="1">
      <alignment horizontal="center" vertical="center" wrapText="1"/>
    </xf>
    <xf numFmtId="0" fontId="36" fillId="0" borderId="37" xfId="0" applyFont="1" applyFill="1" applyBorder="1" applyAlignment="1">
      <alignment horizontal="center" vertical="center" wrapText="1"/>
    </xf>
    <xf numFmtId="0" fontId="36" fillId="0" borderId="3" xfId="0" applyFont="1" applyFill="1" applyBorder="1" applyAlignment="1">
      <alignment horizontal="left" vertical="center" wrapText="1"/>
    </xf>
    <xf numFmtId="0" fontId="36" fillId="0" borderId="17" xfId="0" applyFont="1" applyFill="1" applyBorder="1" applyAlignment="1">
      <alignment horizontal="left" vertical="center" wrapText="1"/>
    </xf>
    <xf numFmtId="0" fontId="36" fillId="0" borderId="16" xfId="0" applyFont="1" applyFill="1" applyBorder="1" applyAlignment="1">
      <alignment horizontal="left" vertical="center" wrapText="1"/>
    </xf>
    <xf numFmtId="0" fontId="31" fillId="0" borderId="46" xfId="0" applyFont="1" applyFill="1" applyBorder="1" applyAlignment="1">
      <alignment horizontal="center" vertical="center"/>
    </xf>
    <xf numFmtId="0" fontId="36" fillId="0" borderId="2" xfId="0" quotePrefix="1" applyFont="1" applyFill="1" applyBorder="1" applyAlignment="1">
      <alignment horizontal="center" vertical="center"/>
    </xf>
    <xf numFmtId="0" fontId="36" fillId="0" borderId="20"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33"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6" fillId="0" borderId="56" xfId="0" applyFont="1" applyFill="1" applyBorder="1" applyAlignment="1">
      <alignment horizontal="center" vertical="center" wrapText="1"/>
    </xf>
    <xf numFmtId="0" fontId="36" fillId="0" borderId="53"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7" xfId="0" applyFont="1" applyFill="1" applyBorder="1" applyAlignment="1">
      <alignment horizontal="center" vertical="center"/>
    </xf>
    <xf numFmtId="0" fontId="31" fillId="0" borderId="16" xfId="0" applyFont="1" applyFill="1" applyBorder="1" applyAlignment="1">
      <alignment horizontal="center" vertical="center"/>
    </xf>
    <xf numFmtId="0" fontId="46" fillId="0" borderId="46" xfId="0" applyFont="1" applyFill="1" applyBorder="1" applyAlignment="1">
      <alignment horizontal="left" vertical="center" wrapText="1"/>
    </xf>
    <xf numFmtId="0" fontId="29" fillId="0" borderId="0" xfId="0" applyFont="1" applyFill="1">
      <alignment vertical="center"/>
    </xf>
    <xf numFmtId="0" fontId="36" fillId="0" borderId="46" xfId="0" applyFont="1" applyFill="1" applyBorder="1" applyAlignment="1">
      <alignment vertical="center" wrapText="1"/>
    </xf>
    <xf numFmtId="0" fontId="36" fillId="0" borderId="17" xfId="0" applyFont="1" applyFill="1" applyBorder="1" applyAlignment="1">
      <alignment vertical="center" wrapText="1"/>
    </xf>
    <xf numFmtId="0" fontId="36" fillId="0" borderId="2" xfId="0" applyFont="1" applyFill="1" applyBorder="1" applyAlignment="1">
      <alignment vertical="center" wrapText="1"/>
    </xf>
    <xf numFmtId="0" fontId="36" fillId="0" borderId="46" xfId="0" quotePrefix="1" applyFont="1" applyFill="1" applyBorder="1" applyAlignment="1">
      <alignment horizontal="center" vertical="center" wrapText="1"/>
    </xf>
    <xf numFmtId="0" fontId="36" fillId="0" borderId="17" xfId="0" quotePrefix="1" applyFont="1" applyFill="1" applyBorder="1" applyAlignment="1">
      <alignment horizontal="center" vertical="center" wrapText="1"/>
    </xf>
    <xf numFmtId="0" fontId="36" fillId="0" borderId="2" xfId="0" quotePrefix="1" applyFont="1" applyFill="1" applyBorder="1" applyAlignment="1">
      <alignment horizontal="center" vertical="center" wrapText="1"/>
    </xf>
    <xf numFmtId="0" fontId="29" fillId="0" borderId="46"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17" xfId="0" applyFont="1" applyFill="1" applyBorder="1" applyAlignment="1">
      <alignment horizontal="center" vertical="center"/>
    </xf>
    <xf numFmtId="0" fontId="29" fillId="0" borderId="2" xfId="0" applyFont="1" applyFill="1" applyBorder="1" applyAlignment="1">
      <alignment horizontal="center" vertical="center"/>
    </xf>
    <xf numFmtId="0" fontId="31" fillId="0" borderId="46" xfId="0" applyFont="1" applyFill="1" applyBorder="1" applyAlignment="1">
      <alignment horizontal="center" vertical="center" wrapText="1"/>
    </xf>
    <xf numFmtId="0" fontId="31" fillId="0" borderId="17"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6" fillId="0" borderId="1" xfId="0" applyFont="1" applyFill="1" applyBorder="1" applyAlignment="1">
      <alignment vertical="center" wrapText="1"/>
    </xf>
    <xf numFmtId="0" fontId="36" fillId="0" borderId="1" xfId="0" applyFont="1" applyFill="1" applyBorder="1">
      <alignment vertical="center"/>
    </xf>
    <xf numFmtId="0" fontId="36" fillId="0" borderId="16" xfId="0" quotePrefix="1" applyFont="1" applyFill="1" applyBorder="1" applyAlignment="1">
      <alignment horizontal="center" vertical="center" wrapText="1"/>
    </xf>
    <xf numFmtId="0" fontId="36" fillId="0" borderId="14" xfId="0" applyFont="1" applyFill="1" applyBorder="1" applyAlignment="1">
      <alignment vertical="center" wrapText="1"/>
    </xf>
    <xf numFmtId="0" fontId="36" fillId="0" borderId="56" xfId="0" applyFont="1" applyFill="1" applyBorder="1" applyAlignment="1">
      <alignment vertical="center" wrapText="1"/>
    </xf>
    <xf numFmtId="0" fontId="36" fillId="0" borderId="53" xfId="0" applyFont="1" applyFill="1" applyBorder="1" applyAlignment="1">
      <alignment vertical="center" wrapText="1"/>
    </xf>
    <xf numFmtId="0" fontId="34" fillId="0" borderId="54" xfId="0" applyFont="1" applyFill="1" applyBorder="1" applyAlignment="1">
      <alignment horizontal="center" vertical="center"/>
    </xf>
    <xf numFmtId="0" fontId="34" fillId="0" borderId="55" xfId="0" applyFont="1" applyFill="1" applyBorder="1" applyAlignment="1">
      <alignment horizontal="center" vertical="center"/>
    </xf>
    <xf numFmtId="0" fontId="36" fillId="0" borderId="16" xfId="0" applyFont="1" applyFill="1" applyBorder="1" applyAlignment="1">
      <alignment horizontal="center" vertical="center"/>
    </xf>
    <xf numFmtId="0" fontId="36" fillId="0" borderId="4" xfId="0" applyFont="1" applyFill="1" applyBorder="1" applyAlignment="1">
      <alignment horizontal="center" vertical="center"/>
    </xf>
    <xf numFmtId="0" fontId="36" fillId="0" borderId="39" xfId="0" applyFont="1" applyFill="1" applyBorder="1" applyAlignment="1">
      <alignment horizontal="center" vertical="center"/>
    </xf>
    <xf numFmtId="0" fontId="36" fillId="0" borderId="19" xfId="0" applyFont="1" applyFill="1" applyBorder="1" applyAlignment="1">
      <alignment horizontal="center" vertical="center"/>
    </xf>
    <xf numFmtId="0" fontId="36" fillId="0" borderId="52" xfId="0" applyFont="1" applyFill="1" applyBorder="1" applyAlignment="1">
      <alignment horizontal="center" vertical="center"/>
    </xf>
    <xf numFmtId="0" fontId="36" fillId="0" borderId="23" xfId="0" applyFont="1" applyFill="1" applyBorder="1" applyAlignment="1">
      <alignment horizontal="center" vertical="center" wrapText="1"/>
    </xf>
    <xf numFmtId="0" fontId="36" fillId="0" borderId="31" xfId="0" applyFont="1" applyFill="1" applyBorder="1" applyAlignment="1">
      <alignment horizontal="center" vertical="center" wrapText="1"/>
    </xf>
    <xf numFmtId="0" fontId="36" fillId="0" borderId="34" xfId="0" applyFont="1" applyFill="1" applyBorder="1" applyAlignment="1">
      <alignment horizontal="center" vertical="center" wrapText="1"/>
    </xf>
    <xf numFmtId="0" fontId="36" fillId="0" borderId="3" xfId="0" applyFont="1" applyFill="1" applyBorder="1" applyAlignment="1">
      <alignment horizontal="left" vertical="center" wrapText="1" indent="1"/>
    </xf>
    <xf numFmtId="0" fontId="36" fillId="0" borderId="17" xfId="0" applyFont="1" applyFill="1" applyBorder="1" applyAlignment="1">
      <alignment horizontal="left" vertical="center" wrapText="1" indent="1"/>
    </xf>
    <xf numFmtId="0" fontId="36" fillId="0" borderId="2" xfId="0" applyFont="1" applyFill="1" applyBorder="1" applyAlignment="1">
      <alignment horizontal="left" vertical="center" wrapText="1" indent="1"/>
    </xf>
    <xf numFmtId="0" fontId="36" fillId="0" borderId="27" xfId="0" applyFont="1" applyFill="1" applyBorder="1" applyAlignment="1">
      <alignment horizontal="center" vertical="center"/>
    </xf>
    <xf numFmtId="0" fontId="29" fillId="0" borderId="14" xfId="0" applyFont="1" applyFill="1" applyBorder="1" applyAlignment="1">
      <alignment horizontal="center" vertical="center" wrapText="1"/>
    </xf>
    <xf numFmtId="0" fontId="29" fillId="0" borderId="56" xfId="0" applyFont="1" applyFill="1" applyBorder="1" applyAlignment="1">
      <alignment horizontal="center" vertical="center" wrapText="1"/>
    </xf>
    <xf numFmtId="0" fontId="29" fillId="0" borderId="53" xfId="0" applyFont="1" applyFill="1" applyBorder="1" applyAlignment="1">
      <alignment horizontal="center" vertical="center" wrapText="1"/>
    </xf>
    <xf numFmtId="0" fontId="36" fillId="0" borderId="20" xfId="0" applyFont="1" applyFill="1" applyBorder="1" applyAlignment="1">
      <alignment horizontal="center" vertical="center"/>
    </xf>
    <xf numFmtId="0" fontId="36" fillId="0" borderId="12" xfId="0" applyFont="1" applyFill="1" applyBorder="1" applyAlignment="1">
      <alignment horizontal="center" vertical="center"/>
    </xf>
    <xf numFmtId="0" fontId="36" fillId="0" borderId="33" xfId="0" applyFont="1" applyFill="1" applyBorder="1" applyAlignment="1">
      <alignment horizontal="center" vertical="center"/>
    </xf>
    <xf numFmtId="0" fontId="36" fillId="0" borderId="46" xfId="0" applyFont="1" applyFill="1" applyBorder="1" applyAlignment="1">
      <alignment horizontal="center" vertical="center"/>
    </xf>
    <xf numFmtId="0" fontId="36" fillId="0" borderId="16" xfId="0" quotePrefix="1" applyFont="1" applyFill="1" applyBorder="1" applyAlignment="1">
      <alignment horizontal="center" vertical="center" textRotation="255" wrapText="1"/>
    </xf>
    <xf numFmtId="0" fontId="36" fillId="0" borderId="46" xfId="0" quotePrefix="1" applyFont="1" applyFill="1" applyBorder="1" applyAlignment="1">
      <alignment horizontal="center" vertical="center" textRotation="255" wrapText="1"/>
    </xf>
    <xf numFmtId="0" fontId="36" fillId="0" borderId="2" xfId="0" quotePrefix="1" applyFont="1" applyFill="1" applyBorder="1" applyAlignment="1">
      <alignment horizontal="center" vertical="center" textRotation="255" wrapText="1"/>
    </xf>
    <xf numFmtId="0" fontId="36" fillId="0" borderId="6" xfId="0" quotePrefix="1" applyFont="1" applyFill="1" applyBorder="1" applyAlignment="1">
      <alignment horizontal="center" vertical="center" wrapText="1"/>
    </xf>
    <xf numFmtId="0" fontId="31" fillId="0" borderId="3" xfId="0" applyFont="1" applyFill="1" applyBorder="1" applyAlignment="1">
      <alignment horizontal="center" vertical="center" wrapText="1"/>
    </xf>
    <xf numFmtId="0" fontId="36" fillId="0" borderId="2" xfId="0" applyFont="1" applyFill="1" applyBorder="1" applyAlignment="1">
      <alignment horizontal="left" vertical="center" wrapText="1"/>
    </xf>
    <xf numFmtId="0" fontId="36" fillId="0" borderId="46" xfId="0" applyFont="1" applyFill="1" applyBorder="1" applyAlignment="1">
      <alignment horizontal="left" vertical="center" wrapText="1"/>
    </xf>
    <xf numFmtId="0" fontId="13" fillId="0" borderId="0" xfId="0" applyFont="1" applyAlignment="1">
      <alignment horizontal="distributed" vertical="center"/>
    </xf>
    <xf numFmtId="0" fontId="40" fillId="0" borderId="0" xfId="0" applyFont="1" applyAlignment="1">
      <alignment horizontal="center" vertical="center"/>
    </xf>
    <xf numFmtId="0" fontId="27" fillId="0" borderId="3" xfId="1" quotePrefix="1" applyNumberFormat="1" applyFont="1" applyBorder="1" applyAlignment="1">
      <alignment horizontal="center" vertical="center"/>
    </xf>
    <xf numFmtId="0" fontId="27" fillId="0" borderId="2" xfId="1" quotePrefix="1" applyNumberFormat="1" applyFont="1" applyBorder="1" applyAlignment="1">
      <alignment horizontal="center" vertical="center"/>
    </xf>
    <xf numFmtId="0" fontId="27" fillId="0" borderId="5" xfId="1" quotePrefix="1" applyNumberFormat="1" applyFont="1" applyBorder="1" applyAlignment="1">
      <alignment horizontal="center" vertical="center"/>
    </xf>
    <xf numFmtId="0" fontId="27" fillId="0" borderId="1" xfId="1" quotePrefix="1" applyNumberFormat="1" applyFont="1" applyBorder="1" applyAlignment="1">
      <alignment horizontal="center" vertical="center"/>
    </xf>
    <xf numFmtId="0" fontId="22" fillId="3" borderId="3"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shrinkToFit="1"/>
      <protection locked="0"/>
    </xf>
    <xf numFmtId="0" fontId="22" fillId="3" borderId="5"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0" fillId="0" borderId="3" xfId="0" applyFont="1" applyBorder="1" applyAlignment="1">
      <alignment horizontal="center" vertical="center"/>
    </xf>
    <xf numFmtId="0" fontId="20" fillId="0" borderId="16"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20" fillId="0" borderId="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4" xfId="0" applyFont="1" applyBorder="1" applyAlignment="1">
      <alignment horizontal="center" vertical="center" wrapText="1"/>
    </xf>
    <xf numFmtId="0" fontId="20" fillId="0" borderId="56" xfId="0" applyFont="1" applyBorder="1" applyAlignment="1">
      <alignment horizontal="center" vertical="center" wrapText="1"/>
    </xf>
    <xf numFmtId="0" fontId="20" fillId="0" borderId="53" xfId="0" applyFont="1" applyBorder="1" applyAlignment="1">
      <alignment horizontal="center" vertical="center" wrapText="1"/>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52" xfId="0" applyFont="1" applyBorder="1" applyAlignment="1">
      <alignment horizontal="center" vertical="center"/>
    </xf>
    <xf numFmtId="0" fontId="20" fillId="0" borderId="46" xfId="0" applyFont="1" applyBorder="1" applyAlignment="1">
      <alignment horizontal="center" vertical="center"/>
    </xf>
    <xf numFmtId="0" fontId="20" fillId="0" borderId="17"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2" xfId="0" quotePrefix="1" applyFont="1" applyBorder="1" applyAlignment="1">
      <alignment horizontal="center" vertical="center" wrapText="1"/>
    </xf>
    <xf numFmtId="0" fontId="27" fillId="0" borderId="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3" xfId="0" applyFont="1" applyBorder="1" applyAlignment="1">
      <alignment horizontal="center" vertical="center"/>
    </xf>
    <xf numFmtId="0" fontId="27" fillId="0" borderId="17" xfId="0" applyFont="1" applyBorder="1" applyAlignment="1">
      <alignment horizontal="center" vertical="center"/>
    </xf>
    <xf numFmtId="0" fontId="27" fillId="0" borderId="2" xfId="0" applyFont="1" applyBorder="1" applyAlignment="1">
      <alignment horizontal="center" vertical="center"/>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2" fillId="3" borderId="17" xfId="0" applyFont="1" applyFill="1" applyBorder="1" applyAlignment="1" applyProtection="1">
      <alignment horizontal="center" vertical="center" wrapText="1"/>
      <protection locked="0"/>
    </xf>
    <xf numFmtId="0" fontId="27" fillId="0" borderId="17" xfId="1" quotePrefix="1" applyNumberFormat="1" applyFont="1" applyBorder="1" applyAlignment="1">
      <alignment horizontal="center" vertical="center"/>
    </xf>
    <xf numFmtId="0" fontId="20" fillId="0" borderId="17" xfId="0" applyFont="1" applyBorder="1" applyAlignment="1">
      <alignment horizontal="center" vertical="center" wrapText="1"/>
    </xf>
    <xf numFmtId="0" fontId="27" fillId="0" borderId="46" xfId="0" applyFont="1" applyBorder="1" applyAlignment="1">
      <alignment horizontal="center" vertical="center"/>
    </xf>
    <xf numFmtId="0" fontId="27" fillId="0" borderId="46" xfId="1" quotePrefix="1" applyNumberFormat="1" applyFont="1" applyBorder="1" applyAlignment="1">
      <alignment horizontal="center" vertical="center"/>
    </xf>
    <xf numFmtId="0" fontId="26" fillId="0" borderId="6" xfId="0" applyFont="1" applyBorder="1" applyAlignment="1">
      <alignment horizontal="center" vertical="center"/>
    </xf>
    <xf numFmtId="0" fontId="26" fillId="0" borderId="51"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1" xfId="0" applyFont="1" applyBorder="1" applyAlignment="1" applyProtection="1">
      <alignment horizontal="left" vertical="center"/>
      <protection locked="0"/>
    </xf>
    <xf numFmtId="0" fontId="20" fillId="0" borderId="16" xfId="0" applyFont="1" applyBorder="1" applyAlignment="1">
      <alignment horizontal="center" vertical="center" wrapText="1"/>
    </xf>
    <xf numFmtId="0" fontId="20" fillId="0" borderId="34" xfId="1" quotePrefix="1" applyNumberFormat="1" applyFont="1" applyBorder="1" applyAlignment="1">
      <alignment horizontal="center" vertical="center" wrapText="1"/>
    </xf>
    <xf numFmtId="0" fontId="20" fillId="0" borderId="52" xfId="1" quotePrefix="1" applyNumberFormat="1" applyFont="1" applyBorder="1" applyAlignment="1">
      <alignment horizontal="center" vertical="center" wrapText="1"/>
    </xf>
    <xf numFmtId="0" fontId="26" fillId="0" borderId="0" xfId="0" applyFont="1" applyAlignment="1">
      <alignment horizontal="center" vertic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31" fillId="0" borderId="0" xfId="0" applyFont="1" applyAlignment="1">
      <alignment horizontal="left" vertical="center" wrapText="1"/>
    </xf>
    <xf numFmtId="0" fontId="31" fillId="0" borderId="15" xfId="0" applyFont="1" applyBorder="1" applyAlignment="1">
      <alignment horizontal="left" vertical="center" wrapText="1"/>
    </xf>
    <xf numFmtId="0" fontId="27" fillId="0" borderId="13" xfId="1" quotePrefix="1" applyNumberFormat="1" applyFont="1" applyBorder="1" applyAlignment="1">
      <alignment horizontal="center" vertical="center"/>
    </xf>
    <xf numFmtId="0" fontId="22" fillId="3" borderId="13" xfId="0" applyFont="1" applyFill="1" applyBorder="1" applyAlignment="1" applyProtection="1">
      <alignment horizontal="center" vertical="center" wrapText="1"/>
      <protection locked="0"/>
    </xf>
    <xf numFmtId="0" fontId="27" fillId="0" borderId="17" xfId="0" applyFont="1" applyBorder="1" applyAlignment="1">
      <alignment horizontal="center" vertical="center"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0" fillId="0" borderId="14" xfId="0" applyFont="1" applyBorder="1" applyAlignment="1">
      <alignment vertical="center" wrapText="1"/>
    </xf>
    <xf numFmtId="0" fontId="20" fillId="0" borderId="56" xfId="0" applyFont="1" applyBorder="1" applyAlignment="1">
      <alignment vertical="center" wrapText="1"/>
    </xf>
    <xf numFmtId="0" fontId="20" fillId="0" borderId="53" xfId="0" applyFont="1" applyBorder="1" applyAlignment="1">
      <alignment vertical="center" wrapText="1"/>
    </xf>
    <xf numFmtId="0" fontId="20" fillId="0" borderId="6" xfId="0" applyFont="1" applyBorder="1" applyAlignment="1">
      <alignment horizontal="center" vertical="center" wrapText="1"/>
    </xf>
    <xf numFmtId="0" fontId="20" fillId="0" borderId="25" xfId="0" applyFont="1" applyBorder="1" applyAlignment="1">
      <alignment horizontal="center" vertical="center" wrapText="1"/>
    </xf>
    <xf numFmtId="0" fontId="27" fillId="0" borderId="46"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46" xfId="0" applyFont="1" applyBorder="1" applyAlignment="1">
      <alignment horizontal="center" vertical="center" textRotation="255"/>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3"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2" xfId="0" applyFont="1" applyBorder="1" applyAlignment="1">
      <alignment horizontal="center" vertical="center" textRotation="255" wrapText="1"/>
    </xf>
    <xf numFmtId="0" fontId="20" fillId="0" borderId="46" xfId="0" quotePrefix="1" applyFont="1" applyBorder="1" applyAlignment="1">
      <alignment horizontal="center" vertical="center" wrapText="1"/>
    </xf>
    <xf numFmtId="0" fontId="27" fillId="0" borderId="1" xfId="0" applyFont="1" applyBorder="1" applyAlignment="1">
      <alignment horizontal="center" vertical="center"/>
    </xf>
    <xf numFmtId="0" fontId="27" fillId="0" borderId="13" xfId="0" applyFont="1" applyBorder="1" applyAlignment="1">
      <alignment horizontal="center" vertical="center"/>
    </xf>
    <xf numFmtId="0" fontId="27" fillId="0" borderId="5"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27" fillId="0" borderId="45" xfId="1" quotePrefix="1" applyNumberFormat="1" applyFont="1" applyBorder="1" applyAlignment="1" applyProtection="1">
      <alignment horizontal="center" vertical="center"/>
    </xf>
    <xf numFmtId="0" fontId="27" fillId="0" borderId="4" xfId="1" quotePrefix="1" applyNumberFormat="1" applyFont="1" applyBorder="1" applyAlignment="1" applyProtection="1">
      <alignment horizontal="center" vertical="center"/>
    </xf>
    <xf numFmtId="0" fontId="27" fillId="0" borderId="20" xfId="1" quotePrefix="1" applyNumberFormat="1" applyFont="1" applyBorder="1" applyAlignment="1" applyProtection="1">
      <alignment horizontal="center" vertical="center"/>
    </xf>
    <xf numFmtId="0" fontId="20" fillId="0" borderId="5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3" xfId="0" applyFont="1" applyBorder="1" applyAlignment="1">
      <alignment horizontal="center" vertical="center" wrapText="1"/>
    </xf>
    <xf numFmtId="0" fontId="13" fillId="0" borderId="30"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1" xfId="0" applyFont="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77" xfId="0" applyNumberFormat="1" applyFont="1" applyBorder="1" applyAlignment="1" applyProtection="1">
      <alignment horizontal="left" vertical="center" indent="2"/>
      <protection locked="0"/>
    </xf>
    <xf numFmtId="0" fontId="13" fillId="0" borderId="4"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65" xfId="0" applyFont="1" applyBorder="1" applyAlignment="1" applyProtection="1">
      <alignment horizontal="center" vertical="center"/>
      <protection locked="0"/>
    </xf>
    <xf numFmtId="0" fontId="13" fillId="0" borderId="66" xfId="0" applyFont="1" applyBorder="1" applyAlignment="1" applyProtection="1">
      <alignment horizontal="center" vertical="center"/>
      <protection locked="0"/>
    </xf>
    <xf numFmtId="0" fontId="13" fillId="0" borderId="67" xfId="0" applyFont="1" applyBorder="1" applyAlignment="1" applyProtection="1">
      <alignment horizontal="center" vertical="center"/>
      <protection locked="0"/>
    </xf>
    <xf numFmtId="0" fontId="13" fillId="0" borderId="65" xfId="0" applyFont="1" applyBorder="1" applyAlignment="1" applyProtection="1">
      <alignment horizontal="left" vertical="center"/>
      <protection locked="0"/>
    </xf>
    <xf numFmtId="0" fontId="13" fillId="0" borderId="66" xfId="0" applyFont="1" applyBorder="1" applyAlignment="1" applyProtection="1">
      <alignment horizontal="left" vertical="center"/>
      <protection locked="0"/>
    </xf>
    <xf numFmtId="0" fontId="13" fillId="0" borderId="67" xfId="0" applyFont="1" applyBorder="1" applyAlignment="1" applyProtection="1">
      <alignment horizontal="left" vertical="center"/>
      <protection locked="0"/>
    </xf>
    <xf numFmtId="0" fontId="20" fillId="4" borderId="7" xfId="0" applyFont="1" applyFill="1" applyBorder="1" applyAlignment="1" applyProtection="1">
      <alignment horizontal="center" vertical="center"/>
      <protection locked="0"/>
    </xf>
    <xf numFmtId="0" fontId="20" fillId="4" borderId="8" xfId="0" applyFont="1" applyFill="1" applyBorder="1" applyAlignment="1" applyProtection="1">
      <alignment horizontal="center" vertical="center"/>
      <protection locked="0"/>
    </xf>
    <xf numFmtId="0" fontId="20" fillId="4" borderId="9" xfId="0" applyFont="1" applyFill="1" applyBorder="1" applyAlignment="1" applyProtection="1">
      <alignment horizontal="center" vertical="center"/>
      <protection locked="0"/>
    </xf>
    <xf numFmtId="0" fontId="20" fillId="4" borderId="57" xfId="0" applyFont="1" applyFill="1" applyBorder="1" applyAlignment="1" applyProtection="1">
      <alignment horizontal="center" vertical="center"/>
      <protection locked="0"/>
    </xf>
    <xf numFmtId="0" fontId="20" fillId="4" borderId="12" xfId="0" applyFont="1" applyFill="1" applyBorder="1" applyAlignment="1" applyProtection="1">
      <alignment horizontal="center" vertical="center"/>
      <protection locked="0"/>
    </xf>
    <xf numFmtId="0" fontId="20" fillId="4" borderId="49" xfId="0" applyFont="1" applyFill="1" applyBorder="1" applyAlignment="1" applyProtection="1">
      <alignment horizontal="center" vertical="center"/>
      <protection locked="0"/>
    </xf>
    <xf numFmtId="0" fontId="13" fillId="0" borderId="57"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64" xfId="0" applyFont="1" applyBorder="1" applyAlignment="1" applyProtection="1">
      <alignment horizontal="center" vertical="center"/>
      <protection locked="0"/>
    </xf>
    <xf numFmtId="0" fontId="13" fillId="0" borderId="61" xfId="0" applyFont="1" applyBorder="1" applyAlignment="1" applyProtection="1">
      <alignment horizontal="center" vertical="center"/>
      <protection locked="0"/>
    </xf>
    <xf numFmtId="0" fontId="13" fillId="0" borderId="84" xfId="0" applyFont="1" applyBorder="1" applyAlignment="1" applyProtection="1">
      <alignment horizontal="center" vertical="center"/>
      <protection locked="0"/>
    </xf>
    <xf numFmtId="0" fontId="13" fillId="0" borderId="59" xfId="0" applyFont="1" applyBorder="1" applyAlignment="1" applyProtection="1">
      <alignment horizontal="center" vertical="center"/>
      <protection locked="0"/>
    </xf>
    <xf numFmtId="0" fontId="13" fillId="0" borderId="60" xfId="0" applyFont="1" applyBorder="1" applyAlignment="1" applyProtection="1">
      <alignment horizontal="center" vertical="center"/>
      <protection locked="0"/>
    </xf>
    <xf numFmtId="0" fontId="13" fillId="0" borderId="73" xfId="0" applyFont="1" applyBorder="1" applyAlignment="1" applyProtection="1">
      <alignment horizontal="center" vertical="center"/>
      <protection locked="0"/>
    </xf>
    <xf numFmtId="0" fontId="13" fillId="0" borderId="61" xfId="0" applyFont="1" applyBorder="1" applyAlignment="1" applyProtection="1">
      <alignment horizontal="left" vertical="center"/>
      <protection locked="0"/>
    </xf>
    <xf numFmtId="0" fontId="13" fillId="0" borderId="62" xfId="0" applyFont="1" applyBorder="1" applyAlignment="1" applyProtection="1">
      <alignment horizontal="left" vertical="center"/>
      <protection locked="0"/>
    </xf>
    <xf numFmtId="0" fontId="13" fillId="0" borderId="60" xfId="0" applyFont="1" applyBorder="1" applyAlignment="1" applyProtection="1">
      <alignment horizontal="left" vertical="center"/>
      <protection locked="0"/>
    </xf>
    <xf numFmtId="0" fontId="13" fillId="0" borderId="63"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13" fillId="0" borderId="26"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72" xfId="0" applyFont="1" applyBorder="1" applyAlignment="1" applyProtection="1">
      <alignment horizontal="center" vertical="center"/>
      <protection locked="0"/>
    </xf>
    <xf numFmtId="0" fontId="13" fillId="0" borderId="71" xfId="0" applyFont="1" applyBorder="1" applyAlignment="1" applyProtection="1">
      <alignment horizontal="left" vertical="center"/>
      <protection locked="0"/>
    </xf>
    <xf numFmtId="0" fontId="13" fillId="0" borderId="85" xfId="0" applyFont="1" applyBorder="1" applyAlignment="1" applyProtection="1">
      <alignment horizontal="left" vertical="center"/>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left" vertical="center"/>
      <protection locked="0"/>
    </xf>
    <xf numFmtId="0" fontId="13" fillId="0" borderId="49" xfId="0" applyFont="1" applyBorder="1" applyAlignment="1" applyProtection="1">
      <alignment horizontal="left" vertical="center"/>
      <protection locked="0"/>
    </xf>
    <xf numFmtId="0" fontId="13" fillId="0" borderId="23"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48" xfId="0" applyFont="1" applyBorder="1" applyAlignment="1" applyProtection="1">
      <alignment horizontal="center" vertical="center" wrapText="1"/>
      <protection locked="0"/>
    </xf>
    <xf numFmtId="0" fontId="13" fillId="0" borderId="0" xfId="0" applyFont="1" applyBorder="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3" fillId="0" borderId="11" xfId="0" applyFont="1" applyBorder="1" applyAlignment="1" applyProtection="1">
      <alignment horizontal="left" vertical="center"/>
      <protection locked="0"/>
    </xf>
    <xf numFmtId="0" fontId="13" fillId="0" borderId="68"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20" fillId="4" borderId="81" xfId="0" quotePrefix="1" applyFont="1" applyFill="1" applyBorder="1" applyAlignment="1" applyProtection="1">
      <alignment horizontal="center" vertical="center"/>
      <protection locked="0"/>
    </xf>
    <xf numFmtId="0" fontId="20" fillId="4" borderId="82" xfId="0" applyFont="1" applyFill="1" applyBorder="1" applyAlignment="1" applyProtection="1">
      <alignment horizontal="center" vertical="center"/>
      <protection locked="0"/>
    </xf>
    <xf numFmtId="0" fontId="20" fillId="4" borderId="83" xfId="0" applyFont="1" applyFill="1" applyBorder="1" applyAlignment="1" applyProtection="1">
      <alignment horizontal="center" vertical="center"/>
      <protection locked="0"/>
    </xf>
    <xf numFmtId="0" fontId="20" fillId="4" borderId="69" xfId="0" applyFont="1" applyFill="1" applyBorder="1" applyAlignment="1" applyProtection="1">
      <alignment horizontal="center" vertical="center"/>
      <protection locked="0"/>
    </xf>
    <xf numFmtId="0" fontId="20" fillId="4" borderId="56" xfId="0" applyFont="1" applyFill="1" applyBorder="1" applyAlignment="1" applyProtection="1">
      <alignment horizontal="center" vertical="center"/>
      <protection locked="0"/>
    </xf>
    <xf numFmtId="0" fontId="20" fillId="4" borderId="70" xfId="0" applyFont="1" applyFill="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77" xfId="0" applyFont="1" applyBorder="1" applyAlignment="1" applyProtection="1">
      <alignment horizontal="center" vertical="center" shrinkToFit="1"/>
      <protection locked="0"/>
    </xf>
    <xf numFmtId="0" fontId="20" fillId="4" borderId="38" xfId="0" quotePrefix="1" applyFont="1" applyFill="1" applyBorder="1" applyAlignment="1" applyProtection="1">
      <alignment horizontal="center" vertical="center"/>
      <protection locked="0"/>
    </xf>
    <xf numFmtId="0" fontId="20" fillId="4" borderId="12" xfId="0" quotePrefix="1" applyFont="1" applyFill="1" applyBorder="1" applyAlignment="1" applyProtection="1">
      <alignment horizontal="center" vertical="center"/>
      <protection locked="0"/>
    </xf>
    <xf numFmtId="0" fontId="13" fillId="4" borderId="58" xfId="0" quotePrefix="1" applyFont="1" applyFill="1" applyBorder="1" applyAlignment="1" applyProtection="1">
      <alignment horizontal="center" vertical="center"/>
      <protection locked="0"/>
    </xf>
    <xf numFmtId="0" fontId="13" fillId="4" borderId="38" xfId="0" quotePrefix="1" applyFont="1" applyFill="1" applyBorder="1" applyAlignment="1" applyProtection="1">
      <alignment horizontal="center" vertical="center"/>
      <protection locked="0"/>
    </xf>
    <xf numFmtId="0" fontId="13" fillId="4" borderId="57" xfId="0" quotePrefix="1" applyFont="1" applyFill="1" applyBorder="1" applyAlignment="1" applyProtection="1">
      <alignment horizontal="center" vertical="center"/>
      <protection locked="0"/>
    </xf>
    <xf numFmtId="0" fontId="13" fillId="4" borderId="12" xfId="0" quotePrefix="1" applyFont="1" applyFill="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48" xfId="0" applyFont="1" applyBorder="1" applyAlignment="1" applyProtection="1">
      <alignment horizontal="center" vertical="center"/>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51" xfId="0" applyFont="1" applyBorder="1" applyAlignment="1" applyProtection="1">
      <alignment horizontal="center" vertical="center" wrapText="1"/>
      <protection locked="0"/>
    </xf>
    <xf numFmtId="0" fontId="20" fillId="4" borderId="58" xfId="0" quotePrefix="1" applyFont="1" applyFill="1" applyBorder="1" applyAlignment="1" applyProtection="1">
      <alignment horizontal="center" vertical="center"/>
      <protection locked="0"/>
    </xf>
    <xf numFmtId="0" fontId="20" fillId="4" borderId="38" xfId="0" applyFont="1" applyFill="1" applyBorder="1" applyAlignment="1" applyProtection="1">
      <alignment horizontal="center" vertical="center"/>
      <protection locked="0"/>
    </xf>
    <xf numFmtId="0" fontId="20" fillId="4" borderId="50" xfId="0" applyFont="1" applyFill="1" applyBorder="1" applyAlignment="1" applyProtection="1">
      <alignment horizontal="center"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25" fillId="0" borderId="0" xfId="0" applyFont="1" applyBorder="1" applyAlignment="1" applyProtection="1">
      <alignment horizontal="left" vertical="center" wrapText="1"/>
      <protection locked="0"/>
    </xf>
    <xf numFmtId="0" fontId="25" fillId="0" borderId="15" xfId="0" applyFont="1" applyBorder="1" applyAlignment="1" applyProtection="1">
      <alignment horizontal="left" vertical="center" wrapText="1"/>
      <protection locked="0"/>
    </xf>
    <xf numFmtId="0" fontId="25" fillId="0" borderId="10" xfId="0" applyFont="1" applyBorder="1" applyAlignment="1" applyProtection="1">
      <alignment horizontal="left" vertical="center" wrapText="1"/>
      <protection locked="0"/>
    </xf>
    <xf numFmtId="0" fontId="25" fillId="0" borderId="11"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39"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31"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20" fillId="4" borderId="22" xfId="0" applyFont="1" applyFill="1" applyBorder="1" applyAlignment="1" applyProtection="1">
      <alignment horizontal="center" vertical="center"/>
      <protection locked="0"/>
    </xf>
    <xf numFmtId="0" fontId="20" fillId="4" borderId="0" xfId="0" applyFont="1" applyFill="1" applyAlignment="1" applyProtection="1">
      <alignment horizontal="center" vertical="center"/>
      <protection locked="0"/>
    </xf>
    <xf numFmtId="0" fontId="20" fillId="4" borderId="15" xfId="0" applyFont="1" applyFill="1" applyBorder="1" applyAlignment="1" applyProtection="1">
      <alignment horizontal="center" vertical="center"/>
      <protection locked="0"/>
    </xf>
    <xf numFmtId="0" fontId="13" fillId="0" borderId="86" xfId="0" applyFont="1" applyBorder="1" applyAlignment="1" applyProtection="1">
      <alignment horizontal="center" vertical="center"/>
      <protection locked="0"/>
    </xf>
    <xf numFmtId="0" fontId="13" fillId="0" borderId="87" xfId="0" applyFont="1" applyBorder="1" applyAlignment="1" applyProtection="1">
      <alignment horizontal="center" vertical="center"/>
      <protection locked="0"/>
    </xf>
    <xf numFmtId="0" fontId="13" fillId="0" borderId="88" xfId="0" applyFont="1" applyBorder="1" applyAlignment="1" applyProtection="1">
      <alignment horizontal="center" vertical="center"/>
      <protection locked="0"/>
    </xf>
    <xf numFmtId="0" fontId="18" fillId="0" borderId="89" xfId="0" applyFont="1" applyBorder="1" applyAlignment="1" applyProtection="1">
      <alignment horizontal="center" vertical="center" wrapText="1"/>
      <protection locked="0"/>
    </xf>
    <xf numFmtId="0" fontId="18" fillId="0" borderId="90" xfId="0" applyFont="1" applyBorder="1" applyAlignment="1" applyProtection="1">
      <alignment horizontal="center" vertical="center" wrapText="1"/>
      <protection locked="0"/>
    </xf>
    <xf numFmtId="0" fontId="18" fillId="0" borderId="91"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1" xfId="0" applyFont="1" applyBorder="1" applyAlignment="1" applyProtection="1">
      <alignment horizontal="center" vertical="center" wrapText="1"/>
      <protection locked="0"/>
    </xf>
    <xf numFmtId="49" fontId="13" fillId="0" borderId="93" xfId="0" applyNumberFormat="1" applyFont="1" applyBorder="1" applyAlignment="1" applyProtection="1">
      <alignment horizontal="left" vertical="center" indent="2"/>
      <protection locked="0"/>
    </xf>
    <xf numFmtId="49" fontId="13" fillId="0" borderId="94" xfId="0" applyNumberFormat="1" applyFont="1" applyBorder="1" applyAlignment="1" applyProtection="1">
      <alignment horizontal="left" vertical="center" indent="2"/>
      <protection locked="0"/>
    </xf>
    <xf numFmtId="49" fontId="13" fillId="0" borderId="97" xfId="0" applyNumberFormat="1" applyFont="1" applyBorder="1" applyAlignment="1" applyProtection="1">
      <alignment horizontal="left" vertical="center" indent="2"/>
      <protection locked="0"/>
    </xf>
    <xf numFmtId="0" fontId="13" fillId="0" borderId="95" xfId="0" applyFont="1" applyBorder="1" applyAlignment="1" applyProtection="1">
      <alignment horizontal="left" vertical="center"/>
      <protection locked="0"/>
    </xf>
    <xf numFmtId="0" fontId="13" fillId="0" borderId="96" xfId="0" applyFont="1" applyBorder="1" applyAlignment="1" applyProtection="1">
      <alignment horizontal="left" vertical="center"/>
      <protection locked="0"/>
    </xf>
    <xf numFmtId="0" fontId="13" fillId="0" borderId="98" xfId="0" applyFont="1" applyBorder="1" applyAlignment="1" applyProtection="1">
      <alignment horizontal="left" vertical="center"/>
      <protection locked="0"/>
    </xf>
    <xf numFmtId="0" fontId="13" fillId="0" borderId="99" xfId="0" applyFont="1" applyBorder="1" applyAlignment="1" applyProtection="1">
      <alignment horizontal="left" vertical="center"/>
      <protection locked="0"/>
    </xf>
    <xf numFmtId="0" fontId="13" fillId="0" borderId="100" xfId="0" applyFont="1" applyBorder="1" applyAlignment="1" applyProtection="1">
      <alignment horizontal="left" vertical="center"/>
      <protection locked="0"/>
    </xf>
    <xf numFmtId="0" fontId="13" fillId="0" borderId="101" xfId="0" applyFont="1" applyBorder="1" applyAlignment="1" applyProtection="1">
      <alignment horizontal="left" vertical="center"/>
      <protection locked="0"/>
    </xf>
    <xf numFmtId="0" fontId="16" fillId="0" borderId="12" xfId="0" applyFont="1" applyBorder="1" applyAlignment="1" applyProtection="1">
      <alignment horizontal="center" vertical="center" wrapText="1"/>
      <protection locked="0"/>
    </xf>
    <xf numFmtId="0" fontId="16" fillId="0" borderId="49"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0" fontId="25" fillId="0" borderId="6" xfId="0" applyFont="1" applyBorder="1" applyAlignment="1" applyProtection="1">
      <alignment horizontal="center" vertical="center"/>
      <protection locked="0"/>
    </xf>
    <xf numFmtId="0" fontId="25" fillId="0" borderId="25" xfId="0" applyFont="1" applyBorder="1" applyAlignment="1" applyProtection="1">
      <alignment horizontal="center" vertical="center"/>
      <protection locked="0"/>
    </xf>
    <xf numFmtId="12" fontId="13" fillId="0" borderId="1" xfId="0" applyNumberFormat="1" applyFont="1" applyBorder="1" applyAlignment="1" applyProtection="1">
      <alignment horizontal="center" vertical="center" wrapText="1"/>
      <protection locked="0"/>
    </xf>
    <xf numFmtId="177" fontId="13" fillId="0" borderId="25" xfId="0" applyNumberFormat="1" applyFont="1" applyBorder="1" applyAlignment="1">
      <alignment horizontal="center" vertical="center" wrapText="1"/>
    </xf>
    <xf numFmtId="1" fontId="13" fillId="0" borderId="6" xfId="0" applyNumberFormat="1" applyFont="1" applyBorder="1" applyAlignment="1" applyProtection="1">
      <alignment horizontal="center" vertical="center" wrapText="1"/>
      <protection locked="0"/>
    </xf>
    <xf numFmtId="1" fontId="13" fillId="0" borderId="51" xfId="0" applyNumberFormat="1"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0" xfId="0" applyFont="1" applyAlignment="1" applyProtection="1">
      <alignment vertical="center" wrapText="1"/>
      <protection locked="0"/>
    </xf>
    <xf numFmtId="0" fontId="13" fillId="0" borderId="15" xfId="0" applyFont="1" applyBorder="1" applyAlignment="1" applyProtection="1">
      <alignment vertical="center" wrapText="1"/>
      <protection locked="0"/>
    </xf>
    <xf numFmtId="0" fontId="13" fillId="4" borderId="7" xfId="0" applyFont="1" applyFill="1" applyBorder="1" applyAlignment="1" applyProtection="1">
      <alignment horizontal="center" vertical="center"/>
      <protection locked="0"/>
    </xf>
    <xf numFmtId="0" fontId="13" fillId="4" borderId="8" xfId="0" applyFont="1" applyFill="1" applyBorder="1" applyAlignment="1" applyProtection="1">
      <alignment horizontal="center" vertical="center"/>
      <protection locked="0"/>
    </xf>
    <xf numFmtId="0" fontId="13" fillId="4" borderId="9" xfId="0" applyFont="1" applyFill="1" applyBorder="1" applyAlignment="1" applyProtection="1">
      <alignment horizontal="center" vertical="center"/>
      <protection locked="0"/>
    </xf>
    <xf numFmtId="0" fontId="13" fillId="4" borderId="57" xfId="0" applyFont="1" applyFill="1" applyBorder="1" applyAlignment="1" applyProtection="1">
      <alignment horizontal="center" vertical="center"/>
      <protection locked="0"/>
    </xf>
    <xf numFmtId="0" fontId="13" fillId="4" borderId="12" xfId="0" applyFont="1" applyFill="1" applyBorder="1" applyAlignment="1" applyProtection="1">
      <alignment horizontal="center" vertical="center"/>
      <protection locked="0"/>
    </xf>
    <xf numFmtId="0" fontId="13" fillId="4" borderId="49" xfId="0" applyFont="1" applyFill="1" applyBorder="1" applyAlignment="1" applyProtection="1">
      <alignment horizontal="center" vertical="center"/>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0" borderId="0" xfId="0" applyFont="1" applyProtection="1">
      <alignment vertical="center"/>
      <protection locked="0"/>
    </xf>
    <xf numFmtId="0" fontId="13" fillId="0" borderId="15" xfId="0" applyFont="1" applyBorder="1" applyProtection="1">
      <alignment vertical="center"/>
      <protection locked="0"/>
    </xf>
    <xf numFmtId="183" fontId="13" fillId="0" borderId="23" xfId="0" quotePrefix="1" applyNumberFormat="1" applyFont="1" applyBorder="1" applyAlignment="1">
      <alignment horizontal="center" vertical="center" wrapText="1"/>
    </xf>
    <xf numFmtId="183" fontId="13" fillId="0" borderId="31" xfId="0" quotePrefix="1" applyNumberFormat="1" applyFont="1" applyBorder="1" applyAlignment="1">
      <alignment horizontal="center" vertical="center" wrapText="1"/>
    </xf>
    <xf numFmtId="183" fontId="13" fillId="0" borderId="4" xfId="0" quotePrefix="1" applyNumberFormat="1" applyFont="1" applyBorder="1" applyAlignment="1">
      <alignment horizontal="center" vertical="center" wrapText="1"/>
    </xf>
    <xf numFmtId="183" fontId="13" fillId="0" borderId="0" xfId="0" quotePrefix="1" applyNumberFormat="1" applyFont="1" applyAlignment="1">
      <alignment horizontal="center" vertical="center" wrapText="1"/>
    </xf>
    <xf numFmtId="183" fontId="13" fillId="0" borderId="47" xfId="0" quotePrefix="1" applyNumberFormat="1" applyFont="1" applyBorder="1" applyAlignment="1">
      <alignment horizontal="center" vertical="center" wrapText="1"/>
    </xf>
    <xf numFmtId="183" fontId="13" fillId="0" borderId="10" xfId="0" quotePrefix="1" applyNumberFormat="1" applyFont="1" applyBorder="1" applyAlignment="1">
      <alignment horizontal="center" vertical="center" wrapText="1"/>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textRotation="255"/>
      <protection locked="0"/>
    </xf>
    <xf numFmtId="0" fontId="13" fillId="0" borderId="80"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8" xfId="0" applyFont="1" applyBorder="1" applyAlignment="1" applyProtection="1">
      <alignment horizontal="center" vertical="center" textRotation="255"/>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2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65" xfId="0" applyFont="1" applyBorder="1" applyAlignment="1" applyProtection="1">
      <alignment horizontal="center" vertical="center" wrapText="1"/>
      <protection locked="0"/>
    </xf>
    <xf numFmtId="0" fontId="13" fillId="0" borderId="66"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2" fontId="13" fillId="0" borderId="76" xfId="0" applyNumberFormat="1" applyFont="1" applyBorder="1" applyAlignment="1" applyProtection="1">
      <alignment horizontal="center" vertical="center" wrapText="1"/>
      <protection locked="0"/>
    </xf>
    <xf numFmtId="2" fontId="13" fillId="0" borderId="65" xfId="0" applyNumberFormat="1"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12" fontId="13" fillId="0" borderId="76" xfId="0" applyNumberFormat="1" applyFont="1" applyBorder="1" applyAlignment="1" applyProtection="1">
      <alignment horizontal="center" vertical="center" wrapText="1"/>
      <protection locked="0"/>
    </xf>
    <xf numFmtId="177" fontId="13" fillId="0" borderId="66" xfId="0" applyNumberFormat="1" applyFont="1" applyBorder="1" applyAlignment="1">
      <alignment horizontal="center" vertical="center" wrapText="1"/>
    </xf>
    <xf numFmtId="0" fontId="13" fillId="0" borderId="74"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24" fillId="0" borderId="12" xfId="4" applyFont="1" applyBorder="1" applyAlignment="1" applyProtection="1">
      <alignment horizontal="center" vertical="center" readingOrder="1"/>
      <protection locked="0"/>
    </xf>
    <xf numFmtId="0" fontId="14" fillId="4" borderId="35" xfId="4" applyFont="1" applyFill="1" applyBorder="1" applyAlignment="1" applyProtection="1">
      <alignment horizontal="center" vertical="center"/>
      <protection locked="0"/>
    </xf>
    <xf numFmtId="0" fontId="14" fillId="4" borderId="36" xfId="4" applyFont="1" applyFill="1" applyBorder="1" applyAlignment="1" applyProtection="1">
      <alignment horizontal="center" vertical="center"/>
      <protection locked="0"/>
    </xf>
    <xf numFmtId="0" fontId="14" fillId="4"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1"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1"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2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solid">
          <bgColor theme="9"/>
        </patternFill>
      </fill>
    </dxf>
    <dxf>
      <fill>
        <patternFill patternType="none">
          <bgColor indexed="65"/>
        </patternFill>
      </fill>
    </dxf>
    <dxf>
      <fill>
        <patternFill patternType="none">
          <bgColor indexed="65"/>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127635</xdr:colOff>
      <xdr:row>6</xdr:row>
      <xdr:rowOff>155575</xdr:rowOff>
    </xdr:from>
    <xdr:to>
      <xdr:col>24</xdr:col>
      <xdr:colOff>184150</xdr:colOff>
      <xdr:row>8</xdr:row>
      <xdr:rowOff>193675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150235" y="1527175"/>
          <a:ext cx="221551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7144</xdr:colOff>
      <xdr:row>19</xdr:row>
      <xdr:rowOff>217714</xdr:rowOff>
    </xdr:from>
    <xdr:ext cx="1382144" cy="2512786"/>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3968073" y="8259535"/>
          <a:ext cx="1382144" cy="2512786"/>
        </a:xfrm>
        <a:prstGeom prst="wedgeRectCallout">
          <a:avLst>
            <a:gd name="adj1" fmla="val -160156"/>
            <a:gd name="adj2" fmla="val 12653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7</xdr:col>
      <xdr:colOff>2240643</xdr:colOff>
      <xdr:row>34</xdr:row>
      <xdr:rowOff>267607</xdr:rowOff>
    </xdr:from>
    <xdr:to>
      <xdr:col>11</xdr:col>
      <xdr:colOff>686939</xdr:colOff>
      <xdr:row>38</xdr:row>
      <xdr:rowOff>181428</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10223500" y="23145750"/>
          <a:ext cx="5159153" cy="1002392"/>
        </a:xfrm>
        <a:prstGeom prst="rect">
          <a:avLst/>
        </a:prstGeom>
        <a:solidFill>
          <a:schemeClr val="bg1"/>
        </a:solidFill>
        <a:ln w="254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en-US" altLang="ja-JP" sz="1100" b="1">
              <a:solidFill>
                <a:schemeClr val="tx2"/>
              </a:solidFill>
              <a:latin typeface="BIZ UDゴシック" panose="020B0400000000000000" pitchFamily="49" charset="-128"/>
              <a:ea typeface="BIZ UDゴシック" panose="020B0400000000000000" pitchFamily="49" charset="-128"/>
            </a:rPr>
            <a:t>【</a:t>
          </a:r>
          <a:r>
            <a:rPr kumimoji="1" lang="ja-JP" altLang="en-US" sz="1100" b="1">
              <a:solidFill>
                <a:schemeClr val="tx2"/>
              </a:solidFill>
              <a:latin typeface="BIZ UDゴシック" panose="020B0400000000000000" pitchFamily="49" charset="-128"/>
              <a:ea typeface="BIZ UDゴシック" panose="020B0400000000000000" pitchFamily="49" charset="-128"/>
            </a:rPr>
            <a:t>各評価項目について</a:t>
          </a:r>
          <a:r>
            <a:rPr kumimoji="1" lang="en-US" altLang="ja-JP" sz="1100" b="1">
              <a:solidFill>
                <a:schemeClr val="tx2"/>
              </a:solidFill>
              <a:latin typeface="BIZ UDゴシック" panose="020B0400000000000000" pitchFamily="49" charset="-128"/>
              <a:ea typeface="BIZ UDゴシック" panose="020B0400000000000000" pitchFamily="49" charset="-128"/>
            </a:rPr>
            <a:t>】</a:t>
          </a:r>
        </a:p>
        <a:p>
          <a:pPr algn="l">
            <a:lnSpc>
              <a:spcPts val="1300"/>
            </a:lnSpc>
          </a:pPr>
          <a:r>
            <a:rPr kumimoji="1" lang="ja-JP" altLang="en-US" sz="1100" b="1">
              <a:solidFill>
                <a:schemeClr val="tx2"/>
              </a:solidFill>
              <a:latin typeface="BIZ UDゴシック" panose="020B0400000000000000" pitchFamily="49" charset="-128"/>
              <a:ea typeface="BIZ UDゴシック" panose="020B0400000000000000" pitchFamily="49" charset="-128"/>
            </a:rPr>
            <a:t>・評価しない項目は、折りたたまず（非表示とせず）行削除してください。</a:t>
          </a:r>
          <a:endParaRPr kumimoji="1" lang="en-US" altLang="ja-JP" sz="1100" b="1">
            <a:solidFill>
              <a:schemeClr val="tx2"/>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b="1">
              <a:solidFill>
                <a:schemeClr val="tx2"/>
              </a:solidFill>
              <a:latin typeface="BIZ UDゴシック" panose="020B0400000000000000" pitchFamily="49" charset="-128"/>
              <a:ea typeface="BIZ UDゴシック" panose="020B0400000000000000" pitchFamily="49" charset="-128"/>
            </a:rPr>
            <a:t>・各評価項目の先頭行を削除すると　自己加算点の計算式が削除されるため、</a:t>
          </a:r>
          <a:endParaRPr kumimoji="1" lang="en-US" altLang="ja-JP" sz="1100" b="1">
            <a:solidFill>
              <a:schemeClr val="tx2"/>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b="1">
              <a:solidFill>
                <a:schemeClr val="tx2"/>
              </a:solidFill>
              <a:latin typeface="BIZ UDゴシック" panose="020B0400000000000000" pitchFamily="49" charset="-128"/>
              <a:ea typeface="BIZ UDゴシック" panose="020B0400000000000000" pitchFamily="49" charset="-128"/>
            </a:rPr>
            <a:t>　２行目以降を削除して修正してください。</a:t>
          </a:r>
          <a:endParaRPr kumimoji="1" lang="en-US" altLang="ja-JP" sz="1100" b="1">
            <a:solidFill>
              <a:schemeClr val="tx2"/>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b="1">
              <a:solidFill>
                <a:schemeClr val="tx2"/>
              </a:solidFill>
              <a:latin typeface="BIZ UDゴシック" panose="020B0400000000000000" pitchFamily="49" charset="-128"/>
              <a:ea typeface="BIZ UDゴシック" panose="020B0400000000000000" pitchFamily="49" charset="-128"/>
            </a:rPr>
            <a:t>・不要行を削除後、リンク等が正しく表示されているか確認してください。</a:t>
          </a:r>
        </a:p>
      </xdr:txBody>
    </xdr:sp>
    <xdr:clientData/>
  </xdr:twoCellAnchor>
  <xdr:twoCellAnchor>
    <xdr:from>
      <xdr:col>10</xdr:col>
      <xdr:colOff>60417</xdr:colOff>
      <xdr:row>3</xdr:row>
      <xdr:rowOff>163285</xdr:rowOff>
    </xdr:from>
    <xdr:to>
      <xdr:col>11</xdr:col>
      <xdr:colOff>671285</xdr:colOff>
      <xdr:row>9</xdr:row>
      <xdr:rowOff>7254</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264434</xdr:colOff>
      <xdr:row>0</xdr:row>
      <xdr:rowOff>104320</xdr:rowOff>
    </xdr:from>
    <xdr:to>
      <xdr:col>11</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853434" y="104320"/>
          <a:ext cx="2260381"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63500</xdr:colOff>
      <xdr:row>27</xdr:row>
      <xdr:rowOff>9072</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4033500" y="16782143"/>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61685</xdr:colOff>
      <xdr:row>2</xdr:row>
      <xdr:rowOff>305344</xdr:rowOff>
    </xdr:from>
    <xdr:to>
      <xdr:col>14</xdr:col>
      <xdr:colOff>689428</xdr:colOff>
      <xdr:row>6</xdr:row>
      <xdr:rowOff>408215</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8059399" y="1148987"/>
          <a:ext cx="1371600" cy="1935299"/>
        </a:xfrm>
        <a:prstGeom prst="wedgeRectCallout">
          <a:avLst>
            <a:gd name="adj1" fmla="val -459323"/>
            <a:gd name="adj2" fmla="val 4078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484141</xdr:colOff>
      <xdr:row>35</xdr:row>
      <xdr:rowOff>252187</xdr:rowOff>
    </xdr:from>
    <xdr:to>
      <xdr:col>13</xdr:col>
      <xdr:colOff>235857</xdr:colOff>
      <xdr:row>39</xdr:row>
      <xdr:rowOff>45357</xdr:rowOff>
    </xdr:to>
    <xdr:sp macro="" textlink="">
      <xdr:nvSpPr>
        <xdr:cNvPr id="26" name="正方形/長方形 25">
          <a:extLst>
            <a:ext uri="{FF2B5EF4-FFF2-40B4-BE49-F238E27FC236}">
              <a16:creationId xmlns:a16="http://schemas.microsoft.com/office/drawing/2014/main" id="{00000000-0008-0000-0400-00001A000000}"/>
            </a:ext>
          </a:extLst>
        </xdr:cNvPr>
        <xdr:cNvSpPr/>
      </xdr:nvSpPr>
      <xdr:spPr>
        <a:xfrm>
          <a:off x="11596641" y="27929116"/>
          <a:ext cx="6600645" cy="881741"/>
        </a:xfrm>
        <a:prstGeom prst="rect">
          <a:avLst/>
        </a:prstGeom>
        <a:solidFill>
          <a:schemeClr val="bg1"/>
        </a:solidFill>
        <a:ln w="254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100" b="1">
              <a:solidFill>
                <a:schemeClr val="tx2"/>
              </a:solidFill>
              <a:latin typeface="BIZ UDゴシック" panose="020B0400000000000000" pitchFamily="49" charset="-128"/>
              <a:ea typeface="BIZ UDゴシック" panose="020B0400000000000000" pitchFamily="49" charset="-128"/>
            </a:rPr>
            <a:t>【</a:t>
          </a:r>
          <a:r>
            <a:rPr kumimoji="1" lang="ja-JP" altLang="en-US" sz="1100" b="1">
              <a:solidFill>
                <a:schemeClr val="tx2"/>
              </a:solidFill>
              <a:latin typeface="BIZ UDゴシック" panose="020B0400000000000000" pitchFamily="49" charset="-128"/>
              <a:ea typeface="BIZ UDゴシック" panose="020B0400000000000000" pitchFamily="49" charset="-128"/>
            </a:rPr>
            <a:t>各評価項目について</a:t>
          </a:r>
          <a:r>
            <a:rPr kumimoji="1" lang="en-US" altLang="ja-JP" sz="1100" b="1">
              <a:solidFill>
                <a:schemeClr val="tx2"/>
              </a:solidFill>
              <a:latin typeface="BIZ UDゴシック" panose="020B0400000000000000" pitchFamily="49" charset="-128"/>
              <a:ea typeface="BIZ UDゴシック" panose="020B0400000000000000" pitchFamily="49" charset="-128"/>
            </a:rPr>
            <a:t>】</a:t>
          </a:r>
        </a:p>
        <a:p>
          <a:pPr algn="l">
            <a:lnSpc>
              <a:spcPts val="1200"/>
            </a:lnSpc>
          </a:pPr>
          <a:r>
            <a:rPr kumimoji="1" lang="ja-JP" altLang="en-US" sz="1100" b="1">
              <a:solidFill>
                <a:schemeClr val="tx2"/>
              </a:solidFill>
              <a:latin typeface="BIZ UDゴシック" panose="020B0400000000000000" pitchFamily="49" charset="-128"/>
              <a:ea typeface="BIZ UDゴシック" panose="020B0400000000000000" pitchFamily="49" charset="-128"/>
            </a:rPr>
            <a:t>・評価しない項目は、折りたたまず（非表示とせず）行削除してください。</a:t>
          </a:r>
          <a:endParaRPr kumimoji="1" lang="en-US" altLang="ja-JP" sz="1100" b="1">
            <a:solidFill>
              <a:schemeClr val="tx2"/>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100" b="1">
              <a:solidFill>
                <a:schemeClr val="tx2"/>
              </a:solidFill>
              <a:latin typeface="BIZ UDゴシック" panose="020B0400000000000000" pitchFamily="49" charset="-128"/>
              <a:ea typeface="BIZ UDゴシック" panose="020B0400000000000000" pitchFamily="49" charset="-128"/>
            </a:rPr>
            <a:t>・各評価項目の先頭行を削除すると　自己加算点の計算式が削除されるため、２行目以降を削除して</a:t>
          </a:r>
          <a:endParaRPr kumimoji="1" lang="en-US" altLang="ja-JP" sz="1100" b="1">
            <a:solidFill>
              <a:schemeClr val="tx2"/>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100" b="1">
              <a:solidFill>
                <a:schemeClr val="tx2"/>
              </a:solidFill>
              <a:latin typeface="BIZ UDゴシック" panose="020B0400000000000000" pitchFamily="49" charset="-128"/>
              <a:ea typeface="BIZ UDゴシック" panose="020B0400000000000000" pitchFamily="49" charset="-128"/>
            </a:rPr>
            <a:t>　修正してください。</a:t>
          </a:r>
          <a:endParaRPr kumimoji="1" lang="en-US" altLang="ja-JP" sz="1100" b="1">
            <a:solidFill>
              <a:schemeClr val="tx2"/>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100" b="1">
              <a:solidFill>
                <a:schemeClr val="tx2"/>
              </a:solidFill>
              <a:latin typeface="BIZ UDゴシック" panose="020B0400000000000000" pitchFamily="49" charset="-128"/>
              <a:ea typeface="BIZ UDゴシック" panose="020B0400000000000000" pitchFamily="49" charset="-128"/>
            </a:rPr>
            <a:t>・不要行を削除後、リンク等が正しく表示されているか確認してください。</a:t>
          </a:r>
        </a:p>
      </xdr:txBody>
    </xdr:sp>
    <xdr:clientData/>
  </xdr:twoCellAnchor>
  <xdr:twoCellAnchor>
    <xdr:from>
      <xdr:col>12</xdr:col>
      <xdr:colOff>236128</xdr:colOff>
      <xdr:row>1</xdr:row>
      <xdr:rowOff>209096</xdr:rowOff>
    </xdr:from>
    <xdr:to>
      <xdr:col>14</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12</xdr:col>
      <xdr:colOff>1781175</xdr:colOff>
      <xdr:row>20</xdr:row>
      <xdr:rowOff>301625</xdr:rowOff>
    </xdr:from>
    <xdr:ext cx="1382144" cy="2512786"/>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8005425" y="9509125"/>
          <a:ext cx="1382144" cy="2512786"/>
        </a:xfrm>
        <a:prstGeom prst="wedgeRectCallout">
          <a:avLst>
            <a:gd name="adj1" fmla="val -273044"/>
            <a:gd name="adj2" fmla="val 12761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66787</xdr:colOff>
      <xdr:row>28</xdr:row>
      <xdr:rowOff>0</xdr:rowOff>
    </xdr:from>
    <xdr:ext cx="1369785" cy="3075215"/>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8028216" y="24521888"/>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72571</xdr:colOff>
      <xdr:row>8</xdr:row>
      <xdr:rowOff>263071</xdr:rowOff>
    </xdr:from>
    <xdr:to>
      <xdr:col>14</xdr:col>
      <xdr:colOff>683439</xdr:colOff>
      <xdr:row>15</xdr:row>
      <xdr:rowOff>344713</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8070285" y="4009571"/>
          <a:ext cx="1354725" cy="352878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95250</xdr:colOff>
      <xdr:row>11</xdr:row>
      <xdr:rowOff>238125</xdr:rowOff>
    </xdr:from>
    <xdr:to>
      <xdr:col>30</xdr:col>
      <xdr:colOff>17619</xdr:colOff>
      <xdr:row>15</xdr:row>
      <xdr:rowOff>56683</xdr:rowOff>
    </xdr:to>
    <xdr:sp macro="" textlink="">
      <xdr:nvSpPr>
        <xdr:cNvPr id="14" name="AutoShape 3">
          <a:extLst>
            <a:ext uri="{FF2B5EF4-FFF2-40B4-BE49-F238E27FC236}">
              <a16:creationId xmlns:a16="http://schemas.microsoft.com/office/drawing/2014/main" id="{00000000-0008-0000-0500-00000E000000}"/>
            </a:ext>
          </a:extLst>
        </xdr:cNvPr>
        <xdr:cNvSpPr>
          <a:spLocks noChangeArrowheads="1"/>
        </xdr:cNvSpPr>
      </xdr:nvSpPr>
      <xdr:spPr bwMode="auto">
        <a:xfrm>
          <a:off x="4953000" y="2968625"/>
          <a:ext cx="3160869" cy="834558"/>
        </a:xfrm>
        <a:prstGeom prst="wedgeRectCallout">
          <a:avLst>
            <a:gd name="adj1" fmla="val 50098"/>
            <a:gd name="adj2" fmla="val 9658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39688</xdr:colOff>
      <xdr:row>8</xdr:row>
      <xdr:rowOff>79374</xdr:rowOff>
    </xdr:from>
    <xdr:to>
      <xdr:col>33</xdr:col>
      <xdr:colOff>232753</xdr:colOff>
      <xdr:row>10</xdr:row>
      <xdr:rowOff>95185</xdr:rowOff>
    </xdr:to>
    <xdr:sp macro="" textlink="">
      <xdr:nvSpPr>
        <xdr:cNvPr id="15" name="AutoShape 3">
          <a:extLst>
            <a:ext uri="{FF2B5EF4-FFF2-40B4-BE49-F238E27FC236}">
              <a16:creationId xmlns:a16="http://schemas.microsoft.com/office/drawing/2014/main" id="{00000000-0008-0000-0500-00000F000000}"/>
            </a:ext>
          </a:extLst>
        </xdr:cNvPr>
        <xdr:cNvSpPr>
          <a:spLocks noChangeArrowheads="1"/>
        </xdr:cNvSpPr>
      </xdr:nvSpPr>
      <xdr:spPr bwMode="auto">
        <a:xfrm>
          <a:off x="6246813" y="2047874"/>
          <a:ext cx="2891815" cy="523811"/>
        </a:xfrm>
        <a:prstGeom prst="wedgeRectCallout">
          <a:avLst>
            <a:gd name="adj1" fmla="val 49043"/>
            <a:gd name="adj2" fmla="val 33307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実績について有無等を選択してください。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127000</xdr:colOff>
      <xdr:row>15</xdr:row>
      <xdr:rowOff>150814</xdr:rowOff>
    </xdr:from>
    <xdr:to>
      <xdr:col>32</xdr:col>
      <xdr:colOff>19963</xdr:colOff>
      <xdr:row>19</xdr:row>
      <xdr:rowOff>37330</xdr:rowOff>
    </xdr:to>
    <xdr:grpSp>
      <xdr:nvGrpSpPr>
        <xdr:cNvPr id="11" name="グループ化 10">
          <a:extLst>
            <a:ext uri="{FF2B5EF4-FFF2-40B4-BE49-F238E27FC236}">
              <a16:creationId xmlns:a16="http://schemas.microsoft.com/office/drawing/2014/main" id="{00000000-0008-0000-0600-00000B000000}"/>
            </a:ext>
          </a:extLst>
        </xdr:cNvPr>
        <xdr:cNvGrpSpPr/>
      </xdr:nvGrpSpPr>
      <xdr:grpSpPr>
        <a:xfrm>
          <a:off x="6080125" y="4829970"/>
          <a:ext cx="3464838" cy="839016"/>
          <a:chOff x="5524500" y="5159377"/>
          <a:chExt cx="3131463" cy="839016"/>
        </a:xfrm>
      </xdr:grpSpPr>
      <xdr:sp macro="" textlink="">
        <xdr:nvSpPr>
          <xdr:cNvPr id="5" name="AutoShape 3">
            <a:extLst>
              <a:ext uri="{FF2B5EF4-FFF2-40B4-BE49-F238E27FC236}">
                <a16:creationId xmlns:a16="http://schemas.microsoft.com/office/drawing/2014/main" id="{00000000-0008-0000-0600-000005000000}"/>
              </a:ext>
            </a:extLst>
          </xdr:cNvPr>
          <xdr:cNvSpPr>
            <a:spLocks noChangeArrowheads="1"/>
          </xdr:cNvSpPr>
        </xdr:nvSpPr>
        <xdr:spPr bwMode="auto">
          <a:xfrm flipH="1">
            <a:off x="5524500" y="5619019"/>
            <a:ext cx="3131463" cy="379374"/>
          </a:xfrm>
          <a:prstGeom prst="wedgeRectCallout">
            <a:avLst>
              <a:gd name="adj1" fmla="val 43093"/>
              <a:gd name="adj2" fmla="val -154182"/>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0" name="フリーフォーム 9">
            <a:extLst>
              <a:ext uri="{FF2B5EF4-FFF2-40B4-BE49-F238E27FC236}">
                <a16:creationId xmlns:a16="http://schemas.microsoft.com/office/drawing/2014/main" id="{00000000-0008-0000-0600-00000A000000}"/>
              </a:ext>
            </a:extLst>
          </xdr:cNvPr>
          <xdr:cNvSpPr/>
        </xdr:nvSpPr>
        <xdr:spPr>
          <a:xfrm>
            <a:off x="7381876" y="5159377"/>
            <a:ext cx="420687" cy="484187"/>
          </a:xfrm>
          <a:custGeom>
            <a:avLst/>
            <a:gdLst>
              <a:gd name="connsiteX0" fmla="*/ 0 w 420687"/>
              <a:gd name="connsiteY0" fmla="*/ 484187 h 484187"/>
              <a:gd name="connsiteX1" fmla="*/ 71437 w 420687"/>
              <a:gd name="connsiteY1" fmla="*/ 0 h 484187"/>
              <a:gd name="connsiteX2" fmla="*/ 420687 w 420687"/>
              <a:gd name="connsiteY2" fmla="*/ 476250 h 484187"/>
              <a:gd name="connsiteX3" fmla="*/ 420687 w 420687"/>
              <a:gd name="connsiteY3" fmla="*/ 476250 h 484187"/>
            </a:gdLst>
            <a:ahLst/>
            <a:cxnLst>
              <a:cxn ang="0">
                <a:pos x="connsiteX0" y="connsiteY0"/>
              </a:cxn>
              <a:cxn ang="0">
                <a:pos x="connsiteX1" y="connsiteY1"/>
              </a:cxn>
              <a:cxn ang="0">
                <a:pos x="connsiteX2" y="connsiteY2"/>
              </a:cxn>
              <a:cxn ang="0">
                <a:pos x="connsiteX3" y="connsiteY3"/>
              </a:cxn>
            </a:cxnLst>
            <a:rect l="l" t="t" r="r" b="b"/>
            <a:pathLst>
              <a:path w="420687" h="484187">
                <a:moveTo>
                  <a:pt x="0" y="484187"/>
                </a:moveTo>
                <a:lnTo>
                  <a:pt x="71437" y="0"/>
                </a:lnTo>
                <a:lnTo>
                  <a:pt x="420687" y="476250"/>
                </a:lnTo>
                <a:lnTo>
                  <a:pt x="420687" y="4762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20</xdr:col>
      <xdr:colOff>3175</xdr:colOff>
      <xdr:row>0</xdr:row>
      <xdr:rowOff>95250</xdr:rowOff>
    </xdr:from>
    <xdr:to>
      <xdr:col>33</xdr:col>
      <xdr:colOff>134938</xdr:colOff>
      <xdr:row>2</xdr:row>
      <xdr:rowOff>165100</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5400675" y="95250"/>
          <a:ext cx="3640138"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95250</xdr:colOff>
      <xdr:row>5</xdr:row>
      <xdr:rowOff>0</xdr:rowOff>
    </xdr:from>
    <xdr:to>
      <xdr:col>30</xdr:col>
      <xdr:colOff>103188</xdr:colOff>
      <xdr:row>6</xdr:row>
      <xdr:rowOff>249237</xdr:rowOff>
    </xdr:to>
    <xdr:sp macro="" textlink="">
      <xdr:nvSpPr>
        <xdr:cNvPr id="13" name="AutoShape 3">
          <a:extLst>
            <a:ext uri="{FF2B5EF4-FFF2-40B4-BE49-F238E27FC236}">
              <a16:creationId xmlns:a16="http://schemas.microsoft.com/office/drawing/2014/main" id="{00000000-0008-0000-0600-00000D000000}"/>
            </a:ext>
          </a:extLst>
        </xdr:cNvPr>
        <xdr:cNvSpPr>
          <a:spLocks noChangeArrowheads="1"/>
        </xdr:cNvSpPr>
      </xdr:nvSpPr>
      <xdr:spPr bwMode="auto">
        <a:xfrm>
          <a:off x="4953000" y="1436688"/>
          <a:ext cx="3246438" cy="82073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381750" y="3062111"/>
          <a:ext cx="6072716" cy="5102268"/>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28222</xdr:colOff>
      <xdr:row>5</xdr:row>
      <xdr:rowOff>105834</xdr:rowOff>
    </xdr:from>
    <xdr:to>
      <xdr:col>41</xdr:col>
      <xdr:colOff>0</xdr:colOff>
      <xdr:row>21</xdr:row>
      <xdr:rowOff>27</xdr:rowOff>
    </xdr:to>
    <xdr:grpSp>
      <xdr:nvGrpSpPr>
        <xdr:cNvPr id="15" name="グループ化 14">
          <a:extLst>
            <a:ext uri="{FF2B5EF4-FFF2-40B4-BE49-F238E27FC236}">
              <a16:creationId xmlns:a16="http://schemas.microsoft.com/office/drawing/2014/main" id="{00000000-0008-0000-0E00-00000F000000}"/>
            </a:ext>
          </a:extLst>
        </xdr:cNvPr>
        <xdr:cNvGrpSpPr/>
      </xdr:nvGrpSpPr>
      <xdr:grpSpPr>
        <a:xfrm>
          <a:off x="1150055" y="1291167"/>
          <a:ext cx="4861278" cy="2603527"/>
          <a:chOff x="1186543" y="1797050"/>
          <a:chExt cx="4628445" cy="2603526"/>
        </a:xfrm>
      </xdr:grpSpPr>
      <xdr:sp macro="" textlink="">
        <xdr:nvSpPr>
          <xdr:cNvPr id="16" name="テキスト ボックス 15">
            <a:extLst>
              <a:ext uri="{FF2B5EF4-FFF2-40B4-BE49-F238E27FC236}">
                <a16:creationId xmlns:a16="http://schemas.microsoft.com/office/drawing/2014/main" id="{00000000-0008-0000-0E00-000010000000}"/>
              </a:ext>
            </a:extLst>
          </xdr:cNvPr>
          <xdr:cNvSpPr txBox="1"/>
        </xdr:nvSpPr>
        <xdr:spPr>
          <a:xfrm>
            <a:off x="1195614" y="1797050"/>
            <a:ext cx="3551668"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sp macro="" textlink="">
        <xdr:nvSpPr>
          <xdr:cNvPr id="17" name="テキスト ボックス 16">
            <a:extLst>
              <a:ext uri="{FF2B5EF4-FFF2-40B4-BE49-F238E27FC236}">
                <a16:creationId xmlns:a16="http://schemas.microsoft.com/office/drawing/2014/main" id="{00000000-0008-0000-0E00-000011000000}"/>
              </a:ext>
            </a:extLst>
          </xdr:cNvPr>
          <xdr:cNvSpPr txBox="1"/>
        </xdr:nvSpPr>
        <xdr:spPr>
          <a:xfrm>
            <a:off x="1186543" y="2927350"/>
            <a:ext cx="3560739" cy="147322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一括審査方式の場合、希望する工事のみの入札であっても、対象工事に共通する提案を行ってください。</a:t>
            </a:r>
            <a:endParaRPr kumimoji="1" lang="en-US" altLang="ja-JP" sz="1600">
              <a:solidFill>
                <a:srgbClr val="FF0000"/>
              </a:solidFill>
              <a:latin typeface="BIZ UDゴシック" panose="020B0400000000000000" pitchFamily="49" charset="-128"/>
              <a:ea typeface="BIZ UDゴシック" panose="020B0400000000000000" pitchFamily="49" charset="-128"/>
            </a:endParaRPr>
          </a:p>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共通する提案であると認められない場合、その提案は評価しません。</a:t>
            </a:r>
            <a:endParaRPr kumimoji="1" lang="en-US" altLang="ja-JP" sz="16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8" name="AutoShape 3">
            <a:extLst>
              <a:ext uri="{FF2B5EF4-FFF2-40B4-BE49-F238E27FC236}">
                <a16:creationId xmlns:a16="http://schemas.microsoft.com/office/drawing/2014/main" id="{00000000-0008-0000-0E00-000012000000}"/>
              </a:ext>
            </a:extLst>
          </xdr:cNvPr>
          <xdr:cNvSpPr>
            <a:spLocks noChangeArrowheads="1"/>
          </xdr:cNvSpPr>
        </xdr:nvSpPr>
        <xdr:spPr bwMode="auto">
          <a:xfrm>
            <a:off x="2752877" y="2533439"/>
            <a:ext cx="3062111" cy="284482"/>
          </a:xfrm>
          <a:prstGeom prst="wedgeRectCallout">
            <a:avLst>
              <a:gd name="adj1" fmla="val -26756"/>
              <a:gd name="adj2" fmla="val 118501"/>
            </a:avLst>
          </a:prstGeom>
          <a:solidFill>
            <a:sysClr val="window" lastClr="FFFFFF"/>
          </a:solidFill>
          <a:ln w="9525">
            <a:solidFill>
              <a:srgbClr val="1F497D"/>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chemeClr val="tx2"/>
                </a:solidFill>
                <a:effectLst/>
                <a:uLnTx/>
                <a:uFillTx/>
                <a:latin typeface="BIZ UDゴシック" panose="020B0400000000000000" pitchFamily="49" charset="-128"/>
                <a:ea typeface="BIZ UDゴシック" panose="020B0400000000000000" pitchFamily="49" charset="-128"/>
              </a:rPr>
              <a:t>一括審査方式でない場合は削除してください。</a:t>
            </a:r>
            <a:endParaRPr kumimoji="0" lang="ja-JP" altLang="en-US" sz="1000" b="1" i="0" u="none" strike="noStrike" kern="0" cap="none" spc="0" normalizeH="0" baseline="0" noProof="0">
              <a:ln>
                <a:noFill/>
              </a:ln>
              <a:solidFill>
                <a:schemeClr val="tx2"/>
              </a:solidFill>
              <a:effectLst/>
              <a:uLnTx/>
              <a:uFillTx/>
              <a:latin typeface="BIZ UDゴシック" panose="020B0400000000000000" pitchFamily="49" charset="-128"/>
              <a:ea typeface="BIZ UDゴシック" panose="020B0400000000000000" pitchFamily="49" charset="-128"/>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47"/>
  <sheetViews>
    <sheetView tabSelected="1" view="pageBreakPreview" zoomScale="85" zoomScaleNormal="75" zoomScaleSheetLayoutView="85" workbookViewId="0"/>
  </sheetViews>
  <sheetFormatPr defaultColWidth="9" defaultRowHeight="13.5" x14ac:dyDescent="0.15"/>
  <cols>
    <col min="1" max="1" width="2.5" style="168" customWidth="1"/>
    <col min="2" max="3" width="8.5" style="168" customWidth="1"/>
    <col min="4" max="4" width="18.625" style="168" customWidth="1"/>
    <col min="5" max="5" width="64.875" style="168" customWidth="1"/>
    <col min="6" max="6" width="36.625" style="168" customWidth="1"/>
    <col min="7" max="9" width="10.375" style="168" customWidth="1"/>
    <col min="10" max="10" width="10.375" style="170" customWidth="1"/>
    <col min="11" max="11" width="10.375" style="168" customWidth="1"/>
    <col min="12" max="12" width="12.5" style="170" customWidth="1"/>
    <col min="13" max="13" width="250.625" style="168" customWidth="1"/>
    <col min="14" max="16384" width="9" style="168"/>
  </cols>
  <sheetData>
    <row r="1" spans="2:14" ht="15" thickBot="1" x14ac:dyDescent="0.2">
      <c r="E1" s="169"/>
      <c r="M1" s="188" t="s">
        <v>250</v>
      </c>
    </row>
    <row r="2" spans="2:14" ht="41.25" customHeight="1" thickBot="1" x14ac:dyDescent="0.2">
      <c r="B2" s="281" t="s">
        <v>0</v>
      </c>
      <c r="C2" s="282"/>
      <c r="D2" s="171" t="s">
        <v>251</v>
      </c>
      <c r="F2" s="172"/>
      <c r="G2" s="171" t="s">
        <v>1</v>
      </c>
      <c r="H2" s="172"/>
      <c r="I2" s="189" t="s">
        <v>237</v>
      </c>
      <c r="J2" s="173"/>
      <c r="K2" s="173"/>
      <c r="M2" s="174"/>
      <c r="N2" s="171"/>
    </row>
    <row r="3" spans="2:14" s="175" customFormat="1" ht="20.100000000000001" customHeight="1" x14ac:dyDescent="0.15">
      <c r="B3" s="284" t="s">
        <v>2</v>
      </c>
      <c r="C3" s="285"/>
      <c r="D3" s="213" t="s">
        <v>3</v>
      </c>
      <c r="E3" s="213" t="s">
        <v>4</v>
      </c>
      <c r="F3" s="234" t="s">
        <v>5</v>
      </c>
      <c r="G3" s="235"/>
      <c r="H3" s="236"/>
      <c r="I3" s="305" t="s">
        <v>6</v>
      </c>
      <c r="J3" s="232"/>
      <c r="K3" s="233"/>
      <c r="L3" s="215" t="s">
        <v>7</v>
      </c>
      <c r="M3" s="213" t="s">
        <v>8</v>
      </c>
    </row>
    <row r="4" spans="2:14" s="175" customFormat="1" ht="30" customHeight="1" thickBot="1" x14ac:dyDescent="0.2">
      <c r="B4" s="286"/>
      <c r="C4" s="287"/>
      <c r="D4" s="283"/>
      <c r="E4" s="283"/>
      <c r="F4" s="286"/>
      <c r="G4" s="294"/>
      <c r="H4" s="287"/>
      <c r="I4" s="176" t="s">
        <v>9</v>
      </c>
      <c r="J4" s="176" t="s">
        <v>10</v>
      </c>
      <c r="K4" s="104" t="s">
        <v>11</v>
      </c>
      <c r="L4" s="223"/>
      <c r="M4" s="283"/>
    </row>
    <row r="5" spans="2:14" s="175" customFormat="1" ht="48.95" customHeight="1" thickTop="1" x14ac:dyDescent="0.15">
      <c r="B5" s="206" t="s">
        <v>238</v>
      </c>
      <c r="C5" s="303" t="s">
        <v>239</v>
      </c>
      <c r="D5" s="222" t="s">
        <v>12</v>
      </c>
      <c r="E5" s="301" t="s">
        <v>13</v>
      </c>
      <c r="F5" s="295" t="s">
        <v>245</v>
      </c>
      <c r="G5" s="296"/>
      <c r="H5" s="297"/>
      <c r="I5" s="177">
        <v>6</v>
      </c>
      <c r="J5" s="249">
        <v>6</v>
      </c>
      <c r="K5" s="219">
        <f>SUM(J5:J25)</f>
        <v>48</v>
      </c>
      <c r="L5" s="222" t="s">
        <v>14</v>
      </c>
      <c r="M5" s="308" t="s">
        <v>215</v>
      </c>
    </row>
    <row r="6" spans="2:14" s="175" customFormat="1" ht="48.95" customHeight="1" x14ac:dyDescent="0.15">
      <c r="B6" s="207"/>
      <c r="C6" s="238"/>
      <c r="D6" s="223"/>
      <c r="E6" s="225"/>
      <c r="F6" s="251" t="s">
        <v>244</v>
      </c>
      <c r="G6" s="252"/>
      <c r="H6" s="253"/>
      <c r="I6" s="178">
        <v>3</v>
      </c>
      <c r="J6" s="258"/>
      <c r="K6" s="220"/>
      <c r="L6" s="223"/>
      <c r="M6" s="247"/>
    </row>
    <row r="7" spans="2:14" s="175" customFormat="1" ht="48.95" customHeight="1" x14ac:dyDescent="0.15">
      <c r="B7" s="207"/>
      <c r="C7" s="238"/>
      <c r="D7" s="223"/>
      <c r="E7" s="214"/>
      <c r="F7" s="231" t="s">
        <v>242</v>
      </c>
      <c r="G7" s="232"/>
      <c r="H7" s="233"/>
      <c r="I7" s="179">
        <v>0</v>
      </c>
      <c r="J7" s="218"/>
      <c r="K7" s="220"/>
      <c r="L7" s="223"/>
      <c r="M7" s="307"/>
    </row>
    <row r="8" spans="2:14" s="175" customFormat="1" ht="24.95" customHeight="1" x14ac:dyDescent="0.15">
      <c r="B8" s="207"/>
      <c r="C8" s="238"/>
      <c r="D8" s="223"/>
      <c r="E8" s="213" t="s">
        <v>15</v>
      </c>
      <c r="F8" s="231" t="s">
        <v>252</v>
      </c>
      <c r="G8" s="232"/>
      <c r="H8" s="233"/>
      <c r="I8" s="179">
        <v>3</v>
      </c>
      <c r="J8" s="217">
        <v>3</v>
      </c>
      <c r="K8" s="220"/>
      <c r="L8" s="223"/>
      <c r="M8" s="209" t="s">
        <v>253</v>
      </c>
    </row>
    <row r="9" spans="2:14" s="175" customFormat="1" ht="24.95" customHeight="1" x14ac:dyDescent="0.15">
      <c r="B9" s="207"/>
      <c r="C9" s="238"/>
      <c r="D9" s="216"/>
      <c r="E9" s="214"/>
      <c r="F9" s="231" t="s">
        <v>16</v>
      </c>
      <c r="G9" s="232"/>
      <c r="H9" s="233"/>
      <c r="I9" s="178">
        <v>0</v>
      </c>
      <c r="J9" s="218"/>
      <c r="K9" s="220"/>
      <c r="L9" s="223"/>
      <c r="M9" s="210"/>
    </row>
    <row r="10" spans="2:14" s="175" customFormat="1" ht="90" customHeight="1" x14ac:dyDescent="0.15">
      <c r="B10" s="207"/>
      <c r="C10" s="238"/>
      <c r="D10" s="215" t="s">
        <v>241</v>
      </c>
      <c r="E10" s="215" t="s">
        <v>20</v>
      </c>
      <c r="F10" s="231" t="s">
        <v>236</v>
      </c>
      <c r="G10" s="232"/>
      <c r="H10" s="233"/>
      <c r="I10" s="178">
        <v>7</v>
      </c>
      <c r="J10" s="217">
        <v>7</v>
      </c>
      <c r="K10" s="220"/>
      <c r="L10" s="223"/>
      <c r="M10" s="246" t="s">
        <v>254</v>
      </c>
    </row>
    <row r="11" spans="2:14" s="175" customFormat="1" ht="90" customHeight="1" x14ac:dyDescent="0.15">
      <c r="B11" s="207"/>
      <c r="C11" s="238"/>
      <c r="D11" s="223"/>
      <c r="E11" s="223"/>
      <c r="F11" s="231" t="s">
        <v>235</v>
      </c>
      <c r="G11" s="232"/>
      <c r="H11" s="233"/>
      <c r="I11" s="178">
        <v>5</v>
      </c>
      <c r="J11" s="258"/>
      <c r="K11" s="220"/>
      <c r="L11" s="223"/>
      <c r="M11" s="247"/>
    </row>
    <row r="12" spans="2:14" s="175" customFormat="1" ht="90" customHeight="1" x14ac:dyDescent="0.15">
      <c r="B12" s="207"/>
      <c r="C12" s="238"/>
      <c r="D12" s="223"/>
      <c r="E12" s="223"/>
      <c r="F12" s="231" t="s">
        <v>234</v>
      </c>
      <c r="G12" s="232"/>
      <c r="H12" s="233"/>
      <c r="I12" s="178">
        <v>3</v>
      </c>
      <c r="J12" s="258"/>
      <c r="K12" s="220"/>
      <c r="L12" s="223"/>
      <c r="M12" s="247"/>
    </row>
    <row r="13" spans="2:14" s="175" customFormat="1" ht="90" customHeight="1" x14ac:dyDescent="0.15">
      <c r="B13" s="207"/>
      <c r="C13" s="304"/>
      <c r="D13" s="216"/>
      <c r="E13" s="216"/>
      <c r="F13" s="228" t="s">
        <v>21</v>
      </c>
      <c r="G13" s="229"/>
      <c r="H13" s="230"/>
      <c r="I13" s="178">
        <v>0</v>
      </c>
      <c r="J13" s="218"/>
      <c r="K13" s="220"/>
      <c r="L13" s="223"/>
      <c r="M13" s="307"/>
    </row>
    <row r="14" spans="2:14" s="175" customFormat="1" ht="90" customHeight="1" x14ac:dyDescent="0.15">
      <c r="B14" s="207"/>
      <c r="C14" s="237" t="s">
        <v>22</v>
      </c>
      <c r="D14" s="213" t="s">
        <v>23</v>
      </c>
      <c r="E14" s="291" t="s">
        <v>210</v>
      </c>
      <c r="F14" s="288" t="s">
        <v>195</v>
      </c>
      <c r="G14" s="289"/>
      <c r="H14" s="289"/>
      <c r="I14" s="290"/>
      <c r="J14" s="306">
        <v>4</v>
      </c>
      <c r="K14" s="220"/>
      <c r="L14" s="223"/>
      <c r="M14" s="246" t="s">
        <v>255</v>
      </c>
    </row>
    <row r="15" spans="2:14" s="175" customFormat="1" ht="90" customHeight="1" x14ac:dyDescent="0.15">
      <c r="B15" s="207"/>
      <c r="C15" s="238"/>
      <c r="D15" s="225"/>
      <c r="E15" s="292"/>
      <c r="F15" s="226" t="s">
        <v>196</v>
      </c>
      <c r="G15" s="226"/>
      <c r="H15" s="226"/>
      <c r="I15" s="182">
        <v>4</v>
      </c>
      <c r="J15" s="273"/>
      <c r="K15" s="220"/>
      <c r="L15" s="223"/>
      <c r="M15" s="247"/>
    </row>
    <row r="16" spans="2:14" s="175" customFormat="1" ht="90" customHeight="1" x14ac:dyDescent="0.15">
      <c r="B16" s="207"/>
      <c r="C16" s="238"/>
      <c r="D16" s="225"/>
      <c r="E16" s="292"/>
      <c r="F16" s="226" t="s">
        <v>197</v>
      </c>
      <c r="G16" s="226"/>
      <c r="H16" s="226"/>
      <c r="I16" s="182">
        <v>3</v>
      </c>
      <c r="J16" s="273"/>
      <c r="K16" s="220"/>
      <c r="L16" s="223"/>
      <c r="M16" s="247"/>
    </row>
    <row r="17" spans="2:13" s="175" customFormat="1" ht="90" customHeight="1" x14ac:dyDescent="0.15">
      <c r="B17" s="207"/>
      <c r="C17" s="238"/>
      <c r="D17" s="225"/>
      <c r="E17" s="292"/>
      <c r="F17" s="226" t="s">
        <v>198</v>
      </c>
      <c r="G17" s="226"/>
      <c r="H17" s="226"/>
      <c r="I17" s="182">
        <v>2</v>
      </c>
      <c r="J17" s="273"/>
      <c r="K17" s="220"/>
      <c r="L17" s="223"/>
      <c r="M17" s="247"/>
    </row>
    <row r="18" spans="2:13" s="175" customFormat="1" ht="90" customHeight="1" x14ac:dyDescent="0.15">
      <c r="B18" s="207"/>
      <c r="C18" s="238"/>
      <c r="D18" s="225"/>
      <c r="E18" s="292"/>
      <c r="F18" s="226" t="s">
        <v>199</v>
      </c>
      <c r="G18" s="226"/>
      <c r="H18" s="226"/>
      <c r="I18" s="182">
        <v>1</v>
      </c>
      <c r="J18" s="273"/>
      <c r="K18" s="220"/>
      <c r="L18" s="223"/>
      <c r="M18" s="247"/>
    </row>
    <row r="19" spans="2:13" s="175" customFormat="1" ht="90" customHeight="1" x14ac:dyDescent="0.15">
      <c r="B19" s="207"/>
      <c r="C19" s="238"/>
      <c r="D19" s="225"/>
      <c r="E19" s="293"/>
      <c r="F19" s="226" t="s">
        <v>200</v>
      </c>
      <c r="G19" s="226"/>
      <c r="H19" s="226"/>
      <c r="I19" s="182">
        <v>0</v>
      </c>
      <c r="J19" s="274"/>
      <c r="K19" s="220"/>
      <c r="L19" s="223"/>
      <c r="M19" s="307"/>
    </row>
    <row r="20" spans="2:13" s="175" customFormat="1" ht="24.95" customHeight="1" x14ac:dyDescent="0.15">
      <c r="B20" s="207"/>
      <c r="C20" s="237" t="s">
        <v>25</v>
      </c>
      <c r="D20" s="213" t="s">
        <v>26</v>
      </c>
      <c r="E20" s="215" t="s">
        <v>27</v>
      </c>
      <c r="F20" s="298" t="s">
        <v>246</v>
      </c>
      <c r="G20" s="299"/>
      <c r="H20" s="300"/>
      <c r="I20" s="178">
        <v>20</v>
      </c>
      <c r="J20" s="217">
        <v>20</v>
      </c>
      <c r="K20" s="220"/>
      <c r="L20" s="223"/>
      <c r="M20" s="211" t="s">
        <v>247</v>
      </c>
    </row>
    <row r="21" spans="2:13" s="175" customFormat="1" ht="24.95" customHeight="1" x14ac:dyDescent="0.15">
      <c r="B21" s="207"/>
      <c r="C21" s="238"/>
      <c r="D21" s="214"/>
      <c r="E21" s="216"/>
      <c r="F21" s="228" t="s">
        <v>28</v>
      </c>
      <c r="G21" s="229"/>
      <c r="H21" s="230"/>
      <c r="I21" s="179">
        <v>0</v>
      </c>
      <c r="J21" s="218"/>
      <c r="K21" s="220"/>
      <c r="L21" s="223"/>
      <c r="M21" s="212"/>
    </row>
    <row r="22" spans="2:13" s="175" customFormat="1" ht="20.100000000000001" customHeight="1" x14ac:dyDescent="0.15">
      <c r="B22" s="207"/>
      <c r="C22" s="238"/>
      <c r="D22" s="215" t="s">
        <v>211</v>
      </c>
      <c r="E22" s="215" t="s">
        <v>29</v>
      </c>
      <c r="F22" s="231" t="s">
        <v>19</v>
      </c>
      <c r="G22" s="232"/>
      <c r="H22" s="233"/>
      <c r="I22" s="179">
        <v>3</v>
      </c>
      <c r="J22" s="217">
        <v>3</v>
      </c>
      <c r="K22" s="220"/>
      <c r="L22" s="223"/>
      <c r="M22" s="242" t="s">
        <v>30</v>
      </c>
    </row>
    <row r="23" spans="2:13" s="175" customFormat="1" ht="20.100000000000001" customHeight="1" x14ac:dyDescent="0.15">
      <c r="B23" s="207"/>
      <c r="C23" s="238"/>
      <c r="D23" s="225"/>
      <c r="E23" s="223"/>
      <c r="F23" s="234" t="s">
        <v>31</v>
      </c>
      <c r="G23" s="235"/>
      <c r="H23" s="236"/>
      <c r="I23" s="179">
        <v>0</v>
      </c>
      <c r="J23" s="218"/>
      <c r="K23" s="220"/>
      <c r="L23" s="223"/>
      <c r="M23" s="242"/>
    </row>
    <row r="24" spans="2:13" s="175" customFormat="1" ht="20.100000000000001" customHeight="1" x14ac:dyDescent="0.15">
      <c r="B24" s="207"/>
      <c r="C24" s="238"/>
      <c r="D24" s="215" t="s">
        <v>193</v>
      </c>
      <c r="E24" s="226" t="s">
        <v>32</v>
      </c>
      <c r="F24" s="228" t="s">
        <v>18</v>
      </c>
      <c r="G24" s="229"/>
      <c r="H24" s="230"/>
      <c r="I24" s="179">
        <v>5</v>
      </c>
      <c r="J24" s="257">
        <v>5</v>
      </c>
      <c r="K24" s="220"/>
      <c r="L24" s="223"/>
      <c r="M24" s="209" t="s">
        <v>194</v>
      </c>
    </row>
    <row r="25" spans="2:13" s="175" customFormat="1" ht="20.100000000000001" customHeight="1" thickBot="1" x14ac:dyDescent="0.2">
      <c r="B25" s="208"/>
      <c r="C25" s="302"/>
      <c r="D25" s="250"/>
      <c r="E25" s="227"/>
      <c r="F25" s="228" t="s">
        <v>17</v>
      </c>
      <c r="G25" s="229"/>
      <c r="H25" s="230"/>
      <c r="I25" s="179">
        <v>0</v>
      </c>
      <c r="J25" s="257"/>
      <c r="K25" s="221"/>
      <c r="L25" s="224"/>
      <c r="M25" s="210"/>
    </row>
    <row r="26" spans="2:13" s="175" customFormat="1" ht="65.099999999999994" customHeight="1" thickTop="1" x14ac:dyDescent="0.15">
      <c r="B26" s="239" t="s">
        <v>33</v>
      </c>
      <c r="C26" s="206" t="s">
        <v>33</v>
      </c>
      <c r="D26" s="222" t="s">
        <v>201</v>
      </c>
      <c r="E26" s="222" t="s">
        <v>34</v>
      </c>
      <c r="F26" s="254" t="s">
        <v>249</v>
      </c>
      <c r="G26" s="255"/>
      <c r="H26" s="256"/>
      <c r="I26" s="180">
        <v>20</v>
      </c>
      <c r="J26" s="249">
        <v>20</v>
      </c>
      <c r="K26" s="249">
        <f>SUM(J26:J30)</f>
        <v>25</v>
      </c>
      <c r="L26" s="222" t="s">
        <v>35</v>
      </c>
      <c r="M26" s="260" t="s">
        <v>248</v>
      </c>
    </row>
    <row r="27" spans="2:13" s="175" customFormat="1" ht="65.099999999999994" customHeight="1" x14ac:dyDescent="0.15">
      <c r="B27" s="240"/>
      <c r="C27" s="207"/>
      <c r="D27" s="216"/>
      <c r="E27" s="216"/>
      <c r="F27" s="231" t="s">
        <v>28</v>
      </c>
      <c r="G27" s="232"/>
      <c r="H27" s="233"/>
      <c r="I27" s="179">
        <v>0</v>
      </c>
      <c r="J27" s="218"/>
      <c r="K27" s="258"/>
      <c r="L27" s="223"/>
      <c r="M27" s="212"/>
    </row>
    <row r="28" spans="2:13" s="175" customFormat="1" ht="35.1" customHeight="1" x14ac:dyDescent="0.15">
      <c r="B28" s="240"/>
      <c r="C28" s="207"/>
      <c r="D28" s="215" t="s">
        <v>212</v>
      </c>
      <c r="E28" s="215" t="s">
        <v>36</v>
      </c>
      <c r="F28" s="251" t="s">
        <v>37</v>
      </c>
      <c r="G28" s="252"/>
      <c r="H28" s="253"/>
      <c r="I28" s="181">
        <v>5</v>
      </c>
      <c r="J28" s="217">
        <v>5</v>
      </c>
      <c r="K28" s="258"/>
      <c r="L28" s="223"/>
      <c r="M28" s="246" t="s">
        <v>233</v>
      </c>
    </row>
    <row r="29" spans="2:13" s="175" customFormat="1" ht="35.1" customHeight="1" x14ac:dyDescent="0.15">
      <c r="B29" s="240"/>
      <c r="C29" s="207"/>
      <c r="D29" s="223"/>
      <c r="E29" s="223"/>
      <c r="F29" s="231" t="s">
        <v>38</v>
      </c>
      <c r="G29" s="232"/>
      <c r="H29" s="233"/>
      <c r="I29" s="182">
        <v>3</v>
      </c>
      <c r="J29" s="258"/>
      <c r="K29" s="258"/>
      <c r="L29" s="223"/>
      <c r="M29" s="247"/>
    </row>
    <row r="30" spans="2:13" s="175" customFormat="1" ht="35.1" customHeight="1" thickBot="1" x14ac:dyDescent="0.2">
      <c r="B30" s="241"/>
      <c r="C30" s="208"/>
      <c r="D30" s="224"/>
      <c r="E30" s="224"/>
      <c r="F30" s="243" t="s">
        <v>39</v>
      </c>
      <c r="G30" s="244"/>
      <c r="H30" s="245"/>
      <c r="I30" s="183">
        <v>0</v>
      </c>
      <c r="J30" s="259"/>
      <c r="K30" s="259"/>
      <c r="L30" s="224"/>
      <c r="M30" s="248"/>
    </row>
    <row r="31" spans="2:13" s="175" customFormat="1" ht="20.100000000000001" customHeight="1" thickTop="1" x14ac:dyDescent="0.15">
      <c r="B31" s="239" t="s">
        <v>40</v>
      </c>
      <c r="C31" s="206" t="s">
        <v>46</v>
      </c>
      <c r="D31" s="265" t="s">
        <v>41</v>
      </c>
      <c r="E31" s="265" t="s">
        <v>240</v>
      </c>
      <c r="F31" s="190" t="s">
        <v>47</v>
      </c>
      <c r="G31" s="191" t="s">
        <v>216</v>
      </c>
      <c r="H31" s="192" t="s">
        <v>217</v>
      </c>
      <c r="I31" s="268" t="s">
        <v>256</v>
      </c>
      <c r="J31" s="272">
        <v>80</v>
      </c>
      <c r="K31" s="249">
        <f>SUM(J31:J36)</f>
        <v>80</v>
      </c>
      <c r="L31" s="222" t="s">
        <v>48</v>
      </c>
      <c r="M31" s="262" t="s">
        <v>243</v>
      </c>
    </row>
    <row r="32" spans="2:13" s="175" customFormat="1" ht="20.100000000000001" customHeight="1" x14ac:dyDescent="0.15">
      <c r="B32" s="240"/>
      <c r="C32" s="207"/>
      <c r="D32" s="266"/>
      <c r="E32" s="266"/>
      <c r="F32" s="193" t="s">
        <v>42</v>
      </c>
      <c r="G32" s="194">
        <v>30</v>
      </c>
      <c r="H32" s="194">
        <v>20</v>
      </c>
      <c r="I32" s="269"/>
      <c r="J32" s="273"/>
      <c r="K32" s="258"/>
      <c r="L32" s="223"/>
      <c r="M32" s="263"/>
    </row>
    <row r="33" spans="1:14" s="175" customFormat="1" ht="20.100000000000001" customHeight="1" x14ac:dyDescent="0.15">
      <c r="B33" s="240"/>
      <c r="C33" s="207"/>
      <c r="D33" s="266"/>
      <c r="E33" s="266"/>
      <c r="F33" s="195" t="s">
        <v>43</v>
      </c>
      <c r="G33" s="194">
        <v>25</v>
      </c>
      <c r="H33" s="194">
        <v>15</v>
      </c>
      <c r="I33" s="270"/>
      <c r="J33" s="273"/>
      <c r="K33" s="258"/>
      <c r="L33" s="223"/>
      <c r="M33" s="263"/>
    </row>
    <row r="34" spans="1:14" s="175" customFormat="1" ht="20.100000000000001" customHeight="1" x14ac:dyDescent="0.15">
      <c r="B34" s="240"/>
      <c r="C34" s="207"/>
      <c r="D34" s="266"/>
      <c r="E34" s="266"/>
      <c r="F34" s="195" t="s">
        <v>44</v>
      </c>
      <c r="G34" s="194">
        <v>20</v>
      </c>
      <c r="H34" s="194">
        <v>10</v>
      </c>
      <c r="I34" s="270"/>
      <c r="J34" s="273"/>
      <c r="K34" s="258"/>
      <c r="L34" s="223"/>
      <c r="M34" s="263"/>
    </row>
    <row r="35" spans="1:14" s="175" customFormat="1" ht="20.100000000000001" customHeight="1" x14ac:dyDescent="0.15">
      <c r="B35" s="240"/>
      <c r="C35" s="207"/>
      <c r="D35" s="266"/>
      <c r="E35" s="266"/>
      <c r="F35" s="195" t="s">
        <v>45</v>
      </c>
      <c r="G35" s="194">
        <v>15</v>
      </c>
      <c r="H35" s="194">
        <v>5</v>
      </c>
      <c r="I35" s="270"/>
      <c r="J35" s="273"/>
      <c r="K35" s="258"/>
      <c r="L35" s="223"/>
      <c r="M35" s="263"/>
    </row>
    <row r="36" spans="1:14" s="175" customFormat="1" ht="20.100000000000001" customHeight="1" thickBot="1" x14ac:dyDescent="0.2">
      <c r="B36" s="241"/>
      <c r="C36" s="208"/>
      <c r="D36" s="267"/>
      <c r="E36" s="277"/>
      <c r="F36" s="193" t="s">
        <v>24</v>
      </c>
      <c r="G36" s="194">
        <v>0</v>
      </c>
      <c r="H36" s="194">
        <v>0</v>
      </c>
      <c r="I36" s="271"/>
      <c r="J36" s="274"/>
      <c r="K36" s="258"/>
      <c r="L36" s="216"/>
      <c r="M36" s="264"/>
    </row>
    <row r="37" spans="1:14" s="175" customFormat="1" ht="157.5" customHeight="1" thickTop="1" x14ac:dyDescent="0.15">
      <c r="B37" s="254" t="s">
        <v>179</v>
      </c>
      <c r="C37" s="255"/>
      <c r="D37" s="256"/>
      <c r="E37" s="278" t="s">
        <v>181</v>
      </c>
      <c r="F37" s="279"/>
      <c r="G37" s="279"/>
      <c r="H37" s="280"/>
      <c r="I37" s="196" t="s">
        <v>213</v>
      </c>
      <c r="J37" s="197"/>
      <c r="K37" s="198"/>
      <c r="L37" s="190" t="s">
        <v>49</v>
      </c>
      <c r="M37" s="199" t="s">
        <v>50</v>
      </c>
    </row>
    <row r="38" spans="1:14" s="175" customFormat="1" ht="157.5" customHeight="1" x14ac:dyDescent="0.15">
      <c r="B38" s="226" t="s">
        <v>173</v>
      </c>
      <c r="C38" s="226"/>
      <c r="D38" s="226"/>
      <c r="E38" s="275" t="s">
        <v>178</v>
      </c>
      <c r="F38" s="275"/>
      <c r="G38" s="275"/>
      <c r="H38" s="275"/>
      <c r="I38" s="200" t="s">
        <v>214</v>
      </c>
      <c r="J38" s="201"/>
      <c r="K38" s="202"/>
      <c r="L38" s="193" t="s">
        <v>174</v>
      </c>
      <c r="M38" s="203" t="s">
        <v>180</v>
      </c>
    </row>
    <row r="39" spans="1:14" s="175" customFormat="1" ht="45" customHeight="1" x14ac:dyDescent="0.15">
      <c r="I39" s="184" t="s">
        <v>51</v>
      </c>
      <c r="J39" s="105">
        <f>SUM(K5:K36)</f>
        <v>153</v>
      </c>
      <c r="K39" s="185"/>
      <c r="L39" s="186"/>
      <c r="M39" s="204" t="s">
        <v>52</v>
      </c>
    </row>
    <row r="40" spans="1:14" s="175" customFormat="1" ht="45" customHeight="1" x14ac:dyDescent="0.15">
      <c r="I40" s="184" t="s">
        <v>53</v>
      </c>
      <c r="J40" s="205">
        <f>IF(B2="簡易型Ｂ",20,IF(B2="標準型",35,"型選択"))</f>
        <v>20</v>
      </c>
      <c r="K40" s="185"/>
      <c r="L40" s="186"/>
    </row>
    <row r="41" spans="1:14" s="175" customFormat="1" ht="14.25" x14ac:dyDescent="0.15">
      <c r="I41" s="187"/>
      <c r="J41" s="186"/>
      <c r="L41" s="186"/>
    </row>
    <row r="42" spans="1:14" s="175" customFormat="1" ht="66.599999999999994" customHeight="1" x14ac:dyDescent="0.15">
      <c r="B42" s="275" t="s">
        <v>54</v>
      </c>
      <c r="C42" s="275"/>
      <c r="D42" s="275"/>
      <c r="E42" s="275" t="s">
        <v>55</v>
      </c>
      <c r="F42" s="275"/>
      <c r="G42" s="275"/>
      <c r="H42" s="275"/>
      <c r="I42" s="275"/>
      <c r="J42" s="275"/>
      <c r="K42" s="275"/>
      <c r="L42" s="276"/>
      <c r="M42" s="276"/>
    </row>
    <row r="43" spans="1:14" ht="23.25" customHeight="1" x14ac:dyDescent="0.15">
      <c r="C43" s="175"/>
      <c r="D43" s="175"/>
      <c r="E43" s="175"/>
    </row>
    <row r="44" spans="1:14" x14ac:dyDescent="0.15">
      <c r="E44" s="106"/>
      <c r="K44" s="107"/>
    </row>
    <row r="45" spans="1:14" s="170" customFormat="1" x14ac:dyDescent="0.15">
      <c r="A45" s="168"/>
      <c r="B45" s="168"/>
      <c r="C45" s="168"/>
      <c r="D45" s="168"/>
      <c r="E45" s="261"/>
      <c r="F45" s="261"/>
      <c r="G45" s="168"/>
      <c r="H45" s="168"/>
      <c r="I45" s="168"/>
      <c r="J45" s="168"/>
      <c r="K45" s="168"/>
      <c r="M45" s="168"/>
      <c r="N45" s="168"/>
    </row>
    <row r="46" spans="1:14" s="170" customFormat="1" x14ac:dyDescent="0.15">
      <c r="A46" s="168"/>
      <c r="B46" s="168"/>
      <c r="C46" s="168"/>
      <c r="D46" s="168"/>
      <c r="E46" s="168"/>
      <c r="F46" s="168"/>
      <c r="G46" s="168"/>
      <c r="H46" s="168"/>
      <c r="I46" s="168"/>
      <c r="K46" s="168"/>
      <c r="M46" s="168"/>
      <c r="N46" s="168"/>
    </row>
    <row r="47" spans="1:14" s="170" customFormat="1" x14ac:dyDescent="0.15">
      <c r="A47" s="168"/>
      <c r="B47" s="168"/>
      <c r="C47" s="168"/>
      <c r="D47" s="168"/>
      <c r="E47" s="168"/>
      <c r="F47" s="168"/>
      <c r="G47" s="168"/>
      <c r="H47" s="168"/>
      <c r="I47" s="168"/>
      <c r="K47" s="168"/>
      <c r="M47" s="168"/>
      <c r="N47" s="168"/>
    </row>
  </sheetData>
  <sheetProtection selectLockedCells="1" selectUnlockedCells="1"/>
  <mergeCells count="95">
    <mergeCell ref="M3:M4"/>
    <mergeCell ref="L3:L4"/>
    <mergeCell ref="M8:M9"/>
    <mergeCell ref="I3:K3"/>
    <mergeCell ref="J14:J19"/>
    <mergeCell ref="J10:J13"/>
    <mergeCell ref="M10:M13"/>
    <mergeCell ref="J8:J9"/>
    <mergeCell ref="M14:M19"/>
    <mergeCell ref="M5:M7"/>
    <mergeCell ref="J5:J7"/>
    <mergeCell ref="F20:H20"/>
    <mergeCell ref="D5:D9"/>
    <mergeCell ref="E5:E7"/>
    <mergeCell ref="F6:H6"/>
    <mergeCell ref="C20:C25"/>
    <mergeCell ref="D22:D23"/>
    <mergeCell ref="F24:H24"/>
    <mergeCell ref="F7:H7"/>
    <mergeCell ref="F18:H18"/>
    <mergeCell ref="F15:H15"/>
    <mergeCell ref="F17:H17"/>
    <mergeCell ref="F21:H21"/>
    <mergeCell ref="D10:D13"/>
    <mergeCell ref="C5:C13"/>
    <mergeCell ref="F19:H19"/>
    <mergeCell ref="B2:C2"/>
    <mergeCell ref="D3:D4"/>
    <mergeCell ref="B3:C4"/>
    <mergeCell ref="F14:I14"/>
    <mergeCell ref="E3:E4"/>
    <mergeCell ref="F8:H8"/>
    <mergeCell ref="F12:H12"/>
    <mergeCell ref="F10:H10"/>
    <mergeCell ref="F9:H9"/>
    <mergeCell ref="E10:E13"/>
    <mergeCell ref="E14:E19"/>
    <mergeCell ref="F16:H16"/>
    <mergeCell ref="F11:H11"/>
    <mergeCell ref="F13:H13"/>
    <mergeCell ref="F3:H4"/>
    <mergeCell ref="F5:H5"/>
    <mergeCell ref="E45:F45"/>
    <mergeCell ref="M31:M36"/>
    <mergeCell ref="B31:B36"/>
    <mergeCell ref="C31:C36"/>
    <mergeCell ref="D31:D36"/>
    <mergeCell ref="I31:I36"/>
    <mergeCell ref="J31:J36"/>
    <mergeCell ref="K31:K36"/>
    <mergeCell ref="B42:D42"/>
    <mergeCell ref="E42:M42"/>
    <mergeCell ref="E31:E36"/>
    <mergeCell ref="E37:H37"/>
    <mergeCell ref="B37:D37"/>
    <mergeCell ref="L31:L36"/>
    <mergeCell ref="B38:D38"/>
    <mergeCell ref="E38:H38"/>
    <mergeCell ref="K26:K30"/>
    <mergeCell ref="L26:L30"/>
    <mergeCell ref="M26:M27"/>
    <mergeCell ref="E26:E27"/>
    <mergeCell ref="D26:D27"/>
    <mergeCell ref="C26:C30"/>
    <mergeCell ref="B26:B30"/>
    <mergeCell ref="M22:M23"/>
    <mergeCell ref="F30:H30"/>
    <mergeCell ref="M28:M30"/>
    <mergeCell ref="J26:J27"/>
    <mergeCell ref="D24:D25"/>
    <mergeCell ref="F27:H27"/>
    <mergeCell ref="E28:E30"/>
    <mergeCell ref="F29:H29"/>
    <mergeCell ref="F28:H28"/>
    <mergeCell ref="F26:H26"/>
    <mergeCell ref="D28:D30"/>
    <mergeCell ref="J24:J25"/>
    <mergeCell ref="J22:J23"/>
    <mergeCell ref="J28:J30"/>
    <mergeCell ref="B5:B25"/>
    <mergeCell ref="M24:M25"/>
    <mergeCell ref="M20:M21"/>
    <mergeCell ref="D20:D21"/>
    <mergeCell ref="E20:E21"/>
    <mergeCell ref="J20:J21"/>
    <mergeCell ref="K5:K25"/>
    <mergeCell ref="L5:L25"/>
    <mergeCell ref="E8:E9"/>
    <mergeCell ref="D14:D19"/>
    <mergeCell ref="E24:E25"/>
    <mergeCell ref="F25:H25"/>
    <mergeCell ref="F22:H22"/>
    <mergeCell ref="E22:E23"/>
    <mergeCell ref="F23:H23"/>
    <mergeCell ref="C14:C19"/>
  </mergeCells>
  <phoneticPr fontId="2"/>
  <conditionalFormatting sqref="J40">
    <cfRule type="expression" dxfId="26" priority="1" stopIfTrue="1">
      <formula>$J$40="型選択"</formula>
    </cfRule>
  </conditionalFormatting>
  <dataValidations count="1">
    <dataValidation type="list" allowBlank="1" showInputMessage="1" showErrorMessage="1" sqref="B2:C2" xr:uid="{00000000-0002-0000-0100-000000000000}">
      <formula1>"簡易型Ｂ,標準型"</formula1>
    </dataValidation>
  </dataValidations>
  <printOptions horizontalCentered="1"/>
  <pageMargins left="0.39370078740157483" right="0.39370078740157483" top="0.39370078740157483" bottom="0.19685039370078741" header="0.19685039370078741" footer="0.27559055118110237"/>
  <pageSetup paperSize="8" scale="36" fitToWidth="0"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topLeftCell="A22" zoomScaleNormal="100" zoomScaleSheetLayoutView="100" workbookViewId="0">
      <selection activeCell="AJ18" sqref="AJ18"/>
    </sheetView>
  </sheetViews>
  <sheetFormatPr defaultColWidth="3.125" defaultRowHeight="18" customHeight="1" x14ac:dyDescent="0.15"/>
  <cols>
    <col min="1" max="16384" width="3.125" style="151"/>
  </cols>
  <sheetData>
    <row r="3" spans="1:27" ht="18" customHeight="1" x14ac:dyDescent="0.15">
      <c r="AA3" s="152" t="s">
        <v>56</v>
      </c>
    </row>
    <row r="5" spans="1:27" ht="18" customHeight="1" x14ac:dyDescent="0.15">
      <c r="A5" s="310" t="s">
        <v>57</v>
      </c>
      <c r="B5" s="310"/>
      <c r="C5" s="310"/>
      <c r="D5" s="310"/>
      <c r="E5" s="310"/>
      <c r="F5" s="310"/>
      <c r="G5" s="310"/>
      <c r="H5" s="310"/>
      <c r="I5" s="310"/>
      <c r="J5" s="310"/>
      <c r="K5" s="310"/>
      <c r="L5" s="310"/>
      <c r="M5" s="310"/>
      <c r="N5" s="310"/>
      <c r="O5" s="310"/>
      <c r="P5" s="310"/>
      <c r="Q5" s="310"/>
      <c r="R5" s="310"/>
      <c r="S5" s="310"/>
      <c r="T5" s="310"/>
      <c r="U5" s="310"/>
      <c r="V5" s="310"/>
      <c r="W5" s="310"/>
      <c r="X5" s="310"/>
      <c r="Y5" s="310"/>
      <c r="Z5" s="310"/>
      <c r="AA5" s="310"/>
    </row>
    <row r="6" spans="1:27" ht="18" customHeight="1" x14ac:dyDescent="0.15">
      <c r="A6" s="310"/>
      <c r="B6" s="310"/>
      <c r="C6" s="310"/>
      <c r="D6" s="310"/>
      <c r="E6" s="310"/>
      <c r="F6" s="310"/>
      <c r="G6" s="310"/>
      <c r="H6" s="310"/>
      <c r="I6" s="310"/>
      <c r="J6" s="310"/>
      <c r="K6" s="310"/>
      <c r="L6" s="310"/>
      <c r="M6" s="310"/>
      <c r="N6" s="310"/>
      <c r="O6" s="310"/>
      <c r="P6" s="310"/>
      <c r="Q6" s="310"/>
      <c r="R6" s="310"/>
      <c r="S6" s="310"/>
      <c r="T6" s="310"/>
      <c r="U6" s="310"/>
      <c r="V6" s="310"/>
      <c r="W6" s="310"/>
      <c r="X6" s="310"/>
      <c r="Y6" s="310"/>
      <c r="Z6" s="310"/>
      <c r="AA6" s="310"/>
    </row>
    <row r="9" spans="1:27" ht="18" customHeight="1" x14ac:dyDescent="0.15">
      <c r="B9" s="309" t="s">
        <v>58</v>
      </c>
      <c r="C9" s="309"/>
      <c r="D9" s="309"/>
      <c r="E9" s="309"/>
      <c r="F9" s="309"/>
      <c r="H9" s="151" t="s">
        <v>59</v>
      </c>
    </row>
    <row r="11" spans="1:27" ht="18" customHeight="1" x14ac:dyDescent="0.15">
      <c r="O11" s="151" t="s">
        <v>60</v>
      </c>
    </row>
    <row r="13" spans="1:27" ht="18" customHeight="1" x14ac:dyDescent="0.15">
      <c r="O13" s="151" t="s">
        <v>61</v>
      </c>
    </row>
    <row r="15" spans="1:27" ht="18" customHeight="1" x14ac:dyDescent="0.15">
      <c r="O15" s="151" t="s">
        <v>62</v>
      </c>
    </row>
    <row r="18" spans="2:20" ht="18" customHeight="1" x14ac:dyDescent="0.15">
      <c r="E18" s="152" t="s">
        <v>63</v>
      </c>
      <c r="F18" s="151" t="s">
        <v>64</v>
      </c>
      <c r="G18" s="151" t="s">
        <v>257</v>
      </c>
      <c r="I18" s="153"/>
      <c r="J18" s="153"/>
      <c r="K18" s="153"/>
      <c r="L18" s="153"/>
      <c r="M18" s="153"/>
      <c r="N18" s="153"/>
      <c r="O18" s="153"/>
      <c r="P18" s="153"/>
      <c r="Q18" s="153"/>
      <c r="R18" s="153"/>
      <c r="S18" s="153"/>
      <c r="T18" s="153"/>
    </row>
    <row r="19" spans="2:20" ht="18" customHeight="1" x14ac:dyDescent="0.15">
      <c r="G19" s="151" t="s">
        <v>258</v>
      </c>
      <c r="I19" s="153"/>
      <c r="J19" s="153"/>
      <c r="K19" s="153"/>
      <c r="L19" s="153"/>
      <c r="M19" s="153"/>
      <c r="N19" s="153"/>
      <c r="O19" s="153"/>
      <c r="P19" s="153"/>
      <c r="Q19" s="153"/>
      <c r="R19" s="153"/>
      <c r="S19" s="153"/>
      <c r="T19" s="153"/>
    </row>
    <row r="20" spans="2:20" ht="18" customHeight="1" x14ac:dyDescent="0.15">
      <c r="G20" s="153"/>
      <c r="H20" s="153"/>
      <c r="I20" s="153"/>
      <c r="J20" s="153"/>
      <c r="K20" s="153"/>
      <c r="L20" s="153"/>
      <c r="M20" s="153"/>
      <c r="N20" s="153"/>
      <c r="O20" s="153"/>
      <c r="P20" s="153"/>
      <c r="Q20" s="153"/>
      <c r="R20" s="153"/>
      <c r="S20" s="153"/>
      <c r="T20" s="153"/>
    </row>
    <row r="21" spans="2:20" ht="18" customHeight="1" x14ac:dyDescent="0.15">
      <c r="E21" s="152"/>
      <c r="G21" s="153"/>
      <c r="H21" s="153"/>
      <c r="I21" s="153"/>
      <c r="J21" s="153"/>
      <c r="K21" s="153"/>
      <c r="L21" s="153"/>
      <c r="M21" s="153"/>
      <c r="N21" s="153"/>
      <c r="O21" s="153"/>
      <c r="P21" s="153"/>
      <c r="Q21" s="153"/>
      <c r="R21" s="153"/>
      <c r="S21" s="153"/>
      <c r="T21" s="153"/>
    </row>
    <row r="22" spans="2:20" ht="18" customHeight="1" x14ac:dyDescent="0.15">
      <c r="G22" s="153"/>
      <c r="H22" s="153"/>
      <c r="I22" s="153"/>
      <c r="J22" s="153"/>
      <c r="K22" s="153"/>
      <c r="L22" s="153"/>
      <c r="M22" s="153"/>
      <c r="N22" s="153"/>
      <c r="O22" s="153"/>
      <c r="P22" s="153"/>
      <c r="Q22" s="153"/>
      <c r="R22" s="153"/>
      <c r="S22" s="153"/>
      <c r="T22" s="153"/>
    </row>
    <row r="25" spans="2:20" ht="18" customHeight="1" x14ac:dyDescent="0.15">
      <c r="B25" s="151" t="s">
        <v>65</v>
      </c>
    </row>
    <row r="26" spans="2:20" ht="18" customHeight="1" x14ac:dyDescent="0.15">
      <c r="B26" s="151" t="s">
        <v>66</v>
      </c>
    </row>
    <row r="27" spans="2:20" ht="18" customHeight="1" x14ac:dyDescent="0.15">
      <c r="B27" s="151" t="s">
        <v>67</v>
      </c>
    </row>
    <row r="30" spans="2:20" ht="18" customHeight="1" x14ac:dyDescent="0.15">
      <c r="C30" s="151" t="s">
        <v>68</v>
      </c>
    </row>
    <row r="31" spans="2:20" ht="18" customHeight="1" x14ac:dyDescent="0.15">
      <c r="D31" s="151" t="s">
        <v>69</v>
      </c>
      <c r="G31" s="151" t="s">
        <v>64</v>
      </c>
      <c r="H31" s="151" t="s">
        <v>70</v>
      </c>
    </row>
    <row r="32" spans="2:20" ht="18" customHeight="1" x14ac:dyDescent="0.15">
      <c r="D32" s="151" t="s">
        <v>71</v>
      </c>
      <c r="G32" s="151" t="s">
        <v>64</v>
      </c>
      <c r="H32" s="151" t="s">
        <v>72</v>
      </c>
    </row>
    <row r="33" spans="1:27" ht="18" customHeight="1" x14ac:dyDescent="0.15">
      <c r="D33" s="151" t="s">
        <v>60</v>
      </c>
      <c r="G33" s="151" t="s">
        <v>64</v>
      </c>
      <c r="H33" s="151" t="s">
        <v>73</v>
      </c>
    </row>
    <row r="34" spans="1:27" ht="18" customHeight="1" x14ac:dyDescent="0.15">
      <c r="D34" s="151" t="s">
        <v>74</v>
      </c>
      <c r="G34" s="151" t="s">
        <v>64</v>
      </c>
      <c r="H34" s="151" t="s">
        <v>75</v>
      </c>
    </row>
    <row r="35" spans="1:27" ht="18" customHeight="1" x14ac:dyDescent="0.15">
      <c r="D35" s="151" t="s">
        <v>76</v>
      </c>
      <c r="G35" s="151" t="s">
        <v>64</v>
      </c>
      <c r="H35" s="151" t="s">
        <v>75</v>
      </c>
    </row>
    <row r="36" spans="1:27" ht="18" customHeight="1" x14ac:dyDescent="0.15">
      <c r="D36" s="151" t="s">
        <v>77</v>
      </c>
      <c r="G36" s="151" t="s">
        <v>64</v>
      </c>
      <c r="H36" s="154"/>
    </row>
    <row r="44" spans="1:27" ht="18" customHeight="1" x14ac:dyDescent="0.15">
      <c r="A44" s="155"/>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41"/>
  <sheetViews>
    <sheetView view="pageBreakPreview" topLeftCell="A16" zoomScale="70" zoomScaleNormal="71" zoomScaleSheetLayoutView="70" workbookViewId="0">
      <selection activeCell="N11" sqref="N11"/>
    </sheetView>
  </sheetViews>
  <sheetFormatPr defaultColWidth="8.875" defaultRowHeight="13.5" x14ac:dyDescent="0.15"/>
  <cols>
    <col min="1" max="1" width="2.5" style="34" customWidth="1"/>
    <col min="2" max="3" width="6.375" style="34" customWidth="1"/>
    <col min="4" max="4" width="17.625" style="34" customWidth="1"/>
    <col min="5" max="5" width="60.125" style="34" customWidth="1"/>
    <col min="6" max="7" width="10.625" style="34" customWidth="1"/>
    <col min="8" max="8" width="48.875" style="34" bestFit="1" customWidth="1"/>
    <col min="9" max="9" width="20.625" style="85" customWidth="1"/>
    <col min="10" max="10" width="15.625" style="34" customWidth="1"/>
    <col min="11" max="12" width="10.625" style="34" customWidth="1"/>
    <col min="13" max="15" width="8.875" style="34"/>
    <col min="16" max="16" width="10.5" style="34" bestFit="1" customWidth="1"/>
    <col min="17" max="16384" width="8.875" style="34"/>
  </cols>
  <sheetData>
    <row r="1" spans="2:12" ht="30.75" customHeight="1" x14ac:dyDescent="0.15">
      <c r="B1" s="35" t="s">
        <v>220</v>
      </c>
      <c r="C1" s="68"/>
      <c r="D1" s="68"/>
      <c r="G1" s="69"/>
      <c r="H1" s="358"/>
      <c r="I1" s="358"/>
      <c r="J1" s="358"/>
    </row>
    <row r="2" spans="2:12" ht="23.25" x14ac:dyDescent="0.15">
      <c r="B2" s="70"/>
      <c r="C2" s="70"/>
      <c r="D2" s="70"/>
      <c r="E2" s="70"/>
      <c r="F2" s="353" t="s">
        <v>61</v>
      </c>
      <c r="G2" s="354"/>
      <c r="H2" s="359"/>
      <c r="I2" s="360"/>
      <c r="J2" s="361"/>
      <c r="K2" s="71"/>
      <c r="L2" s="71"/>
    </row>
    <row r="3" spans="2:12" ht="20.100000000000001" customHeight="1" x14ac:dyDescent="0.15">
      <c r="B3" s="330" t="s">
        <v>2</v>
      </c>
      <c r="C3" s="331"/>
      <c r="D3" s="320" t="s">
        <v>3</v>
      </c>
      <c r="E3" s="320" t="s">
        <v>4</v>
      </c>
      <c r="F3" s="320" t="s">
        <v>6</v>
      </c>
      <c r="G3" s="356" t="s">
        <v>78</v>
      </c>
      <c r="H3" s="357"/>
      <c r="I3" s="337" t="s">
        <v>79</v>
      </c>
      <c r="J3" s="363" t="s">
        <v>80</v>
      </c>
    </row>
    <row r="4" spans="2:12" ht="43.5" customHeight="1" thickBot="1" x14ac:dyDescent="0.2">
      <c r="B4" s="332"/>
      <c r="C4" s="333"/>
      <c r="D4" s="321"/>
      <c r="E4" s="321"/>
      <c r="F4" s="321"/>
      <c r="G4" s="72" t="s">
        <v>9</v>
      </c>
      <c r="H4" s="148" t="s">
        <v>81</v>
      </c>
      <c r="I4" s="362"/>
      <c r="J4" s="364"/>
    </row>
    <row r="5" spans="2:12" ht="39" customHeight="1" thickTop="1" x14ac:dyDescent="0.15">
      <c r="B5" s="382" t="str">
        <f>IF('評価項目(標準)'!B5="","",+'評価項目(標準)'!B5)</f>
        <v>企　業　の　能　力　等</v>
      </c>
      <c r="C5" s="390" t="str">
        <f>IF(+'評価項目(標準)'!C5="","",+'評価項目(標準)'!C5)</f>
        <v>地域精通度・貢献度</v>
      </c>
      <c r="D5" s="395" t="str">
        <f>IF(+'評価項目(標準)'!D5="","",+'評価項目(標準)'!D5)</f>
        <v>地域精通度</v>
      </c>
      <c r="E5" s="334" t="str">
        <f>IF(+'評価項目(標準)'!E5="","",+'評価項目(標準)'!E5)</f>
        <v>本店等所在地</v>
      </c>
      <c r="F5" s="351">
        <f>+IF(+'評価項目(標準)'!J5="","",+'評価項目(標準)'!J5)</f>
        <v>6</v>
      </c>
      <c r="G5" s="73">
        <f>+IF(+'評価項目(標準)'!I5="","",+'評価項目(標準)'!I5)</f>
        <v>6</v>
      </c>
      <c r="H5" s="149" t="str">
        <f>+IF(+'評価項目(標準)'!F5="","",+'評価項目(標準)'!F5)</f>
        <v>管内業者
伊勢建設事務所管内に本店及び建設業法上の主たる営業所あり</v>
      </c>
      <c r="I5" s="355"/>
      <c r="J5" s="352" t="str">
        <f>IF(I5="","",VLOOKUP(I5,'評価項目(標準)'!F5:I7,4,FALSE))</f>
        <v/>
      </c>
    </row>
    <row r="6" spans="2:12" ht="39" customHeight="1" x14ac:dyDescent="0.15">
      <c r="B6" s="383"/>
      <c r="C6" s="391"/>
      <c r="D6" s="389"/>
      <c r="E6" s="335"/>
      <c r="F6" s="343"/>
      <c r="G6" s="74">
        <f>+IF(+'評価項目(標準)'!I6="","",+'評価項目(標準)'!I6)</f>
        <v>3</v>
      </c>
      <c r="H6" s="145" t="str">
        <f>+IF(+'評価項目(標準)'!F6="","",+'評価項目(標準)'!F6)</f>
        <v>県内業者
県内に本店及び建設業法上の主たる営業所あり</v>
      </c>
      <c r="I6" s="348"/>
      <c r="J6" s="349"/>
    </row>
    <row r="7" spans="2:12" ht="39" customHeight="1" x14ac:dyDescent="0.15">
      <c r="B7" s="383"/>
      <c r="C7" s="391"/>
      <c r="D7" s="389"/>
      <c r="E7" s="336"/>
      <c r="F7" s="344"/>
      <c r="G7" s="74">
        <f>+IF(+'評価項目(標準)'!I7="","",+'評価項目(標準)'!I7)</f>
        <v>0</v>
      </c>
      <c r="H7" s="145" t="str">
        <f>+IF(+'評価項目(標準)'!F7="","",+'評価項目(標準)'!F7)</f>
        <v>準県内業者
県外に本店を有し、県内に建設業法上の営業所あり</v>
      </c>
      <c r="I7" s="316"/>
      <c r="J7" s="312"/>
    </row>
    <row r="8" spans="2:12" ht="31.5" customHeight="1" x14ac:dyDescent="0.15">
      <c r="B8" s="383"/>
      <c r="C8" s="391"/>
      <c r="D8" s="389"/>
      <c r="E8" s="322" t="str">
        <f>IF(+'評価項目(標準)'!E8="","",+'評価項目(標準)'!E8)</f>
        <v>施工箇所地域における工事実績</v>
      </c>
      <c r="F8" s="373">
        <f>+IF(+'評価項目(標準)'!J8="","",+'評価項目(標準)'!J8)</f>
        <v>3</v>
      </c>
      <c r="G8" s="75">
        <f>+IF(+'評価項目(標準)'!I8="","",+'評価項目(標準)'!I8)</f>
        <v>3</v>
      </c>
      <c r="H8" s="150" t="str">
        <f>+IF(+'評価項目(標準)'!F8="","",+'評価項目(標準)'!F8)</f>
        <v>伊勢建設事務所管内における工事実績あり</v>
      </c>
      <c r="I8" s="315"/>
      <c r="J8" s="342" t="str">
        <f>IF(I8="","",IF(I8=H8,G8,IF(I8=H9,G9)))</f>
        <v/>
      </c>
    </row>
    <row r="9" spans="2:12" ht="31.5" customHeight="1" x14ac:dyDescent="0.15">
      <c r="B9" s="383"/>
      <c r="C9" s="391"/>
      <c r="D9" s="339"/>
      <c r="E9" s="323"/>
      <c r="F9" s="374"/>
      <c r="G9" s="75">
        <f>+IF(+'評価項目(標準)'!I9="","",+'評価項目(標準)'!I9)</f>
        <v>0</v>
      </c>
      <c r="H9" s="150" t="str">
        <f>+IF(+'評価項目(標準)'!F9="","",+'評価項目(標準)'!F9)</f>
        <v>工事実績なし</v>
      </c>
      <c r="I9" s="316"/>
      <c r="J9" s="344"/>
    </row>
    <row r="10" spans="2:12" ht="31.5" customHeight="1" x14ac:dyDescent="0.15">
      <c r="B10" s="383"/>
      <c r="C10" s="391"/>
      <c r="D10" s="388" t="str">
        <f>IF(+'評価項目(標準)'!D10="","",+'評価項目(標準)'!D10)</f>
        <v>地域貢献度</v>
      </c>
      <c r="E10" s="337" t="str">
        <f>IF(+'評価項目(標準)'!E10="","",+'評価項目(標準)'!E10)</f>
        <v>災害協定の評価</v>
      </c>
      <c r="F10" s="366">
        <f>+IF(+'評価項目(標準)'!J10="","",+'評価項目(標準)'!J10)</f>
        <v>7</v>
      </c>
      <c r="G10" s="162">
        <f>+IF(+'評価項目(標準)'!I10="","",+'評価項目(標準)'!I10)</f>
        <v>7</v>
      </c>
      <c r="H10" s="163" t="str">
        <f>+IF(+'評価項目(標準)'!F10="","",+'評価項目(標準)'!F10)</f>
        <v>災害協定に基づく訓練１への参加実績あり</v>
      </c>
      <c r="I10" s="315"/>
      <c r="J10" s="311" t="str">
        <f>IF(I10="","",VLOOKUP(I10,'評価項目(標準)'!F10:I13,4,FALSE))</f>
        <v/>
      </c>
    </row>
    <row r="11" spans="2:12" ht="31.5" customHeight="1" x14ac:dyDescent="0.15">
      <c r="B11" s="383"/>
      <c r="C11" s="391"/>
      <c r="D11" s="389"/>
      <c r="E11" s="350"/>
      <c r="F11" s="372"/>
      <c r="G11" s="162">
        <f>+IF(+'評価項目(標準)'!I11="","",+'評価項目(標準)'!I11)</f>
        <v>5</v>
      </c>
      <c r="H11" s="163" t="str">
        <f>+IF(+'評価項目(標準)'!F11="","",+'評価項目(標準)'!F11)</f>
        <v>災害協定に基づく訓練２への参加実績あり</v>
      </c>
      <c r="I11" s="348"/>
      <c r="J11" s="349"/>
    </row>
    <row r="12" spans="2:12" ht="31.5" customHeight="1" x14ac:dyDescent="0.15">
      <c r="B12" s="383"/>
      <c r="C12" s="391"/>
      <c r="D12" s="389"/>
      <c r="E12" s="350"/>
      <c r="F12" s="372"/>
      <c r="G12" s="162">
        <f>+IF(+'評価項目(標準)'!I12="","",+'評価項目(標準)'!I12)</f>
        <v>3</v>
      </c>
      <c r="H12" s="164" t="str">
        <f>+IF(+'評価項目(標準)'!F12="","",+'評価項目(標準)'!F12)</f>
        <v>防災協定の締結実績あり</v>
      </c>
      <c r="I12" s="348"/>
      <c r="J12" s="349"/>
    </row>
    <row r="13" spans="2:12" ht="31.5" customHeight="1" x14ac:dyDescent="0.15">
      <c r="B13" s="383"/>
      <c r="C13" s="392"/>
      <c r="D13" s="339"/>
      <c r="E13" s="338"/>
      <c r="F13" s="367"/>
      <c r="G13" s="162">
        <f>+IF(+'評価項目(標準)'!I13="","",+'評価項目(標準)'!I13)</f>
        <v>0</v>
      </c>
      <c r="H13" s="164" t="str">
        <f>+IF(+'評価項目(標準)'!F13="","",+'評価項目(標準)'!F13)</f>
        <v>実績なし</v>
      </c>
      <c r="I13" s="316"/>
      <c r="J13" s="312"/>
    </row>
    <row r="14" spans="2:12" ht="35.450000000000003" customHeight="1" x14ac:dyDescent="0.15">
      <c r="B14" s="383"/>
      <c r="C14" s="393" t="str">
        <f>IF(+'評価項目(標準)'!C14="","",+'評価項目(標準)'!C14)</f>
        <v>社会貢献度</v>
      </c>
      <c r="D14" s="320" t="str">
        <f>IF(+'評価項目(標準)'!D14="","",+'評価項目(標準)'!D14)</f>
        <v>社会貢献度</v>
      </c>
      <c r="E14" s="345" t="str">
        <f>IF(+'評価項目(標準)'!E14="","",+'評価項目(標準)'!E14)</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4" s="366">
        <f>+IF(+'評価項目(標準)'!J14="","",+'評価項目(標準)'!J14)</f>
        <v>4</v>
      </c>
      <c r="G14" s="378" t="s">
        <v>202</v>
      </c>
      <c r="H14" s="379"/>
      <c r="I14" s="315"/>
      <c r="J14" s="342" t="str">
        <f>IF(I14="","",IF(I14=H15,G15,IF(I14=H16,G16,IF(I14=H17,G17,IF(I14=H18,G18,IF(I14=H19,G19))))))</f>
        <v/>
      </c>
    </row>
    <row r="15" spans="2:12" ht="35.450000000000003" customHeight="1" x14ac:dyDescent="0.15">
      <c r="B15" s="383"/>
      <c r="C15" s="383"/>
      <c r="D15" s="335"/>
      <c r="E15" s="346"/>
      <c r="F15" s="372"/>
      <c r="G15" s="76">
        <f>+IF(+'評価項目(標準)'!I15="","",+'評価項目(標準)'!I15)</f>
        <v>4</v>
      </c>
      <c r="H15" s="142" t="str">
        <f>+IF(+'評価項目(標準)'!F15="","",+'評価項目(標準)'!F15)</f>
        <v>４点</v>
      </c>
      <c r="I15" s="348"/>
      <c r="J15" s="343"/>
    </row>
    <row r="16" spans="2:12" ht="35.450000000000003" customHeight="1" x14ac:dyDescent="0.15">
      <c r="B16" s="383"/>
      <c r="C16" s="383"/>
      <c r="D16" s="335"/>
      <c r="E16" s="346"/>
      <c r="F16" s="372"/>
      <c r="G16" s="74">
        <f>+IF(+'評価項目(標準)'!I16="","",+'評価項目(標準)'!I16)</f>
        <v>3</v>
      </c>
      <c r="H16" s="143" t="str">
        <f>+IF(+'評価項目(標準)'!F16="","",+'評価項目(標準)'!F16)</f>
        <v>３点</v>
      </c>
      <c r="I16" s="348"/>
      <c r="J16" s="343"/>
    </row>
    <row r="17" spans="2:10" ht="35.450000000000003" customHeight="1" x14ac:dyDescent="0.15">
      <c r="B17" s="383"/>
      <c r="C17" s="383"/>
      <c r="D17" s="335"/>
      <c r="E17" s="346"/>
      <c r="F17" s="372"/>
      <c r="G17" s="74">
        <f>+IF(+'評価項目(標準)'!I17="","",+'評価項目(標準)'!I17)</f>
        <v>2</v>
      </c>
      <c r="H17" s="143" t="str">
        <f>+IF(+'評価項目(標準)'!F17="","",+'評価項目(標準)'!F17)</f>
        <v>２点</v>
      </c>
      <c r="I17" s="348"/>
      <c r="J17" s="343"/>
    </row>
    <row r="18" spans="2:10" ht="35.450000000000003" customHeight="1" x14ac:dyDescent="0.15">
      <c r="B18" s="383"/>
      <c r="C18" s="383"/>
      <c r="D18" s="335"/>
      <c r="E18" s="346"/>
      <c r="F18" s="372"/>
      <c r="G18" s="74">
        <f>+IF(+'評価項目(標準)'!I18="","",+'評価項目(標準)'!I18)</f>
        <v>1</v>
      </c>
      <c r="H18" s="143" t="str">
        <f>+IF(+'評価項目(標準)'!F18="","",+'評価項目(標準)'!F18)</f>
        <v>１点</v>
      </c>
      <c r="I18" s="348"/>
      <c r="J18" s="343"/>
    </row>
    <row r="19" spans="2:10" ht="35.450000000000003" customHeight="1" x14ac:dyDescent="0.15">
      <c r="B19" s="383"/>
      <c r="C19" s="394"/>
      <c r="D19" s="336"/>
      <c r="E19" s="347"/>
      <c r="F19" s="367"/>
      <c r="G19" s="77">
        <f>+IF(+'評価項目(標準)'!I19="","",+'評価項目(標準)'!I19)</f>
        <v>0</v>
      </c>
      <c r="H19" s="143" t="str">
        <f>+IF(+'評価項目(標準)'!F19="","",+'評価項目(標準)'!F19)</f>
        <v>実績（取得点）なし</v>
      </c>
      <c r="I19" s="316"/>
      <c r="J19" s="344"/>
    </row>
    <row r="20" spans="2:10" ht="31.5" customHeight="1" x14ac:dyDescent="0.15">
      <c r="B20" s="383"/>
      <c r="C20" s="393" t="str">
        <f>IF(+'評価項目(標準)'!C20="","",+'評価項目(標準)'!C20)</f>
        <v>企業の技術力等</v>
      </c>
      <c r="D20" s="320" t="str">
        <f>IF(+'評価項目(標準)'!D20="","",+'評価項目(標準)'!D20)</f>
        <v>工事実績</v>
      </c>
      <c r="E20" s="337" t="str">
        <f>IF(+'評価項目(標準)'!E20="","",+'評価項目(標準)'!E20)</f>
        <v>企業の工事実績</v>
      </c>
      <c r="F20" s="366">
        <f>+IF(+'評価項目(標準)'!J20="","",+'評価項目(標準)'!J20)</f>
        <v>20</v>
      </c>
      <c r="G20" s="77">
        <f>+IF(+'評価項目(標準)'!I20="","",+'評価項目(標準)'!I20)</f>
        <v>20</v>
      </c>
      <c r="H20" s="143" t="str">
        <f>+IF(+'評価項目(標準)'!F20="","",+'評価項目(標準)'!F20)</f>
        <v>評価対象工事の実績あり</v>
      </c>
      <c r="I20" s="315"/>
      <c r="J20" s="311" t="str">
        <f>IF(I20="","",VLOOKUP(I20,'評価項目(標準)'!F20:I21,4,FALSE))</f>
        <v/>
      </c>
    </row>
    <row r="21" spans="2:10" ht="31.5" customHeight="1" x14ac:dyDescent="0.15">
      <c r="B21" s="383"/>
      <c r="C21" s="383"/>
      <c r="D21" s="336"/>
      <c r="E21" s="338"/>
      <c r="F21" s="367"/>
      <c r="G21" s="77">
        <f>+IF(+'評価項目(標準)'!I21="","",+'評価項目(標準)'!I21)</f>
        <v>0</v>
      </c>
      <c r="H21" s="143" t="str">
        <f>+IF(+'評価項目(標準)'!F21="","",+'評価項目(標準)'!F21)</f>
        <v>評価対象工事の実績なし</v>
      </c>
      <c r="I21" s="316"/>
      <c r="J21" s="312"/>
    </row>
    <row r="22" spans="2:10" ht="31.5" customHeight="1" x14ac:dyDescent="0.15">
      <c r="B22" s="383"/>
      <c r="C22" s="383"/>
      <c r="D22" s="337" t="str">
        <f>IF(+'評価項目(標準)'!D22="","",+'評価項目(標準)'!D22)</f>
        <v>品質
マネジメント</v>
      </c>
      <c r="E22" s="337" t="str">
        <f>IF(+'評価項目(標準)'!E22="","",+'評価項目(標準)'!E22)</f>
        <v>品質マネジメントシステムの認証</v>
      </c>
      <c r="F22" s="366">
        <f>+IF(+'評価項目(標準)'!J22="","",+'評価項目(標準)'!J22)</f>
        <v>3</v>
      </c>
      <c r="G22" s="77">
        <f>+IF(+'評価項目(標準)'!I22="","",+'評価項目(標準)'!I22)</f>
        <v>3</v>
      </c>
      <c r="H22" s="143" t="str">
        <f>+IF(+'評価項目(標準)'!F22="","",+'評価項目(標準)'!F22)</f>
        <v>有</v>
      </c>
      <c r="I22" s="315"/>
      <c r="J22" s="342" t="str">
        <f>IF(I22="","",IF(I22=H22,G22,IF(I22=H23,G23)))</f>
        <v/>
      </c>
    </row>
    <row r="23" spans="2:10" ht="31.5" customHeight="1" x14ac:dyDescent="0.15">
      <c r="B23" s="383"/>
      <c r="C23" s="383"/>
      <c r="D23" s="335"/>
      <c r="E23" s="338"/>
      <c r="F23" s="367"/>
      <c r="G23" s="77">
        <f>+IF(+'評価項目(標準)'!I23="","",+'評価項目(標準)'!I23)</f>
        <v>0</v>
      </c>
      <c r="H23" s="143" t="str">
        <f>+IF(+'評価項目(標準)'!F23="","",+'評価項目(標準)'!F23)</f>
        <v>無</v>
      </c>
      <c r="I23" s="316"/>
      <c r="J23" s="344"/>
    </row>
    <row r="24" spans="2:10" ht="31.5" customHeight="1" x14ac:dyDescent="0.15">
      <c r="B24" s="383"/>
      <c r="C24" s="383"/>
      <c r="D24" s="337" t="str">
        <f>IF(+'評価項目(標準)'!D24="","",+'評価項目(標準)'!D24)</f>
        <v>労働安全
衛生管理</v>
      </c>
      <c r="E24" s="337" t="str">
        <f>IF(+'評価項目(標準)'!E24="","",+'評価項目(標準)'!E24)</f>
        <v>労働安全衛生マネジメントシステムの認証</v>
      </c>
      <c r="F24" s="366">
        <f>+IF(+'評価項目(標準)'!J24="","",+'評価項目(標準)'!J24)</f>
        <v>5</v>
      </c>
      <c r="G24" s="77">
        <f>+IF(+'評価項目(標準)'!I24="","",+'評価項目(標準)'!I24)</f>
        <v>5</v>
      </c>
      <c r="H24" s="145" t="str">
        <f>IF(+'評価項目(標準)'!F24="","",+'評価項目(標準)'!F24)</f>
        <v>有</v>
      </c>
      <c r="I24" s="317"/>
      <c r="J24" s="342" t="str">
        <f>IF(I24="","",IF(I24=H24,G24,IF(I24=H25,G25)))</f>
        <v/>
      </c>
    </row>
    <row r="25" spans="2:10" ht="31.5" customHeight="1" thickBot="1" x14ac:dyDescent="0.2">
      <c r="B25" s="384"/>
      <c r="C25" s="384"/>
      <c r="D25" s="339"/>
      <c r="E25" s="338"/>
      <c r="F25" s="367"/>
      <c r="G25" s="77">
        <f>+IF(+'評価項目(標準)'!I25="","",+'評価項目(標準)'!I25)</f>
        <v>0</v>
      </c>
      <c r="H25" s="145" t="str">
        <f>IF(+'評価項目(標準)'!F25="","",+'評価項目(標準)'!F25)</f>
        <v>無</v>
      </c>
      <c r="I25" s="317"/>
      <c r="J25" s="344"/>
    </row>
    <row r="26" spans="2:10" ht="31.5" customHeight="1" thickTop="1" x14ac:dyDescent="0.15">
      <c r="B26" s="385" t="str">
        <f>IF('評価項目(標準)'!B26="","",+'評価項目(標準)'!B26)</f>
        <v>技術者の能力</v>
      </c>
      <c r="C26" s="382" t="str">
        <f>IF(+'評価項目(標準)'!C26="","",+'評価項目(標準)'!C26)</f>
        <v>技術者の能力</v>
      </c>
      <c r="D26" s="381" t="str">
        <f>IF(+'評価項目(標準)'!D26="","",+'評価項目(標準)'!D26)</f>
        <v>配置予定
技術者の
工事実績</v>
      </c>
      <c r="E26" s="381" t="str">
        <f>IF(+'評価項目(標準)'!E26="","",+'評価項目(標準)'!E26)</f>
        <v>主任（監理）技術者又は
現場代理人としての工事実績</v>
      </c>
      <c r="F26" s="380">
        <f>+IF(+'評価項目(標準)'!J26="","",+'評価項目(標準)'!J26)</f>
        <v>20</v>
      </c>
      <c r="G26" s="111">
        <f>+IF(+'評価項目(標準)'!I26="","",+'評価項目(標準)'!I26)</f>
        <v>20</v>
      </c>
      <c r="H26" s="146" t="str">
        <f>+IF(+'評価項目(標準)'!F26="","",+'評価項目(標準)'!F26)</f>
        <v>評価対象工事の実績あり</v>
      </c>
      <c r="I26" s="318"/>
      <c r="J26" s="313" t="str">
        <f>IF(I26="","",VLOOKUP(I26,'評価項目(標準)'!F26:I27,4,FALSE))</f>
        <v/>
      </c>
    </row>
    <row r="27" spans="2:10" ht="31.5" customHeight="1" x14ac:dyDescent="0.15">
      <c r="B27" s="386"/>
      <c r="C27" s="383"/>
      <c r="D27" s="338"/>
      <c r="E27" s="338"/>
      <c r="F27" s="367"/>
      <c r="G27" s="77">
        <f>+IF(+'評価項目(標準)'!I27="","",+'評価項目(標準)'!I27)</f>
        <v>0</v>
      </c>
      <c r="H27" s="143" t="str">
        <f>+IF(+'評価項目(標準)'!F27="","",+'評価項目(標準)'!F27)</f>
        <v>評価対象工事の実績なし</v>
      </c>
      <c r="I27" s="319"/>
      <c r="J27" s="314"/>
    </row>
    <row r="28" spans="2:10" ht="31.5" customHeight="1" x14ac:dyDescent="0.15">
      <c r="B28" s="386"/>
      <c r="C28" s="383"/>
      <c r="D28" s="324" t="str">
        <f>IF(+'評価項目(標準)'!D28="","",+'評価項目(標準)'!D28)</f>
        <v>配置予定技術者
のCPD
（継続学習制度）
取組実績</v>
      </c>
      <c r="E28" s="324" t="str">
        <f>IF(+'評価項目(標準)'!E28="","",+'評価項目(標準)'!E28)</f>
        <v>各団体が発行するCPDの取組実績</v>
      </c>
      <c r="F28" s="340">
        <f>+IF(+'評価項目(標準)'!J28="","",+'評価項目(標準)'!J28)</f>
        <v>5</v>
      </c>
      <c r="G28" s="77">
        <f>+IF(+'評価項目(標準)'!I28="","",+'評価項目(標準)'!I28)</f>
        <v>5</v>
      </c>
      <c r="H28" s="143" t="str">
        <f>+IF(+'評価項目(標準)'!F28="","",+'評価項目(標準)'!F28)</f>
        <v>換算後の単位数の合計が推奨単位以上</v>
      </c>
      <c r="I28" s="319"/>
      <c r="J28" s="314" t="str">
        <f>IF(I28="","",IF(I28=H28,G28,IF(I28=H29,G29,IF(I28=H30,G30))))</f>
        <v/>
      </c>
    </row>
    <row r="29" spans="2:10" ht="31.5" customHeight="1" x14ac:dyDescent="0.15">
      <c r="B29" s="386"/>
      <c r="C29" s="383"/>
      <c r="D29" s="324"/>
      <c r="E29" s="324"/>
      <c r="F29" s="340"/>
      <c r="G29" s="77">
        <f>+IF(+'評価項目(標準)'!I29="","",+'評価項目(標準)'!I29)</f>
        <v>3</v>
      </c>
      <c r="H29" s="143" t="str">
        <f>+IF(+'評価項目(標準)'!F29="","",+'評価項目(標準)'!F29)</f>
        <v>換算後の単位数の合計が推奨単位の1/2以上</v>
      </c>
      <c r="I29" s="319"/>
      <c r="J29" s="314"/>
    </row>
    <row r="30" spans="2:10" ht="31.5" customHeight="1" thickBot="1" x14ac:dyDescent="0.2">
      <c r="B30" s="387"/>
      <c r="C30" s="384"/>
      <c r="D30" s="325"/>
      <c r="E30" s="325"/>
      <c r="F30" s="341"/>
      <c r="G30" s="78">
        <f>+IF(+'評価項目(標準)'!I30="","",+'評価項目(標準)'!I30)</f>
        <v>0</v>
      </c>
      <c r="H30" s="144" t="str">
        <f>+IF(+'評価項目(標準)'!F30="","",+'評価項目(標準)'!F30)</f>
        <v>換算後の単位数の合計が推奨単位の1/2未満</v>
      </c>
      <c r="I30" s="371"/>
      <c r="J30" s="370"/>
    </row>
    <row r="31" spans="2:10" ht="59.25" customHeight="1" thickTop="1" x14ac:dyDescent="0.15">
      <c r="B31" s="327" t="str">
        <f>IF(+'評価項目(標準)'!B37="","",+'評価項目(標準)'!B37)</f>
        <v>総合評価方式の不履行による
加算点の減点</v>
      </c>
      <c r="C31" s="328"/>
      <c r="D31" s="329"/>
      <c r="E31" s="375" t="str">
        <f>IF(+'評価項目(標準)'!E37="","",+'評価項目(標準)'!E37)</f>
        <v>当該工事の入札公告日が、三重県が総合評価方式で発注した工事で不履行による減点措置が課されている期間内である場合、「技術提案等不履行確定通知書等」に記載した減点を行います。</v>
      </c>
      <c r="F31" s="376"/>
      <c r="G31" s="377"/>
      <c r="H31" s="147" t="str">
        <f>IF('評価項目(標準)'!I37="","",+'評価項目(標準)'!I37)</f>
        <v>△換算前
加算点満点
×1割
×件数</v>
      </c>
      <c r="I31" s="79"/>
      <c r="J31" s="80" t="str">
        <f>IF(+I31="","",-(+'評価項目(標準)'!J39*0.1*I31))</f>
        <v/>
      </c>
    </row>
    <row r="32" spans="2:10" ht="59.25" customHeight="1" x14ac:dyDescent="0.15">
      <c r="B32" s="324" t="str">
        <f>IF(+'評価項目(標準)'!B38="","",+'評価項目(標準)'!B38)</f>
        <v>指名停止措置による
加算点の減点</v>
      </c>
      <c r="C32" s="324"/>
      <c r="D32" s="324"/>
      <c r="E32" s="326" t="str">
        <f>IF(+'評価項目(標準)'!E38="","",+'評価項目(標準)'!E38)</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2" s="326"/>
      <c r="G32" s="326"/>
      <c r="H32" s="145" t="str">
        <f>IF('評価項目(標準)'!I38="","",+'評価項目(標準)'!I38)</f>
        <v>△換算前
加算点満点
×1割</v>
      </c>
      <c r="I32" s="79"/>
      <c r="J32" s="80" t="str">
        <f>IF(+I32="","",-(+'評価項目(標準)'!J39*0.1))</f>
        <v/>
      </c>
    </row>
    <row r="33" spans="1:13" ht="26.25" customHeight="1" x14ac:dyDescent="0.15">
      <c r="E33" s="81"/>
      <c r="F33" s="82"/>
      <c r="G33" s="83"/>
      <c r="I33" s="84" t="s">
        <v>82</v>
      </c>
      <c r="J33" s="166">
        <f>SUM(J5:J32)</f>
        <v>0</v>
      </c>
    </row>
    <row r="34" spans="1:13" ht="14.25" thickBot="1" x14ac:dyDescent="0.2"/>
    <row r="35" spans="1:13" s="85" customFormat="1" ht="21.75" customHeight="1" x14ac:dyDescent="0.15">
      <c r="A35" s="34"/>
      <c r="B35" s="91" t="s">
        <v>83</v>
      </c>
      <c r="C35" s="92"/>
      <c r="D35" s="92"/>
      <c r="E35" s="93"/>
      <c r="F35" s="93"/>
      <c r="G35" s="93"/>
      <c r="H35" s="93"/>
      <c r="I35" s="93"/>
      <c r="J35" s="94"/>
      <c r="K35" s="34"/>
      <c r="L35" s="34"/>
    </row>
    <row r="36" spans="1:13" s="85" customFormat="1" ht="21.75" customHeight="1" x14ac:dyDescent="0.15">
      <c r="A36" s="34"/>
      <c r="B36" s="86" t="s">
        <v>84</v>
      </c>
      <c r="C36" s="95"/>
      <c r="D36" s="368" t="s">
        <v>85</v>
      </c>
      <c r="E36" s="368"/>
      <c r="F36" s="368"/>
      <c r="G36" s="368"/>
      <c r="H36" s="368"/>
      <c r="I36" s="368"/>
      <c r="J36" s="369"/>
      <c r="K36" s="34"/>
      <c r="L36" s="34"/>
    </row>
    <row r="37" spans="1:13" ht="21.75" customHeight="1" x14ac:dyDescent="0.15">
      <c r="B37" s="86" t="s">
        <v>84</v>
      </c>
      <c r="C37" s="96"/>
      <c r="D37" s="368" t="s">
        <v>86</v>
      </c>
      <c r="E37" s="368"/>
      <c r="F37" s="368"/>
      <c r="G37" s="368"/>
      <c r="H37" s="368"/>
      <c r="I37" s="368"/>
      <c r="J37" s="369"/>
    </row>
    <row r="38" spans="1:13" ht="21.75" customHeight="1" x14ac:dyDescent="0.15">
      <c r="B38" s="87" t="s">
        <v>87</v>
      </c>
      <c r="C38" s="97" t="s">
        <v>88</v>
      </c>
      <c r="D38" s="98"/>
      <c r="E38" s="98"/>
      <c r="F38" s="98"/>
      <c r="G38" s="98"/>
      <c r="H38" s="98"/>
      <c r="I38" s="98"/>
      <c r="J38" s="99"/>
    </row>
    <row r="39" spans="1:13" ht="21.75" customHeight="1" thickBot="1" x14ac:dyDescent="0.2">
      <c r="B39" s="88" t="s">
        <v>87</v>
      </c>
      <c r="C39" s="100" t="s">
        <v>89</v>
      </c>
      <c r="D39" s="101"/>
      <c r="E39" s="101"/>
      <c r="F39" s="101"/>
      <c r="G39" s="101"/>
      <c r="H39" s="101"/>
      <c r="I39" s="101"/>
      <c r="J39" s="102"/>
    </row>
    <row r="40" spans="1:13" ht="7.5" customHeight="1" x14ac:dyDescent="0.15">
      <c r="B40" s="89"/>
      <c r="C40" s="89"/>
      <c r="D40" s="89"/>
      <c r="E40" s="90"/>
      <c r="F40" s="90"/>
      <c r="G40" s="90"/>
      <c r="H40" s="90"/>
      <c r="I40" s="90"/>
      <c r="J40" s="90"/>
    </row>
    <row r="41" spans="1:13" ht="24" customHeight="1" x14ac:dyDescent="0.15">
      <c r="A41" s="365"/>
      <c r="B41" s="365"/>
      <c r="C41" s="365"/>
      <c r="D41" s="365"/>
      <c r="E41" s="365"/>
      <c r="F41" s="365"/>
      <c r="G41" s="365"/>
      <c r="H41" s="365"/>
      <c r="I41" s="365"/>
      <c r="J41" s="365"/>
      <c r="K41" s="69"/>
      <c r="L41" s="69"/>
      <c r="M41" s="69"/>
    </row>
  </sheetData>
  <sheetProtection selectLockedCells="1"/>
  <mergeCells count="68">
    <mergeCell ref="D14:D19"/>
    <mergeCell ref="C14:C19"/>
    <mergeCell ref="D20:D21"/>
    <mergeCell ref="C20:C25"/>
    <mergeCell ref="D5:D9"/>
    <mergeCell ref="E20:E21"/>
    <mergeCell ref="F26:F27"/>
    <mergeCell ref="E26:E27"/>
    <mergeCell ref="D26:D27"/>
    <mergeCell ref="C26:C30"/>
    <mergeCell ref="A41:J41"/>
    <mergeCell ref="F22:F23"/>
    <mergeCell ref="D36:J36"/>
    <mergeCell ref="E24:E25"/>
    <mergeCell ref="D37:J37"/>
    <mergeCell ref="J22:J23"/>
    <mergeCell ref="D22:D23"/>
    <mergeCell ref="F24:F25"/>
    <mergeCell ref="J24:J25"/>
    <mergeCell ref="J28:J30"/>
    <mergeCell ref="I28:I30"/>
    <mergeCell ref="E31:G31"/>
    <mergeCell ref="B26:B30"/>
    <mergeCell ref="B5:B25"/>
    <mergeCell ref="D10:D13"/>
    <mergeCell ref="C5:C13"/>
    <mergeCell ref="J8:J9"/>
    <mergeCell ref="H1:J1"/>
    <mergeCell ref="H2:J2"/>
    <mergeCell ref="I3:I4"/>
    <mergeCell ref="J3:J4"/>
    <mergeCell ref="I8:I9"/>
    <mergeCell ref="J5:J7"/>
    <mergeCell ref="F2:G2"/>
    <mergeCell ref="F3:F4"/>
    <mergeCell ref="I5:I7"/>
    <mergeCell ref="G3:H3"/>
    <mergeCell ref="J14:J19"/>
    <mergeCell ref="E14:E19"/>
    <mergeCell ref="I14:I19"/>
    <mergeCell ref="J10:J13"/>
    <mergeCell ref="E10:E13"/>
    <mergeCell ref="F10:F13"/>
    <mergeCell ref="I10:I13"/>
    <mergeCell ref="G14:H14"/>
    <mergeCell ref="F14:F19"/>
    <mergeCell ref="E3:E4"/>
    <mergeCell ref="E8:E9"/>
    <mergeCell ref="D28:D30"/>
    <mergeCell ref="B32:D32"/>
    <mergeCell ref="E32:G32"/>
    <mergeCell ref="B31:D31"/>
    <mergeCell ref="B3:C4"/>
    <mergeCell ref="D3:D4"/>
    <mergeCell ref="E5:E7"/>
    <mergeCell ref="E22:E23"/>
    <mergeCell ref="D24:D25"/>
    <mergeCell ref="E28:E30"/>
    <mergeCell ref="F28:F30"/>
    <mergeCell ref="F5:F7"/>
    <mergeCell ref="F8:F9"/>
    <mergeCell ref="F20:F21"/>
    <mergeCell ref="J20:J21"/>
    <mergeCell ref="J26:J27"/>
    <mergeCell ref="I22:I23"/>
    <mergeCell ref="I24:I25"/>
    <mergeCell ref="I20:I21"/>
    <mergeCell ref="I26:I27"/>
  </mergeCells>
  <phoneticPr fontId="2"/>
  <conditionalFormatting sqref="I5:I7">
    <cfRule type="cellIs" dxfId="25" priority="5" stopIfTrue="1" operator="equal">
      <formula>$F$5</formula>
    </cfRule>
  </conditionalFormatting>
  <conditionalFormatting sqref="I8:I9">
    <cfRule type="cellIs" dxfId="24" priority="13" stopIfTrue="1" operator="equal">
      <formula>$F$8</formula>
    </cfRule>
  </conditionalFormatting>
  <conditionalFormatting sqref="I10">
    <cfRule type="cellIs" dxfId="23" priority="27" stopIfTrue="1" operator="equal">
      <formula>$F$10</formula>
    </cfRule>
  </conditionalFormatting>
  <conditionalFormatting sqref="I14:I19">
    <cfRule type="cellIs" dxfId="22" priority="22" stopIfTrue="1" operator="equal">
      <formula>$F$14</formula>
    </cfRule>
  </conditionalFormatting>
  <conditionalFormatting sqref="I20:I21">
    <cfRule type="cellIs" dxfId="21" priority="19" stopIfTrue="1" operator="equal">
      <formula>$F$20</formula>
    </cfRule>
  </conditionalFormatting>
  <conditionalFormatting sqref="I22:I23">
    <cfRule type="cellIs" dxfId="20" priority="20" stopIfTrue="1" operator="equal">
      <formula>$F$22</formula>
    </cfRule>
  </conditionalFormatting>
  <conditionalFormatting sqref="I26:I27">
    <cfRule type="cellIs" dxfId="19" priority="10" stopIfTrue="1" operator="equal">
      <formula>$F$26</formula>
    </cfRule>
  </conditionalFormatting>
  <conditionalFormatting sqref="I28:I30">
    <cfRule type="cellIs" dxfId="18" priority="17" stopIfTrue="1" operator="equal">
      <formula>$F$28</formula>
    </cfRule>
  </conditionalFormatting>
  <dataValidations count="9">
    <dataValidation type="list" allowBlank="1" showInputMessage="1" showErrorMessage="1" sqref="I24:I25" xr:uid="{00000000-0002-0000-0300-000000000000}">
      <formula1>$H$24:$H$25</formula1>
    </dataValidation>
    <dataValidation type="list" allowBlank="1" showInputMessage="1" showErrorMessage="1" sqref="I22:I23" xr:uid="{00000000-0002-0000-0300-000003000000}">
      <formula1>$H$22:$H$23</formula1>
    </dataValidation>
    <dataValidation type="list" allowBlank="1" showInputMessage="1" showErrorMessage="1" sqref="I5:I7" xr:uid="{00000000-0002-0000-0300-000006000000}">
      <formula1>$H$5:$H$7</formula1>
    </dataValidation>
    <dataValidation type="list" allowBlank="1" showInputMessage="1" showErrorMessage="1" sqref="I8:I9" xr:uid="{00000000-0002-0000-0300-000007000000}">
      <formula1>$H$8:$H$9</formula1>
    </dataValidation>
    <dataValidation type="list" allowBlank="1" showInputMessage="1" showErrorMessage="1" sqref="I28:I30" xr:uid="{00000000-0002-0000-0300-00000C000000}">
      <formula1>$H$28:$H$30</formula1>
    </dataValidation>
    <dataValidation type="list" allowBlank="1" showInputMessage="1" showErrorMessage="1" sqref="I14:I19" xr:uid="{00000000-0002-0000-0300-00000E000000}">
      <formula1>$H$15:$H$19</formula1>
    </dataValidation>
    <dataValidation type="list" allowBlank="1" showInputMessage="1" showErrorMessage="1" sqref="I10:I13" xr:uid="{9C3FAB9D-E623-46A1-9D9E-8DF79AB2A217}">
      <formula1>$H$10:$H$13</formula1>
    </dataValidation>
    <dataValidation type="list" allowBlank="1" showInputMessage="1" showErrorMessage="1" sqref="I26:I27" xr:uid="{00000000-0002-0000-0300-000005000000}">
      <formula1>$H$26:$H$27</formula1>
    </dataValidation>
    <dataValidation type="list" allowBlank="1" showInputMessage="1" showErrorMessage="1" sqref="I20:I21" xr:uid="{00000000-0002-0000-0300-000004000000}">
      <formula1>$H$20:$H$21</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O42"/>
  <sheetViews>
    <sheetView view="pageBreakPreview" topLeftCell="A16" zoomScale="60" zoomScaleNormal="71" workbookViewId="0">
      <selection activeCell="C15" sqref="C15:C20"/>
    </sheetView>
  </sheetViews>
  <sheetFormatPr defaultColWidth="8.875" defaultRowHeight="13.5" x14ac:dyDescent="0.15"/>
  <cols>
    <col min="1" max="1" width="2.5" style="34" customWidth="1"/>
    <col min="2" max="3" width="6.375" style="34" customWidth="1"/>
    <col min="4" max="4" width="17.625" style="34" customWidth="1"/>
    <col min="5" max="5" width="56.5" style="34" customWidth="1"/>
    <col min="6" max="7" width="10.625" style="34" customWidth="1"/>
    <col min="8" max="8" width="49.125" style="34" customWidth="1"/>
    <col min="9" max="9" width="20.625" style="85" customWidth="1"/>
    <col min="10" max="10" width="15.625" style="34" customWidth="1"/>
    <col min="11" max="11" width="20.625" style="85" customWidth="1"/>
    <col min="12" max="12" width="15.625" style="34" customWidth="1"/>
    <col min="13" max="13" width="25.625" style="34" customWidth="1"/>
    <col min="14" max="15" width="10.625" style="34" customWidth="1"/>
    <col min="16" max="16384" width="8.875" style="34"/>
  </cols>
  <sheetData>
    <row r="1" spans="2:15" ht="36" customHeight="1" x14ac:dyDescent="0.15"/>
    <row r="2" spans="2:15" ht="30.75" customHeight="1" x14ac:dyDescent="0.15">
      <c r="B2" s="35" t="s">
        <v>220</v>
      </c>
      <c r="C2" s="68"/>
      <c r="D2" s="68"/>
      <c r="G2" s="69"/>
      <c r="H2" s="358"/>
      <c r="I2" s="358"/>
      <c r="J2" s="358"/>
      <c r="K2" s="103"/>
      <c r="L2" s="103"/>
      <c r="M2" s="103"/>
    </row>
    <row r="3" spans="2:15" ht="31.5" customHeight="1" x14ac:dyDescent="0.15">
      <c r="B3" s="70"/>
      <c r="C3" s="70"/>
      <c r="D3" s="70"/>
      <c r="E3" s="70"/>
      <c r="F3" s="353" t="s">
        <v>61</v>
      </c>
      <c r="G3" s="354"/>
      <c r="H3" s="359"/>
      <c r="I3" s="360"/>
      <c r="J3" s="360"/>
      <c r="K3" s="360"/>
      <c r="L3" s="360"/>
      <c r="M3" s="361"/>
      <c r="N3" s="71"/>
      <c r="O3" s="71"/>
    </row>
    <row r="4" spans="2:15" ht="27" customHeight="1" x14ac:dyDescent="0.15">
      <c r="B4" s="330" t="s">
        <v>2</v>
      </c>
      <c r="C4" s="331"/>
      <c r="D4" s="320" t="s">
        <v>3</v>
      </c>
      <c r="E4" s="320" t="s">
        <v>4</v>
      </c>
      <c r="F4" s="320" t="s">
        <v>6</v>
      </c>
      <c r="G4" s="356" t="s">
        <v>90</v>
      </c>
      <c r="H4" s="357"/>
      <c r="I4" s="378" t="s">
        <v>91</v>
      </c>
      <c r="J4" s="407"/>
      <c r="K4" s="378" t="s">
        <v>92</v>
      </c>
      <c r="L4" s="379"/>
      <c r="M4" s="399" t="s">
        <v>93</v>
      </c>
    </row>
    <row r="5" spans="2:15" ht="43.5" customHeight="1" thickBot="1" x14ac:dyDescent="0.2">
      <c r="B5" s="332"/>
      <c r="C5" s="333"/>
      <c r="D5" s="321"/>
      <c r="E5" s="321"/>
      <c r="F5" s="321"/>
      <c r="G5" s="108" t="s">
        <v>94</v>
      </c>
      <c r="H5" s="156" t="s">
        <v>95</v>
      </c>
      <c r="I5" s="72" t="s">
        <v>96</v>
      </c>
      <c r="J5" s="109" t="s">
        <v>97</v>
      </c>
      <c r="K5" s="72" t="s">
        <v>96</v>
      </c>
      <c r="L5" s="110" t="s">
        <v>98</v>
      </c>
      <c r="M5" s="400"/>
    </row>
    <row r="6" spans="2:15" ht="42" customHeight="1" thickTop="1" x14ac:dyDescent="0.15">
      <c r="B6" s="382" t="str">
        <f>IF('評価項目(標準)'!B5="","",+'評価項目(標準)'!B5)</f>
        <v>企　業　の　能　力　等</v>
      </c>
      <c r="C6" s="390" t="str">
        <f>IF(+'評価項目(標準)'!C5="","",+'評価項目(標準)'!C5)</f>
        <v>地域精通度・貢献度</v>
      </c>
      <c r="D6" s="395" t="str">
        <f>IF(+'評価項目(標準)'!D5="","",+'評価項目(標準)'!D5)</f>
        <v>地域精通度</v>
      </c>
      <c r="E6" s="334" t="str">
        <f>IF(+'評価項目(標準)'!E5="","",+'評価項目(標準)'!E5)</f>
        <v>本店等所在地</v>
      </c>
      <c r="F6" s="351">
        <f>+IF(+'評価項目(標準)'!J5="","",+'評価項目(標準)'!J5)</f>
        <v>6</v>
      </c>
      <c r="G6" s="73">
        <f>+IF(+'評価項目(標準)'!I5="","",+'評価項目(標準)'!I5)</f>
        <v>6</v>
      </c>
      <c r="H6" s="149" t="str">
        <f>+IF(+'評価項目(標準)'!F5="","",+'評価項目(標準)'!F5)</f>
        <v>管内業者
伊勢建設事務所管内に本店及び建設業法上の主たる営業所あり</v>
      </c>
      <c r="I6" s="355"/>
      <c r="J6" s="352" t="str">
        <f>IF(I6="","",VLOOKUP(I6,'評価項目(標準)'!F5:I7,4,FALSE))</f>
        <v/>
      </c>
      <c r="K6" s="401" t="s">
        <v>99</v>
      </c>
      <c r="L6" s="404" t="s">
        <v>100</v>
      </c>
      <c r="M6" s="352" t="str">
        <f>J6</f>
        <v/>
      </c>
    </row>
    <row r="7" spans="2:15" ht="42" customHeight="1" x14ac:dyDescent="0.15">
      <c r="B7" s="383"/>
      <c r="C7" s="391"/>
      <c r="D7" s="389"/>
      <c r="E7" s="335"/>
      <c r="F7" s="343"/>
      <c r="G7" s="74">
        <f>+IF(+'評価項目(標準)'!I6="","",+'評価項目(標準)'!I6)</f>
        <v>3</v>
      </c>
      <c r="H7" s="145" t="str">
        <f>+IF(+'評価項目(標準)'!F6="","",+'評価項目(標準)'!F6)</f>
        <v>県内業者
県内に本店及び建設業法上の主たる営業所あり</v>
      </c>
      <c r="I7" s="348"/>
      <c r="J7" s="349"/>
      <c r="K7" s="402"/>
      <c r="L7" s="405"/>
      <c r="M7" s="349"/>
    </row>
    <row r="8" spans="2:15" ht="42" customHeight="1" x14ac:dyDescent="0.15">
      <c r="B8" s="383"/>
      <c r="C8" s="391"/>
      <c r="D8" s="389"/>
      <c r="E8" s="336"/>
      <c r="F8" s="344"/>
      <c r="G8" s="74">
        <f>+IF(+'評価項目(標準)'!I7="","",+'評価項目(標準)'!I7)</f>
        <v>0</v>
      </c>
      <c r="H8" s="145" t="str">
        <f>+IF(+'評価項目(標準)'!F7="","",+'評価項目(標準)'!F7)</f>
        <v>準県内業者
県外に本店を有し、県内に建設業法上の営業所あり</v>
      </c>
      <c r="I8" s="316"/>
      <c r="J8" s="312"/>
      <c r="K8" s="403"/>
      <c r="L8" s="406"/>
      <c r="M8" s="312"/>
    </row>
    <row r="9" spans="2:15" ht="31.5" customHeight="1" x14ac:dyDescent="0.15">
      <c r="B9" s="383"/>
      <c r="C9" s="391"/>
      <c r="D9" s="389"/>
      <c r="E9" s="322" t="str">
        <f>IF(+'評価項目(標準)'!E8="","",+'評価項目(標準)'!E8)</f>
        <v>施工箇所地域における工事実績</v>
      </c>
      <c r="F9" s="373">
        <f>+IF(+'評価項目(標準)'!J8="","",+'評価項目(標準)'!J8)</f>
        <v>3</v>
      </c>
      <c r="G9" s="75">
        <f>+IF(+'評価項目(標準)'!I8="","",+'評価項目(標準)'!I8)</f>
        <v>3</v>
      </c>
      <c r="H9" s="150" t="str">
        <f>+IF(+'評価項目(標準)'!F8="","",+'評価項目(標準)'!F8)</f>
        <v>伊勢建設事務所管内における工事実績あり</v>
      </c>
      <c r="I9" s="315"/>
      <c r="J9" s="342" t="str">
        <f>IF(I9="","",IF(I9=H9,G9,IF(I9=H10,G10)))</f>
        <v/>
      </c>
      <c r="K9" s="315"/>
      <c r="L9" s="342" t="str">
        <f>IF(K9="","",IF(K9=H9,G9,IF(K9=H10,G10)))</f>
        <v/>
      </c>
      <c r="M9" s="342" t="str">
        <f>IF(J9="","",IF(L9="","",ROUNDUP(AVERAGE(J9,L9),1)))</f>
        <v/>
      </c>
    </row>
    <row r="10" spans="2:15" ht="31.5" customHeight="1" x14ac:dyDescent="0.15">
      <c r="B10" s="383"/>
      <c r="C10" s="391"/>
      <c r="D10" s="339"/>
      <c r="E10" s="323"/>
      <c r="F10" s="374"/>
      <c r="G10" s="75">
        <f>+IF(+'評価項目(標準)'!I9="","",+'評価項目(標準)'!I9)</f>
        <v>0</v>
      </c>
      <c r="H10" s="150" t="str">
        <f>+IF(+'評価項目(標準)'!F9="","",+'評価項目(標準)'!F9)</f>
        <v>工事実績なし</v>
      </c>
      <c r="I10" s="316"/>
      <c r="J10" s="344"/>
      <c r="K10" s="316"/>
      <c r="L10" s="344"/>
      <c r="M10" s="344"/>
    </row>
    <row r="11" spans="2:15" ht="31.5" customHeight="1" x14ac:dyDescent="0.15">
      <c r="B11" s="383"/>
      <c r="C11" s="391"/>
      <c r="D11" s="388" t="str">
        <f>IF(+'評価項目(標準)'!D10="","",+'評価項目(標準)'!D10)</f>
        <v>地域貢献度</v>
      </c>
      <c r="E11" s="337" t="str">
        <f>IF(+'評価項目(標準)'!E10="","",+'評価項目(標準)'!E10)</f>
        <v>災害協定の評価</v>
      </c>
      <c r="F11" s="366">
        <f>+IF(+'評価項目(標準)'!J10="","",+'評価項目(標準)'!J10)</f>
        <v>7</v>
      </c>
      <c r="G11" s="162">
        <f>+IF(+'評価項目(標準)'!I10="","",+'評価項目(標準)'!I10)</f>
        <v>7</v>
      </c>
      <c r="H11" s="163" t="str">
        <f>+IF(+'評価項目(標準)'!F10="","",+'評価項目(標準)'!F10)</f>
        <v>災害協定に基づく訓練１への参加実績あり</v>
      </c>
      <c r="I11" s="315"/>
      <c r="J11" s="311" t="str">
        <f>IF(I11="","",VLOOKUP(I11,'評価項目(標準)'!F10:I13,4,FALSE))</f>
        <v/>
      </c>
      <c r="K11" s="315"/>
      <c r="L11" s="311" t="str">
        <f>IF(K11="","",VLOOKUP(K11,'評価項目(標準)'!F10:I13,4,FALSE))</f>
        <v/>
      </c>
      <c r="M11" s="342" t="str">
        <f>IF(J11="","",IF(L11="","",ROUNDUP(AVERAGE(J11,L11),1)))</f>
        <v/>
      </c>
    </row>
    <row r="12" spans="2:15" ht="31.5" customHeight="1" x14ac:dyDescent="0.15">
      <c r="B12" s="383"/>
      <c r="C12" s="391"/>
      <c r="D12" s="389"/>
      <c r="E12" s="350"/>
      <c r="F12" s="372"/>
      <c r="G12" s="162">
        <f>+IF(+'評価項目(標準)'!I11="","",+'評価項目(標準)'!I11)</f>
        <v>5</v>
      </c>
      <c r="H12" s="163" t="str">
        <f>+IF(+'評価項目(標準)'!F11="","",+'評価項目(標準)'!F11)</f>
        <v>災害協定に基づく訓練２への参加実績あり</v>
      </c>
      <c r="I12" s="348"/>
      <c r="J12" s="349"/>
      <c r="K12" s="348"/>
      <c r="L12" s="349"/>
      <c r="M12" s="343"/>
    </row>
    <row r="13" spans="2:15" ht="31.5" customHeight="1" x14ac:dyDescent="0.15">
      <c r="B13" s="383"/>
      <c r="C13" s="391"/>
      <c r="D13" s="389"/>
      <c r="E13" s="350"/>
      <c r="F13" s="372"/>
      <c r="G13" s="162">
        <f>+IF(+'評価項目(標準)'!I12="","",+'評価項目(標準)'!I12)</f>
        <v>3</v>
      </c>
      <c r="H13" s="165" t="str">
        <f>+IF(+'評価項目(標準)'!F12="","",+'評価項目(標準)'!F12)</f>
        <v>防災協定の締結実績あり</v>
      </c>
      <c r="I13" s="348"/>
      <c r="J13" s="349"/>
      <c r="K13" s="348"/>
      <c r="L13" s="349"/>
      <c r="M13" s="343"/>
    </row>
    <row r="14" spans="2:15" ht="31.5" customHeight="1" x14ac:dyDescent="0.15">
      <c r="B14" s="383"/>
      <c r="C14" s="392"/>
      <c r="D14" s="339"/>
      <c r="E14" s="338"/>
      <c r="F14" s="367"/>
      <c r="G14" s="162">
        <f>+IF(+'評価項目(標準)'!I13="","",+'評価項目(標準)'!I13)</f>
        <v>0</v>
      </c>
      <c r="H14" s="165" t="str">
        <f>+IF(+'評価項目(標準)'!F13="","",+'評価項目(標準)'!F13)</f>
        <v>実績なし</v>
      </c>
      <c r="I14" s="316"/>
      <c r="J14" s="312"/>
      <c r="K14" s="316"/>
      <c r="L14" s="312"/>
      <c r="M14" s="344"/>
    </row>
    <row r="15" spans="2:15" ht="39.950000000000003" customHeight="1" x14ac:dyDescent="0.15">
      <c r="B15" s="383"/>
      <c r="C15" s="393" t="str">
        <f>IF(+'評価項目(標準)'!C14="","",+'評価項目(標準)'!C14)</f>
        <v>社会貢献度</v>
      </c>
      <c r="D15" s="320" t="str">
        <f>IF(+'評価項目(標準)'!D14="","",+'評価項目(標準)'!D14)</f>
        <v>社会貢献度</v>
      </c>
      <c r="E15" s="345" t="str">
        <f>IF(+'評価項目(標準)'!E14="","",+'評価項目(標準)'!E14)</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5" s="366">
        <f>+IF(+'評価項目(標準)'!J14="","",+'評価項目(標準)'!J14)</f>
        <v>4</v>
      </c>
      <c r="G15" s="378" t="s">
        <v>202</v>
      </c>
      <c r="H15" s="379"/>
      <c r="I15" s="315"/>
      <c r="J15" s="342" t="str">
        <f>IF(I15="","",IF(I15=H16,G16,IF(I15=H17,G17,IF(I15=H18,G18,IF(I15=H19,G19,IF(I15=H20,G20))))))</f>
        <v/>
      </c>
      <c r="K15" s="315"/>
      <c r="L15" s="342" t="str">
        <f>IF(K15="","",IF(K15=H16,G16,IF(K15=H17,G17,IF(K15=H18,G18,IF(K15=H19,G19,IF(K15=H20,G20))))))</f>
        <v/>
      </c>
      <c r="M15" s="342" t="str">
        <f>IF(J15="","",IF(L15="","",ROUNDUP(AVERAGE(J15,L15),1)))</f>
        <v/>
      </c>
    </row>
    <row r="16" spans="2:15" ht="39.950000000000003" customHeight="1" x14ac:dyDescent="0.15">
      <c r="B16" s="383"/>
      <c r="C16" s="383"/>
      <c r="D16" s="335"/>
      <c r="E16" s="346"/>
      <c r="F16" s="372"/>
      <c r="G16" s="77">
        <f>+IF(+'評価項目(標準)'!I15="","",+'評価項目(標準)'!I15)</f>
        <v>4</v>
      </c>
      <c r="H16" s="143" t="str">
        <f>+IF(+'評価項目(標準)'!F15="","",+'評価項目(標準)'!F15)</f>
        <v>４点</v>
      </c>
      <c r="I16" s="348"/>
      <c r="J16" s="343"/>
      <c r="K16" s="348"/>
      <c r="L16" s="343"/>
      <c r="M16" s="343"/>
    </row>
    <row r="17" spans="2:13" ht="39.950000000000003" customHeight="1" x14ac:dyDescent="0.15">
      <c r="B17" s="383"/>
      <c r="C17" s="383"/>
      <c r="D17" s="335"/>
      <c r="E17" s="346"/>
      <c r="F17" s="372"/>
      <c r="G17" s="77">
        <f>+IF(+'評価項目(標準)'!I16="","",+'評価項目(標準)'!I16)</f>
        <v>3</v>
      </c>
      <c r="H17" s="143" t="str">
        <f>+IF(+'評価項目(標準)'!F16="","",+'評価項目(標準)'!F16)</f>
        <v>３点</v>
      </c>
      <c r="I17" s="348"/>
      <c r="J17" s="343"/>
      <c r="K17" s="348"/>
      <c r="L17" s="343"/>
      <c r="M17" s="343"/>
    </row>
    <row r="18" spans="2:13" ht="39.950000000000003" customHeight="1" x14ac:dyDescent="0.15">
      <c r="B18" s="383"/>
      <c r="C18" s="383"/>
      <c r="D18" s="335"/>
      <c r="E18" s="346"/>
      <c r="F18" s="372"/>
      <c r="G18" s="77">
        <f>+IF(+'評価項目(標準)'!I17="","",+'評価項目(標準)'!I17)</f>
        <v>2</v>
      </c>
      <c r="H18" s="143" t="str">
        <f>+IF(+'評価項目(標準)'!F17="","",+'評価項目(標準)'!F17)</f>
        <v>２点</v>
      </c>
      <c r="I18" s="348"/>
      <c r="J18" s="343"/>
      <c r="K18" s="348"/>
      <c r="L18" s="343"/>
      <c r="M18" s="343"/>
    </row>
    <row r="19" spans="2:13" ht="39.950000000000003" customHeight="1" x14ac:dyDescent="0.15">
      <c r="B19" s="383"/>
      <c r="C19" s="383"/>
      <c r="D19" s="335"/>
      <c r="E19" s="346"/>
      <c r="F19" s="372"/>
      <c r="G19" s="77">
        <f>+IF(+'評価項目(標準)'!I18="","",+'評価項目(標準)'!I18)</f>
        <v>1</v>
      </c>
      <c r="H19" s="143" t="str">
        <f>+IF(+'評価項目(標準)'!F18="","",+'評価項目(標準)'!F18)</f>
        <v>１点</v>
      </c>
      <c r="I19" s="348"/>
      <c r="J19" s="343"/>
      <c r="K19" s="348"/>
      <c r="L19" s="343"/>
      <c r="M19" s="343"/>
    </row>
    <row r="20" spans="2:13" ht="39.950000000000003" customHeight="1" x14ac:dyDescent="0.15">
      <c r="B20" s="383"/>
      <c r="C20" s="394"/>
      <c r="D20" s="336"/>
      <c r="E20" s="347"/>
      <c r="F20" s="367"/>
      <c r="G20" s="77">
        <f>+IF(+'評価項目(標準)'!I19="","",+'評価項目(標準)'!I19)</f>
        <v>0</v>
      </c>
      <c r="H20" s="143" t="str">
        <f>+IF(+'評価項目(標準)'!F19="","",+'評価項目(標準)'!F19)</f>
        <v>実績（取得点）なし</v>
      </c>
      <c r="I20" s="316"/>
      <c r="J20" s="344"/>
      <c r="K20" s="316"/>
      <c r="L20" s="344"/>
      <c r="M20" s="344"/>
    </row>
    <row r="21" spans="2:13" ht="31.5" customHeight="1" x14ac:dyDescent="0.15">
      <c r="B21" s="383"/>
      <c r="C21" s="393" t="str">
        <f>IF(+'評価項目(標準)'!C20="","",+'評価項目(標準)'!C20)</f>
        <v>企業の技術力等</v>
      </c>
      <c r="D21" s="320" t="str">
        <f>IF(+'評価項目(標準)'!D20="","",+'評価項目(標準)'!D20)</f>
        <v>工事実績</v>
      </c>
      <c r="E21" s="337" t="str">
        <f>IF(+'評価項目(標準)'!E20="","",+'評価項目(標準)'!E20)</f>
        <v>企業の工事実績</v>
      </c>
      <c r="F21" s="366">
        <f>+IF(+'評価項目(標準)'!J20="","",+'評価項目(標準)'!J20)</f>
        <v>20</v>
      </c>
      <c r="G21" s="77">
        <f>+IF(+'評価項目(標準)'!I20="","",+'評価項目(標準)'!I20)</f>
        <v>20</v>
      </c>
      <c r="H21" s="143" t="str">
        <f>+IF(+'評価項目(標準)'!F20="","",+'評価項目(標準)'!F20)</f>
        <v>評価対象工事の実績あり</v>
      </c>
      <c r="I21" s="315"/>
      <c r="J21" s="311" t="str">
        <f>IF(I21="","",VLOOKUP(I21,'評価項目(標準)'!F20:I21,4,FALSE))</f>
        <v/>
      </c>
      <c r="K21" s="315"/>
      <c r="L21" s="311" t="str">
        <f>IF(K21="","",VLOOKUP(K21,'評価項目(標準)'!F20:I21,4,FALSE))</f>
        <v/>
      </c>
      <c r="M21" s="342" t="str">
        <f>IF(J21="","",IF(L21="","",ROUNDUP(AVERAGE(J21,L21),1)))</f>
        <v/>
      </c>
    </row>
    <row r="22" spans="2:13" ht="31.5" customHeight="1" x14ac:dyDescent="0.15">
      <c r="B22" s="383"/>
      <c r="C22" s="383"/>
      <c r="D22" s="336"/>
      <c r="E22" s="338"/>
      <c r="F22" s="367"/>
      <c r="G22" s="77">
        <f>+IF(+'評価項目(標準)'!I21="","",+'評価項目(標準)'!I21)</f>
        <v>0</v>
      </c>
      <c r="H22" s="143" t="str">
        <f>+IF(+'評価項目(標準)'!F21="","",+'評価項目(標準)'!F21)</f>
        <v>評価対象工事の実績なし</v>
      </c>
      <c r="I22" s="316"/>
      <c r="J22" s="312"/>
      <c r="K22" s="316"/>
      <c r="L22" s="312"/>
      <c r="M22" s="344"/>
    </row>
    <row r="23" spans="2:13" ht="31.5" customHeight="1" x14ac:dyDescent="0.15">
      <c r="B23" s="383"/>
      <c r="C23" s="383"/>
      <c r="D23" s="337" t="str">
        <f>IF(+'評価項目(標準)'!D22="","",+'評価項目(標準)'!D22)</f>
        <v>品質
マネジメント</v>
      </c>
      <c r="E23" s="337" t="str">
        <f>IF(+'評価項目(標準)'!E22="","",+'評価項目(標準)'!E22)</f>
        <v>品質マネジメントシステムの認証</v>
      </c>
      <c r="F23" s="366">
        <f>+IF(+'評価項目(標準)'!J22="","",+'評価項目(標準)'!J22)</f>
        <v>3</v>
      </c>
      <c r="G23" s="77">
        <f>+IF(+'評価項目(標準)'!I22="","",+'評価項目(標準)'!I22)</f>
        <v>3</v>
      </c>
      <c r="H23" s="143" t="str">
        <f>+IF(+'評価項目(標準)'!F22="","",+'評価項目(標準)'!F22)</f>
        <v>有</v>
      </c>
      <c r="I23" s="315"/>
      <c r="J23" s="396" t="str">
        <f>IF(I23="","",IF(I23=H23,G23,IF(I23=H24,G24)))</f>
        <v/>
      </c>
      <c r="K23" s="319"/>
      <c r="L23" s="396" t="str">
        <f>IF(K23="","",IF(K23=H23,G23,IF(K23=H24,G24)))</f>
        <v/>
      </c>
      <c r="M23" s="342" t="str">
        <f>IF(J23="","",IF(L23="","",ROUNDUP(AVERAGE(J23,L23),1)))</f>
        <v/>
      </c>
    </row>
    <row r="24" spans="2:13" ht="31.5" customHeight="1" x14ac:dyDescent="0.15">
      <c r="B24" s="383"/>
      <c r="C24" s="383"/>
      <c r="D24" s="350"/>
      <c r="E24" s="338"/>
      <c r="F24" s="367"/>
      <c r="G24" s="77">
        <f>+IF(+'評価項目(標準)'!I23="","",+'評価項目(標準)'!I23)</f>
        <v>0</v>
      </c>
      <c r="H24" s="143" t="str">
        <f>+IF(+'評価項目(標準)'!F23="","",+'評価項目(標準)'!F23)</f>
        <v>無</v>
      </c>
      <c r="I24" s="316"/>
      <c r="J24" s="396"/>
      <c r="K24" s="319"/>
      <c r="L24" s="396"/>
      <c r="M24" s="344"/>
    </row>
    <row r="25" spans="2:13" ht="31.5" customHeight="1" x14ac:dyDescent="0.15">
      <c r="B25" s="383"/>
      <c r="C25" s="383"/>
      <c r="D25" s="337" t="str">
        <f>IF(+'評価項目(標準)'!D24="","",+'評価項目(標準)'!D24)</f>
        <v>労働安全
衛生管理</v>
      </c>
      <c r="E25" s="337" t="str">
        <f>IF(+'評価項目(標準)'!E24="","",+'評価項目(標準)'!E24)</f>
        <v>労働安全衛生マネジメントシステムの認証</v>
      </c>
      <c r="F25" s="366">
        <f>+IF(+'評価項目(標準)'!J24="","",+'評価項目(標準)'!J24)</f>
        <v>5</v>
      </c>
      <c r="G25" s="77">
        <f>+IF(+'評価項目(標準)'!I24="","",+'評価項目(標準)'!I24)</f>
        <v>5</v>
      </c>
      <c r="H25" s="145" t="str">
        <f>IF(+'評価項目(標準)'!F24="","",+'評価項目(標準)'!F24)</f>
        <v>有</v>
      </c>
      <c r="I25" s="317"/>
      <c r="J25" s="396" t="str">
        <f>IF(I25="","",IF(I25=H25,G25,IF(I25=H26,G26)))</f>
        <v/>
      </c>
      <c r="K25" s="317"/>
      <c r="L25" s="396" t="str">
        <f>IF(K25="","",IF(K25=H25,G25,IF(K25=H26,G26)))</f>
        <v/>
      </c>
      <c r="M25" s="342" t="str">
        <f>IF(J25="","",IF(L25="","",ROUNDUP(AVERAGE(J25,L25),1)))</f>
        <v/>
      </c>
    </row>
    <row r="26" spans="2:13" ht="31.5" customHeight="1" thickBot="1" x14ac:dyDescent="0.2">
      <c r="B26" s="384"/>
      <c r="C26" s="384"/>
      <c r="D26" s="339"/>
      <c r="E26" s="338"/>
      <c r="F26" s="367"/>
      <c r="G26" s="77">
        <f>+IF(+'評価項目(標準)'!I25="","",+'評価項目(標準)'!I25)</f>
        <v>0</v>
      </c>
      <c r="H26" s="145" t="str">
        <f>IF(+'評価項目(標準)'!F25="","",+'評価項目(標準)'!F25)</f>
        <v>無</v>
      </c>
      <c r="I26" s="317"/>
      <c r="J26" s="396"/>
      <c r="K26" s="317"/>
      <c r="L26" s="396"/>
      <c r="M26" s="344"/>
    </row>
    <row r="27" spans="2:13" ht="31.5" customHeight="1" thickTop="1" x14ac:dyDescent="0.15">
      <c r="B27" s="385" t="str">
        <f>IF('評価項目(標準)'!B26="","",+'評価項目(標準)'!B26)</f>
        <v>技術者の能力</v>
      </c>
      <c r="C27" s="382" t="str">
        <f>IF(+'評価項目(標準)'!C26="","",+'評価項目(標準)'!C26)</f>
        <v>技術者の能力</v>
      </c>
      <c r="D27" s="381" t="str">
        <f>IF(+'評価項目(標準)'!D26="","",+'評価項目(標準)'!D26)</f>
        <v>配置予定
技術者の
工事実績</v>
      </c>
      <c r="E27" s="381" t="str">
        <f>IF(+'評価項目(標準)'!E26="","",+'評価項目(標準)'!E26)</f>
        <v>主任（監理）技術者又は
現場代理人としての工事実績</v>
      </c>
      <c r="F27" s="380">
        <f>+IF(+'評価項目(標準)'!J26="","",+'評価項目(標準)'!J26)</f>
        <v>20</v>
      </c>
      <c r="G27" s="111">
        <f>+IF(+'評価項目(標準)'!I26="","",+'評価項目(標準)'!I26)</f>
        <v>20</v>
      </c>
      <c r="H27" s="146" t="str">
        <f>+IF(+'評価項目(標準)'!F26="","",+'評価項目(標準)'!F26)</f>
        <v>評価対象工事の実績あり</v>
      </c>
      <c r="I27" s="318"/>
      <c r="J27" s="313" t="str">
        <f>IF(I27="","",VLOOKUP(I27,'評価項目(標準)'!F26:I27,4,FALSE))</f>
        <v/>
      </c>
      <c r="K27" s="318"/>
      <c r="L27" s="313" t="str">
        <f>IF(K27="","",VLOOKUP(K27,'評価項目(標準)'!F26:I27,4,FALSE))</f>
        <v/>
      </c>
      <c r="M27" s="398" t="str">
        <f>IF(J27="","",IF(L27="","",ROUNDUP(AVERAGE(J27,L27),1)))</f>
        <v/>
      </c>
    </row>
    <row r="28" spans="2:13" ht="31.5" customHeight="1" x14ac:dyDescent="0.15">
      <c r="B28" s="386"/>
      <c r="C28" s="383"/>
      <c r="D28" s="338"/>
      <c r="E28" s="338"/>
      <c r="F28" s="367"/>
      <c r="G28" s="77">
        <f>+IF(+'評価項目(標準)'!I27="","",+'評価項目(標準)'!I27)</f>
        <v>0</v>
      </c>
      <c r="H28" s="143" t="str">
        <f>+IF(+'評価項目(標準)'!F27="","",+'評価項目(標準)'!F27)</f>
        <v>評価対象工事の実績なし</v>
      </c>
      <c r="I28" s="319"/>
      <c r="J28" s="314"/>
      <c r="K28" s="319"/>
      <c r="L28" s="314"/>
      <c r="M28" s="396"/>
    </row>
    <row r="29" spans="2:13" ht="31.5" customHeight="1" x14ac:dyDescent="0.15">
      <c r="B29" s="386"/>
      <c r="C29" s="383"/>
      <c r="D29" s="324" t="str">
        <f>IF(+'評価項目(標準)'!D28="","",+'評価項目(標準)'!D28)</f>
        <v>配置予定技術者
のCPD
（継続学習制度）
取組実績</v>
      </c>
      <c r="E29" s="324" t="str">
        <f>IF(+'評価項目(標準)'!E28="","",+'評価項目(標準)'!E28)</f>
        <v>各団体が発行するCPDの取組実績</v>
      </c>
      <c r="F29" s="340">
        <f>+IF(+'評価項目(標準)'!J28="","",+'評価項目(標準)'!J28)</f>
        <v>5</v>
      </c>
      <c r="G29" s="77">
        <f>+IF(+'評価項目(標準)'!I28="","",+'評価項目(標準)'!I28)</f>
        <v>5</v>
      </c>
      <c r="H29" s="143" t="str">
        <f>+IF(+'評価項目(標準)'!F28="","",+'評価項目(標準)'!F28)</f>
        <v>換算後の単位数の合計が推奨単位以上</v>
      </c>
      <c r="I29" s="319"/>
      <c r="J29" s="314" t="str">
        <f>IF(I29="","",IF(I29=H29,G29,IF(I29=H30,G30,IF(I29=H31,G31))))</f>
        <v/>
      </c>
      <c r="K29" s="319"/>
      <c r="L29" s="314" t="str">
        <f>IF(K29="","",IF(K29=H29,G29,IF(K29=H30,G30,IF(K29=H31,G31))))</f>
        <v/>
      </c>
      <c r="M29" s="396" t="str">
        <f>IF(J29="","",IF(L29="","",ROUNDUP(AVERAGE(J29,L29),1)))</f>
        <v/>
      </c>
    </row>
    <row r="30" spans="2:13" ht="31.5" customHeight="1" x14ac:dyDescent="0.15">
      <c r="B30" s="386"/>
      <c r="C30" s="383"/>
      <c r="D30" s="324"/>
      <c r="E30" s="324"/>
      <c r="F30" s="340"/>
      <c r="G30" s="77">
        <f>+IF(+'評価項目(標準)'!I29="","",+'評価項目(標準)'!I29)</f>
        <v>3</v>
      </c>
      <c r="H30" s="143" t="str">
        <f>+IF(+'評価項目(標準)'!F29="","",+'評価項目(標準)'!F29)</f>
        <v>換算後の単位数の合計が推奨単位の1/2以上</v>
      </c>
      <c r="I30" s="319"/>
      <c r="J30" s="314"/>
      <c r="K30" s="319"/>
      <c r="L30" s="314"/>
      <c r="M30" s="396"/>
    </row>
    <row r="31" spans="2:13" ht="31.5" customHeight="1" thickBot="1" x14ac:dyDescent="0.2">
      <c r="B31" s="387"/>
      <c r="C31" s="384"/>
      <c r="D31" s="325"/>
      <c r="E31" s="325"/>
      <c r="F31" s="341"/>
      <c r="G31" s="78">
        <f>+IF(+'評価項目(標準)'!I30="","",+'評価項目(標準)'!I30)</f>
        <v>0</v>
      </c>
      <c r="H31" s="144" t="str">
        <f>+IF(+'評価項目(標準)'!F30="","",+'評価項目(標準)'!F30)</f>
        <v>換算後の単位数の合計が推奨単位の1/2未満</v>
      </c>
      <c r="I31" s="371"/>
      <c r="J31" s="370"/>
      <c r="K31" s="371"/>
      <c r="L31" s="370"/>
      <c r="M31" s="397"/>
    </row>
    <row r="32" spans="2:13" ht="61.5" customHeight="1" thickTop="1" x14ac:dyDescent="0.15">
      <c r="B32" s="408" t="str">
        <f>IF(+'評価項目(標準)'!B37="","",+'評価項目(標準)'!B37)</f>
        <v>総合評価方式の不履行による
加算点の減点</v>
      </c>
      <c r="C32" s="409"/>
      <c r="D32" s="410"/>
      <c r="E32" s="375" t="str">
        <f>IF(+'評価項目(標準)'!E37="","",+'評価項目(標準)'!E37)</f>
        <v>当該工事の入札公告日が、三重県が総合評価方式で発注した工事で不履行による減点措置が課されている期間内である場合、「技術提案等不履行確定通知書等」に記載した減点を行います。</v>
      </c>
      <c r="F32" s="376"/>
      <c r="G32" s="377"/>
      <c r="H32" s="149" t="str">
        <f>IF('評価項目(標準)'!I37="","",+'評価項目(標準)'!I37)</f>
        <v>△換算前
加算点満点
×1割
×件数</v>
      </c>
      <c r="I32" s="79"/>
      <c r="J32" s="80">
        <f>IF(+I32="",0,-(+'評価項目(標準)'!J39*0.1*I32))</f>
        <v>0</v>
      </c>
      <c r="K32" s="79"/>
      <c r="L32" s="112">
        <f>IF(+K32="",0,-(+'評価項目(標準)'!J39*0.1*K32))</f>
        <v>0</v>
      </c>
      <c r="M32" s="113" t="str">
        <f>IF(J32+L32=0,"",J32+L32)</f>
        <v/>
      </c>
    </row>
    <row r="33" spans="1:15" ht="61.5" customHeight="1" thickBot="1" x14ac:dyDescent="0.2">
      <c r="B33" s="324" t="s">
        <v>175</v>
      </c>
      <c r="C33" s="324"/>
      <c r="D33" s="324"/>
      <c r="E33" s="326" t="s">
        <v>176</v>
      </c>
      <c r="F33" s="326"/>
      <c r="G33" s="326"/>
      <c r="H33" s="145" t="s">
        <v>177</v>
      </c>
      <c r="I33" s="79"/>
      <c r="J33" s="80"/>
      <c r="K33" s="79"/>
      <c r="L33" s="114"/>
      <c r="M33" s="115" t="str">
        <f>IF(I33+K33&gt;0,-('評価項目(標準)'!J39*0.1),"")</f>
        <v/>
      </c>
    </row>
    <row r="34" spans="1:15" ht="26.25" customHeight="1" thickBot="1" x14ac:dyDescent="0.2">
      <c r="E34" s="81"/>
      <c r="F34" s="82"/>
      <c r="G34" s="83"/>
      <c r="I34" s="116"/>
      <c r="J34" s="117"/>
      <c r="K34" s="118"/>
      <c r="L34" s="119" t="s">
        <v>191</v>
      </c>
      <c r="M34" s="167">
        <f>ROUNDDOWN(SUM(M6:M31),1)+SUM(M32:M33)</f>
        <v>0</v>
      </c>
    </row>
    <row r="35" spans="1:15" ht="14.25" thickBot="1" x14ac:dyDescent="0.2"/>
    <row r="36" spans="1:15" s="85" customFormat="1" ht="21.75" customHeight="1" x14ac:dyDescent="0.15">
      <c r="A36" s="34"/>
      <c r="B36" s="91" t="s">
        <v>83</v>
      </c>
      <c r="C36" s="92"/>
      <c r="D36" s="92"/>
      <c r="E36" s="93"/>
      <c r="F36" s="93"/>
      <c r="G36" s="93"/>
      <c r="H36" s="93"/>
      <c r="I36" s="93"/>
      <c r="J36" s="93"/>
      <c r="K36" s="93"/>
      <c r="L36" s="94"/>
      <c r="M36" s="34"/>
      <c r="N36" s="34"/>
      <c r="O36" s="34"/>
    </row>
    <row r="37" spans="1:15" s="85" customFormat="1" ht="21.75" customHeight="1" x14ac:dyDescent="0.15">
      <c r="A37" s="34"/>
      <c r="B37" s="86" t="s">
        <v>84</v>
      </c>
      <c r="C37" s="95"/>
      <c r="D37" s="368" t="s">
        <v>85</v>
      </c>
      <c r="E37" s="368"/>
      <c r="F37" s="368"/>
      <c r="G37" s="368"/>
      <c r="H37" s="368"/>
      <c r="I37" s="368"/>
      <c r="J37" s="368"/>
      <c r="K37" s="140"/>
      <c r="L37" s="141"/>
      <c r="M37" s="34"/>
      <c r="N37" s="34"/>
      <c r="O37" s="34"/>
    </row>
    <row r="38" spans="1:15" ht="21.75" customHeight="1" x14ac:dyDescent="0.15">
      <c r="B38" s="86" t="s">
        <v>84</v>
      </c>
      <c r="C38" s="96"/>
      <c r="D38" s="368" t="s">
        <v>86</v>
      </c>
      <c r="E38" s="368"/>
      <c r="F38" s="368"/>
      <c r="G38" s="368"/>
      <c r="H38" s="368"/>
      <c r="I38" s="368"/>
      <c r="J38" s="368"/>
      <c r="K38" s="140"/>
      <c r="L38" s="141"/>
    </row>
    <row r="39" spans="1:15" ht="21.75" customHeight="1" x14ac:dyDescent="0.15">
      <c r="B39" s="87" t="s">
        <v>87</v>
      </c>
      <c r="C39" s="97" t="s">
        <v>88</v>
      </c>
      <c r="D39" s="98"/>
      <c r="E39" s="98"/>
      <c r="F39" s="98"/>
      <c r="G39" s="98"/>
      <c r="H39" s="98"/>
      <c r="I39" s="98"/>
      <c r="J39" s="98"/>
      <c r="K39" s="98"/>
      <c r="L39" s="99"/>
    </row>
    <row r="40" spans="1:15" ht="21.75" customHeight="1" thickBot="1" x14ac:dyDescent="0.2">
      <c r="B40" s="88" t="s">
        <v>87</v>
      </c>
      <c r="C40" s="100" t="s">
        <v>101</v>
      </c>
      <c r="D40" s="101"/>
      <c r="E40" s="101"/>
      <c r="F40" s="101"/>
      <c r="G40" s="101"/>
      <c r="H40" s="101"/>
      <c r="I40" s="101"/>
      <c r="J40" s="101"/>
      <c r="K40" s="101"/>
      <c r="L40" s="102"/>
    </row>
    <row r="41" spans="1:15" ht="7.5" customHeight="1" x14ac:dyDescent="0.15">
      <c r="B41" s="89"/>
      <c r="C41" s="89"/>
      <c r="D41" s="89"/>
      <c r="E41" s="90"/>
      <c r="F41" s="90"/>
      <c r="G41" s="90"/>
      <c r="H41" s="90"/>
      <c r="I41" s="90"/>
      <c r="J41" s="90"/>
      <c r="K41" s="90"/>
      <c r="L41" s="90"/>
    </row>
    <row r="42" spans="1:15" ht="23.25" customHeight="1" x14ac:dyDescent="0.15">
      <c r="A42" s="365"/>
      <c r="B42" s="365"/>
      <c r="C42" s="365"/>
      <c r="D42" s="365"/>
      <c r="E42" s="365"/>
      <c r="F42" s="365"/>
      <c r="G42" s="365"/>
      <c r="H42" s="365"/>
      <c r="I42" s="365"/>
      <c r="J42" s="365"/>
      <c r="K42" s="365"/>
      <c r="L42" s="365"/>
      <c r="M42" s="365"/>
    </row>
  </sheetData>
  <sheetProtection selectLockedCells="1"/>
  <mergeCells count="96">
    <mergeCell ref="B6:B26"/>
    <mergeCell ref="B27:B31"/>
    <mergeCell ref="C27:C31"/>
    <mergeCell ref="D27:D28"/>
    <mergeCell ref="C21:C26"/>
    <mergeCell ref="D29:D31"/>
    <mergeCell ref="A42:M42"/>
    <mergeCell ref="F23:F24"/>
    <mergeCell ref="I23:I24"/>
    <mergeCell ref="F25:F26"/>
    <mergeCell ref="D25:D26"/>
    <mergeCell ref="B32:D32"/>
    <mergeCell ref="E25:E26"/>
    <mergeCell ref="I27:I28"/>
    <mergeCell ref="J27:J28"/>
    <mergeCell ref="D38:J38"/>
    <mergeCell ref="E32:G32"/>
    <mergeCell ref="D37:J37"/>
    <mergeCell ref="E29:E31"/>
    <mergeCell ref="F29:F31"/>
    <mergeCell ref="I29:I31"/>
    <mergeCell ref="E27:E28"/>
    <mergeCell ref="I4:J4"/>
    <mergeCell ref="J6:J8"/>
    <mergeCell ref="E9:E10"/>
    <mergeCell ref="F9:F10"/>
    <mergeCell ref="I9:I10"/>
    <mergeCell ref="J9:J10"/>
    <mergeCell ref="E6:E8"/>
    <mergeCell ref="F6:F8"/>
    <mergeCell ref="B33:D33"/>
    <mergeCell ref="E33:G33"/>
    <mergeCell ref="B4:C5"/>
    <mergeCell ref="D4:D5"/>
    <mergeCell ref="E4:E5"/>
    <mergeCell ref="F4:F5"/>
    <mergeCell ref="D6:D10"/>
    <mergeCell ref="F27:F28"/>
    <mergeCell ref="E21:E22"/>
    <mergeCell ref="F21:F22"/>
    <mergeCell ref="D21:D22"/>
    <mergeCell ref="D23:D24"/>
    <mergeCell ref="E23:E24"/>
    <mergeCell ref="C15:C20"/>
    <mergeCell ref="D11:D14"/>
    <mergeCell ref="C6:C14"/>
    <mergeCell ref="L6:L8"/>
    <mergeCell ref="K9:K10"/>
    <mergeCell ref="L9:L10"/>
    <mergeCell ref="M15:M20"/>
    <mergeCell ref="J29:J31"/>
    <mergeCell ref="M11:M14"/>
    <mergeCell ref="J23:J24"/>
    <mergeCell ref="I25:I26"/>
    <mergeCell ref="J25:J26"/>
    <mergeCell ref="I21:I22"/>
    <mergeCell ref="H2:J2"/>
    <mergeCell ref="H3:M3"/>
    <mergeCell ref="M4:M5"/>
    <mergeCell ref="K4:L4"/>
    <mergeCell ref="J21:J22"/>
    <mergeCell ref="I6:I8"/>
    <mergeCell ref="M6:M8"/>
    <mergeCell ref="M9:M10"/>
    <mergeCell ref="M21:M22"/>
    <mergeCell ref="G4:H4"/>
    <mergeCell ref="F3:G3"/>
    <mergeCell ref="K6:K8"/>
    <mergeCell ref="I11:I14"/>
    <mergeCell ref="J11:J14"/>
    <mergeCell ref="I15:I20"/>
    <mergeCell ref="J15:J20"/>
    <mergeCell ref="K11:K14"/>
    <mergeCell ref="K15:K20"/>
    <mergeCell ref="L11:L14"/>
    <mergeCell ref="M29:M31"/>
    <mergeCell ref="L27:L28"/>
    <mergeCell ref="K21:K22"/>
    <mergeCell ref="L29:L31"/>
    <mergeCell ref="K29:K31"/>
    <mergeCell ref="M23:M24"/>
    <mergeCell ref="M25:M26"/>
    <mergeCell ref="M27:M28"/>
    <mergeCell ref="K27:K28"/>
    <mergeCell ref="K25:K26"/>
    <mergeCell ref="L25:L26"/>
    <mergeCell ref="K23:K24"/>
    <mergeCell ref="L23:L24"/>
    <mergeCell ref="L15:L20"/>
    <mergeCell ref="L21:L22"/>
    <mergeCell ref="E15:E20"/>
    <mergeCell ref="D15:D20"/>
    <mergeCell ref="E11:E14"/>
    <mergeCell ref="F11:F14"/>
    <mergeCell ref="G15:H15"/>
    <mergeCell ref="F15:F20"/>
  </mergeCells>
  <phoneticPr fontId="2"/>
  <conditionalFormatting sqref="I6:I8">
    <cfRule type="cellIs" dxfId="17" priority="20" stopIfTrue="1" operator="equal">
      <formula>$F$6</formula>
    </cfRule>
  </conditionalFormatting>
  <conditionalFormatting sqref="I9:I10">
    <cfRule type="cellIs" dxfId="16" priority="35" stopIfTrue="1" operator="equal">
      <formula>$F$9</formula>
    </cfRule>
  </conditionalFormatting>
  <conditionalFormatting sqref="I11">
    <cfRule type="cellIs" dxfId="15" priority="59" stopIfTrue="1" operator="equal">
      <formula>$F$11</formula>
    </cfRule>
  </conditionalFormatting>
  <conditionalFormatting sqref="I15:I20 K15:K20">
    <cfRule type="cellIs" dxfId="14" priority="57" stopIfTrue="1" operator="equal">
      <formula>$F$15</formula>
    </cfRule>
  </conditionalFormatting>
  <conditionalFormatting sqref="I21:I22 K21:K22">
    <cfRule type="cellIs" dxfId="13" priority="54" stopIfTrue="1" operator="equal">
      <formula>$F$21</formula>
    </cfRule>
  </conditionalFormatting>
  <conditionalFormatting sqref="I23:I24">
    <cfRule type="cellIs" dxfId="12" priority="55" stopIfTrue="1" operator="equal">
      <formula>$F$23</formula>
    </cfRule>
  </conditionalFormatting>
  <conditionalFormatting sqref="I27:I28 K27:K28">
    <cfRule type="cellIs" dxfId="11" priority="4" stopIfTrue="1" operator="equal">
      <formula>$F$27</formula>
    </cfRule>
  </conditionalFormatting>
  <conditionalFormatting sqref="I29:I31">
    <cfRule type="cellIs" dxfId="10" priority="53" stopIfTrue="1" operator="equal">
      <formula>$F$29</formula>
    </cfRule>
  </conditionalFormatting>
  <conditionalFormatting sqref="K6">
    <cfRule type="cellIs" dxfId="9" priority="40" stopIfTrue="1" operator="equal">
      <formula>$F$6</formula>
    </cfRule>
  </conditionalFormatting>
  <conditionalFormatting sqref="K9:K10">
    <cfRule type="cellIs" dxfId="8" priority="26" stopIfTrue="1" operator="equal">
      <formula>$F$9</formula>
    </cfRule>
  </conditionalFormatting>
  <conditionalFormatting sqref="K11">
    <cfRule type="cellIs" dxfId="7" priority="2" stopIfTrue="1" operator="equal">
      <formula>$F$11</formula>
    </cfRule>
  </conditionalFormatting>
  <conditionalFormatting sqref="K23:K24">
    <cfRule type="cellIs" dxfId="6" priority="43" stopIfTrue="1" operator="equal">
      <formula>$F$23</formula>
    </cfRule>
  </conditionalFormatting>
  <conditionalFormatting sqref="K25:K26">
    <cfRule type="expression" dxfId="5" priority="66" stopIfTrue="1">
      <formula>ISNUMBER(#REF!)</formula>
    </cfRule>
  </conditionalFormatting>
  <conditionalFormatting sqref="K29:K31">
    <cfRule type="cellIs" dxfId="4" priority="41" stopIfTrue="1" operator="equal">
      <formula>$F$29</formula>
    </cfRule>
  </conditionalFormatting>
  <dataValidations count="9">
    <dataValidation type="list" allowBlank="1" showInputMessage="1" showErrorMessage="1" sqref="I9:I10 K9:K10" xr:uid="{00000000-0002-0000-0400-000000000000}">
      <formula1>$H$9:$H$10</formula1>
    </dataValidation>
    <dataValidation type="list" allowBlank="1" showInputMessage="1" showErrorMessage="1" sqref="I6:I8" xr:uid="{00000000-0002-0000-0400-000001000000}">
      <formula1>$H$6:$H$8</formula1>
    </dataValidation>
    <dataValidation type="list" allowBlank="1" showInputMessage="1" showErrorMessage="1" sqref="I23:I24 K23:K24" xr:uid="{00000000-0002-0000-0400-000004000000}">
      <formula1>$H$23:$H$24</formula1>
    </dataValidation>
    <dataValidation type="list" allowBlank="1" showInputMessage="1" showErrorMessage="1" sqref="I25:I26 K25:K26" xr:uid="{00000000-0002-0000-0400-000007000000}">
      <formula1>$H$25:$H$26</formula1>
    </dataValidation>
    <dataValidation type="list" allowBlank="1" showInputMessage="1" showErrorMessage="1" sqref="I29:I31 K29:K31" xr:uid="{00000000-0002-0000-0400-00000B000000}">
      <formula1>$H$29:$H$31</formula1>
    </dataValidation>
    <dataValidation type="list" allowBlank="1" showInputMessage="1" showErrorMessage="1" sqref="I15:I20 K15:K20" xr:uid="{00000000-0002-0000-0400-00000D000000}">
      <formula1>$H$16:$H$20</formula1>
    </dataValidation>
    <dataValidation type="list" allowBlank="1" showInputMessage="1" showErrorMessage="1" sqref="I11:I14 K11:K14" xr:uid="{D40B56F6-F7F3-4E68-BBA7-006E18B777CF}">
      <formula1>$H$11:$H$14</formula1>
    </dataValidation>
    <dataValidation type="list" allowBlank="1" showInputMessage="1" showErrorMessage="1" sqref="K27:K28 I27:I28" xr:uid="{00000000-0002-0000-0400-000002000000}">
      <formula1>$H$27:$H$28</formula1>
    </dataValidation>
    <dataValidation type="list" allowBlank="1" showInputMessage="1" showErrorMessage="1" sqref="K21:K22 I21:I22" xr:uid="{00000000-0002-0000-0400-000003000000}">
      <formula1>$H$21:$H$22</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R56"/>
  <sheetViews>
    <sheetView view="pageBreakPreview" zoomScale="60" zoomScaleNormal="70" workbookViewId="0">
      <selection activeCell="BY19" sqref="BY19"/>
    </sheetView>
  </sheetViews>
  <sheetFormatPr defaultColWidth="3.125" defaultRowHeight="18" customHeight="1" x14ac:dyDescent="0.15"/>
  <cols>
    <col min="1" max="70" width="3.875" style="39" customWidth="1"/>
    <col min="71" max="16384" width="3.125" style="39"/>
  </cols>
  <sheetData>
    <row r="1" spans="1:70" ht="22.5" customHeight="1" x14ac:dyDescent="0.15">
      <c r="A1" s="49" t="s">
        <v>102</v>
      </c>
      <c r="O1" s="124"/>
      <c r="P1" s="124"/>
      <c r="Q1" s="124"/>
      <c r="R1" s="121"/>
      <c r="S1" s="121"/>
      <c r="T1" s="121"/>
      <c r="U1" s="121"/>
      <c r="V1" s="121"/>
      <c r="W1" s="121"/>
      <c r="X1" s="121"/>
      <c r="Y1" s="121"/>
      <c r="Z1" s="121"/>
      <c r="AA1" s="121"/>
      <c r="AB1" s="121"/>
      <c r="AC1" s="121"/>
      <c r="AD1" s="121"/>
      <c r="AE1" s="121"/>
      <c r="AF1" s="121"/>
      <c r="AG1" s="121"/>
      <c r="AH1" s="121"/>
      <c r="AI1" s="121"/>
      <c r="AJ1" s="520" t="s">
        <v>221</v>
      </c>
      <c r="AK1" s="521"/>
      <c r="AL1" s="521"/>
      <c r="AM1" s="521"/>
      <c r="AN1" s="521"/>
      <c r="AO1" s="521"/>
      <c r="AP1" s="521"/>
      <c r="AQ1" s="521"/>
      <c r="AR1" s="521"/>
      <c r="AS1" s="521"/>
      <c r="AT1" s="521"/>
      <c r="AU1" s="521"/>
      <c r="AV1" s="521"/>
      <c r="AW1" s="521"/>
      <c r="AX1" s="521"/>
      <c r="AY1" s="521"/>
      <c r="AZ1" s="521"/>
      <c r="BA1" s="521"/>
      <c r="BB1" s="521"/>
      <c r="BC1" s="521"/>
      <c r="BD1" s="521"/>
      <c r="BE1" s="521"/>
      <c r="BF1" s="521"/>
      <c r="BG1" s="521"/>
      <c r="BH1" s="521"/>
      <c r="BI1" s="521"/>
      <c r="BJ1" s="521"/>
      <c r="BK1" s="521"/>
      <c r="BL1" s="521"/>
      <c r="BM1" s="521"/>
      <c r="BN1" s="521"/>
      <c r="BO1" s="521"/>
      <c r="BP1" s="521"/>
      <c r="BQ1" s="521"/>
      <c r="BR1" s="521"/>
    </row>
    <row r="2" spans="1:70" ht="22.5" customHeight="1" thickBot="1" x14ac:dyDescent="0.2">
      <c r="O2" s="438" t="s">
        <v>103</v>
      </c>
      <c r="P2" s="439"/>
      <c r="Q2" s="440"/>
      <c r="R2" s="441"/>
      <c r="S2" s="442"/>
      <c r="T2" s="442"/>
      <c r="U2" s="442"/>
      <c r="V2" s="442"/>
      <c r="W2" s="442"/>
      <c r="X2" s="442"/>
      <c r="Y2" s="442"/>
      <c r="Z2" s="442"/>
      <c r="AA2" s="442"/>
      <c r="AB2" s="442"/>
      <c r="AC2" s="442"/>
      <c r="AD2" s="442"/>
      <c r="AE2" s="442"/>
      <c r="AF2" s="442"/>
      <c r="AG2" s="442"/>
      <c r="AH2" s="442"/>
      <c r="AI2" s="443"/>
      <c r="AJ2" s="522"/>
      <c r="AK2" s="522"/>
      <c r="AL2" s="522"/>
      <c r="AM2" s="522"/>
      <c r="AN2" s="522"/>
      <c r="AO2" s="522"/>
      <c r="AP2" s="522"/>
      <c r="AQ2" s="522"/>
      <c r="AR2" s="522"/>
      <c r="AS2" s="522"/>
      <c r="AT2" s="522"/>
      <c r="AU2" s="522"/>
      <c r="AV2" s="522"/>
      <c r="AW2" s="522"/>
      <c r="AX2" s="522"/>
      <c r="AY2" s="522"/>
      <c r="AZ2" s="522"/>
      <c r="BA2" s="522"/>
      <c r="BB2" s="522"/>
      <c r="BC2" s="522"/>
      <c r="BD2" s="522"/>
      <c r="BE2" s="522"/>
      <c r="BF2" s="522"/>
      <c r="BG2" s="522"/>
      <c r="BH2" s="522"/>
      <c r="BI2" s="522"/>
      <c r="BJ2" s="522"/>
      <c r="BK2" s="522"/>
      <c r="BL2" s="522"/>
      <c r="BM2" s="522"/>
      <c r="BN2" s="522"/>
      <c r="BO2" s="522"/>
      <c r="BP2" s="522"/>
      <c r="BQ2" s="522"/>
      <c r="BR2" s="522"/>
    </row>
    <row r="3" spans="1:70" ht="15" customHeight="1" x14ac:dyDescent="0.15">
      <c r="A3" s="444" t="s">
        <v>104</v>
      </c>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6"/>
      <c r="AJ3" s="444" t="s">
        <v>105</v>
      </c>
      <c r="AK3" s="445"/>
      <c r="AL3" s="445"/>
      <c r="AM3" s="445"/>
      <c r="AN3" s="445"/>
      <c r="AO3" s="445"/>
      <c r="AP3" s="445"/>
      <c r="AQ3" s="445"/>
      <c r="AR3" s="445"/>
      <c r="AS3" s="445"/>
      <c r="AT3" s="445"/>
      <c r="AU3" s="445"/>
      <c r="AV3" s="445"/>
      <c r="AW3" s="445"/>
      <c r="AX3" s="445"/>
      <c r="AY3" s="445"/>
      <c r="AZ3" s="445"/>
      <c r="BA3" s="445"/>
      <c r="BB3" s="445"/>
      <c r="BC3" s="445"/>
      <c r="BD3" s="445"/>
      <c r="BE3" s="445"/>
      <c r="BF3" s="445"/>
      <c r="BG3" s="445"/>
      <c r="BH3" s="445"/>
      <c r="BI3" s="445"/>
      <c r="BJ3" s="445"/>
      <c r="BK3" s="445"/>
      <c r="BL3" s="445"/>
      <c r="BM3" s="445"/>
      <c r="BN3" s="445"/>
      <c r="BO3" s="445"/>
      <c r="BP3" s="445"/>
      <c r="BQ3" s="445"/>
      <c r="BR3" s="446"/>
    </row>
    <row r="4" spans="1:70" ht="15" customHeight="1" x14ac:dyDescent="0.15">
      <c r="A4" s="447"/>
      <c r="B4" s="448"/>
      <c r="C4" s="448"/>
      <c r="D4" s="448"/>
      <c r="E4" s="448"/>
      <c r="F4" s="448"/>
      <c r="G4" s="448"/>
      <c r="H4" s="448"/>
      <c r="I4" s="448"/>
      <c r="J4" s="448"/>
      <c r="K4" s="448"/>
      <c r="L4" s="448"/>
      <c r="M4" s="448"/>
      <c r="N4" s="448"/>
      <c r="O4" s="448"/>
      <c r="P4" s="448"/>
      <c r="Q4" s="448"/>
      <c r="R4" s="448"/>
      <c r="S4" s="448"/>
      <c r="T4" s="448"/>
      <c r="U4" s="448"/>
      <c r="V4" s="448"/>
      <c r="W4" s="448"/>
      <c r="X4" s="448"/>
      <c r="Y4" s="448"/>
      <c r="Z4" s="448"/>
      <c r="AA4" s="448"/>
      <c r="AB4" s="448"/>
      <c r="AC4" s="448"/>
      <c r="AD4" s="448"/>
      <c r="AE4" s="448"/>
      <c r="AF4" s="448"/>
      <c r="AG4" s="448"/>
      <c r="AH4" s="448"/>
      <c r="AI4" s="449"/>
      <c r="AJ4" s="447"/>
      <c r="AK4" s="448"/>
      <c r="AL4" s="448"/>
      <c r="AM4" s="448"/>
      <c r="AN4" s="448"/>
      <c r="AO4" s="448"/>
      <c r="AP4" s="448"/>
      <c r="AQ4" s="448"/>
      <c r="AR4" s="448"/>
      <c r="AS4" s="448"/>
      <c r="AT4" s="448"/>
      <c r="AU4" s="448"/>
      <c r="AV4" s="448"/>
      <c r="AW4" s="448"/>
      <c r="AX4" s="448"/>
      <c r="AY4" s="448"/>
      <c r="AZ4" s="448"/>
      <c r="BA4" s="448"/>
      <c r="BB4" s="448"/>
      <c r="BC4" s="448"/>
      <c r="BD4" s="448"/>
      <c r="BE4" s="448"/>
      <c r="BF4" s="448"/>
      <c r="BG4" s="448"/>
      <c r="BH4" s="448"/>
      <c r="BI4" s="448"/>
      <c r="BJ4" s="448"/>
      <c r="BK4" s="448"/>
      <c r="BL4" s="448"/>
      <c r="BM4" s="448"/>
      <c r="BN4" s="448"/>
      <c r="BO4" s="448"/>
      <c r="BP4" s="448"/>
      <c r="BQ4" s="448"/>
      <c r="BR4" s="449"/>
    </row>
    <row r="5" spans="1:70" ht="20.100000000000001" customHeight="1" x14ac:dyDescent="0.15">
      <c r="A5" s="419" t="s">
        <v>13</v>
      </c>
      <c r="B5" s="420"/>
      <c r="C5" s="420"/>
      <c r="D5" s="421"/>
      <c r="E5" s="453" t="s">
        <v>106</v>
      </c>
      <c r="F5" s="454"/>
      <c r="G5" s="454"/>
      <c r="H5" s="454"/>
      <c r="I5" s="455"/>
      <c r="J5" s="459"/>
      <c r="K5" s="459"/>
      <c r="L5" s="459"/>
      <c r="M5" s="459"/>
      <c r="N5" s="459"/>
      <c r="O5" s="459"/>
      <c r="P5" s="459"/>
      <c r="Q5" s="459"/>
      <c r="R5" s="459"/>
      <c r="S5" s="459"/>
      <c r="T5" s="459"/>
      <c r="U5" s="459"/>
      <c r="V5" s="459"/>
      <c r="W5" s="459"/>
      <c r="X5" s="459"/>
      <c r="Y5" s="459"/>
      <c r="Z5" s="459"/>
      <c r="AA5" s="459"/>
      <c r="AB5" s="459"/>
      <c r="AC5" s="459"/>
      <c r="AD5" s="459"/>
      <c r="AE5" s="459"/>
      <c r="AF5" s="459"/>
      <c r="AG5" s="459"/>
      <c r="AH5" s="459"/>
      <c r="AI5" s="460"/>
      <c r="AJ5" s="523" t="s">
        <v>107</v>
      </c>
      <c r="AK5" s="524"/>
      <c r="AL5" s="525" t="s">
        <v>108</v>
      </c>
      <c r="AM5" s="512"/>
      <c r="AN5" s="512"/>
      <c r="AO5" s="512"/>
      <c r="AP5" s="512"/>
      <c r="AQ5" s="512"/>
      <c r="AR5" s="512"/>
      <c r="AS5" s="512"/>
      <c r="AT5" s="512"/>
      <c r="AU5" s="512"/>
      <c r="AV5" s="512"/>
      <c r="AW5" s="512"/>
      <c r="AX5" s="512"/>
      <c r="AY5" s="512"/>
      <c r="AZ5" s="512"/>
      <c r="BA5" s="512"/>
      <c r="BB5" s="512"/>
      <c r="BC5" s="512"/>
      <c r="BD5" s="512"/>
      <c r="BE5" s="512"/>
      <c r="BF5" s="512"/>
      <c r="BG5" s="512"/>
      <c r="BH5" s="512"/>
      <c r="BI5" s="512"/>
      <c r="BJ5" s="512"/>
      <c r="BK5" s="512"/>
      <c r="BL5" s="512"/>
      <c r="BM5" s="512"/>
      <c r="BN5" s="512"/>
      <c r="BO5" s="512"/>
      <c r="BP5" s="512"/>
      <c r="BQ5" s="512"/>
      <c r="BR5" s="513"/>
    </row>
    <row r="6" spans="1:70" ht="20.100000000000001" customHeight="1" x14ac:dyDescent="0.15">
      <c r="A6" s="422"/>
      <c r="B6" s="423"/>
      <c r="C6" s="423"/>
      <c r="D6" s="424"/>
      <c r="E6" s="456"/>
      <c r="F6" s="457"/>
      <c r="G6" s="457"/>
      <c r="H6" s="457"/>
      <c r="I6" s="458"/>
      <c r="J6" s="461"/>
      <c r="K6" s="461"/>
      <c r="L6" s="461"/>
      <c r="M6" s="461"/>
      <c r="N6" s="461"/>
      <c r="O6" s="461"/>
      <c r="P6" s="461"/>
      <c r="Q6" s="461"/>
      <c r="R6" s="461"/>
      <c r="S6" s="461"/>
      <c r="T6" s="461"/>
      <c r="U6" s="461"/>
      <c r="V6" s="461"/>
      <c r="W6" s="461"/>
      <c r="X6" s="461"/>
      <c r="Y6" s="461"/>
      <c r="Z6" s="461"/>
      <c r="AA6" s="461"/>
      <c r="AB6" s="461"/>
      <c r="AC6" s="461"/>
      <c r="AD6" s="461"/>
      <c r="AE6" s="461"/>
      <c r="AF6" s="461"/>
      <c r="AG6" s="461"/>
      <c r="AH6" s="461"/>
      <c r="AI6" s="462"/>
      <c r="AJ6" s="518"/>
      <c r="AK6" s="519"/>
      <c r="AL6" s="434"/>
      <c r="AM6" s="434"/>
      <c r="AN6" s="434"/>
      <c r="AO6" s="434"/>
      <c r="AP6" s="434"/>
      <c r="AQ6" s="434"/>
      <c r="AR6" s="434"/>
      <c r="AS6" s="434"/>
      <c r="AT6" s="434"/>
      <c r="AU6" s="434"/>
      <c r="AV6" s="434"/>
      <c r="AW6" s="434"/>
      <c r="AX6" s="434"/>
      <c r="AY6" s="434"/>
      <c r="AZ6" s="434"/>
      <c r="BA6" s="434"/>
      <c r="BB6" s="434"/>
      <c r="BC6" s="434"/>
      <c r="BD6" s="434"/>
      <c r="BE6" s="434"/>
      <c r="BF6" s="434"/>
      <c r="BG6" s="434"/>
      <c r="BH6" s="434"/>
      <c r="BI6" s="434"/>
      <c r="BJ6" s="434"/>
      <c r="BK6" s="434"/>
      <c r="BL6" s="434"/>
      <c r="BM6" s="434"/>
      <c r="BN6" s="434"/>
      <c r="BO6" s="434"/>
      <c r="BP6" s="434"/>
      <c r="BQ6" s="434"/>
      <c r="BR6" s="435"/>
    </row>
    <row r="7" spans="1:70" ht="20.100000000000001" customHeight="1" x14ac:dyDescent="0.15">
      <c r="A7" s="422"/>
      <c r="B7" s="423"/>
      <c r="C7" s="423"/>
      <c r="D7" s="424"/>
      <c r="E7" s="425" t="s">
        <v>109</v>
      </c>
      <c r="F7" s="426"/>
      <c r="G7" s="426"/>
      <c r="H7" s="426"/>
      <c r="I7" s="427"/>
      <c r="J7" s="463" t="s">
        <v>110</v>
      </c>
      <c r="K7" s="464"/>
      <c r="L7" s="464"/>
      <c r="M7" s="464"/>
      <c r="N7" s="464"/>
      <c r="O7" s="464"/>
      <c r="P7" s="464"/>
      <c r="Q7" s="464"/>
      <c r="R7" s="464"/>
      <c r="S7" s="464"/>
      <c r="T7" s="464"/>
      <c r="U7" s="464"/>
      <c r="V7" s="464"/>
      <c r="W7" s="464"/>
      <c r="X7" s="464"/>
      <c r="Y7" s="464"/>
      <c r="Z7" s="464"/>
      <c r="AA7" s="464"/>
      <c r="AB7" s="464"/>
      <c r="AC7" s="464"/>
      <c r="AD7" s="464"/>
      <c r="AE7" s="464"/>
      <c r="AF7" s="464"/>
      <c r="AG7" s="464"/>
      <c r="AH7" s="464"/>
      <c r="AI7" s="465"/>
      <c r="AJ7" s="526" t="s">
        <v>222</v>
      </c>
      <c r="AK7" s="519"/>
      <c r="AL7" s="527" t="s">
        <v>223</v>
      </c>
      <c r="AM7" s="527"/>
      <c r="AN7" s="527"/>
      <c r="AO7" s="527"/>
      <c r="AP7" s="527"/>
      <c r="AQ7" s="527"/>
      <c r="AR7" s="527"/>
      <c r="AS7" s="527"/>
      <c r="AT7" s="527"/>
      <c r="AU7" s="527"/>
      <c r="AV7" s="527"/>
      <c r="AW7" s="527"/>
      <c r="AX7" s="527"/>
      <c r="AY7" s="527"/>
      <c r="AZ7" s="527"/>
      <c r="BA7" s="527"/>
      <c r="BB7" s="527"/>
      <c r="BC7" s="527"/>
      <c r="BD7" s="527"/>
      <c r="BE7" s="527"/>
      <c r="BF7" s="527"/>
      <c r="BG7" s="527"/>
      <c r="BH7" s="527"/>
      <c r="BI7" s="527"/>
      <c r="BJ7" s="527"/>
      <c r="BK7" s="527"/>
      <c r="BL7" s="527"/>
      <c r="BM7" s="527"/>
      <c r="BN7" s="527"/>
      <c r="BO7" s="527"/>
      <c r="BP7" s="527"/>
      <c r="BQ7" s="527"/>
      <c r="BR7" s="528"/>
    </row>
    <row r="8" spans="1:70" ht="20.100000000000001" customHeight="1" x14ac:dyDescent="0.15">
      <c r="A8" s="422"/>
      <c r="B8" s="423"/>
      <c r="C8" s="423"/>
      <c r="D8" s="424"/>
      <c r="E8" s="466" t="s">
        <v>112</v>
      </c>
      <c r="F8" s="467"/>
      <c r="G8" s="467"/>
      <c r="H8" s="467"/>
      <c r="I8" s="468"/>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70"/>
      <c r="AJ8" s="518"/>
      <c r="AK8" s="519"/>
      <c r="AL8" s="527"/>
      <c r="AM8" s="527"/>
      <c r="AN8" s="527"/>
      <c r="AO8" s="527"/>
      <c r="AP8" s="527"/>
      <c r="AQ8" s="527"/>
      <c r="AR8" s="527"/>
      <c r="AS8" s="527"/>
      <c r="AT8" s="527"/>
      <c r="AU8" s="527"/>
      <c r="AV8" s="527"/>
      <c r="AW8" s="527"/>
      <c r="AX8" s="527"/>
      <c r="AY8" s="527"/>
      <c r="AZ8" s="527"/>
      <c r="BA8" s="527"/>
      <c r="BB8" s="527"/>
      <c r="BC8" s="527"/>
      <c r="BD8" s="527"/>
      <c r="BE8" s="527"/>
      <c r="BF8" s="527"/>
      <c r="BG8" s="527"/>
      <c r="BH8" s="527"/>
      <c r="BI8" s="527"/>
      <c r="BJ8" s="527"/>
      <c r="BK8" s="527"/>
      <c r="BL8" s="527"/>
      <c r="BM8" s="527"/>
      <c r="BN8" s="527"/>
      <c r="BO8" s="527"/>
      <c r="BP8" s="527"/>
      <c r="BQ8" s="527"/>
      <c r="BR8" s="528"/>
    </row>
    <row r="9" spans="1:70" ht="20.100000000000001" customHeight="1" x14ac:dyDescent="0.15">
      <c r="A9" s="422"/>
      <c r="B9" s="423"/>
      <c r="C9" s="423"/>
      <c r="D9" s="424"/>
      <c r="E9" s="456"/>
      <c r="F9" s="457"/>
      <c r="G9" s="457"/>
      <c r="H9" s="457"/>
      <c r="I9" s="458"/>
      <c r="J9" s="461"/>
      <c r="K9" s="461"/>
      <c r="L9" s="461"/>
      <c r="M9" s="461"/>
      <c r="N9" s="461"/>
      <c r="O9" s="461"/>
      <c r="P9" s="461"/>
      <c r="Q9" s="461"/>
      <c r="R9" s="461"/>
      <c r="S9" s="461"/>
      <c r="T9" s="461"/>
      <c r="U9" s="461"/>
      <c r="V9" s="461"/>
      <c r="W9" s="461"/>
      <c r="X9" s="461"/>
      <c r="Y9" s="461"/>
      <c r="Z9" s="461"/>
      <c r="AA9" s="461"/>
      <c r="AB9" s="461"/>
      <c r="AC9" s="461"/>
      <c r="AD9" s="461"/>
      <c r="AE9" s="461"/>
      <c r="AF9" s="461"/>
      <c r="AG9" s="461"/>
      <c r="AH9" s="461"/>
      <c r="AI9" s="462"/>
      <c r="AJ9" s="518"/>
      <c r="AK9" s="519"/>
      <c r="AL9" s="527"/>
      <c r="AM9" s="527"/>
      <c r="AN9" s="527"/>
      <c r="AO9" s="527"/>
      <c r="AP9" s="527"/>
      <c r="AQ9" s="527"/>
      <c r="AR9" s="527"/>
      <c r="AS9" s="527"/>
      <c r="AT9" s="527"/>
      <c r="AU9" s="527"/>
      <c r="AV9" s="527"/>
      <c r="AW9" s="527"/>
      <c r="AX9" s="527"/>
      <c r="AY9" s="527"/>
      <c r="AZ9" s="527"/>
      <c r="BA9" s="527"/>
      <c r="BB9" s="527"/>
      <c r="BC9" s="527"/>
      <c r="BD9" s="527"/>
      <c r="BE9" s="527"/>
      <c r="BF9" s="527"/>
      <c r="BG9" s="527"/>
      <c r="BH9" s="527"/>
      <c r="BI9" s="527"/>
      <c r="BJ9" s="527"/>
      <c r="BK9" s="527"/>
      <c r="BL9" s="527"/>
      <c r="BM9" s="527"/>
      <c r="BN9" s="527"/>
      <c r="BO9" s="527"/>
      <c r="BP9" s="527"/>
      <c r="BQ9" s="527"/>
      <c r="BR9" s="528"/>
    </row>
    <row r="10" spans="1:70" ht="20.100000000000001" customHeight="1" x14ac:dyDescent="0.15">
      <c r="A10" s="422"/>
      <c r="B10" s="423"/>
      <c r="C10" s="423"/>
      <c r="D10" s="424"/>
      <c r="E10" s="430" t="s">
        <v>218</v>
      </c>
      <c r="F10" s="423"/>
      <c r="G10" s="423"/>
      <c r="H10" s="423"/>
      <c r="I10" s="424"/>
      <c r="J10" s="434"/>
      <c r="K10" s="434"/>
      <c r="L10" s="434"/>
      <c r="M10" s="434"/>
      <c r="N10" s="434"/>
      <c r="O10" s="434"/>
      <c r="P10" s="434"/>
      <c r="Q10" s="434"/>
      <c r="R10" s="434"/>
      <c r="S10" s="434"/>
      <c r="T10" s="434"/>
      <c r="U10" s="434"/>
      <c r="V10" s="434"/>
      <c r="W10" s="434"/>
      <c r="X10" s="434"/>
      <c r="Y10" s="434"/>
      <c r="Z10" s="434"/>
      <c r="AA10" s="434"/>
      <c r="AB10" s="434"/>
      <c r="AC10" s="434"/>
      <c r="AD10" s="434"/>
      <c r="AE10" s="434"/>
      <c r="AF10" s="434"/>
      <c r="AG10" s="434"/>
      <c r="AH10" s="434"/>
      <c r="AI10" s="435"/>
      <c r="AJ10" s="518" t="s">
        <v>224</v>
      </c>
      <c r="AK10" s="519"/>
      <c r="AL10" s="527" t="s">
        <v>225</v>
      </c>
      <c r="AM10" s="434"/>
      <c r="AN10" s="434"/>
      <c r="AO10" s="434"/>
      <c r="AP10" s="434"/>
      <c r="AQ10" s="434"/>
      <c r="AR10" s="434"/>
      <c r="AS10" s="434"/>
      <c r="AT10" s="434"/>
      <c r="AU10" s="434"/>
      <c r="AV10" s="434"/>
      <c r="AW10" s="434"/>
      <c r="AX10" s="434"/>
      <c r="AY10" s="434"/>
      <c r="AZ10" s="434"/>
      <c r="BA10" s="434"/>
      <c r="BB10" s="434"/>
      <c r="BC10" s="434"/>
      <c r="BD10" s="434"/>
      <c r="BE10" s="434"/>
      <c r="BF10" s="434"/>
      <c r="BG10" s="434"/>
      <c r="BH10" s="434"/>
      <c r="BI10" s="434"/>
      <c r="BJ10" s="434"/>
      <c r="BK10" s="434"/>
      <c r="BL10" s="434"/>
      <c r="BM10" s="434"/>
      <c r="BN10" s="434"/>
      <c r="BO10" s="434"/>
      <c r="BP10" s="434"/>
      <c r="BQ10" s="434"/>
      <c r="BR10" s="435"/>
    </row>
    <row r="11" spans="1:70" ht="20.100000000000001" customHeight="1" x14ac:dyDescent="0.15">
      <c r="A11" s="450"/>
      <c r="B11" s="451"/>
      <c r="C11" s="451"/>
      <c r="D11" s="452"/>
      <c r="E11" s="471"/>
      <c r="F11" s="451"/>
      <c r="G11" s="451"/>
      <c r="H11" s="451"/>
      <c r="I11" s="45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3"/>
      <c r="AJ11" s="518"/>
      <c r="AK11" s="519"/>
      <c r="AL11" s="434"/>
      <c r="AM11" s="434"/>
      <c r="AN11" s="434"/>
      <c r="AO11" s="434"/>
      <c r="AP11" s="434"/>
      <c r="AQ11" s="434"/>
      <c r="AR11" s="434"/>
      <c r="AS11" s="434"/>
      <c r="AT11" s="434"/>
      <c r="AU11" s="434"/>
      <c r="AV11" s="434"/>
      <c r="AW11" s="434"/>
      <c r="AX11" s="434"/>
      <c r="AY11" s="434"/>
      <c r="AZ11" s="434"/>
      <c r="BA11" s="434"/>
      <c r="BB11" s="434"/>
      <c r="BC11" s="434"/>
      <c r="BD11" s="434"/>
      <c r="BE11" s="434"/>
      <c r="BF11" s="434"/>
      <c r="BG11" s="434"/>
      <c r="BH11" s="434"/>
      <c r="BI11" s="434"/>
      <c r="BJ11" s="434"/>
      <c r="BK11" s="434"/>
      <c r="BL11" s="434"/>
      <c r="BM11" s="434"/>
      <c r="BN11" s="434"/>
      <c r="BO11" s="434"/>
      <c r="BP11" s="434"/>
      <c r="BQ11" s="434"/>
      <c r="BR11" s="435"/>
    </row>
    <row r="12" spans="1:70" ht="20.100000000000001" customHeight="1" x14ac:dyDescent="0.15">
      <c r="A12" s="419" t="s">
        <v>227</v>
      </c>
      <c r="B12" s="420"/>
      <c r="C12" s="420"/>
      <c r="D12" s="421"/>
      <c r="E12" s="425" t="s">
        <v>113</v>
      </c>
      <c r="F12" s="426"/>
      <c r="G12" s="426"/>
      <c r="H12" s="426"/>
      <c r="I12" s="427"/>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428"/>
      <c r="AI12" s="429"/>
      <c r="AJ12" s="132"/>
      <c r="AK12" s="124"/>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33"/>
    </row>
    <row r="13" spans="1:70" ht="20.100000000000001" customHeight="1" x14ac:dyDescent="0.15">
      <c r="A13" s="422"/>
      <c r="B13" s="423"/>
      <c r="C13" s="423"/>
      <c r="D13" s="424"/>
      <c r="E13" s="430" t="s">
        <v>114</v>
      </c>
      <c r="F13" s="423"/>
      <c r="G13" s="423"/>
      <c r="H13" s="423"/>
      <c r="I13" s="424"/>
      <c r="J13" s="434"/>
      <c r="K13" s="434"/>
      <c r="L13" s="434"/>
      <c r="M13" s="434"/>
      <c r="N13" s="434"/>
      <c r="O13" s="434"/>
      <c r="P13" s="434"/>
      <c r="Q13" s="434"/>
      <c r="R13" s="434"/>
      <c r="S13" s="434"/>
      <c r="T13" s="434"/>
      <c r="U13" s="434"/>
      <c r="V13" s="434"/>
      <c r="W13" s="434"/>
      <c r="X13" s="434"/>
      <c r="Y13" s="434"/>
      <c r="Z13" s="434"/>
      <c r="AA13" s="434"/>
      <c r="AB13" s="434"/>
      <c r="AC13" s="434"/>
      <c r="AD13" s="434"/>
      <c r="AE13" s="434"/>
      <c r="AF13" s="434"/>
      <c r="AG13" s="434"/>
      <c r="AH13" s="434"/>
      <c r="AI13" s="435"/>
      <c r="AJ13" s="132"/>
      <c r="AK13" s="124"/>
      <c r="AL13" s="121"/>
      <c r="AM13" s="121"/>
      <c r="AN13" s="121"/>
      <c r="AO13" s="121"/>
      <c r="AP13" s="121"/>
      <c r="AQ13" s="121"/>
      <c r="AR13" s="121"/>
      <c r="AS13" s="121"/>
      <c r="AT13" s="121"/>
      <c r="AU13" s="121"/>
      <c r="AV13" s="121"/>
      <c r="AW13" s="121"/>
      <c r="AX13" s="121"/>
      <c r="AY13" s="121"/>
      <c r="AZ13" s="121"/>
      <c r="BA13" s="121"/>
      <c r="BB13" s="121"/>
      <c r="BC13" s="121"/>
      <c r="BD13" s="121"/>
      <c r="BE13" s="121"/>
      <c r="BF13" s="121"/>
      <c r="BG13" s="121"/>
      <c r="BH13" s="121"/>
      <c r="BI13" s="121"/>
      <c r="BJ13" s="121"/>
      <c r="BK13" s="121"/>
      <c r="BL13" s="121"/>
      <c r="BM13" s="121"/>
      <c r="BN13" s="121"/>
      <c r="BO13" s="121"/>
      <c r="BP13" s="121"/>
      <c r="BQ13" s="121"/>
      <c r="BR13" s="133"/>
    </row>
    <row r="14" spans="1:70" ht="20.100000000000001" customHeight="1" x14ac:dyDescent="0.15">
      <c r="A14" s="422"/>
      <c r="B14" s="423"/>
      <c r="C14" s="423"/>
      <c r="D14" s="424"/>
      <c r="E14" s="430"/>
      <c r="F14" s="423"/>
      <c r="G14" s="423"/>
      <c r="H14" s="423"/>
      <c r="I14" s="424"/>
      <c r="J14" s="434"/>
      <c r="K14" s="434"/>
      <c r="L14" s="434"/>
      <c r="M14" s="434"/>
      <c r="N14" s="434"/>
      <c r="O14" s="434"/>
      <c r="P14" s="434"/>
      <c r="Q14" s="434"/>
      <c r="R14" s="434"/>
      <c r="S14" s="434"/>
      <c r="T14" s="434"/>
      <c r="U14" s="434"/>
      <c r="V14" s="434"/>
      <c r="W14" s="434"/>
      <c r="X14" s="434"/>
      <c r="Y14" s="434"/>
      <c r="Z14" s="434"/>
      <c r="AA14" s="434"/>
      <c r="AB14" s="434"/>
      <c r="AC14" s="434"/>
      <c r="AD14" s="434"/>
      <c r="AE14" s="434"/>
      <c r="AF14" s="434"/>
      <c r="AG14" s="434"/>
      <c r="AH14" s="434"/>
      <c r="AI14" s="435"/>
      <c r="AJ14" s="132"/>
      <c r="AK14" s="124"/>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33"/>
    </row>
    <row r="15" spans="1:70" ht="20.100000000000001" customHeight="1" thickBot="1" x14ac:dyDescent="0.2">
      <c r="A15" s="422"/>
      <c r="B15" s="423"/>
      <c r="C15" s="423"/>
      <c r="D15" s="424"/>
      <c r="E15" s="431"/>
      <c r="F15" s="432"/>
      <c r="G15" s="432"/>
      <c r="H15" s="432"/>
      <c r="I15" s="433"/>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7"/>
      <c r="AJ15" s="134"/>
      <c r="AK15" s="135"/>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7"/>
    </row>
    <row r="16" spans="1:70" ht="15" customHeight="1" thickTop="1" x14ac:dyDescent="0.15">
      <c r="A16" s="495"/>
      <c r="B16" s="496"/>
      <c r="C16" s="496"/>
      <c r="D16" s="496"/>
      <c r="E16" s="496"/>
      <c r="F16" s="496"/>
      <c r="G16" s="493" t="s">
        <v>192</v>
      </c>
      <c r="H16" s="493"/>
      <c r="I16" s="493"/>
      <c r="J16" s="493"/>
      <c r="K16" s="493"/>
      <c r="L16" s="493"/>
      <c r="M16" s="493"/>
      <c r="N16" s="493"/>
      <c r="O16" s="493"/>
      <c r="P16" s="493"/>
      <c r="Q16" s="493"/>
      <c r="R16" s="493"/>
      <c r="S16" s="493"/>
      <c r="T16" s="493"/>
      <c r="U16" s="493"/>
      <c r="V16" s="493"/>
      <c r="W16" s="493"/>
      <c r="X16" s="493"/>
      <c r="Y16" s="493"/>
      <c r="Z16" s="493"/>
      <c r="AA16" s="493"/>
      <c r="AB16" s="493"/>
      <c r="AC16" s="493"/>
      <c r="AD16" s="158"/>
      <c r="AE16" s="40"/>
      <c r="AF16" s="40"/>
      <c r="AG16" s="40"/>
      <c r="AH16" s="40"/>
      <c r="AI16" s="41"/>
      <c r="AJ16" s="508" t="s">
        <v>115</v>
      </c>
      <c r="AK16" s="509"/>
      <c r="AL16" s="509"/>
      <c r="AM16" s="509"/>
      <c r="AN16" s="509"/>
      <c r="AO16" s="509"/>
      <c r="AP16" s="509"/>
      <c r="AQ16" s="509"/>
      <c r="AR16" s="509"/>
      <c r="AS16" s="509"/>
      <c r="AT16" s="509"/>
      <c r="AU16" s="509"/>
      <c r="AV16" s="509"/>
      <c r="AW16" s="509"/>
      <c r="AX16" s="509"/>
      <c r="AY16" s="509"/>
      <c r="AZ16" s="509"/>
      <c r="BA16" s="509"/>
      <c r="BB16" s="509"/>
      <c r="BC16" s="509"/>
      <c r="BD16" s="509"/>
      <c r="BE16" s="509"/>
      <c r="BF16" s="509"/>
      <c r="BG16" s="509"/>
      <c r="BH16" s="509"/>
      <c r="BI16" s="509"/>
      <c r="BJ16" s="509"/>
      <c r="BK16" s="509"/>
      <c r="BL16" s="509"/>
      <c r="BM16" s="509"/>
      <c r="BN16" s="509"/>
      <c r="BO16" s="509"/>
      <c r="BP16" s="509"/>
      <c r="BQ16" s="509"/>
      <c r="BR16" s="510"/>
    </row>
    <row r="17" spans="1:70" ht="15" customHeight="1" x14ac:dyDescent="0.15">
      <c r="A17" s="497"/>
      <c r="B17" s="498"/>
      <c r="C17" s="498"/>
      <c r="D17" s="498"/>
      <c r="E17" s="498"/>
      <c r="F17" s="498"/>
      <c r="G17" s="494"/>
      <c r="H17" s="494"/>
      <c r="I17" s="494"/>
      <c r="J17" s="494"/>
      <c r="K17" s="494"/>
      <c r="L17" s="494"/>
      <c r="M17" s="494"/>
      <c r="N17" s="494"/>
      <c r="O17" s="494"/>
      <c r="P17" s="494"/>
      <c r="Q17" s="494"/>
      <c r="R17" s="494"/>
      <c r="S17" s="494"/>
      <c r="T17" s="494"/>
      <c r="U17" s="494"/>
      <c r="V17" s="494"/>
      <c r="W17" s="494"/>
      <c r="X17" s="494"/>
      <c r="Y17" s="494"/>
      <c r="Z17" s="494"/>
      <c r="AA17" s="494"/>
      <c r="AB17" s="494"/>
      <c r="AC17" s="494"/>
      <c r="AD17" s="415" t="s">
        <v>116</v>
      </c>
      <c r="AE17" s="415"/>
      <c r="AF17" s="415"/>
      <c r="AG17" s="415" t="s">
        <v>117</v>
      </c>
      <c r="AH17" s="415"/>
      <c r="AI17" s="482"/>
      <c r="AJ17" s="447"/>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9"/>
    </row>
    <row r="18" spans="1:70" ht="20.100000000000001" customHeight="1" x14ac:dyDescent="0.15">
      <c r="A18" s="411" t="s">
        <v>23</v>
      </c>
      <c r="B18" s="412"/>
      <c r="C18" s="412"/>
      <c r="D18" s="412"/>
      <c r="E18" s="157" t="s">
        <v>118</v>
      </c>
      <c r="F18" s="139" t="s">
        <v>119</v>
      </c>
      <c r="G18" s="139"/>
      <c r="H18" s="43"/>
      <c r="I18" s="43"/>
      <c r="J18" s="43"/>
      <c r="K18" s="43"/>
      <c r="L18" s="43"/>
      <c r="M18" s="43"/>
      <c r="N18" s="43"/>
      <c r="O18" s="43"/>
      <c r="P18" s="43"/>
      <c r="Q18" s="43"/>
      <c r="R18" s="43"/>
      <c r="S18" s="43"/>
      <c r="T18" s="43"/>
      <c r="U18" s="43"/>
      <c r="V18" s="43"/>
      <c r="W18" s="43"/>
      <c r="X18" s="43"/>
      <c r="Y18" s="43"/>
      <c r="Z18" s="43"/>
      <c r="AA18" s="43"/>
      <c r="AB18" s="43"/>
      <c r="AC18" s="43"/>
      <c r="AD18" s="415"/>
      <c r="AE18" s="415"/>
      <c r="AF18" s="415"/>
      <c r="AG18" s="425"/>
      <c r="AH18" s="426"/>
      <c r="AI18" s="483"/>
      <c r="AJ18" s="523" t="s">
        <v>107</v>
      </c>
      <c r="AK18" s="524"/>
      <c r="AL18" s="512" t="s">
        <v>228</v>
      </c>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3"/>
    </row>
    <row r="19" spans="1:70" ht="20.100000000000001" customHeight="1" x14ac:dyDescent="0.15">
      <c r="A19" s="413"/>
      <c r="B19" s="414"/>
      <c r="C19" s="414"/>
      <c r="D19" s="414"/>
      <c r="E19" s="157" t="s">
        <v>184</v>
      </c>
      <c r="F19" s="139" t="s">
        <v>120</v>
      </c>
      <c r="G19" s="139"/>
      <c r="H19" s="43"/>
      <c r="I19" s="43"/>
      <c r="J19" s="43"/>
      <c r="K19" s="43"/>
      <c r="L19" s="43"/>
      <c r="M19" s="43"/>
      <c r="N19" s="43"/>
      <c r="O19" s="43"/>
      <c r="P19" s="43"/>
      <c r="Q19" s="43"/>
      <c r="R19" s="43"/>
      <c r="S19" s="43"/>
      <c r="T19" s="43"/>
      <c r="U19" s="43"/>
      <c r="V19" s="43"/>
      <c r="W19" s="43"/>
      <c r="X19" s="43"/>
      <c r="Y19" s="43"/>
      <c r="Z19" s="43"/>
      <c r="AA19" s="43"/>
      <c r="AB19" s="43"/>
      <c r="AC19" s="43"/>
      <c r="AD19" s="415"/>
      <c r="AE19" s="415"/>
      <c r="AF19" s="415"/>
      <c r="AG19" s="425"/>
      <c r="AH19" s="426"/>
      <c r="AI19" s="483"/>
      <c r="AJ19" s="518"/>
      <c r="AK19" s="519"/>
      <c r="AL19" s="434"/>
      <c r="AM19" s="434"/>
      <c r="AN19" s="434"/>
      <c r="AO19" s="434"/>
      <c r="AP19" s="434"/>
      <c r="AQ19" s="434"/>
      <c r="AR19" s="434"/>
      <c r="AS19" s="434"/>
      <c r="AT19" s="434"/>
      <c r="AU19" s="434"/>
      <c r="AV19" s="434"/>
      <c r="AW19" s="434"/>
      <c r="AX19" s="434"/>
      <c r="AY19" s="434"/>
      <c r="AZ19" s="434"/>
      <c r="BA19" s="434"/>
      <c r="BB19" s="434"/>
      <c r="BC19" s="434"/>
      <c r="BD19" s="434"/>
      <c r="BE19" s="434"/>
      <c r="BF19" s="434"/>
      <c r="BG19" s="434"/>
      <c r="BH19" s="434"/>
      <c r="BI19" s="434"/>
      <c r="BJ19" s="434"/>
      <c r="BK19" s="434"/>
      <c r="BL19" s="434"/>
      <c r="BM19" s="434"/>
      <c r="BN19" s="434"/>
      <c r="BO19" s="434"/>
      <c r="BP19" s="434"/>
      <c r="BQ19" s="434"/>
      <c r="BR19" s="435"/>
    </row>
    <row r="20" spans="1:70" ht="20.100000000000001" customHeight="1" x14ac:dyDescent="0.15">
      <c r="A20" s="413"/>
      <c r="B20" s="414"/>
      <c r="C20" s="414"/>
      <c r="D20" s="414"/>
      <c r="E20" s="157" t="s">
        <v>185</v>
      </c>
      <c r="F20" s="139" t="s">
        <v>122</v>
      </c>
      <c r="G20" s="139"/>
      <c r="H20" s="43"/>
      <c r="I20" s="43"/>
      <c r="J20" s="43"/>
      <c r="K20" s="43"/>
      <c r="L20" s="43"/>
      <c r="M20" s="43"/>
      <c r="N20" s="43"/>
      <c r="O20" s="43"/>
      <c r="P20" s="43"/>
      <c r="Q20" s="43"/>
      <c r="R20" s="43"/>
      <c r="S20" s="43"/>
      <c r="T20" s="43"/>
      <c r="U20" s="43"/>
      <c r="V20" s="43"/>
      <c r="W20" s="43"/>
      <c r="X20" s="43"/>
      <c r="Y20" s="43"/>
      <c r="Z20" s="43"/>
      <c r="AA20" s="43"/>
      <c r="AB20" s="43"/>
      <c r="AC20" s="43"/>
      <c r="AD20" s="415"/>
      <c r="AE20" s="415"/>
      <c r="AF20" s="415"/>
      <c r="AG20" s="490"/>
      <c r="AH20" s="491"/>
      <c r="AI20" s="492"/>
      <c r="AJ20" s="518" t="s">
        <v>111</v>
      </c>
      <c r="AK20" s="519"/>
      <c r="AL20" s="527" t="s">
        <v>226</v>
      </c>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4"/>
      <c r="BP20" s="434"/>
      <c r="BQ20" s="434"/>
      <c r="BR20" s="435"/>
    </row>
    <row r="21" spans="1:70" ht="20.100000000000001" customHeight="1" x14ac:dyDescent="0.15">
      <c r="A21" s="413"/>
      <c r="B21" s="414"/>
      <c r="C21" s="414"/>
      <c r="D21" s="414"/>
      <c r="E21" s="157" t="s">
        <v>121</v>
      </c>
      <c r="F21" s="139" t="s">
        <v>123</v>
      </c>
      <c r="G21" s="139"/>
      <c r="H21" s="44"/>
      <c r="I21" s="44"/>
      <c r="J21" s="44"/>
      <c r="K21" s="44"/>
      <c r="L21" s="44"/>
      <c r="M21" s="138"/>
      <c r="N21" s="138"/>
      <c r="O21" s="138"/>
      <c r="P21" s="138"/>
      <c r="Q21" s="138"/>
      <c r="R21" s="138"/>
      <c r="S21" s="138"/>
      <c r="T21" s="138"/>
      <c r="U21" s="138"/>
      <c r="V21" s="138"/>
      <c r="W21" s="138"/>
      <c r="X21" s="138"/>
      <c r="Y21" s="138"/>
      <c r="Z21" s="138"/>
      <c r="AA21" s="138"/>
      <c r="AB21" s="138"/>
      <c r="AC21" s="138"/>
      <c r="AD21" s="415"/>
      <c r="AE21" s="415"/>
      <c r="AF21" s="415"/>
      <c r="AG21" s="425"/>
      <c r="AH21" s="426"/>
      <c r="AI21" s="483"/>
      <c r="AJ21" s="518"/>
      <c r="AK21" s="519"/>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4"/>
      <c r="BP21" s="434"/>
      <c r="BQ21" s="434"/>
      <c r="BR21" s="435"/>
    </row>
    <row r="22" spans="1:70" ht="20.100000000000001" customHeight="1" x14ac:dyDescent="0.15">
      <c r="A22" s="413"/>
      <c r="B22" s="414"/>
      <c r="C22" s="414"/>
      <c r="D22" s="414"/>
      <c r="E22" s="157" t="s">
        <v>186</v>
      </c>
      <c r="F22" s="139" t="s">
        <v>124</v>
      </c>
      <c r="G22" s="139"/>
      <c r="H22" s="44"/>
      <c r="I22" s="44"/>
      <c r="J22" s="44"/>
      <c r="K22" s="44"/>
      <c r="L22" s="44"/>
      <c r="M22" s="138"/>
      <c r="N22" s="138"/>
      <c r="O22" s="138"/>
      <c r="P22" s="138"/>
      <c r="Q22" s="138"/>
      <c r="R22" s="138"/>
      <c r="S22" s="138"/>
      <c r="T22" s="138"/>
      <c r="U22" s="138"/>
      <c r="V22" s="138"/>
      <c r="W22" s="138"/>
      <c r="X22" s="138"/>
      <c r="Y22" s="138"/>
      <c r="Z22" s="138"/>
      <c r="AA22" s="138"/>
      <c r="AB22" s="138"/>
      <c r="AC22" s="138"/>
      <c r="AD22" s="415"/>
      <c r="AE22" s="415"/>
      <c r="AF22" s="415"/>
      <c r="AG22" s="425"/>
      <c r="AH22" s="426"/>
      <c r="AI22" s="483"/>
      <c r="AJ22" s="132"/>
      <c r="AK22" s="124"/>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33"/>
    </row>
    <row r="23" spans="1:70" ht="20.100000000000001" customHeight="1" x14ac:dyDescent="0.15">
      <c r="A23" s="413"/>
      <c r="B23" s="414"/>
      <c r="C23" s="414"/>
      <c r="D23" s="414"/>
      <c r="E23" s="157" t="s">
        <v>187</v>
      </c>
      <c r="F23" s="139" t="s">
        <v>125</v>
      </c>
      <c r="G23" s="139"/>
      <c r="H23" s="44"/>
      <c r="I23" s="44"/>
      <c r="J23" s="44"/>
      <c r="K23" s="44"/>
      <c r="L23" s="44"/>
      <c r="M23" s="138"/>
      <c r="N23" s="138"/>
      <c r="O23" s="138"/>
      <c r="P23" s="138"/>
      <c r="Q23" s="138"/>
      <c r="R23" s="138"/>
      <c r="S23" s="138"/>
      <c r="T23" s="138"/>
      <c r="U23" s="138"/>
      <c r="V23" s="138"/>
      <c r="W23" s="138"/>
      <c r="X23" s="138"/>
      <c r="Y23" s="138"/>
      <c r="Z23" s="138"/>
      <c r="AA23" s="138"/>
      <c r="AB23" s="138"/>
      <c r="AC23" s="138"/>
      <c r="AD23" s="415"/>
      <c r="AE23" s="415"/>
      <c r="AF23" s="415"/>
      <c r="AG23" s="425"/>
      <c r="AH23" s="426"/>
      <c r="AI23" s="483"/>
      <c r="AJ23" s="132"/>
      <c r="AK23" s="124"/>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33"/>
    </row>
    <row r="24" spans="1:70" ht="20.100000000000001" customHeight="1" x14ac:dyDescent="0.15">
      <c r="A24" s="413"/>
      <c r="B24" s="414"/>
      <c r="C24" s="414"/>
      <c r="D24" s="414"/>
      <c r="E24" s="417" t="s">
        <v>188</v>
      </c>
      <c r="F24" s="43" t="s">
        <v>189</v>
      </c>
      <c r="G24" s="43"/>
      <c r="H24" s="44"/>
      <c r="I24" s="44"/>
      <c r="J24" s="44"/>
      <c r="K24" s="44"/>
      <c r="L24" s="44"/>
      <c r="M24" s="138"/>
      <c r="N24" s="138"/>
      <c r="O24" s="138"/>
      <c r="P24" s="138"/>
      <c r="Q24" s="138"/>
      <c r="R24" s="138"/>
      <c r="S24" s="138"/>
      <c r="T24" s="138"/>
      <c r="U24" s="138"/>
      <c r="V24" s="138"/>
      <c r="W24" s="138"/>
      <c r="X24" s="138"/>
      <c r="Y24" s="138"/>
      <c r="Z24" s="138"/>
      <c r="AA24" s="138"/>
      <c r="AB24" s="138"/>
      <c r="AC24" s="138"/>
      <c r="AD24" s="415"/>
      <c r="AE24" s="415"/>
      <c r="AF24" s="415"/>
      <c r="AG24" s="425"/>
      <c r="AH24" s="426"/>
      <c r="AI24" s="483"/>
      <c r="AJ24" s="132"/>
      <c r="AK24" s="124"/>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c r="BK24" s="121"/>
      <c r="BL24" s="121"/>
      <c r="BM24" s="121"/>
      <c r="BN24" s="121"/>
      <c r="BO24" s="121"/>
      <c r="BP24" s="121"/>
      <c r="BQ24" s="121"/>
      <c r="BR24" s="133"/>
    </row>
    <row r="25" spans="1:70" ht="20.100000000000001" customHeight="1" thickBot="1" x14ac:dyDescent="0.2">
      <c r="A25" s="413"/>
      <c r="B25" s="414"/>
      <c r="C25" s="414"/>
      <c r="D25" s="414"/>
      <c r="E25" s="418"/>
      <c r="F25" s="130" t="s">
        <v>190</v>
      </c>
      <c r="G25" s="130"/>
      <c r="H25" s="129"/>
      <c r="I25" s="44"/>
      <c r="J25" s="44"/>
      <c r="K25" s="44"/>
      <c r="L25" s="44"/>
      <c r="M25" s="138"/>
      <c r="N25" s="138"/>
      <c r="O25" s="138"/>
      <c r="P25" s="138"/>
      <c r="Q25" s="138"/>
      <c r="R25" s="138"/>
      <c r="S25" s="138"/>
      <c r="T25" s="138"/>
      <c r="U25" s="138"/>
      <c r="V25" s="138"/>
      <c r="W25" s="138"/>
      <c r="X25" s="138"/>
      <c r="Y25" s="138"/>
      <c r="Z25" s="138"/>
      <c r="AA25" s="138"/>
      <c r="AB25" s="138"/>
      <c r="AC25" s="138"/>
      <c r="AD25" s="416"/>
      <c r="AE25" s="416"/>
      <c r="AF25" s="416"/>
      <c r="AG25" s="425"/>
      <c r="AH25" s="426"/>
      <c r="AI25" s="483"/>
      <c r="AJ25" s="134"/>
      <c r="AK25" s="135"/>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6"/>
      <c r="BP25" s="136"/>
      <c r="BQ25" s="136"/>
      <c r="BR25" s="137"/>
    </row>
    <row r="26" spans="1:70" ht="15" customHeight="1" thickTop="1" thickBot="1" x14ac:dyDescent="0.2">
      <c r="A26" s="484" t="s">
        <v>126</v>
      </c>
      <c r="B26" s="485"/>
      <c r="C26" s="485"/>
      <c r="D26" s="485"/>
      <c r="E26" s="485"/>
      <c r="F26" s="485"/>
      <c r="G26" s="485"/>
      <c r="H26" s="485"/>
      <c r="I26" s="485"/>
      <c r="J26" s="485"/>
      <c r="K26" s="485"/>
      <c r="L26" s="485"/>
      <c r="M26" s="485"/>
      <c r="N26" s="485"/>
      <c r="O26" s="485"/>
      <c r="P26" s="485"/>
      <c r="Q26" s="485"/>
      <c r="R26" s="485"/>
      <c r="S26" s="485"/>
      <c r="T26" s="485"/>
      <c r="U26" s="485"/>
      <c r="V26" s="485"/>
      <c r="W26" s="485"/>
      <c r="X26" s="485"/>
      <c r="Y26" s="485"/>
      <c r="Z26" s="485"/>
      <c r="AA26" s="485"/>
      <c r="AB26" s="485"/>
      <c r="AC26" s="485"/>
      <c r="AD26" s="485"/>
      <c r="AE26" s="485"/>
      <c r="AF26" s="485"/>
      <c r="AG26" s="485"/>
      <c r="AH26" s="485"/>
      <c r="AI26" s="486"/>
      <c r="AJ26" s="508" t="s">
        <v>127</v>
      </c>
      <c r="AK26" s="509"/>
      <c r="AL26" s="509"/>
      <c r="AM26" s="509"/>
      <c r="AN26" s="509"/>
      <c r="AO26" s="509"/>
      <c r="AP26" s="509"/>
      <c r="AQ26" s="509"/>
      <c r="AR26" s="509"/>
      <c r="AS26" s="509"/>
      <c r="AT26" s="509"/>
      <c r="AU26" s="509"/>
      <c r="AV26" s="509"/>
      <c r="AW26" s="509"/>
      <c r="AX26" s="509"/>
      <c r="AY26" s="509"/>
      <c r="AZ26" s="509"/>
      <c r="BA26" s="509"/>
      <c r="BB26" s="509"/>
      <c r="BC26" s="509"/>
      <c r="BD26" s="509"/>
      <c r="BE26" s="509"/>
      <c r="BF26" s="509"/>
      <c r="BG26" s="509"/>
      <c r="BH26" s="509"/>
      <c r="BI26" s="509"/>
      <c r="BJ26" s="509"/>
      <c r="BK26" s="509"/>
      <c r="BL26" s="509"/>
      <c r="BM26" s="509"/>
      <c r="BN26" s="509"/>
      <c r="BO26" s="509"/>
      <c r="BP26" s="509"/>
      <c r="BQ26" s="509"/>
      <c r="BR26" s="510"/>
    </row>
    <row r="27" spans="1:70" ht="15" customHeight="1" thickTop="1" x14ac:dyDescent="0.15">
      <c r="A27" s="487"/>
      <c r="B27" s="488"/>
      <c r="C27" s="488"/>
      <c r="D27" s="488"/>
      <c r="E27" s="488"/>
      <c r="F27" s="488"/>
      <c r="G27" s="488"/>
      <c r="H27" s="488"/>
      <c r="I27" s="488"/>
      <c r="J27" s="488"/>
      <c r="K27" s="488"/>
      <c r="L27" s="488"/>
      <c r="M27" s="488"/>
      <c r="N27" s="488"/>
      <c r="O27" s="488"/>
      <c r="P27" s="488"/>
      <c r="Q27" s="488"/>
      <c r="R27" s="488"/>
      <c r="S27" s="488"/>
      <c r="T27" s="488"/>
      <c r="U27" s="488"/>
      <c r="V27" s="488"/>
      <c r="W27" s="488"/>
      <c r="X27" s="488"/>
      <c r="Y27" s="488"/>
      <c r="Z27" s="488"/>
      <c r="AA27" s="488"/>
      <c r="AB27" s="488"/>
      <c r="AC27" s="488"/>
      <c r="AD27" s="488"/>
      <c r="AE27" s="488"/>
      <c r="AF27" s="488"/>
      <c r="AG27" s="488"/>
      <c r="AH27" s="488"/>
      <c r="AI27" s="489"/>
      <c r="AJ27" s="447"/>
      <c r="AK27" s="448"/>
      <c r="AL27" s="448"/>
      <c r="AM27" s="448"/>
      <c r="AN27" s="448"/>
      <c r="AO27" s="448"/>
      <c r="AP27" s="448"/>
      <c r="AQ27" s="448"/>
      <c r="AR27" s="448"/>
      <c r="AS27" s="448"/>
      <c r="AT27" s="448"/>
      <c r="AU27" s="448"/>
      <c r="AV27" s="448"/>
      <c r="AW27" s="448"/>
      <c r="AX27" s="448"/>
      <c r="AY27" s="448"/>
      <c r="AZ27" s="448"/>
      <c r="BA27" s="448"/>
      <c r="BB27" s="448"/>
      <c r="BC27" s="448"/>
      <c r="BD27" s="448"/>
      <c r="BE27" s="448"/>
      <c r="BF27" s="448"/>
      <c r="BG27" s="448"/>
      <c r="BH27" s="448"/>
      <c r="BI27" s="448"/>
      <c r="BJ27" s="448"/>
      <c r="BK27" s="448"/>
      <c r="BL27" s="448"/>
      <c r="BM27" s="448"/>
      <c r="BN27" s="448"/>
      <c r="BO27" s="448"/>
      <c r="BP27" s="448"/>
      <c r="BQ27" s="448"/>
      <c r="BR27" s="449"/>
    </row>
    <row r="28" spans="1:70" ht="20.100000000000001" customHeight="1" x14ac:dyDescent="0.15">
      <c r="A28" s="411" t="s">
        <v>26</v>
      </c>
      <c r="B28" s="412"/>
      <c r="C28" s="412"/>
      <c r="D28" s="499"/>
      <c r="E28" s="505" t="s">
        <v>113</v>
      </c>
      <c r="F28" s="506"/>
      <c r="G28" s="506"/>
      <c r="H28" s="506"/>
      <c r="I28" s="507"/>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c r="AH28" s="428"/>
      <c r="AI28" s="429"/>
      <c r="AJ28" s="511"/>
      <c r="AK28" s="512"/>
      <c r="AL28" s="512"/>
      <c r="AM28" s="512"/>
      <c r="AN28" s="512"/>
      <c r="AO28" s="512"/>
      <c r="AP28" s="512"/>
      <c r="AQ28" s="512"/>
      <c r="AR28" s="512"/>
      <c r="AS28" s="512"/>
      <c r="AT28" s="512"/>
      <c r="AU28" s="512"/>
      <c r="AV28" s="512"/>
      <c r="AW28" s="512"/>
      <c r="AX28" s="512"/>
      <c r="AY28" s="512"/>
      <c r="AZ28" s="512"/>
      <c r="BA28" s="512"/>
      <c r="BB28" s="512"/>
      <c r="BC28" s="512"/>
      <c r="BD28" s="512"/>
      <c r="BE28" s="512"/>
      <c r="BF28" s="512"/>
      <c r="BG28" s="512"/>
      <c r="BH28" s="512"/>
      <c r="BI28" s="512"/>
      <c r="BJ28" s="512"/>
      <c r="BK28" s="512"/>
      <c r="BL28" s="512"/>
      <c r="BM28" s="512"/>
      <c r="BN28" s="512"/>
      <c r="BO28" s="512"/>
      <c r="BP28" s="512"/>
      <c r="BQ28" s="512"/>
      <c r="BR28" s="513"/>
    </row>
    <row r="29" spans="1:70" ht="20.100000000000001" customHeight="1" x14ac:dyDescent="0.15">
      <c r="A29" s="413"/>
      <c r="B29" s="500"/>
      <c r="C29" s="500"/>
      <c r="D29" s="501"/>
      <c r="E29" s="474" t="s">
        <v>114</v>
      </c>
      <c r="F29" s="420"/>
      <c r="G29" s="420"/>
      <c r="H29" s="420"/>
      <c r="I29" s="421"/>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c r="AG29" s="479"/>
      <c r="AH29" s="479"/>
      <c r="AI29" s="435"/>
      <c r="AJ29" s="422"/>
      <c r="AK29" s="500"/>
      <c r="AL29" s="514"/>
      <c r="AM29" s="514"/>
      <c r="AN29" s="514"/>
      <c r="AO29" s="514"/>
      <c r="AP29" s="514"/>
      <c r="AQ29" s="514"/>
      <c r="AR29" s="514"/>
      <c r="AS29" s="514"/>
      <c r="AT29" s="514"/>
      <c r="AU29" s="514"/>
      <c r="AV29" s="514"/>
      <c r="AW29" s="514"/>
      <c r="AX29" s="514"/>
      <c r="AY29" s="514"/>
      <c r="AZ29" s="514"/>
      <c r="BA29" s="514"/>
      <c r="BB29" s="514"/>
      <c r="BC29" s="514"/>
      <c r="BD29" s="514"/>
      <c r="BE29" s="514"/>
      <c r="BF29" s="514"/>
      <c r="BG29" s="514"/>
      <c r="BH29" s="514"/>
      <c r="BI29" s="514"/>
      <c r="BJ29" s="514"/>
      <c r="BK29" s="514"/>
      <c r="BL29" s="514"/>
      <c r="BM29" s="514"/>
      <c r="BN29" s="514"/>
      <c r="BO29" s="514"/>
      <c r="BP29" s="514"/>
      <c r="BQ29" s="514"/>
      <c r="BR29" s="515"/>
    </row>
    <row r="30" spans="1:70" ht="20.100000000000001" customHeight="1" x14ac:dyDescent="0.15">
      <c r="A30" s="413"/>
      <c r="B30" s="500"/>
      <c r="C30" s="500"/>
      <c r="D30" s="501"/>
      <c r="E30" s="430"/>
      <c r="F30" s="475"/>
      <c r="G30" s="475"/>
      <c r="H30" s="475"/>
      <c r="I30" s="424"/>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c r="AG30" s="479"/>
      <c r="AH30" s="479"/>
      <c r="AI30" s="435"/>
      <c r="AJ30" s="413"/>
      <c r="AK30" s="500"/>
      <c r="AL30" s="514"/>
      <c r="AM30" s="514"/>
      <c r="AN30" s="514"/>
      <c r="AO30" s="514"/>
      <c r="AP30" s="514"/>
      <c r="AQ30" s="514"/>
      <c r="AR30" s="514"/>
      <c r="AS30" s="514"/>
      <c r="AT30" s="514"/>
      <c r="AU30" s="514"/>
      <c r="AV30" s="514"/>
      <c r="AW30" s="514"/>
      <c r="AX30" s="514"/>
      <c r="AY30" s="514"/>
      <c r="AZ30" s="514"/>
      <c r="BA30" s="514"/>
      <c r="BB30" s="514"/>
      <c r="BC30" s="514"/>
      <c r="BD30" s="514"/>
      <c r="BE30" s="514"/>
      <c r="BF30" s="514"/>
      <c r="BG30" s="514"/>
      <c r="BH30" s="514"/>
      <c r="BI30" s="514"/>
      <c r="BJ30" s="514"/>
      <c r="BK30" s="514"/>
      <c r="BL30" s="514"/>
      <c r="BM30" s="514"/>
      <c r="BN30" s="514"/>
      <c r="BO30" s="514"/>
      <c r="BP30" s="514"/>
      <c r="BQ30" s="514"/>
      <c r="BR30" s="515"/>
    </row>
    <row r="31" spans="1:70" ht="20.100000000000001" customHeight="1" thickBot="1" x14ac:dyDescent="0.2">
      <c r="A31" s="502"/>
      <c r="B31" s="503"/>
      <c r="C31" s="503"/>
      <c r="D31" s="504"/>
      <c r="E31" s="476"/>
      <c r="F31" s="477"/>
      <c r="G31" s="477"/>
      <c r="H31" s="477"/>
      <c r="I31" s="478"/>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c r="AG31" s="480"/>
      <c r="AH31" s="480"/>
      <c r="AI31" s="481"/>
      <c r="AJ31" s="502"/>
      <c r="AK31" s="503"/>
      <c r="AL31" s="516"/>
      <c r="AM31" s="516"/>
      <c r="AN31" s="516"/>
      <c r="AO31" s="516"/>
      <c r="AP31" s="516"/>
      <c r="AQ31" s="516"/>
      <c r="AR31" s="516"/>
      <c r="AS31" s="516"/>
      <c r="AT31" s="516"/>
      <c r="AU31" s="516"/>
      <c r="AV31" s="516"/>
      <c r="AW31" s="516"/>
      <c r="AX31" s="516"/>
      <c r="AY31" s="516"/>
      <c r="AZ31" s="516"/>
      <c r="BA31" s="516"/>
      <c r="BB31" s="516"/>
      <c r="BC31" s="516"/>
      <c r="BD31" s="516"/>
      <c r="BE31" s="516"/>
      <c r="BF31" s="516"/>
      <c r="BG31" s="516"/>
      <c r="BH31" s="516"/>
      <c r="BI31" s="516"/>
      <c r="BJ31" s="516"/>
      <c r="BK31" s="516"/>
      <c r="BL31" s="516"/>
      <c r="BM31" s="516"/>
      <c r="BN31" s="516"/>
      <c r="BO31" s="516"/>
      <c r="BP31" s="516"/>
      <c r="BQ31" s="516"/>
      <c r="BR31" s="517"/>
    </row>
    <row r="32" spans="1:70" ht="15" customHeight="1" x14ac:dyDescent="0.15">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row>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sheetData>
  <sheetProtection selectLockedCells="1"/>
  <mergeCells count="62">
    <mergeCell ref="AJ3:BR4"/>
    <mergeCell ref="AJ20:AK21"/>
    <mergeCell ref="AJ1:BR2"/>
    <mergeCell ref="AJ5:AK6"/>
    <mergeCell ref="AL5:BR6"/>
    <mergeCell ref="AJ7:AK9"/>
    <mergeCell ref="AL7:BR9"/>
    <mergeCell ref="AJ10:AK11"/>
    <mergeCell ref="AL10:BR11"/>
    <mergeCell ref="AJ18:AK19"/>
    <mergeCell ref="AL18:BR19"/>
    <mergeCell ref="AJ16:BR17"/>
    <mergeCell ref="AL20:BR21"/>
    <mergeCell ref="AJ29:AK31"/>
    <mergeCell ref="AJ26:BR27"/>
    <mergeCell ref="AJ28:BR28"/>
    <mergeCell ref="AL29:BR31"/>
    <mergeCell ref="AD17:AF17"/>
    <mergeCell ref="J28:AI28"/>
    <mergeCell ref="AG18:AI18"/>
    <mergeCell ref="AG19:AI19"/>
    <mergeCell ref="E29:I31"/>
    <mergeCell ref="J29:AI31"/>
    <mergeCell ref="AD23:AF23"/>
    <mergeCell ref="AG17:AI17"/>
    <mergeCell ref="AG23:AI23"/>
    <mergeCell ref="AG24:AI24"/>
    <mergeCell ref="AG25:AI25"/>
    <mergeCell ref="A26:AI27"/>
    <mergeCell ref="AD22:AF22"/>
    <mergeCell ref="AG20:AI20"/>
    <mergeCell ref="AG21:AI21"/>
    <mergeCell ref="AG22:AI22"/>
    <mergeCell ref="G16:AC17"/>
    <mergeCell ref="A16:F17"/>
    <mergeCell ref="A28:D31"/>
    <mergeCell ref="E28:I28"/>
    <mergeCell ref="O2:Q2"/>
    <mergeCell ref="R2:AI2"/>
    <mergeCell ref="A3:AI4"/>
    <mergeCell ref="A5:D11"/>
    <mergeCell ref="E5:I6"/>
    <mergeCell ref="J5:AI6"/>
    <mergeCell ref="E7:I7"/>
    <mergeCell ref="J7:AI7"/>
    <mergeCell ref="E8:I9"/>
    <mergeCell ref="J8:AI9"/>
    <mergeCell ref="E10:I11"/>
    <mergeCell ref="J10:AI11"/>
    <mergeCell ref="A12:D15"/>
    <mergeCell ref="E12:I12"/>
    <mergeCell ref="J12:AI12"/>
    <mergeCell ref="E13:I15"/>
    <mergeCell ref="J13:AI15"/>
    <mergeCell ref="A18:D25"/>
    <mergeCell ref="AD18:AF18"/>
    <mergeCell ref="AD19:AF19"/>
    <mergeCell ref="AD24:AF24"/>
    <mergeCell ref="AD25:AF25"/>
    <mergeCell ref="AD20:AF20"/>
    <mergeCell ref="AD21:AF21"/>
    <mergeCell ref="E24:E25"/>
  </mergeCells>
  <phoneticPr fontId="2"/>
  <conditionalFormatting sqref="AD18:AF25">
    <cfRule type="expression" dxfId="3" priority="1" stopIfTrue="1">
      <formula>AND($AD$24="○",$AD$25="○",COUNTIF($AD$18:$AF$23,"○")&gt;2)</formula>
    </cfRule>
    <cfRule type="expression" dxfId="2" priority="2" stopIfTrue="1">
      <formula>AND($AD$24&lt;&gt;"○",$AD$25&lt;&gt;"○",COUNTIF($AD$18:$AF$23,"○")&gt;4)</formula>
    </cfRule>
    <cfRule type="expression" dxfId="1" priority="3" stopIfTrue="1">
      <formula>AND($AD$24&lt;&gt;"○",$AD$25="○",COUNTIF($AD$18:$AF$23,"○")&gt;3)</formula>
    </cfRule>
    <cfRule type="expression" dxfId="0" priority="4" stopIfTrue="1">
      <formula>AND($AD$24="○",$AD$25&lt;&gt;"○",COUNTIF($AD$18:$AF$23,"○")&gt;2)</formula>
    </cfRule>
  </conditionalFormatting>
  <dataValidations count="6">
    <dataValidation type="list" allowBlank="1" showInputMessage="1" showErrorMessage="1" sqref="AD18:AF25" xr:uid="{00000000-0002-0000-0500-000000000000}">
      <formula1>"○,－"</formula1>
    </dataValidation>
    <dataValidation type="whole" operator="greaterThanOrEqual" allowBlank="1" showInputMessage="1" showErrorMessage="1" sqref="L7" xr:uid="{00000000-0002-0000-0500-000003000000}">
      <formula1>1</formula1>
    </dataValidation>
    <dataValidation type="whole" allowBlank="1" showInputMessage="1" showErrorMessage="1" sqref="N7" xr:uid="{00000000-0002-0000-0500-000004000000}">
      <formula1>1</formula1>
      <formula2>12</formula2>
    </dataValidation>
    <dataValidation type="whole" allowBlank="1" showInputMessage="1" showErrorMessage="1" sqref="P7" xr:uid="{00000000-0002-0000-0500-000005000000}">
      <formula1>1</formula1>
      <formula2>31</formula2>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G18:AI19 AG21:AI25" xr:uid="{00000000-0002-0000-0500-000007000000}">
      <formula1>"無,有"</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3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BC149"/>
  <sheetViews>
    <sheetView showGridLines="0" view="pageBreakPreview" topLeftCell="A8" zoomScale="80" zoomScaleNormal="85" zoomScaleSheetLayoutView="80" workbookViewId="0">
      <selection activeCell="AL20" sqref="AL20"/>
    </sheetView>
  </sheetViews>
  <sheetFormatPr defaultColWidth="3.125" defaultRowHeight="18" customHeight="1" x14ac:dyDescent="0.15"/>
  <cols>
    <col min="1" max="50" width="3.875" style="39" customWidth="1"/>
    <col min="51" max="16384" width="3.125" style="39"/>
  </cols>
  <sheetData>
    <row r="1" spans="1:55" ht="23.25" customHeight="1" x14ac:dyDescent="0.15">
      <c r="A1" s="49" t="s">
        <v>129</v>
      </c>
      <c r="N1" s="124"/>
      <c r="O1" s="124"/>
      <c r="P1" s="124"/>
      <c r="Q1" s="121"/>
      <c r="R1" s="121"/>
      <c r="S1" s="121"/>
      <c r="T1" s="121"/>
      <c r="U1" s="121"/>
      <c r="V1" s="121"/>
      <c r="W1" s="121"/>
      <c r="X1" s="121"/>
      <c r="Y1" s="121"/>
      <c r="Z1" s="121"/>
      <c r="AA1" s="121"/>
      <c r="AB1" s="121"/>
      <c r="AC1" s="121"/>
      <c r="AD1" s="121"/>
      <c r="AE1" s="121"/>
      <c r="AF1" s="121"/>
      <c r="AG1" s="121"/>
      <c r="AH1" s="121"/>
    </row>
    <row r="2" spans="1:55" ht="26.25" customHeight="1" thickBot="1" x14ac:dyDescent="0.2">
      <c r="N2" s="438" t="s">
        <v>103</v>
      </c>
      <c r="O2" s="439"/>
      <c r="P2" s="440"/>
      <c r="Q2" s="441"/>
      <c r="R2" s="442"/>
      <c r="S2" s="442"/>
      <c r="T2" s="442"/>
      <c r="U2" s="442"/>
      <c r="V2" s="442"/>
      <c r="W2" s="442"/>
      <c r="X2" s="442"/>
      <c r="Y2" s="442"/>
      <c r="Z2" s="442"/>
      <c r="AA2" s="442"/>
      <c r="AB2" s="442"/>
      <c r="AC2" s="442"/>
      <c r="AD2" s="442"/>
      <c r="AE2" s="442"/>
      <c r="AF2" s="442"/>
      <c r="AG2" s="442"/>
      <c r="AH2" s="443"/>
    </row>
    <row r="3" spans="1:55" ht="15" customHeight="1" x14ac:dyDescent="0.15">
      <c r="A3" s="444" t="s">
        <v>130</v>
      </c>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6"/>
    </row>
    <row r="4" spans="1:55" ht="15" customHeight="1" thickBot="1" x14ac:dyDescent="0.2">
      <c r="A4" s="529"/>
      <c r="B4" s="530"/>
      <c r="C4" s="530"/>
      <c r="D4" s="530"/>
      <c r="E4" s="530"/>
      <c r="F4" s="530"/>
      <c r="G4" s="530"/>
      <c r="H4" s="530"/>
      <c r="I4" s="530"/>
      <c r="J4" s="530"/>
      <c r="K4" s="530"/>
      <c r="L4" s="530"/>
      <c r="M4" s="530"/>
      <c r="N4" s="530"/>
      <c r="O4" s="530"/>
      <c r="P4" s="530"/>
      <c r="Q4" s="530"/>
      <c r="R4" s="530"/>
      <c r="S4" s="530"/>
      <c r="T4" s="530"/>
      <c r="U4" s="530"/>
      <c r="V4" s="530"/>
      <c r="W4" s="530"/>
      <c r="X4" s="530"/>
      <c r="Y4" s="530"/>
      <c r="Z4" s="530"/>
      <c r="AA4" s="530"/>
      <c r="AB4" s="530"/>
      <c r="AC4" s="530"/>
      <c r="AD4" s="530"/>
      <c r="AE4" s="530"/>
      <c r="AF4" s="530"/>
      <c r="AG4" s="530"/>
      <c r="AH4" s="531"/>
    </row>
    <row r="5" spans="1:55" ht="26.25" customHeight="1" x14ac:dyDescent="0.15">
      <c r="A5" s="585" t="s">
        <v>131</v>
      </c>
      <c r="B5" s="586"/>
      <c r="C5" s="532" t="s">
        <v>132</v>
      </c>
      <c r="D5" s="533"/>
      <c r="E5" s="534"/>
      <c r="F5" s="535"/>
      <c r="G5" s="536"/>
      <c r="H5" s="536"/>
      <c r="I5" s="536"/>
      <c r="J5" s="536"/>
      <c r="K5" s="536"/>
      <c r="L5" s="536"/>
      <c r="M5" s="536"/>
      <c r="N5" s="536"/>
      <c r="O5" s="536"/>
      <c r="P5" s="536"/>
      <c r="Q5" s="536"/>
      <c r="R5" s="536"/>
      <c r="S5" s="536"/>
      <c r="T5" s="536"/>
      <c r="U5" s="536"/>
      <c r="V5" s="537"/>
      <c r="W5" s="532" t="s">
        <v>133</v>
      </c>
      <c r="X5" s="533"/>
      <c r="Y5" s="533"/>
      <c r="Z5" s="533"/>
      <c r="AA5" s="534"/>
      <c r="AB5" s="532" t="s">
        <v>134</v>
      </c>
      <c r="AC5" s="533"/>
      <c r="AD5" s="533"/>
      <c r="AE5" s="533"/>
      <c r="AF5" s="533"/>
      <c r="AG5" s="533"/>
      <c r="AH5" s="538"/>
    </row>
    <row r="6" spans="1:55" ht="26.25" customHeight="1" x14ac:dyDescent="0.15">
      <c r="A6" s="587"/>
      <c r="B6" s="588"/>
      <c r="C6" s="415" t="s">
        <v>26</v>
      </c>
      <c r="D6" s="415"/>
      <c r="E6" s="415"/>
      <c r="F6" s="539" t="s">
        <v>113</v>
      </c>
      <c r="G6" s="539"/>
      <c r="H6" s="539"/>
      <c r="I6" s="539"/>
      <c r="J6" s="539"/>
      <c r="K6" s="542"/>
      <c r="L6" s="543"/>
      <c r="M6" s="543"/>
      <c r="N6" s="543"/>
      <c r="O6" s="543"/>
      <c r="P6" s="543"/>
      <c r="Q6" s="543"/>
      <c r="R6" s="543"/>
      <c r="S6" s="543"/>
      <c r="T6" s="543"/>
      <c r="U6" s="543"/>
      <c r="V6" s="543"/>
      <c r="W6" s="543"/>
      <c r="X6" s="543"/>
      <c r="Y6" s="543"/>
      <c r="Z6" s="543"/>
      <c r="AA6" s="543"/>
      <c r="AB6" s="543"/>
      <c r="AC6" s="543"/>
      <c r="AD6" s="543"/>
      <c r="AE6" s="543"/>
      <c r="AF6" s="543"/>
      <c r="AG6" s="543"/>
      <c r="AH6" s="544"/>
      <c r="AL6" s="124"/>
      <c r="AM6" s="124"/>
      <c r="AN6" s="131"/>
      <c r="AO6" s="131"/>
      <c r="AP6" s="131"/>
      <c r="AQ6" s="131"/>
      <c r="AR6" s="131"/>
      <c r="AS6" s="131"/>
      <c r="AT6" s="131"/>
      <c r="AU6" s="124"/>
      <c r="AV6" s="124"/>
      <c r="AW6" s="131"/>
      <c r="AX6" s="131"/>
      <c r="AY6" s="131"/>
      <c r="AZ6" s="131"/>
      <c r="BA6" s="131"/>
      <c r="BB6" s="131"/>
      <c r="BC6" s="131"/>
    </row>
    <row r="7" spans="1:55" ht="26.25" customHeight="1" x14ac:dyDescent="0.15">
      <c r="A7" s="587"/>
      <c r="B7" s="588"/>
      <c r="C7" s="415"/>
      <c r="D7" s="415"/>
      <c r="E7" s="415"/>
      <c r="F7" s="539" t="s">
        <v>114</v>
      </c>
      <c r="G7" s="539"/>
      <c r="H7" s="539"/>
      <c r="I7" s="539"/>
      <c r="J7" s="539"/>
      <c r="K7" s="545"/>
      <c r="L7" s="546"/>
      <c r="M7" s="546"/>
      <c r="N7" s="546"/>
      <c r="O7" s="546"/>
      <c r="P7" s="546"/>
      <c r="Q7" s="546"/>
      <c r="R7" s="546"/>
      <c r="S7" s="546"/>
      <c r="T7" s="546"/>
      <c r="U7" s="546"/>
      <c r="V7" s="546"/>
      <c r="W7" s="546"/>
      <c r="X7" s="546"/>
      <c r="Y7" s="546"/>
      <c r="Z7" s="546"/>
      <c r="AA7" s="546"/>
      <c r="AB7" s="546"/>
      <c r="AC7" s="546"/>
      <c r="AD7" s="546"/>
      <c r="AE7" s="546"/>
      <c r="AF7" s="546"/>
      <c r="AG7" s="546"/>
      <c r="AH7" s="547"/>
      <c r="AK7" s="127"/>
    </row>
    <row r="8" spans="1:55" ht="26.25" customHeight="1" x14ac:dyDescent="0.15">
      <c r="A8" s="587"/>
      <c r="B8" s="588"/>
      <c r="C8" s="415"/>
      <c r="D8" s="415"/>
      <c r="E8" s="415"/>
      <c r="F8" s="539"/>
      <c r="G8" s="539"/>
      <c r="H8" s="539"/>
      <c r="I8" s="539"/>
      <c r="J8" s="539"/>
      <c r="K8" s="548"/>
      <c r="L8" s="549"/>
      <c r="M8" s="549"/>
      <c r="N8" s="549"/>
      <c r="O8" s="549"/>
      <c r="P8" s="549"/>
      <c r="Q8" s="549"/>
      <c r="R8" s="549"/>
      <c r="S8" s="549"/>
      <c r="T8" s="549"/>
      <c r="U8" s="549"/>
      <c r="V8" s="549"/>
      <c r="W8" s="549"/>
      <c r="X8" s="549"/>
      <c r="Y8" s="549"/>
      <c r="Z8" s="549"/>
      <c r="AA8" s="549"/>
      <c r="AB8" s="549"/>
      <c r="AC8" s="549"/>
      <c r="AD8" s="549"/>
      <c r="AE8" s="549"/>
      <c r="AF8" s="549"/>
      <c r="AG8" s="549"/>
      <c r="AH8" s="550"/>
      <c r="AL8" s="124"/>
      <c r="AM8" s="124"/>
    </row>
    <row r="9" spans="1:55" ht="26.25" customHeight="1" x14ac:dyDescent="0.15">
      <c r="A9" s="587"/>
      <c r="B9" s="588"/>
      <c r="C9" s="539" t="s">
        <v>135</v>
      </c>
      <c r="D9" s="539"/>
      <c r="E9" s="539"/>
      <c r="F9" s="539"/>
      <c r="G9" s="539"/>
      <c r="H9" s="539"/>
      <c r="I9" s="539"/>
      <c r="J9" s="539"/>
      <c r="K9" s="505" t="s">
        <v>136</v>
      </c>
      <c r="L9" s="506"/>
      <c r="M9" s="506"/>
      <c r="N9" s="506"/>
      <c r="O9" s="506"/>
      <c r="P9" s="507"/>
      <c r="Q9" s="554" t="s">
        <v>137</v>
      </c>
      <c r="R9" s="555"/>
      <c r="S9" s="555"/>
      <c r="T9" s="555"/>
      <c r="U9" s="555"/>
      <c r="V9" s="123" t="s">
        <v>128</v>
      </c>
      <c r="W9" s="554" t="s">
        <v>138</v>
      </c>
      <c r="X9" s="555"/>
      <c r="Y9" s="555"/>
      <c r="Z9" s="555"/>
      <c r="AA9" s="555"/>
      <c r="AB9" s="123" t="s">
        <v>128</v>
      </c>
      <c r="AC9" s="554" t="s">
        <v>139</v>
      </c>
      <c r="AD9" s="555"/>
      <c r="AE9" s="555"/>
      <c r="AF9" s="555"/>
      <c r="AG9" s="555"/>
      <c r="AH9" s="120" t="s">
        <v>128</v>
      </c>
    </row>
    <row r="10" spans="1:55" ht="26.25" customHeight="1" x14ac:dyDescent="0.15">
      <c r="A10" s="587"/>
      <c r="B10" s="588"/>
      <c r="C10" s="539"/>
      <c r="D10" s="539"/>
      <c r="E10" s="539"/>
      <c r="F10" s="539"/>
      <c r="G10" s="539"/>
      <c r="H10" s="539"/>
      <c r="I10" s="539"/>
      <c r="J10" s="539"/>
      <c r="K10" s="425" t="s">
        <v>140</v>
      </c>
      <c r="L10" s="426"/>
      <c r="M10" s="426"/>
      <c r="N10" s="426"/>
      <c r="O10" s="426"/>
      <c r="P10" s="427"/>
      <c r="Q10" s="425"/>
      <c r="R10" s="426"/>
      <c r="S10" s="426"/>
      <c r="T10" s="426"/>
      <c r="U10" s="426"/>
      <c r="V10" s="426"/>
      <c r="W10" s="426"/>
      <c r="X10" s="426"/>
      <c r="Y10" s="426"/>
      <c r="Z10" s="426"/>
      <c r="AA10" s="426"/>
      <c r="AB10" s="426"/>
      <c r="AC10" s="426"/>
      <c r="AD10" s="426"/>
      <c r="AE10" s="426"/>
      <c r="AF10" s="426"/>
      <c r="AG10" s="426"/>
      <c r="AH10" s="483"/>
    </row>
    <row r="11" spans="1:55" ht="26.25" customHeight="1" x14ac:dyDescent="0.15">
      <c r="A11" s="587"/>
      <c r="B11" s="588"/>
      <c r="C11" s="591" t="s">
        <v>141</v>
      </c>
      <c r="D11" s="588"/>
      <c r="E11" s="593" t="s">
        <v>142</v>
      </c>
      <c r="F11" s="594"/>
      <c r="G11" s="594"/>
      <c r="H11" s="594"/>
      <c r="I11" s="594"/>
      <c r="J11" s="594"/>
      <c r="K11" s="594"/>
      <c r="L11" s="594"/>
      <c r="M11" s="594"/>
      <c r="N11" s="471" t="s">
        <v>143</v>
      </c>
      <c r="O11" s="451"/>
      <c r="P11" s="451"/>
      <c r="Q11" s="451"/>
      <c r="R11" s="451"/>
      <c r="S11" s="451"/>
      <c r="T11" s="451"/>
      <c r="U11" s="451"/>
      <c r="V11" s="451"/>
      <c r="W11" s="451"/>
      <c r="X11" s="452"/>
      <c r="Y11" s="471" t="s">
        <v>144</v>
      </c>
      <c r="Z11" s="451"/>
      <c r="AA11" s="451"/>
      <c r="AB11" s="451"/>
      <c r="AC11" s="452"/>
      <c r="AD11" s="471"/>
      <c r="AE11" s="451"/>
      <c r="AF11" s="451"/>
      <c r="AG11" s="551" t="s">
        <v>145</v>
      </c>
      <c r="AH11" s="552"/>
    </row>
    <row r="12" spans="1:55" ht="26.25" customHeight="1" x14ac:dyDescent="0.15">
      <c r="A12" s="587"/>
      <c r="B12" s="588"/>
      <c r="C12" s="591"/>
      <c r="D12" s="588"/>
      <c r="E12" s="603"/>
      <c r="F12" s="604"/>
      <c r="G12" s="604"/>
      <c r="H12" s="604"/>
      <c r="I12" s="604"/>
      <c r="J12" s="604"/>
      <c r="K12" s="604"/>
      <c r="L12" s="604"/>
      <c r="M12" s="604"/>
      <c r="N12" s="539" t="s">
        <v>146</v>
      </c>
      <c r="O12" s="539"/>
      <c r="P12" s="539"/>
      <c r="Q12" s="539"/>
      <c r="R12" s="539"/>
      <c r="S12" s="540" t="s">
        <v>147</v>
      </c>
      <c r="T12" s="541"/>
      <c r="U12" s="506" t="s">
        <v>148</v>
      </c>
      <c r="V12" s="506"/>
      <c r="W12" s="506"/>
      <c r="X12" s="506"/>
      <c r="Y12" s="505" t="s">
        <v>149</v>
      </c>
      <c r="Z12" s="506"/>
      <c r="AA12" s="506"/>
      <c r="AB12" s="506"/>
      <c r="AC12" s="506"/>
      <c r="AD12" s="506"/>
      <c r="AE12" s="506"/>
      <c r="AF12" s="506"/>
      <c r="AG12" s="506"/>
      <c r="AH12" s="553"/>
    </row>
    <row r="13" spans="1:55" ht="26.25" customHeight="1" x14ac:dyDescent="0.15">
      <c r="A13" s="587"/>
      <c r="B13" s="588"/>
      <c r="C13" s="591"/>
      <c r="D13" s="588"/>
      <c r="E13" s="505" t="s">
        <v>231</v>
      </c>
      <c r="F13" s="506"/>
      <c r="G13" s="506"/>
      <c r="H13" s="506"/>
      <c r="I13" s="506"/>
      <c r="J13" s="506"/>
      <c r="K13" s="506"/>
      <c r="L13" s="506"/>
      <c r="M13" s="507"/>
      <c r="N13" s="560"/>
      <c r="O13" s="560"/>
      <c r="P13" s="561"/>
      <c r="Q13" s="507" t="s">
        <v>150</v>
      </c>
      <c r="R13" s="539"/>
      <c r="S13" s="558">
        <v>1</v>
      </c>
      <c r="T13" s="559"/>
      <c r="U13" s="557" t="str">
        <f>IF(N13="","",ROUNDDOWN(N13*S13,3))</f>
        <v/>
      </c>
      <c r="V13" s="557"/>
      <c r="W13" s="506" t="s">
        <v>150</v>
      </c>
      <c r="X13" s="506"/>
      <c r="Y13" s="576" t="str">
        <f>IF(SUM(U13:V16)=0,"",SUM(U13:V16))</f>
        <v/>
      </c>
      <c r="Z13" s="577"/>
      <c r="AA13" s="577"/>
      <c r="AB13" s="577"/>
      <c r="AC13" s="577"/>
      <c r="AD13" s="420" t="s">
        <v>151</v>
      </c>
      <c r="AE13" s="420"/>
      <c r="AF13" s="420"/>
      <c r="AG13" s="420"/>
      <c r="AH13" s="582"/>
    </row>
    <row r="14" spans="1:55" ht="26.25" customHeight="1" x14ac:dyDescent="0.15">
      <c r="A14" s="587"/>
      <c r="B14" s="588"/>
      <c r="C14" s="591"/>
      <c r="D14" s="588"/>
      <c r="E14" s="505" t="s">
        <v>229</v>
      </c>
      <c r="F14" s="506"/>
      <c r="G14" s="506"/>
      <c r="H14" s="506"/>
      <c r="I14" s="506"/>
      <c r="J14" s="506"/>
      <c r="K14" s="506"/>
      <c r="L14" s="506"/>
      <c r="M14" s="507"/>
      <c r="N14" s="560"/>
      <c r="O14" s="560"/>
      <c r="P14" s="561"/>
      <c r="Q14" s="507" t="s">
        <v>150</v>
      </c>
      <c r="R14" s="539"/>
      <c r="S14" s="558">
        <v>1</v>
      </c>
      <c r="T14" s="559"/>
      <c r="U14" s="557" t="str">
        <f>IF(N14="","",ROUNDDOWN(N14*S14,3))</f>
        <v/>
      </c>
      <c r="V14" s="557"/>
      <c r="W14" s="506" t="s">
        <v>150</v>
      </c>
      <c r="X14" s="506"/>
      <c r="Y14" s="578"/>
      <c r="Z14" s="579"/>
      <c r="AA14" s="579"/>
      <c r="AB14" s="579"/>
      <c r="AC14" s="579"/>
      <c r="AD14" s="423"/>
      <c r="AE14" s="423"/>
      <c r="AF14" s="423"/>
      <c r="AG14" s="423"/>
      <c r="AH14" s="583"/>
    </row>
    <row r="15" spans="1:55" ht="26.25" customHeight="1" x14ac:dyDescent="0.15">
      <c r="A15" s="587"/>
      <c r="B15" s="588"/>
      <c r="C15" s="591"/>
      <c r="D15" s="588"/>
      <c r="E15" s="505" t="s">
        <v>182</v>
      </c>
      <c r="F15" s="506"/>
      <c r="G15" s="506"/>
      <c r="H15" s="506"/>
      <c r="I15" s="506"/>
      <c r="J15" s="506"/>
      <c r="K15" s="506"/>
      <c r="L15" s="506"/>
      <c r="M15" s="507"/>
      <c r="N15" s="560"/>
      <c r="O15" s="560"/>
      <c r="P15" s="561"/>
      <c r="Q15" s="507" t="s">
        <v>150</v>
      </c>
      <c r="R15" s="539"/>
      <c r="S15" s="556">
        <v>0.5</v>
      </c>
      <c r="T15" s="556"/>
      <c r="U15" s="557" t="str">
        <f>IF(N15="","",ROUNDDOWN(N15*(1/2),3))</f>
        <v/>
      </c>
      <c r="V15" s="557"/>
      <c r="W15" s="506" t="s">
        <v>150</v>
      </c>
      <c r="X15" s="506"/>
      <c r="Y15" s="578"/>
      <c r="Z15" s="579"/>
      <c r="AA15" s="579"/>
      <c r="AB15" s="579"/>
      <c r="AC15" s="579"/>
      <c r="AD15" s="423"/>
      <c r="AE15" s="423"/>
      <c r="AF15" s="423"/>
      <c r="AG15" s="423"/>
      <c r="AH15" s="583"/>
    </row>
    <row r="16" spans="1:55" ht="26.25" customHeight="1" thickBot="1" x14ac:dyDescent="0.2">
      <c r="A16" s="589"/>
      <c r="B16" s="590"/>
      <c r="C16" s="592"/>
      <c r="D16" s="590"/>
      <c r="E16" s="595" t="s">
        <v>183</v>
      </c>
      <c r="F16" s="596"/>
      <c r="G16" s="596"/>
      <c r="H16" s="596"/>
      <c r="I16" s="596"/>
      <c r="J16" s="596"/>
      <c r="K16" s="596"/>
      <c r="L16" s="596"/>
      <c r="M16" s="597"/>
      <c r="N16" s="598"/>
      <c r="O16" s="598"/>
      <c r="P16" s="599"/>
      <c r="Q16" s="597" t="s">
        <v>150</v>
      </c>
      <c r="R16" s="600"/>
      <c r="S16" s="601">
        <v>0.25</v>
      </c>
      <c r="T16" s="601"/>
      <c r="U16" s="602" t="str">
        <f>IF(N16="","",ROUNDDOWN(N16*(1/4),3))</f>
        <v/>
      </c>
      <c r="V16" s="602"/>
      <c r="W16" s="596" t="s">
        <v>150</v>
      </c>
      <c r="X16" s="596"/>
      <c r="Y16" s="580"/>
      <c r="Z16" s="581"/>
      <c r="AA16" s="581"/>
      <c r="AB16" s="581"/>
      <c r="AC16" s="581"/>
      <c r="AD16" s="477"/>
      <c r="AE16" s="477"/>
      <c r="AF16" s="477"/>
      <c r="AG16" s="477"/>
      <c r="AH16" s="584"/>
    </row>
    <row r="17" spans="1:34" ht="26.25" customHeight="1" x14ac:dyDescent="0.15">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row>
    <row r="18" spans="1:34" ht="11.25" customHeight="1" x14ac:dyDescent="0.15">
      <c r="A18" s="52"/>
      <c r="B18" s="52"/>
      <c r="C18" s="52"/>
      <c r="D18" s="52"/>
      <c r="E18" s="122"/>
      <c r="F18" s="122"/>
      <c r="G18" s="122"/>
      <c r="H18" s="122"/>
      <c r="I18" s="122"/>
      <c r="J18" s="122"/>
      <c r="K18" s="122"/>
      <c r="L18" s="122"/>
      <c r="M18" s="122"/>
      <c r="N18" s="53"/>
      <c r="O18" s="53"/>
      <c r="P18" s="53"/>
      <c r="Q18" s="122"/>
      <c r="R18" s="122"/>
      <c r="S18" s="54"/>
      <c r="T18" s="54"/>
      <c r="U18" s="55"/>
      <c r="V18" s="55"/>
      <c r="W18" s="122"/>
      <c r="X18" s="122"/>
      <c r="Y18" s="56"/>
      <c r="Z18" s="56"/>
      <c r="AA18" s="56"/>
      <c r="AB18" s="56"/>
      <c r="AC18" s="56"/>
      <c r="AD18" s="122"/>
      <c r="AE18" s="122"/>
      <c r="AF18" s="122"/>
      <c r="AG18" s="122"/>
      <c r="AH18" s="122"/>
    </row>
    <row r="19" spans="1:34" ht="11.25" customHeight="1" x14ac:dyDescent="0.15">
      <c r="A19" s="52"/>
      <c r="B19" s="52"/>
      <c r="C19" s="52"/>
      <c r="D19" s="52"/>
      <c r="E19" s="122"/>
      <c r="F19" s="122"/>
      <c r="G19" s="122"/>
      <c r="H19" s="122"/>
      <c r="I19" s="122"/>
      <c r="J19" s="122"/>
      <c r="K19" s="122"/>
      <c r="L19" s="122"/>
      <c r="M19" s="122"/>
      <c r="N19" s="53"/>
      <c r="O19" s="53"/>
      <c r="P19" s="53"/>
      <c r="Q19" s="122"/>
      <c r="R19" s="122"/>
      <c r="S19" s="54"/>
      <c r="T19" s="54"/>
      <c r="U19" s="55"/>
      <c r="V19" s="55"/>
      <c r="W19" s="122"/>
      <c r="X19" s="122"/>
      <c r="Y19" s="56"/>
      <c r="Z19" s="56"/>
      <c r="AA19" s="56"/>
      <c r="AB19" s="56"/>
      <c r="AC19" s="56"/>
      <c r="AD19" s="122"/>
      <c r="AE19" s="122"/>
      <c r="AF19" s="122"/>
      <c r="AG19" s="122"/>
      <c r="AH19" s="122"/>
    </row>
    <row r="20" spans="1:34" ht="11.25" customHeight="1" thickBot="1" x14ac:dyDescent="0.2">
      <c r="C20" s="52"/>
      <c r="D20" s="52"/>
      <c r="E20" s="122"/>
      <c r="F20" s="122"/>
      <c r="G20" s="122"/>
      <c r="H20" s="122"/>
      <c r="I20" s="122"/>
      <c r="J20" s="122"/>
      <c r="K20" s="122"/>
      <c r="L20" s="122"/>
      <c r="M20" s="122"/>
      <c r="N20" s="53"/>
      <c r="O20" s="53"/>
      <c r="P20" s="53"/>
      <c r="Q20" s="122"/>
      <c r="R20" s="122"/>
      <c r="S20" s="54"/>
      <c r="T20" s="54"/>
      <c r="U20" s="57"/>
      <c r="V20" s="57"/>
      <c r="W20" s="122"/>
      <c r="X20" s="122"/>
      <c r="Y20" s="58"/>
      <c r="Z20" s="58"/>
      <c r="AA20" s="58"/>
      <c r="AB20" s="58"/>
      <c r="AC20" s="58"/>
      <c r="AD20" s="122"/>
      <c r="AE20" s="122"/>
      <c r="AF20" s="122"/>
      <c r="AG20" s="122"/>
      <c r="AH20" s="122"/>
    </row>
    <row r="21" spans="1:34" ht="18.75" customHeight="1" x14ac:dyDescent="0.15">
      <c r="A21" s="564" t="s">
        <v>152</v>
      </c>
      <c r="B21" s="565"/>
      <c r="C21" s="565"/>
      <c r="D21" s="565"/>
      <c r="E21" s="565"/>
      <c r="F21" s="565"/>
      <c r="G21" s="565"/>
      <c r="H21" s="565"/>
      <c r="I21" s="565"/>
      <c r="J21" s="565"/>
      <c r="K21" s="565"/>
      <c r="L21" s="565"/>
      <c r="M21" s="565"/>
      <c r="N21" s="565"/>
      <c r="O21" s="565"/>
      <c r="P21" s="565"/>
      <c r="Q21" s="565"/>
      <c r="R21" s="565"/>
      <c r="S21" s="565"/>
      <c r="T21" s="565"/>
      <c r="U21" s="565"/>
      <c r="V21" s="565"/>
      <c r="W21" s="565"/>
      <c r="X21" s="565"/>
      <c r="Y21" s="565"/>
      <c r="Z21" s="565"/>
      <c r="AA21" s="565"/>
      <c r="AB21" s="565"/>
      <c r="AC21" s="565"/>
      <c r="AD21" s="565"/>
      <c r="AE21" s="565"/>
      <c r="AF21" s="565"/>
      <c r="AG21" s="565"/>
      <c r="AH21" s="566"/>
    </row>
    <row r="22" spans="1:34" ht="18.75" customHeight="1" x14ac:dyDescent="0.15">
      <c r="A22" s="567"/>
      <c r="B22" s="568"/>
      <c r="C22" s="568"/>
      <c r="D22" s="568"/>
      <c r="E22" s="568"/>
      <c r="F22" s="568"/>
      <c r="G22" s="568"/>
      <c r="H22" s="568"/>
      <c r="I22" s="568"/>
      <c r="J22" s="568"/>
      <c r="K22" s="568"/>
      <c r="L22" s="568"/>
      <c r="M22" s="568"/>
      <c r="N22" s="568"/>
      <c r="O22" s="568"/>
      <c r="P22" s="568"/>
      <c r="Q22" s="568"/>
      <c r="R22" s="568"/>
      <c r="S22" s="568"/>
      <c r="T22" s="568"/>
      <c r="U22" s="568"/>
      <c r="V22" s="568"/>
      <c r="W22" s="568"/>
      <c r="X22" s="568"/>
      <c r="Y22" s="568"/>
      <c r="Z22" s="568"/>
      <c r="AA22" s="568"/>
      <c r="AB22" s="568"/>
      <c r="AC22" s="568"/>
      <c r="AD22" s="568"/>
      <c r="AE22" s="568"/>
      <c r="AF22" s="568"/>
      <c r="AG22" s="568"/>
      <c r="AH22" s="569"/>
    </row>
    <row r="23" spans="1:34" ht="18.75" customHeight="1" x14ac:dyDescent="0.15">
      <c r="A23" s="570" t="s">
        <v>153</v>
      </c>
      <c r="B23" s="571"/>
      <c r="C23" s="525" t="s">
        <v>154</v>
      </c>
      <c r="D23" s="525"/>
      <c r="E23" s="525"/>
      <c r="F23" s="525"/>
      <c r="G23" s="525"/>
      <c r="H23" s="525"/>
      <c r="I23" s="525"/>
      <c r="J23" s="525"/>
      <c r="K23" s="525"/>
      <c r="L23" s="525"/>
      <c r="M23" s="525"/>
      <c r="N23" s="525"/>
      <c r="O23" s="525"/>
      <c r="P23" s="525"/>
      <c r="Q23" s="525"/>
      <c r="R23" s="525"/>
      <c r="S23" s="525"/>
      <c r="T23" s="525"/>
      <c r="U23" s="525"/>
      <c r="V23" s="525"/>
      <c r="W23" s="525"/>
      <c r="X23" s="525"/>
      <c r="Y23" s="525"/>
      <c r="Z23" s="525"/>
      <c r="AA23" s="525"/>
      <c r="AB23" s="525"/>
      <c r="AC23" s="525"/>
      <c r="AD23" s="525"/>
      <c r="AE23" s="525"/>
      <c r="AF23" s="525"/>
      <c r="AG23" s="525"/>
      <c r="AH23" s="573"/>
    </row>
    <row r="24" spans="1:34" ht="18.75" customHeight="1" x14ac:dyDescent="0.15">
      <c r="A24" s="526"/>
      <c r="B24" s="572"/>
      <c r="C24" s="527"/>
      <c r="D24" s="527"/>
      <c r="E24" s="527"/>
      <c r="F24" s="527"/>
      <c r="G24" s="527"/>
      <c r="H24" s="527"/>
      <c r="I24" s="527"/>
      <c r="J24" s="527"/>
      <c r="K24" s="527"/>
      <c r="L24" s="527"/>
      <c r="M24" s="527"/>
      <c r="N24" s="527"/>
      <c r="O24" s="527"/>
      <c r="P24" s="527"/>
      <c r="Q24" s="527"/>
      <c r="R24" s="527"/>
      <c r="S24" s="527"/>
      <c r="T24" s="527"/>
      <c r="U24" s="527"/>
      <c r="V24" s="527"/>
      <c r="W24" s="527"/>
      <c r="X24" s="527"/>
      <c r="Y24" s="527"/>
      <c r="Z24" s="527"/>
      <c r="AA24" s="527"/>
      <c r="AB24" s="527"/>
      <c r="AC24" s="527"/>
      <c r="AD24" s="527"/>
      <c r="AE24" s="527"/>
      <c r="AF24" s="527"/>
      <c r="AG24" s="527"/>
      <c r="AH24" s="528"/>
    </row>
    <row r="25" spans="1:34" ht="18.75" customHeight="1" x14ac:dyDescent="0.15">
      <c r="A25" s="518" t="s">
        <v>155</v>
      </c>
      <c r="B25" s="519"/>
      <c r="C25" s="574" t="s">
        <v>219</v>
      </c>
      <c r="D25" s="574"/>
      <c r="E25" s="574"/>
      <c r="F25" s="574"/>
      <c r="G25" s="574"/>
      <c r="H25" s="574"/>
      <c r="I25" s="574"/>
      <c r="J25" s="574"/>
      <c r="K25" s="574"/>
      <c r="L25" s="574"/>
      <c r="M25" s="574"/>
      <c r="N25" s="574"/>
      <c r="O25" s="574"/>
      <c r="P25" s="574"/>
      <c r="Q25" s="574"/>
      <c r="R25" s="574"/>
      <c r="S25" s="574"/>
      <c r="T25" s="574"/>
      <c r="U25" s="574"/>
      <c r="V25" s="574"/>
      <c r="W25" s="574"/>
      <c r="X25" s="574"/>
      <c r="Y25" s="574"/>
      <c r="Z25" s="574"/>
      <c r="AA25" s="574"/>
      <c r="AB25" s="574"/>
      <c r="AC25" s="574"/>
      <c r="AD25" s="574"/>
      <c r="AE25" s="574"/>
      <c r="AF25" s="574"/>
      <c r="AG25" s="574"/>
      <c r="AH25" s="575"/>
    </row>
    <row r="26" spans="1:34" ht="18.75" customHeight="1" x14ac:dyDescent="0.15">
      <c r="A26" s="518"/>
      <c r="B26" s="519"/>
      <c r="C26" s="574"/>
      <c r="D26" s="574"/>
      <c r="E26" s="574"/>
      <c r="F26" s="574"/>
      <c r="G26" s="574"/>
      <c r="H26" s="574"/>
      <c r="I26" s="574"/>
      <c r="J26" s="574"/>
      <c r="K26" s="574"/>
      <c r="L26" s="574"/>
      <c r="M26" s="574"/>
      <c r="N26" s="574"/>
      <c r="O26" s="574"/>
      <c r="P26" s="574"/>
      <c r="Q26" s="574"/>
      <c r="R26" s="574"/>
      <c r="S26" s="574"/>
      <c r="T26" s="574"/>
      <c r="U26" s="574"/>
      <c r="V26" s="574"/>
      <c r="W26" s="574"/>
      <c r="X26" s="574"/>
      <c r="Y26" s="574"/>
      <c r="Z26" s="574"/>
      <c r="AA26" s="574"/>
      <c r="AB26" s="574"/>
      <c r="AC26" s="574"/>
      <c r="AD26" s="574"/>
      <c r="AE26" s="574"/>
      <c r="AF26" s="574"/>
      <c r="AG26" s="574"/>
      <c r="AH26" s="575"/>
    </row>
    <row r="27" spans="1:34" ht="18.75" customHeight="1" x14ac:dyDescent="0.15">
      <c r="A27" s="526" t="s">
        <v>156</v>
      </c>
      <c r="B27" s="519"/>
      <c r="C27" s="527" t="s">
        <v>232</v>
      </c>
      <c r="D27" s="527"/>
      <c r="E27" s="527"/>
      <c r="F27" s="527"/>
      <c r="G27" s="527"/>
      <c r="H27" s="527"/>
      <c r="I27" s="527"/>
      <c r="J27" s="527"/>
      <c r="K27" s="527"/>
      <c r="L27" s="527"/>
      <c r="M27" s="527"/>
      <c r="N27" s="527"/>
      <c r="O27" s="527"/>
      <c r="P27" s="527"/>
      <c r="Q27" s="527"/>
      <c r="R27" s="527"/>
      <c r="S27" s="527"/>
      <c r="T27" s="527"/>
      <c r="U27" s="527"/>
      <c r="V27" s="527"/>
      <c r="W27" s="527"/>
      <c r="X27" s="527"/>
      <c r="Y27" s="527"/>
      <c r="Z27" s="527"/>
      <c r="AA27" s="527"/>
      <c r="AB27" s="527"/>
      <c r="AC27" s="527"/>
      <c r="AD27" s="527"/>
      <c r="AE27" s="527"/>
      <c r="AF27" s="527"/>
      <c r="AG27" s="527"/>
      <c r="AH27" s="528"/>
    </row>
    <row r="28" spans="1:34" ht="18.75" customHeight="1" x14ac:dyDescent="0.15">
      <c r="A28" s="518"/>
      <c r="B28" s="519"/>
      <c r="C28" s="527"/>
      <c r="D28" s="527"/>
      <c r="E28" s="527"/>
      <c r="F28" s="527"/>
      <c r="G28" s="527"/>
      <c r="H28" s="527"/>
      <c r="I28" s="527"/>
      <c r="J28" s="527"/>
      <c r="K28" s="527"/>
      <c r="L28" s="527"/>
      <c r="M28" s="527"/>
      <c r="N28" s="527"/>
      <c r="O28" s="527"/>
      <c r="P28" s="527"/>
      <c r="Q28" s="527"/>
      <c r="R28" s="527"/>
      <c r="S28" s="527"/>
      <c r="T28" s="527"/>
      <c r="U28" s="527"/>
      <c r="V28" s="527"/>
      <c r="W28" s="527"/>
      <c r="X28" s="527"/>
      <c r="Y28" s="527"/>
      <c r="Z28" s="527"/>
      <c r="AA28" s="527"/>
      <c r="AB28" s="527"/>
      <c r="AC28" s="527"/>
      <c r="AD28" s="527"/>
      <c r="AE28" s="527"/>
      <c r="AF28" s="527"/>
      <c r="AG28" s="527"/>
      <c r="AH28" s="528"/>
    </row>
    <row r="29" spans="1:34" ht="18.75" customHeight="1" x14ac:dyDescent="0.15">
      <c r="A29" s="526"/>
      <c r="B29" s="519"/>
      <c r="C29" s="562"/>
      <c r="D29" s="562"/>
      <c r="E29" s="562"/>
      <c r="F29" s="562"/>
      <c r="G29" s="562"/>
      <c r="H29" s="562"/>
      <c r="I29" s="562"/>
      <c r="J29" s="562"/>
      <c r="K29" s="562"/>
      <c r="L29" s="562"/>
      <c r="M29" s="562"/>
      <c r="N29" s="562"/>
      <c r="O29" s="562"/>
      <c r="P29" s="562"/>
      <c r="Q29" s="562"/>
      <c r="R29" s="562"/>
      <c r="S29" s="562"/>
      <c r="T29" s="562"/>
      <c r="U29" s="562"/>
      <c r="V29" s="562"/>
      <c r="W29" s="562"/>
      <c r="X29" s="562"/>
      <c r="Y29" s="562"/>
      <c r="Z29" s="562"/>
      <c r="AA29" s="562"/>
      <c r="AB29" s="562"/>
      <c r="AC29" s="562"/>
      <c r="AD29" s="562"/>
      <c r="AE29" s="562"/>
      <c r="AF29" s="562"/>
      <c r="AG29" s="562"/>
      <c r="AH29" s="563"/>
    </row>
    <row r="30" spans="1:34" ht="18.75" customHeight="1" x14ac:dyDescent="0.15">
      <c r="A30" s="518"/>
      <c r="B30" s="519"/>
      <c r="C30" s="562"/>
      <c r="D30" s="562"/>
      <c r="E30" s="562"/>
      <c r="F30" s="562"/>
      <c r="G30" s="562"/>
      <c r="H30" s="562"/>
      <c r="I30" s="562"/>
      <c r="J30" s="562"/>
      <c r="K30" s="562"/>
      <c r="L30" s="562"/>
      <c r="M30" s="562"/>
      <c r="N30" s="562"/>
      <c r="O30" s="562"/>
      <c r="P30" s="562"/>
      <c r="Q30" s="562"/>
      <c r="R30" s="562"/>
      <c r="S30" s="562"/>
      <c r="T30" s="562"/>
      <c r="U30" s="562"/>
      <c r="V30" s="562"/>
      <c r="W30" s="562"/>
      <c r="X30" s="562"/>
      <c r="Y30" s="562"/>
      <c r="Z30" s="562"/>
      <c r="AA30" s="562"/>
      <c r="AB30" s="562"/>
      <c r="AC30" s="562"/>
      <c r="AD30" s="562"/>
      <c r="AE30" s="562"/>
      <c r="AF30" s="562"/>
      <c r="AG30" s="562"/>
      <c r="AH30" s="563"/>
    </row>
    <row r="31" spans="1:34" ht="18.75" customHeight="1" x14ac:dyDescent="0.15">
      <c r="A31" s="46"/>
      <c r="B31" s="48"/>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8"/>
    </row>
    <row r="32" spans="1:34" ht="18.75" customHeight="1" x14ac:dyDescent="0.15">
      <c r="A32" s="46"/>
      <c r="B32" s="48"/>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8"/>
    </row>
    <row r="33" spans="1:34" ht="18.75" customHeight="1" x14ac:dyDescent="0.15">
      <c r="A33" s="46"/>
      <c r="B33" s="48"/>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8"/>
    </row>
    <row r="34" spans="1:34" ht="18.75" customHeight="1" x14ac:dyDescent="0.15">
      <c r="A34" s="46"/>
      <c r="B34" s="48"/>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5"/>
    </row>
    <row r="35" spans="1:34" ht="18.75" customHeight="1" thickBot="1" x14ac:dyDescent="0.2">
      <c r="A35" s="47"/>
      <c r="B35" s="59"/>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126"/>
    </row>
    <row r="36" spans="1:34" ht="7.5" customHeight="1" x14ac:dyDescent="0.15">
      <c r="C36" s="52"/>
      <c r="D36" s="52"/>
      <c r="E36" s="124"/>
      <c r="F36" s="124"/>
      <c r="G36" s="124"/>
      <c r="H36" s="124"/>
      <c r="I36" s="124"/>
      <c r="J36" s="124"/>
      <c r="K36" s="124"/>
      <c r="L36" s="124"/>
      <c r="M36" s="124"/>
      <c r="N36" s="124"/>
      <c r="O36" s="124"/>
      <c r="P36" s="124"/>
      <c r="Q36" s="124"/>
      <c r="R36" s="61"/>
      <c r="S36" s="61"/>
      <c r="T36" s="61"/>
      <c r="U36" s="61"/>
      <c r="V36" s="61"/>
      <c r="W36" s="124"/>
      <c r="X36" s="61"/>
      <c r="Y36" s="61"/>
      <c r="Z36" s="61"/>
      <c r="AA36" s="61"/>
      <c r="AB36" s="61"/>
      <c r="AC36" s="124"/>
      <c r="AD36" s="61"/>
      <c r="AE36" s="61"/>
      <c r="AF36" s="61"/>
      <c r="AG36" s="61"/>
      <c r="AH36" s="61"/>
    </row>
    <row r="37" spans="1:34" ht="29.25" customHeight="1" x14ac:dyDescent="0.15">
      <c r="C37" s="52"/>
      <c r="D37" s="52"/>
      <c r="E37" s="124"/>
      <c r="F37" s="124"/>
      <c r="G37" s="124"/>
      <c r="H37" s="124"/>
      <c r="I37" s="124"/>
      <c r="J37" s="124"/>
      <c r="K37" s="124"/>
      <c r="L37" s="124"/>
      <c r="M37" s="124"/>
      <c r="N37" s="124"/>
      <c r="O37" s="124"/>
      <c r="P37" s="124"/>
      <c r="Q37" s="124"/>
      <c r="R37" s="61"/>
      <c r="S37" s="61"/>
      <c r="T37" s="61"/>
      <c r="U37" s="61"/>
      <c r="V37" s="61"/>
      <c r="W37" s="124"/>
      <c r="X37" s="61"/>
      <c r="Y37" s="61"/>
      <c r="Z37" s="61"/>
      <c r="AA37" s="61"/>
      <c r="AB37" s="61"/>
      <c r="AC37" s="124"/>
      <c r="AD37" s="61"/>
      <c r="AE37" s="61"/>
      <c r="AF37" s="61"/>
      <c r="AG37" s="61"/>
      <c r="AH37" s="61"/>
    </row>
    <row r="38" spans="1:34" ht="29.25" customHeight="1" x14ac:dyDescent="0.15">
      <c r="C38" s="52"/>
      <c r="D38" s="52"/>
      <c r="E38" s="124"/>
      <c r="F38" s="124"/>
      <c r="G38" s="124"/>
      <c r="H38" s="124"/>
      <c r="I38" s="124"/>
      <c r="J38" s="124"/>
      <c r="K38" s="124"/>
      <c r="L38" s="124"/>
      <c r="M38" s="124"/>
      <c r="N38" s="124"/>
      <c r="O38" s="124"/>
      <c r="P38" s="124"/>
      <c r="Q38" s="124"/>
      <c r="R38" s="61"/>
      <c r="S38" s="61"/>
      <c r="T38" s="61"/>
      <c r="U38" s="61"/>
      <c r="V38" s="61"/>
      <c r="W38" s="124"/>
      <c r="X38" s="61"/>
      <c r="Y38" s="61"/>
      <c r="Z38" s="61"/>
      <c r="AA38" s="61"/>
      <c r="AB38" s="61"/>
      <c r="AC38" s="124"/>
      <c r="AD38" s="61"/>
      <c r="AE38" s="61"/>
      <c r="AF38" s="61"/>
      <c r="AG38" s="61"/>
      <c r="AH38" s="61"/>
    </row>
    <row r="39" spans="1:34" ht="29.25" customHeight="1" x14ac:dyDescent="0.15">
      <c r="C39" s="52"/>
      <c r="D39" s="52"/>
      <c r="E39" s="124"/>
      <c r="F39" s="124"/>
      <c r="G39" s="124"/>
      <c r="H39" s="124"/>
      <c r="I39" s="124"/>
      <c r="J39" s="124"/>
      <c r="K39" s="124"/>
      <c r="L39" s="124"/>
      <c r="M39" s="124"/>
      <c r="N39" s="124"/>
      <c r="O39" s="124"/>
      <c r="P39" s="124"/>
      <c r="Q39" s="124"/>
      <c r="R39" s="61"/>
      <c r="S39" s="61"/>
      <c r="T39" s="61"/>
      <c r="U39" s="61"/>
      <c r="V39" s="61"/>
      <c r="W39" s="124"/>
      <c r="X39" s="61"/>
      <c r="Y39" s="61"/>
      <c r="Z39" s="61"/>
      <c r="AA39" s="61"/>
      <c r="AB39" s="61"/>
      <c r="AC39" s="124"/>
      <c r="AD39" s="61"/>
      <c r="AE39" s="61"/>
      <c r="AF39" s="61"/>
      <c r="AG39" s="61"/>
      <c r="AH39" s="61"/>
    </row>
    <row r="40" spans="1:34" ht="29.25" customHeight="1" x14ac:dyDescent="0.15">
      <c r="C40" s="52"/>
      <c r="D40" s="52"/>
      <c r="E40" s="124"/>
      <c r="F40" s="124"/>
      <c r="G40" s="124"/>
      <c r="H40" s="124"/>
      <c r="I40" s="124"/>
      <c r="J40" s="124"/>
      <c r="K40" s="124"/>
      <c r="L40" s="124"/>
      <c r="M40" s="124"/>
      <c r="N40" s="124"/>
      <c r="O40" s="124"/>
      <c r="P40" s="124"/>
      <c r="Q40" s="124"/>
      <c r="R40" s="61"/>
      <c r="S40" s="61"/>
      <c r="T40" s="61"/>
      <c r="U40" s="61"/>
      <c r="V40" s="61"/>
      <c r="W40" s="124"/>
      <c r="X40" s="61"/>
      <c r="Y40" s="61"/>
      <c r="Z40" s="61"/>
      <c r="AA40" s="61"/>
      <c r="AB40" s="61"/>
      <c r="AC40" s="124"/>
      <c r="AD40" s="61"/>
      <c r="AE40" s="61"/>
      <c r="AF40" s="61"/>
      <c r="AG40" s="61"/>
      <c r="AH40" s="61"/>
    </row>
    <row r="41" spans="1:34" ht="29.25" customHeight="1" x14ac:dyDescent="0.15">
      <c r="C41" s="52"/>
      <c r="D41" s="52"/>
      <c r="E41" s="124"/>
      <c r="F41" s="124"/>
      <c r="G41" s="124"/>
      <c r="H41" s="124"/>
      <c r="I41" s="124"/>
      <c r="J41" s="124"/>
      <c r="K41" s="124"/>
      <c r="L41" s="124"/>
      <c r="M41" s="124"/>
      <c r="N41" s="124"/>
      <c r="O41" s="124"/>
      <c r="P41" s="124"/>
      <c r="Q41" s="124"/>
      <c r="R41" s="61"/>
      <c r="S41" s="61"/>
      <c r="T41" s="61"/>
      <c r="U41" s="61"/>
      <c r="V41" s="61"/>
      <c r="W41" s="124"/>
      <c r="X41" s="61"/>
      <c r="Y41" s="61"/>
      <c r="Z41" s="61"/>
      <c r="AA41" s="61"/>
      <c r="AB41" s="61"/>
      <c r="AC41" s="124"/>
      <c r="AD41" s="61"/>
      <c r="AE41" s="61"/>
      <c r="AF41" s="61"/>
      <c r="AG41" s="61"/>
      <c r="AH41" s="61"/>
    </row>
    <row r="42" spans="1:34" ht="29.25" customHeight="1" x14ac:dyDescent="0.15">
      <c r="C42" s="52"/>
      <c r="D42" s="52"/>
      <c r="E42" s="124"/>
      <c r="F42" s="124"/>
      <c r="G42" s="124"/>
      <c r="H42" s="124"/>
      <c r="I42" s="124"/>
      <c r="J42" s="124"/>
      <c r="K42" s="124"/>
      <c r="L42" s="124"/>
      <c r="M42" s="124"/>
      <c r="N42" s="124"/>
      <c r="O42" s="124"/>
      <c r="P42" s="124"/>
      <c r="Q42" s="124"/>
      <c r="R42" s="61"/>
      <c r="S42" s="61"/>
      <c r="T42" s="61"/>
      <c r="U42" s="61"/>
      <c r="V42" s="61"/>
      <c r="W42" s="124"/>
      <c r="X42" s="61"/>
      <c r="Y42" s="61"/>
      <c r="Z42" s="61"/>
      <c r="AA42" s="61"/>
      <c r="AB42" s="61"/>
      <c r="AC42" s="124"/>
      <c r="AD42" s="61"/>
      <c r="AE42" s="61"/>
      <c r="AF42" s="61"/>
      <c r="AG42" s="61"/>
      <c r="AH42" s="61"/>
    </row>
    <row r="43" spans="1:34" ht="29.25" customHeight="1" x14ac:dyDescent="0.15">
      <c r="C43" s="52"/>
      <c r="D43" s="52"/>
      <c r="E43" s="124"/>
      <c r="F43" s="124"/>
      <c r="G43" s="124"/>
      <c r="H43" s="124"/>
      <c r="I43" s="124"/>
      <c r="J43" s="124"/>
      <c r="K43" s="124"/>
      <c r="L43" s="124"/>
      <c r="M43" s="124"/>
      <c r="N43" s="124"/>
      <c r="O43" s="124"/>
      <c r="P43" s="124"/>
      <c r="Q43" s="124"/>
      <c r="R43" s="61"/>
      <c r="S43" s="61"/>
      <c r="T43" s="61"/>
      <c r="U43" s="61"/>
      <c r="V43" s="61"/>
      <c r="W43" s="124"/>
      <c r="X43" s="61"/>
      <c r="Y43" s="61"/>
      <c r="Z43" s="61"/>
      <c r="AA43" s="61"/>
      <c r="AB43" s="61"/>
      <c r="AC43" s="124"/>
      <c r="AD43" s="61"/>
      <c r="AE43" s="61"/>
      <c r="AF43" s="61"/>
      <c r="AG43" s="61"/>
      <c r="AH43" s="61"/>
    </row>
    <row r="44" spans="1:34" ht="29.25" customHeight="1" x14ac:dyDescent="0.15">
      <c r="C44" s="52"/>
      <c r="D44" s="52"/>
      <c r="E44" s="124"/>
      <c r="F44" s="124"/>
      <c r="G44" s="124"/>
      <c r="H44" s="124"/>
      <c r="I44" s="124"/>
      <c r="J44" s="124"/>
      <c r="K44" s="124"/>
      <c r="L44" s="124"/>
      <c r="M44" s="124"/>
      <c r="N44" s="124"/>
      <c r="O44" s="124"/>
      <c r="P44" s="124"/>
      <c r="Q44" s="124"/>
      <c r="R44" s="61"/>
      <c r="S44" s="61"/>
      <c r="T44" s="61"/>
      <c r="U44" s="61"/>
      <c r="V44" s="61"/>
      <c r="W44" s="124"/>
      <c r="X44" s="61"/>
      <c r="Y44" s="61"/>
      <c r="Z44" s="61"/>
      <c r="AA44" s="61"/>
      <c r="AB44" s="61"/>
      <c r="AC44" s="124"/>
      <c r="AD44" s="61"/>
      <c r="AE44" s="61"/>
      <c r="AF44" s="61"/>
      <c r="AG44" s="61"/>
      <c r="AH44" s="61"/>
    </row>
    <row r="45" spans="1:34" ht="29.25" customHeight="1" x14ac:dyDescent="0.15">
      <c r="C45" s="52"/>
      <c r="D45" s="52"/>
      <c r="E45" s="124"/>
      <c r="F45" s="124"/>
      <c r="G45" s="124"/>
      <c r="H45" s="124"/>
      <c r="I45" s="124"/>
      <c r="J45" s="124"/>
      <c r="K45" s="124"/>
      <c r="L45" s="124"/>
      <c r="M45" s="124"/>
      <c r="N45" s="124"/>
      <c r="O45" s="124"/>
      <c r="P45" s="124"/>
      <c r="Q45" s="124"/>
      <c r="R45" s="61"/>
      <c r="S45" s="61"/>
      <c r="T45" s="61"/>
      <c r="U45" s="61"/>
      <c r="V45" s="61"/>
      <c r="W45" s="124"/>
      <c r="X45" s="61"/>
      <c r="Y45" s="61"/>
      <c r="Z45" s="61"/>
      <c r="AA45" s="61"/>
      <c r="AB45" s="61"/>
      <c r="AC45" s="124"/>
      <c r="AD45" s="61"/>
      <c r="AE45" s="61"/>
      <c r="AF45" s="61"/>
      <c r="AG45" s="61"/>
      <c r="AH45" s="61"/>
    </row>
    <row r="46" spans="1:34" ht="29.25" customHeight="1" x14ac:dyDescent="0.15">
      <c r="C46" s="52"/>
      <c r="D46" s="52"/>
      <c r="E46" s="124"/>
      <c r="F46" s="124"/>
      <c r="G46" s="124"/>
      <c r="H46" s="124"/>
      <c r="I46" s="124"/>
      <c r="J46" s="124"/>
      <c r="K46" s="124"/>
      <c r="L46" s="124"/>
      <c r="M46" s="124"/>
      <c r="N46" s="124"/>
      <c r="O46" s="124"/>
      <c r="P46" s="124"/>
      <c r="Q46" s="124"/>
      <c r="R46" s="61"/>
      <c r="S46" s="61"/>
      <c r="T46" s="61"/>
      <c r="U46" s="61"/>
      <c r="V46" s="61"/>
      <c r="W46" s="124"/>
      <c r="X46" s="61"/>
      <c r="Y46" s="61"/>
      <c r="Z46" s="61"/>
      <c r="AA46" s="61"/>
      <c r="AB46" s="61"/>
      <c r="AC46" s="124"/>
      <c r="AD46" s="61"/>
      <c r="AE46" s="61"/>
      <c r="AF46" s="61"/>
      <c r="AG46" s="61"/>
      <c r="AH46" s="61"/>
    </row>
    <row r="47" spans="1:34" ht="29.25" customHeight="1" x14ac:dyDescent="0.15">
      <c r="C47" s="52"/>
      <c r="D47" s="52"/>
      <c r="E47" s="124"/>
      <c r="F47" s="124"/>
      <c r="G47" s="124"/>
      <c r="H47" s="124"/>
      <c r="I47" s="124"/>
      <c r="J47" s="124"/>
      <c r="K47" s="124"/>
      <c r="L47" s="124"/>
      <c r="M47" s="124"/>
      <c r="N47" s="124"/>
      <c r="O47" s="124"/>
      <c r="P47" s="124"/>
      <c r="Q47" s="124"/>
      <c r="R47" s="61"/>
      <c r="S47" s="61"/>
      <c r="T47" s="61"/>
      <c r="U47" s="61"/>
      <c r="V47" s="61"/>
      <c r="W47" s="124"/>
      <c r="X47" s="61"/>
      <c r="Y47" s="61"/>
      <c r="Z47" s="61"/>
      <c r="AA47" s="61"/>
      <c r="AB47" s="61"/>
      <c r="AC47" s="124"/>
      <c r="AD47" s="61"/>
      <c r="AE47" s="61"/>
      <c r="AF47" s="61"/>
      <c r="AG47" s="61"/>
      <c r="AH47" s="61"/>
    </row>
    <row r="48" spans="1:34" ht="29.25" customHeight="1" x14ac:dyDescent="0.15">
      <c r="C48" s="52"/>
      <c r="D48" s="52"/>
      <c r="E48" s="124"/>
      <c r="F48" s="124"/>
      <c r="G48" s="124"/>
      <c r="H48" s="124"/>
      <c r="I48" s="124"/>
      <c r="J48" s="124"/>
      <c r="K48" s="124"/>
      <c r="L48" s="124"/>
      <c r="M48" s="124"/>
      <c r="N48" s="124"/>
      <c r="O48" s="124"/>
      <c r="P48" s="124"/>
      <c r="Q48" s="124"/>
      <c r="R48" s="61"/>
      <c r="S48" s="61"/>
      <c r="T48" s="61"/>
      <c r="U48" s="61"/>
      <c r="V48" s="61"/>
      <c r="W48" s="124"/>
      <c r="X48" s="61"/>
      <c r="Y48" s="61"/>
      <c r="Z48" s="61"/>
      <c r="AA48" s="61"/>
      <c r="AB48" s="61"/>
      <c r="AC48" s="124"/>
      <c r="AD48" s="61"/>
      <c r="AE48" s="61"/>
      <c r="AF48" s="61"/>
      <c r="AG48" s="61"/>
      <c r="AH48" s="61"/>
    </row>
    <row r="49" spans="1:34" ht="29.25" customHeight="1" x14ac:dyDescent="0.15">
      <c r="C49" s="52"/>
      <c r="D49" s="52"/>
      <c r="E49" s="124"/>
      <c r="F49" s="124"/>
      <c r="G49" s="124"/>
      <c r="H49" s="124"/>
      <c r="I49" s="124"/>
      <c r="J49" s="124"/>
      <c r="K49" s="124"/>
      <c r="L49" s="124"/>
      <c r="M49" s="124"/>
      <c r="N49" s="124"/>
      <c r="O49" s="124"/>
      <c r="P49" s="124"/>
      <c r="Q49" s="124"/>
      <c r="R49" s="61"/>
      <c r="S49" s="61"/>
      <c r="T49" s="61"/>
      <c r="U49" s="61"/>
      <c r="V49" s="61"/>
      <c r="W49" s="124"/>
      <c r="X49" s="61"/>
      <c r="Y49" s="61"/>
      <c r="Z49" s="61"/>
      <c r="AA49" s="61"/>
      <c r="AB49" s="61"/>
      <c r="AC49" s="124"/>
      <c r="AD49" s="61"/>
      <c r="AE49" s="61"/>
      <c r="AF49" s="61"/>
      <c r="AG49" s="61"/>
      <c r="AH49" s="61"/>
    </row>
    <row r="50" spans="1:34" ht="29.25" customHeight="1" x14ac:dyDescent="0.15">
      <c r="C50" s="52"/>
      <c r="D50" s="52"/>
      <c r="E50" s="124"/>
      <c r="F50" s="124"/>
      <c r="G50" s="124"/>
      <c r="H50" s="124"/>
      <c r="I50" s="124"/>
      <c r="J50" s="124"/>
      <c r="K50" s="124"/>
      <c r="L50" s="124"/>
      <c r="M50" s="124"/>
      <c r="N50" s="124"/>
      <c r="O50" s="124"/>
      <c r="P50" s="124"/>
      <c r="Q50" s="124"/>
      <c r="R50" s="61"/>
      <c r="S50" s="61"/>
      <c r="T50" s="61"/>
      <c r="U50" s="61"/>
      <c r="V50" s="61"/>
      <c r="W50" s="124"/>
      <c r="X50" s="61"/>
      <c r="Y50" s="61"/>
      <c r="Z50" s="61"/>
      <c r="AA50" s="61"/>
      <c r="AB50" s="61"/>
      <c r="AC50" s="124"/>
      <c r="AD50" s="61"/>
      <c r="AE50" s="61"/>
      <c r="AF50" s="61"/>
      <c r="AG50" s="61"/>
      <c r="AH50" s="61"/>
    </row>
    <row r="51" spans="1:34" ht="15" customHeight="1" x14ac:dyDescent="0.15">
      <c r="A51" s="124"/>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row>
    <row r="138" spans="7:34" ht="15" customHeight="1" x14ac:dyDescent="0.15">
      <c r="G138" s="42"/>
      <c r="H138" s="42"/>
      <c r="I138" s="42"/>
      <c r="J138" s="42"/>
      <c r="K138" s="42"/>
      <c r="L138" s="42"/>
      <c r="M138" s="42"/>
      <c r="N138" s="42"/>
      <c r="O138" s="62"/>
      <c r="P138" s="62"/>
      <c r="Q138" s="62"/>
      <c r="R138" s="62"/>
      <c r="S138" s="63"/>
      <c r="T138" s="63"/>
      <c r="U138" s="63"/>
      <c r="V138" s="63"/>
      <c r="W138" s="63"/>
      <c r="X138" s="63"/>
      <c r="Y138" s="64"/>
      <c r="Z138" s="64"/>
      <c r="AA138" s="64"/>
      <c r="AB138" s="64"/>
      <c r="AC138" s="64"/>
      <c r="AD138" s="64"/>
      <c r="AE138" s="64"/>
      <c r="AF138" s="64"/>
      <c r="AG138" s="65"/>
      <c r="AH138" s="65"/>
    </row>
    <row r="139" spans="7:34" ht="15" customHeight="1" x14ac:dyDescent="0.15">
      <c r="G139" s="42"/>
      <c r="H139" s="42"/>
      <c r="I139" s="42"/>
      <c r="J139" s="42"/>
      <c r="K139" s="42"/>
      <c r="L139" s="42"/>
      <c r="M139" s="42"/>
      <c r="N139" s="42"/>
      <c r="O139" s="62"/>
      <c r="P139" s="62"/>
      <c r="Q139" s="62"/>
      <c r="R139" s="62"/>
      <c r="S139" s="66"/>
      <c r="T139" s="66"/>
      <c r="U139" s="66"/>
      <c r="V139" s="66"/>
      <c r="W139" s="66"/>
      <c r="X139" s="66"/>
      <c r="Y139" s="64"/>
      <c r="Z139" s="64"/>
      <c r="AA139" s="64"/>
      <c r="AB139" s="64"/>
      <c r="AC139" s="64"/>
      <c r="AD139" s="64"/>
      <c r="AE139" s="64"/>
      <c r="AF139" s="64"/>
      <c r="AG139" s="65"/>
      <c r="AH139" s="65"/>
    </row>
    <row r="140" spans="7:34" ht="15" customHeight="1" x14ac:dyDescent="0.15">
      <c r="G140" s="42"/>
      <c r="H140" s="42"/>
      <c r="I140" s="42"/>
      <c r="J140" s="42"/>
      <c r="K140" s="42"/>
      <c r="L140" s="42"/>
      <c r="M140" s="42"/>
      <c r="N140" s="50"/>
      <c r="O140" s="62"/>
      <c r="P140" s="62"/>
      <c r="Q140" s="62"/>
      <c r="R140" s="50"/>
      <c r="S140" s="67"/>
      <c r="T140" s="67"/>
      <c r="U140" s="67"/>
      <c r="V140" s="67"/>
      <c r="W140" s="67"/>
      <c r="X140" s="67"/>
      <c r="Y140" s="64"/>
      <c r="Z140" s="64"/>
      <c r="AA140" s="64"/>
      <c r="AB140" s="64"/>
      <c r="AC140" s="64"/>
      <c r="AD140" s="64"/>
      <c r="AE140" s="64"/>
      <c r="AF140" s="64"/>
      <c r="AG140" s="65"/>
      <c r="AH140" s="65"/>
    </row>
    <row r="141" spans="7:34" ht="15" customHeight="1" x14ac:dyDescent="0.15">
      <c r="G141" s="42"/>
      <c r="H141" s="42"/>
      <c r="I141" s="42"/>
      <c r="J141" s="42"/>
      <c r="K141" s="42"/>
      <c r="L141" s="42"/>
      <c r="M141" s="42"/>
      <c r="N141" s="42"/>
      <c r="O141" s="62"/>
      <c r="P141" s="62"/>
      <c r="Q141" s="62"/>
      <c r="R141" s="62"/>
      <c r="S141" s="63"/>
      <c r="T141" s="63"/>
      <c r="U141" s="63"/>
      <c r="V141" s="63"/>
      <c r="W141" s="63"/>
      <c r="X141" s="63"/>
      <c r="Y141" s="64"/>
      <c r="Z141" s="64"/>
      <c r="AA141" s="64"/>
      <c r="AB141" s="64"/>
      <c r="AC141" s="64"/>
      <c r="AD141" s="64"/>
      <c r="AE141" s="64"/>
      <c r="AF141" s="64"/>
      <c r="AG141" s="65"/>
      <c r="AH141" s="65"/>
    </row>
    <row r="142" spans="7:34" ht="15" customHeight="1" x14ac:dyDescent="0.15">
      <c r="G142" s="42"/>
      <c r="H142" s="42"/>
      <c r="I142" s="42"/>
      <c r="J142" s="42"/>
      <c r="K142" s="42"/>
      <c r="L142" s="42"/>
      <c r="M142" s="42"/>
      <c r="N142" s="42"/>
      <c r="O142" s="62"/>
      <c r="P142" s="62"/>
      <c r="Q142" s="62"/>
      <c r="R142" s="62"/>
      <c r="S142" s="66"/>
      <c r="T142" s="66"/>
      <c r="U142" s="66"/>
      <c r="V142" s="66"/>
      <c r="W142" s="66"/>
      <c r="X142" s="66"/>
      <c r="Y142" s="64"/>
      <c r="Z142" s="64"/>
      <c r="AA142" s="64"/>
      <c r="AB142" s="64"/>
      <c r="AC142" s="64"/>
      <c r="AD142" s="64"/>
      <c r="AE142" s="64"/>
      <c r="AF142" s="64"/>
      <c r="AG142" s="65"/>
      <c r="AH142" s="65"/>
    </row>
    <row r="143" spans="7:34" ht="15" customHeight="1" x14ac:dyDescent="0.15">
      <c r="G143" s="42"/>
      <c r="H143" s="42"/>
      <c r="I143" s="42"/>
      <c r="J143" s="42"/>
      <c r="K143" s="42"/>
      <c r="L143" s="42"/>
      <c r="M143" s="42"/>
      <c r="N143" s="50"/>
      <c r="O143" s="62"/>
      <c r="P143" s="62"/>
      <c r="Q143" s="62"/>
      <c r="R143" s="50"/>
      <c r="S143" s="67"/>
      <c r="T143" s="67"/>
      <c r="U143" s="67"/>
      <c r="V143" s="67"/>
      <c r="W143" s="67"/>
      <c r="X143" s="67"/>
      <c r="Y143" s="64"/>
      <c r="Z143" s="64"/>
      <c r="AA143" s="64"/>
      <c r="AB143" s="64"/>
      <c r="AC143" s="64"/>
      <c r="AD143" s="64"/>
      <c r="AE143" s="64"/>
      <c r="AF143" s="64"/>
      <c r="AG143" s="65"/>
      <c r="AH143" s="65"/>
    </row>
    <row r="144" spans="7:34" ht="15" customHeight="1" x14ac:dyDescent="0.15">
      <c r="G144" s="42"/>
      <c r="H144" s="42"/>
      <c r="I144" s="42"/>
      <c r="J144" s="42"/>
      <c r="K144" s="42"/>
      <c r="L144" s="42"/>
      <c r="M144" s="42"/>
      <c r="N144" s="42"/>
      <c r="O144" s="62"/>
      <c r="P144" s="62"/>
      <c r="Q144" s="62"/>
      <c r="R144" s="62"/>
      <c r="S144" s="63"/>
      <c r="T144" s="63"/>
      <c r="U144" s="63"/>
      <c r="V144" s="63"/>
      <c r="W144" s="63"/>
      <c r="X144" s="63"/>
      <c r="Y144" s="64"/>
      <c r="Z144" s="64"/>
      <c r="AA144" s="64"/>
      <c r="AB144" s="64"/>
      <c r="AC144" s="64"/>
      <c r="AD144" s="64"/>
      <c r="AE144" s="64"/>
      <c r="AF144" s="64"/>
      <c r="AG144" s="65"/>
      <c r="AH144" s="65"/>
    </row>
    <row r="145" spans="7:34" ht="15" customHeight="1" x14ac:dyDescent="0.15">
      <c r="G145" s="42"/>
      <c r="H145" s="42"/>
      <c r="I145" s="42"/>
      <c r="J145" s="42"/>
      <c r="K145" s="42"/>
      <c r="L145" s="42"/>
      <c r="M145" s="42"/>
      <c r="N145" s="42"/>
      <c r="O145" s="62"/>
      <c r="P145" s="62"/>
      <c r="Q145" s="62"/>
      <c r="R145" s="62"/>
      <c r="S145" s="66"/>
      <c r="T145" s="66"/>
      <c r="U145" s="66"/>
      <c r="V145" s="66"/>
      <c r="W145" s="66"/>
      <c r="X145" s="66"/>
      <c r="Y145" s="64"/>
      <c r="Z145" s="64"/>
      <c r="AA145" s="64"/>
      <c r="AB145" s="64"/>
      <c r="AC145" s="64"/>
      <c r="AD145" s="64"/>
      <c r="AE145" s="64"/>
      <c r="AF145" s="64"/>
      <c r="AG145" s="65"/>
      <c r="AH145" s="65"/>
    </row>
    <row r="146" spans="7:34" ht="15" customHeight="1" x14ac:dyDescent="0.15">
      <c r="G146" s="42"/>
      <c r="H146" s="42"/>
      <c r="I146" s="42"/>
      <c r="J146" s="42"/>
      <c r="K146" s="42"/>
      <c r="L146" s="42"/>
      <c r="M146" s="42"/>
      <c r="N146" s="50"/>
      <c r="O146" s="62"/>
      <c r="P146" s="62"/>
      <c r="Q146" s="62"/>
      <c r="R146" s="50"/>
      <c r="S146" s="67"/>
      <c r="T146" s="67"/>
      <c r="U146" s="67"/>
      <c r="V146" s="67"/>
      <c r="W146" s="67"/>
      <c r="X146" s="67"/>
      <c r="Y146" s="64"/>
      <c r="Z146" s="64"/>
      <c r="AA146" s="64"/>
      <c r="AB146" s="64"/>
      <c r="AC146" s="64"/>
      <c r="AD146" s="64"/>
      <c r="AE146" s="64"/>
      <c r="AF146" s="64"/>
      <c r="AG146" s="65"/>
      <c r="AH146" s="65"/>
    </row>
    <row r="147" spans="7:34" ht="15" customHeight="1" x14ac:dyDescent="0.15">
      <c r="G147" s="42"/>
      <c r="H147" s="42"/>
      <c r="I147" s="42"/>
      <c r="J147" s="42"/>
      <c r="K147" s="42"/>
      <c r="L147" s="42"/>
      <c r="M147" s="42"/>
      <c r="N147" s="42"/>
      <c r="O147" s="62"/>
      <c r="P147" s="62"/>
      <c r="Q147" s="62"/>
      <c r="R147" s="62"/>
      <c r="S147" s="63"/>
      <c r="T147" s="63"/>
      <c r="U147" s="63"/>
      <c r="V147" s="63"/>
      <c r="W147" s="63"/>
      <c r="X147" s="63"/>
      <c r="Y147" s="64"/>
      <c r="Z147" s="64"/>
      <c r="AA147" s="64"/>
      <c r="AB147" s="64"/>
      <c r="AC147" s="64"/>
      <c r="AD147" s="64"/>
      <c r="AE147" s="64"/>
      <c r="AF147" s="64"/>
      <c r="AG147" s="65"/>
      <c r="AH147" s="65"/>
    </row>
    <row r="148" spans="7:34" ht="15" customHeight="1" x14ac:dyDescent="0.15">
      <c r="G148" s="42"/>
      <c r="H148" s="42"/>
      <c r="I148" s="42"/>
      <c r="J148" s="42"/>
      <c r="K148" s="42"/>
      <c r="L148" s="42"/>
      <c r="M148" s="42"/>
      <c r="N148" s="42"/>
      <c r="O148" s="62"/>
      <c r="P148" s="62"/>
      <c r="Q148" s="62"/>
      <c r="R148" s="62"/>
      <c r="S148" s="66"/>
      <c r="T148" s="66"/>
      <c r="U148" s="66"/>
      <c r="V148" s="66"/>
      <c r="W148" s="66"/>
      <c r="X148" s="66"/>
      <c r="Y148" s="64"/>
      <c r="Z148" s="64"/>
      <c r="AA148" s="64"/>
      <c r="AB148" s="64"/>
      <c r="AC148" s="64"/>
      <c r="AD148" s="64"/>
      <c r="AE148" s="64"/>
      <c r="AF148" s="64"/>
      <c r="AG148" s="65"/>
      <c r="AH148" s="65"/>
    </row>
    <row r="149" spans="7:34" ht="15" customHeight="1" x14ac:dyDescent="0.15">
      <c r="G149" s="42"/>
      <c r="H149" s="42"/>
      <c r="I149" s="42"/>
      <c r="J149" s="42"/>
      <c r="K149" s="42"/>
      <c r="L149" s="42"/>
      <c r="M149" s="42"/>
      <c r="N149" s="50"/>
      <c r="O149" s="62"/>
      <c r="P149" s="62"/>
      <c r="Q149" s="62"/>
      <c r="R149" s="50"/>
      <c r="S149" s="67"/>
      <c r="T149" s="67"/>
      <c r="U149" s="67"/>
      <c r="V149" s="67"/>
      <c r="W149" s="67"/>
      <c r="X149" s="67"/>
      <c r="Y149" s="64"/>
      <c r="Z149" s="64"/>
      <c r="AA149" s="64"/>
      <c r="AB149" s="64"/>
      <c r="AC149" s="64"/>
      <c r="AD149" s="64"/>
      <c r="AE149" s="64"/>
      <c r="AF149" s="64"/>
      <c r="AG149" s="65"/>
      <c r="AH149" s="65"/>
    </row>
  </sheetData>
  <sheetProtection selectLockedCells="1"/>
  <mergeCells count="66">
    <mergeCell ref="U16:V16"/>
    <mergeCell ref="E12:M12"/>
    <mergeCell ref="W13:X13"/>
    <mergeCell ref="A29:B30"/>
    <mergeCell ref="C29:AH30"/>
    <mergeCell ref="A21:AH22"/>
    <mergeCell ref="A23:B24"/>
    <mergeCell ref="C23:AH24"/>
    <mergeCell ref="A25:B26"/>
    <mergeCell ref="C25:AH26"/>
    <mergeCell ref="A27:B28"/>
    <mergeCell ref="C27:AH28"/>
    <mergeCell ref="Y13:AC16"/>
    <mergeCell ref="AD13:AH16"/>
    <mergeCell ref="E14:M14"/>
    <mergeCell ref="E15:M15"/>
    <mergeCell ref="N15:P15"/>
    <mergeCell ref="Q15:R15"/>
    <mergeCell ref="S15:T15"/>
    <mergeCell ref="U15:V15"/>
    <mergeCell ref="S14:T14"/>
    <mergeCell ref="E13:M13"/>
    <mergeCell ref="N13:P13"/>
    <mergeCell ref="Q13:R13"/>
    <mergeCell ref="S13:T13"/>
    <mergeCell ref="U13:V13"/>
    <mergeCell ref="N14:P14"/>
    <mergeCell ref="Q14:R14"/>
    <mergeCell ref="U14:V14"/>
    <mergeCell ref="N12:R12"/>
    <mergeCell ref="S12:T12"/>
    <mergeCell ref="K6:AH6"/>
    <mergeCell ref="K7:AH8"/>
    <mergeCell ref="AG11:AH11"/>
    <mergeCell ref="Y11:AC11"/>
    <mergeCell ref="AD11:AF11"/>
    <mergeCell ref="U12:X12"/>
    <mergeCell ref="Y12:AH12"/>
    <mergeCell ref="K10:P10"/>
    <mergeCell ref="Q9:U9"/>
    <mergeCell ref="W9:AA9"/>
    <mergeCell ref="AC9:AG9"/>
    <mergeCell ref="Q10:AH10"/>
    <mergeCell ref="E11:M11"/>
    <mergeCell ref="N11:X11"/>
    <mergeCell ref="F6:J6"/>
    <mergeCell ref="C6:E8"/>
    <mergeCell ref="F7:J8"/>
    <mergeCell ref="C9:J10"/>
    <mergeCell ref="K9:P9"/>
    <mergeCell ref="N2:P2"/>
    <mergeCell ref="Q2:AH2"/>
    <mergeCell ref="A3:AH4"/>
    <mergeCell ref="C5:E5"/>
    <mergeCell ref="F5:V5"/>
    <mergeCell ref="W5:AA5"/>
    <mergeCell ref="AB5:AH5"/>
    <mergeCell ref="A5:B16"/>
    <mergeCell ref="C11:D16"/>
    <mergeCell ref="W14:X14"/>
    <mergeCell ref="E16:M16"/>
    <mergeCell ref="N16:P16"/>
    <mergeCell ref="Q16:R16"/>
    <mergeCell ref="S16:T16"/>
    <mergeCell ref="W16:X16"/>
    <mergeCell ref="W15:X15"/>
  </mergeCells>
  <phoneticPr fontId="2"/>
  <dataValidations count="2">
    <dataValidation type="list" allowBlank="1" showInputMessage="1" showErrorMessage="1" sqref="V9 AB9 AH9" xr:uid="{00000000-0002-0000-0600-000000000000}">
      <formula1>"□,■"</formula1>
    </dataValidation>
    <dataValidation type="list" allowBlank="1" showInputMessage="1" showErrorMessage="1" prompt="この項目が該当する場合「○」を選択してください" sqref="Q36:Q50 AC36:AC50 W36:W50" xr:uid="{00000000-0002-0000-0600-000001000000}">
      <formula1>"○"</formula1>
    </dataValidation>
  </dataValidations>
  <printOptions horizontalCentered="1"/>
  <pageMargins left="0.59055118110236227" right="0.39370078740157483" top="0.59055118110236227" bottom="0.19685039370078741"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90" zoomScaleNormal="100" zoomScaleSheetLayoutView="90" workbookViewId="0">
      <selection activeCell="CQ12" sqref="CQ12"/>
    </sheetView>
  </sheetViews>
  <sheetFormatPr defaultColWidth="3.125" defaultRowHeight="13.5" x14ac:dyDescent="0.15"/>
  <cols>
    <col min="1" max="3" width="1.625" style="1" customWidth="1"/>
    <col min="4" max="41" width="2" style="1" customWidth="1"/>
    <col min="42" max="42" width="2.875" style="1" customWidth="1"/>
    <col min="43" max="83" width="2" style="1" customWidth="1"/>
    <col min="84" max="84" width="3.625" style="1" customWidth="1"/>
    <col min="85" max="85" width="2.125" style="1" customWidth="1"/>
    <col min="86" max="16384" width="3.125" style="1"/>
  </cols>
  <sheetData>
    <row r="1" spans="1:84" ht="18.75" customHeight="1" x14ac:dyDescent="0.15">
      <c r="A1" s="21" t="s">
        <v>167</v>
      </c>
      <c r="B1" s="22"/>
      <c r="C1" s="23"/>
      <c r="D1" s="23"/>
      <c r="E1" s="23"/>
      <c r="F1" s="23"/>
      <c r="G1" s="23"/>
      <c r="H1" s="23"/>
      <c r="I1" s="23"/>
      <c r="J1" s="23"/>
      <c r="K1" s="23"/>
      <c r="L1" s="23"/>
      <c r="M1" s="23"/>
      <c r="N1" s="23"/>
      <c r="O1" s="23"/>
      <c r="P1" s="23"/>
      <c r="Q1" s="23"/>
      <c r="R1" s="23"/>
      <c r="S1" s="23"/>
      <c r="T1" s="23"/>
      <c r="U1" s="23"/>
      <c r="V1" s="23"/>
      <c r="W1" s="23"/>
      <c r="X1" s="23"/>
      <c r="Y1" s="23"/>
      <c r="Z1" s="24"/>
      <c r="AA1" s="24"/>
      <c r="AB1" s="24"/>
      <c r="AC1" s="24"/>
      <c r="AD1" s="24"/>
      <c r="AE1" s="24"/>
      <c r="AF1" s="24"/>
      <c r="AG1" s="24"/>
      <c r="AH1" s="24"/>
      <c r="AI1" s="24"/>
      <c r="AJ1" s="24"/>
      <c r="AK1" s="24"/>
      <c r="AL1" s="24"/>
      <c r="AM1" s="24"/>
      <c r="AN1" s="24"/>
      <c r="AO1" s="24"/>
      <c r="AP1" s="25"/>
    </row>
    <row r="2" spans="1:84" ht="18.75" customHeight="1" x14ac:dyDescent="0.15">
      <c r="A2" s="623" t="s">
        <v>157</v>
      </c>
      <c r="B2" s="623"/>
      <c r="C2" s="623"/>
      <c r="D2" s="623"/>
      <c r="E2" s="623"/>
      <c r="F2" s="623"/>
      <c r="G2" s="624"/>
      <c r="H2" s="624"/>
      <c r="I2" s="624"/>
      <c r="J2" s="624"/>
      <c r="K2" s="624"/>
      <c r="L2" s="624"/>
      <c r="M2" s="624"/>
      <c r="N2" s="624"/>
      <c r="O2" s="624"/>
      <c r="P2" s="624"/>
      <c r="Q2" s="624"/>
      <c r="R2" s="624"/>
      <c r="S2" s="624"/>
      <c r="T2" s="624"/>
      <c r="U2" s="624"/>
      <c r="V2" s="624"/>
      <c r="W2" s="624"/>
      <c r="X2" s="624"/>
      <c r="Y2" s="624"/>
      <c r="Z2" s="624"/>
      <c r="AA2" s="624"/>
      <c r="AB2" s="624"/>
      <c r="AC2" s="624"/>
      <c r="AD2" s="624"/>
      <c r="AE2" s="624"/>
      <c r="AF2" s="624"/>
      <c r="AG2" s="624"/>
      <c r="AH2" s="624"/>
      <c r="AI2" s="624"/>
      <c r="AJ2" s="624"/>
      <c r="AK2" s="624"/>
      <c r="AL2" s="624"/>
      <c r="AM2" s="624"/>
      <c r="AN2" s="624"/>
      <c r="AO2" s="624"/>
      <c r="AP2" s="624"/>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15">
      <c r="A3" s="625" t="s">
        <v>158</v>
      </c>
      <c r="B3" s="626"/>
      <c r="C3" s="626"/>
      <c r="D3" s="626"/>
      <c r="E3" s="626"/>
      <c r="F3" s="627"/>
      <c r="G3" s="628"/>
      <c r="H3" s="629"/>
      <c r="I3" s="629"/>
      <c r="J3" s="629"/>
      <c r="K3" s="629"/>
      <c r="L3" s="629"/>
      <c r="M3" s="629"/>
      <c r="N3" s="629"/>
      <c r="O3" s="629"/>
      <c r="P3" s="629"/>
      <c r="Q3" s="629"/>
      <c r="R3" s="629"/>
      <c r="S3" s="629"/>
      <c r="T3" s="629"/>
      <c r="U3" s="629"/>
      <c r="V3" s="629"/>
      <c r="W3" s="629"/>
      <c r="X3" s="629"/>
      <c r="Y3" s="629"/>
      <c r="Z3" s="629"/>
      <c r="AA3" s="629"/>
      <c r="AB3" s="629"/>
      <c r="AC3" s="629"/>
      <c r="AD3" s="629"/>
      <c r="AE3" s="629"/>
      <c r="AF3" s="629"/>
      <c r="AG3" s="629"/>
      <c r="AH3" s="629"/>
      <c r="AI3" s="629"/>
      <c r="AJ3" s="629"/>
      <c r="AK3" s="629"/>
      <c r="AL3" s="629"/>
      <c r="AM3" s="629"/>
      <c r="AN3" s="629"/>
      <c r="AO3" s="629"/>
      <c r="AP3" s="630"/>
      <c r="AQ3" s="605" t="s">
        <v>159</v>
      </c>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5"/>
      <c r="CC3" s="605"/>
      <c r="CD3" s="605"/>
      <c r="CE3" s="605"/>
      <c r="CF3" s="605"/>
    </row>
    <row r="4" spans="1:84" ht="22.5" customHeight="1" thickBot="1" x14ac:dyDescent="0.2">
      <c r="A4" s="606" t="s">
        <v>160</v>
      </c>
      <c r="B4" s="607"/>
      <c r="C4" s="607"/>
      <c r="D4" s="607"/>
      <c r="E4" s="607"/>
      <c r="F4" s="607"/>
      <c r="G4" s="607"/>
      <c r="H4" s="607"/>
      <c r="I4" s="607"/>
      <c r="J4" s="607"/>
      <c r="K4" s="607"/>
      <c r="L4" s="607"/>
      <c r="M4" s="607"/>
      <c r="N4" s="607"/>
      <c r="O4" s="607"/>
      <c r="P4" s="607"/>
      <c r="Q4" s="607"/>
      <c r="R4" s="607"/>
      <c r="S4" s="607"/>
      <c r="T4" s="607"/>
      <c r="U4" s="607"/>
      <c r="V4" s="607"/>
      <c r="W4" s="607"/>
      <c r="X4" s="607"/>
      <c r="Y4" s="607"/>
      <c r="Z4" s="607"/>
      <c r="AA4" s="607"/>
      <c r="AB4" s="607"/>
      <c r="AC4" s="607"/>
      <c r="AD4" s="607"/>
      <c r="AE4" s="607"/>
      <c r="AF4" s="607"/>
      <c r="AG4" s="607"/>
      <c r="AH4" s="607"/>
      <c r="AI4" s="607"/>
      <c r="AJ4" s="607"/>
      <c r="AK4" s="607"/>
      <c r="AL4" s="607"/>
      <c r="AM4" s="607"/>
      <c r="AN4" s="607"/>
      <c r="AO4" s="607"/>
      <c r="AP4" s="608"/>
      <c r="AQ4" s="606" t="s">
        <v>161</v>
      </c>
      <c r="AR4" s="607"/>
      <c r="AS4" s="607"/>
      <c r="AT4" s="607"/>
      <c r="AU4" s="607"/>
      <c r="AV4" s="607"/>
      <c r="AW4" s="607"/>
      <c r="AX4" s="607"/>
      <c r="AY4" s="607"/>
      <c r="AZ4" s="607"/>
      <c r="BA4" s="607"/>
      <c r="BB4" s="607"/>
      <c r="BC4" s="607"/>
      <c r="BD4" s="607"/>
      <c r="BE4" s="607"/>
      <c r="BF4" s="607"/>
      <c r="BG4" s="607"/>
      <c r="BH4" s="607"/>
      <c r="BI4" s="607"/>
      <c r="BJ4" s="607"/>
      <c r="BK4" s="607"/>
      <c r="BL4" s="607"/>
      <c r="BM4" s="607"/>
      <c r="BN4" s="607"/>
      <c r="BO4" s="607"/>
      <c r="BP4" s="607"/>
      <c r="BQ4" s="607"/>
      <c r="BR4" s="607"/>
      <c r="BS4" s="607"/>
      <c r="BT4" s="607"/>
      <c r="BU4" s="607"/>
      <c r="BV4" s="607"/>
      <c r="BW4" s="607"/>
      <c r="BX4" s="607"/>
      <c r="BY4" s="607"/>
      <c r="BZ4" s="607"/>
      <c r="CA4" s="607"/>
      <c r="CB4" s="607"/>
      <c r="CC4" s="607"/>
      <c r="CD4" s="607"/>
      <c r="CE4" s="607"/>
      <c r="CF4" s="608"/>
    </row>
    <row r="5" spans="1:84" ht="13.5" customHeight="1" thickTop="1" x14ac:dyDescent="0.15">
      <c r="A5" s="609" t="s">
        <v>162</v>
      </c>
      <c r="B5" s="610"/>
      <c r="C5" s="611"/>
      <c r="D5" s="30" t="s">
        <v>168</v>
      </c>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9"/>
      <c r="AP5" s="37" t="s">
        <v>169</v>
      </c>
      <c r="AQ5" s="13"/>
      <c r="AR5" s="23" t="s">
        <v>209</v>
      </c>
      <c r="AS5" s="621" t="s">
        <v>203</v>
      </c>
      <c r="AT5" s="621"/>
      <c r="AU5" s="621"/>
      <c r="AV5" s="621"/>
      <c r="AW5" s="621"/>
      <c r="AX5" s="621"/>
      <c r="AY5" s="621"/>
      <c r="AZ5" s="621"/>
      <c r="BA5" s="621"/>
      <c r="BB5" s="621"/>
      <c r="BC5" s="621"/>
      <c r="BD5" s="621"/>
      <c r="BE5" s="621"/>
      <c r="BF5" s="621"/>
      <c r="BG5" s="621"/>
      <c r="BH5" s="621"/>
      <c r="BI5" s="621"/>
      <c r="BJ5" s="621"/>
      <c r="BK5" s="621"/>
      <c r="BL5" s="621"/>
      <c r="BM5" s="621"/>
      <c r="BN5" s="621"/>
      <c r="BO5" s="621"/>
      <c r="BP5" s="621"/>
      <c r="BQ5" s="621"/>
      <c r="BR5" s="621"/>
      <c r="BS5" s="621"/>
      <c r="BT5" s="621"/>
      <c r="BU5" s="621"/>
      <c r="BV5" s="621"/>
      <c r="BW5" s="621"/>
      <c r="BX5" s="621"/>
      <c r="BY5" s="621"/>
      <c r="BZ5" s="621"/>
      <c r="CA5" s="621"/>
      <c r="CB5" s="621"/>
      <c r="CC5" s="621"/>
      <c r="CD5" s="621"/>
      <c r="CE5" s="621"/>
      <c r="CF5" s="5"/>
    </row>
    <row r="6" spans="1:84" ht="13.5" customHeight="1" x14ac:dyDescent="0.15">
      <c r="A6" s="612"/>
      <c r="B6" s="613"/>
      <c r="C6" s="614"/>
      <c r="D6" s="27"/>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9"/>
      <c r="AP6" s="37">
        <v>2</v>
      </c>
      <c r="AQ6" s="14"/>
      <c r="AR6" s="23"/>
      <c r="AS6" s="622"/>
      <c r="AT6" s="622"/>
      <c r="AU6" s="622"/>
      <c r="AV6" s="622"/>
      <c r="AW6" s="622"/>
      <c r="AX6" s="622"/>
      <c r="AY6" s="622"/>
      <c r="AZ6" s="622"/>
      <c r="BA6" s="622"/>
      <c r="BB6" s="622"/>
      <c r="BC6" s="622"/>
      <c r="BD6" s="622"/>
      <c r="BE6" s="622"/>
      <c r="BF6" s="622"/>
      <c r="BG6" s="622"/>
      <c r="BH6" s="622"/>
      <c r="BI6" s="622"/>
      <c r="BJ6" s="622"/>
      <c r="BK6" s="622"/>
      <c r="BL6" s="622"/>
      <c r="BM6" s="622"/>
      <c r="BN6" s="622"/>
      <c r="BO6" s="622"/>
      <c r="BP6" s="622"/>
      <c r="BQ6" s="622"/>
      <c r="BR6" s="622"/>
      <c r="BS6" s="622"/>
      <c r="BT6" s="622"/>
      <c r="BU6" s="622"/>
      <c r="BV6" s="622"/>
      <c r="BW6" s="622"/>
      <c r="BX6" s="622"/>
      <c r="BY6" s="622"/>
      <c r="BZ6" s="622"/>
      <c r="CA6" s="622"/>
      <c r="CB6" s="622"/>
      <c r="CC6" s="622"/>
      <c r="CD6" s="622"/>
      <c r="CE6" s="622"/>
      <c r="CF6" s="3"/>
    </row>
    <row r="7" spans="1:84" ht="13.5" customHeight="1" x14ac:dyDescent="0.15">
      <c r="A7" s="612"/>
      <c r="B7" s="613"/>
      <c r="C7" s="614"/>
      <c r="D7" s="27"/>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9"/>
      <c r="AP7" s="37">
        <v>3</v>
      </c>
      <c r="AQ7" s="14"/>
      <c r="AR7" s="23" t="s">
        <v>209</v>
      </c>
      <c r="AS7" s="28" t="s">
        <v>204</v>
      </c>
      <c r="AT7" s="33"/>
      <c r="AU7" s="33"/>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3"/>
    </row>
    <row r="8" spans="1:84" ht="13.5" customHeight="1" x14ac:dyDescent="0.15">
      <c r="A8" s="612"/>
      <c r="B8" s="613"/>
      <c r="C8" s="614"/>
      <c r="D8" s="27"/>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9"/>
      <c r="AP8" s="37">
        <v>4</v>
      </c>
      <c r="AQ8" s="14"/>
      <c r="AR8" s="23" t="s">
        <v>209</v>
      </c>
      <c r="AS8" s="28" t="s">
        <v>163</v>
      </c>
      <c r="AT8" s="33"/>
      <c r="AU8" s="33"/>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3"/>
    </row>
    <row r="9" spans="1:84" ht="13.5" customHeight="1" x14ac:dyDescent="0.15">
      <c r="A9" s="612"/>
      <c r="B9" s="613"/>
      <c r="C9" s="614"/>
      <c r="D9" s="32"/>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31"/>
      <c r="AP9" s="38">
        <v>5</v>
      </c>
      <c r="AQ9" s="14"/>
      <c r="AR9" s="23" t="s">
        <v>209</v>
      </c>
      <c r="AS9" s="28" t="s">
        <v>205</v>
      </c>
      <c r="AT9" s="33"/>
      <c r="AU9" s="33"/>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3"/>
    </row>
    <row r="10" spans="1:84" ht="13.5" customHeight="1" x14ac:dyDescent="0.15">
      <c r="A10" s="612"/>
      <c r="B10" s="613"/>
      <c r="C10" s="614"/>
      <c r="D10" s="27" t="s">
        <v>170</v>
      </c>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9"/>
      <c r="AP10" s="37">
        <v>1</v>
      </c>
      <c r="AQ10" s="14"/>
      <c r="AR10" s="23" t="s">
        <v>209</v>
      </c>
      <c r="AS10" s="28" t="s">
        <v>206</v>
      </c>
      <c r="AT10" s="33"/>
      <c r="AU10" s="33"/>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3"/>
    </row>
    <row r="11" spans="1:84" ht="13.5" customHeight="1" x14ac:dyDescent="0.15">
      <c r="A11" s="612"/>
      <c r="B11" s="613"/>
      <c r="C11" s="614"/>
      <c r="D11" s="27"/>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9"/>
      <c r="AP11" s="37">
        <v>2</v>
      </c>
      <c r="AQ11" s="14"/>
      <c r="AR11" s="23" t="s">
        <v>209</v>
      </c>
      <c r="AS11" s="28" t="s">
        <v>207</v>
      </c>
      <c r="AT11" s="159"/>
      <c r="AU11" s="159"/>
      <c r="AV11" s="36"/>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6"/>
    </row>
    <row r="12" spans="1:84" ht="13.5" customHeight="1" x14ac:dyDescent="0.15">
      <c r="A12" s="612"/>
      <c r="B12" s="613"/>
      <c r="C12" s="614"/>
      <c r="D12" s="27"/>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9"/>
      <c r="AP12" s="37">
        <v>3</v>
      </c>
      <c r="AQ12" s="14"/>
      <c r="AR12" s="23" t="s">
        <v>87</v>
      </c>
      <c r="AS12" s="28" t="s">
        <v>230</v>
      </c>
      <c r="AT12" s="159"/>
      <c r="AU12" s="159"/>
      <c r="AV12" s="36"/>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6"/>
    </row>
    <row r="13" spans="1:84" ht="13.5" customHeight="1" x14ac:dyDescent="0.15">
      <c r="A13" s="612"/>
      <c r="B13" s="613"/>
      <c r="C13" s="614"/>
      <c r="D13" s="2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c r="AP13" s="37">
        <v>4</v>
      </c>
      <c r="AQ13" s="14"/>
      <c r="AR13" s="23" t="s">
        <v>87</v>
      </c>
      <c r="AS13" s="28" t="s">
        <v>208</v>
      </c>
      <c r="AT13" s="159"/>
      <c r="AU13" s="159"/>
      <c r="AV13" s="36"/>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6"/>
    </row>
    <row r="14" spans="1:84" ht="13.5" customHeight="1" x14ac:dyDescent="0.15">
      <c r="A14" s="612"/>
      <c r="B14" s="613"/>
      <c r="C14" s="614"/>
      <c r="D14" s="32"/>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31"/>
      <c r="AP14" s="38">
        <v>5</v>
      </c>
      <c r="AQ14" s="14"/>
      <c r="AR14" s="23"/>
      <c r="AS14" s="28" t="s">
        <v>171</v>
      </c>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6"/>
    </row>
    <row r="15" spans="1:84" ht="13.5" customHeight="1" x14ac:dyDescent="0.15">
      <c r="A15" s="612"/>
      <c r="B15" s="613"/>
      <c r="C15" s="614"/>
      <c r="D15" s="27" t="s">
        <v>172</v>
      </c>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9"/>
      <c r="AP15" s="37">
        <v>1</v>
      </c>
      <c r="AQ15" s="15"/>
      <c r="AR15" s="23" t="s">
        <v>87</v>
      </c>
      <c r="AS15" s="28" t="s">
        <v>164</v>
      </c>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
    </row>
    <row r="16" spans="1:84" ht="13.5" customHeight="1" x14ac:dyDescent="0.15">
      <c r="A16" s="612"/>
      <c r="B16" s="613"/>
      <c r="C16" s="614"/>
      <c r="D16" s="27"/>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9"/>
      <c r="AP16" s="37">
        <v>2</v>
      </c>
      <c r="AQ16" s="8"/>
      <c r="AR16" s="9"/>
      <c r="AS16" s="10"/>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7"/>
    </row>
    <row r="17" spans="1:84" ht="13.5" customHeight="1" x14ac:dyDescent="0.15">
      <c r="A17" s="612"/>
      <c r="B17" s="613"/>
      <c r="C17" s="614"/>
      <c r="D17" s="30"/>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9"/>
      <c r="AP17" s="37">
        <v>3</v>
      </c>
      <c r="AQ17" s="11"/>
      <c r="AR17" s="10"/>
      <c r="AS17" s="10"/>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7"/>
    </row>
    <row r="18" spans="1:84" ht="13.5" customHeight="1" x14ac:dyDescent="0.15">
      <c r="A18" s="612"/>
      <c r="B18" s="613"/>
      <c r="C18" s="614"/>
      <c r="D18" s="30"/>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9"/>
      <c r="AP18" s="37">
        <v>4</v>
      </c>
      <c r="AQ18" s="11"/>
      <c r="AR18" s="10"/>
      <c r="AS18" s="10"/>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7"/>
    </row>
    <row r="19" spans="1:84" ht="13.5" customHeight="1" x14ac:dyDescent="0.15">
      <c r="A19" s="615"/>
      <c r="B19" s="616"/>
      <c r="C19" s="617"/>
      <c r="D19" s="32"/>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31"/>
      <c r="AP19" s="38">
        <v>5</v>
      </c>
      <c r="AQ19" s="11"/>
      <c r="AR19" s="10"/>
      <c r="AS19" s="10"/>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7"/>
    </row>
    <row r="20" spans="1:84" ht="13.5" customHeight="1" x14ac:dyDescent="0.15">
      <c r="A20" s="618" t="s">
        <v>165</v>
      </c>
      <c r="B20" s="619"/>
      <c r="C20" s="620"/>
      <c r="D20" s="30" t="s">
        <v>168</v>
      </c>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37" t="s">
        <v>169</v>
      </c>
      <c r="AQ20" s="11"/>
      <c r="AR20" s="10"/>
      <c r="AS20" s="10"/>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7"/>
    </row>
    <row r="21" spans="1:84" ht="13.5" customHeight="1" x14ac:dyDescent="0.15">
      <c r="A21" s="612"/>
      <c r="B21" s="613"/>
      <c r="C21" s="614"/>
      <c r="D21" s="27"/>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37">
        <v>2</v>
      </c>
      <c r="AQ21" s="11"/>
      <c r="AR21" s="10"/>
      <c r="AS21" s="10"/>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7"/>
    </row>
    <row r="22" spans="1:84" ht="13.5" customHeight="1" x14ac:dyDescent="0.15">
      <c r="A22" s="612"/>
      <c r="B22" s="613"/>
      <c r="C22" s="614"/>
      <c r="D22" s="27"/>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37">
        <v>3</v>
      </c>
      <c r="AQ22" s="11"/>
      <c r="AR22" s="10"/>
      <c r="AS22" s="10"/>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7"/>
    </row>
    <row r="23" spans="1:84" ht="13.5" customHeight="1" x14ac:dyDescent="0.15">
      <c r="A23" s="612"/>
      <c r="B23" s="613"/>
      <c r="C23" s="614"/>
      <c r="D23" s="27"/>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37">
        <v>4</v>
      </c>
      <c r="AQ23" s="11"/>
      <c r="AR23" s="10"/>
      <c r="AS23" s="10"/>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7"/>
    </row>
    <row r="24" spans="1:84" ht="13.5" customHeight="1" x14ac:dyDescent="0.15">
      <c r="A24" s="612"/>
      <c r="B24" s="613"/>
      <c r="C24" s="614"/>
      <c r="D24" s="32"/>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38">
        <v>5</v>
      </c>
      <c r="AQ24" s="11"/>
      <c r="AR24" s="10"/>
      <c r="AS24" s="10"/>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7"/>
    </row>
    <row r="25" spans="1:84" ht="13.5" customHeight="1" x14ac:dyDescent="0.15">
      <c r="A25" s="612"/>
      <c r="B25" s="613"/>
      <c r="C25" s="614"/>
      <c r="D25" s="27" t="s">
        <v>170</v>
      </c>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9"/>
      <c r="AP25" s="37">
        <v>1</v>
      </c>
      <c r="AQ25" s="11"/>
      <c r="AR25" s="10"/>
      <c r="AS25" s="10"/>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7"/>
    </row>
    <row r="26" spans="1:84" ht="13.5" customHeight="1" x14ac:dyDescent="0.15">
      <c r="A26" s="612"/>
      <c r="B26" s="613"/>
      <c r="C26" s="614"/>
      <c r="D26" s="27"/>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9"/>
      <c r="AP26" s="37">
        <v>2</v>
      </c>
      <c r="AQ26" s="11"/>
      <c r="AR26" s="10"/>
      <c r="AS26" s="10"/>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7"/>
    </row>
    <row r="27" spans="1:84" ht="13.5" customHeight="1" x14ac:dyDescent="0.15">
      <c r="A27" s="612"/>
      <c r="B27" s="613"/>
      <c r="C27" s="614"/>
      <c r="D27" s="27"/>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9"/>
      <c r="AP27" s="37">
        <v>3</v>
      </c>
      <c r="AQ27" s="11"/>
      <c r="AR27" s="10"/>
      <c r="AS27" s="10"/>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7"/>
    </row>
    <row r="28" spans="1:84" ht="13.5" customHeight="1" x14ac:dyDescent="0.15">
      <c r="A28" s="612"/>
      <c r="B28" s="613"/>
      <c r="C28" s="614"/>
      <c r="D28" s="27"/>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9"/>
      <c r="AP28" s="37">
        <v>4</v>
      </c>
      <c r="AQ28" s="11"/>
      <c r="AR28" s="10"/>
      <c r="AS28" s="10"/>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7"/>
    </row>
    <row r="29" spans="1:84" ht="13.5" customHeight="1" x14ac:dyDescent="0.15">
      <c r="A29" s="612"/>
      <c r="B29" s="613"/>
      <c r="C29" s="614"/>
      <c r="D29" s="32"/>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31"/>
      <c r="AP29" s="38">
        <v>5</v>
      </c>
      <c r="AQ29" s="11"/>
      <c r="AR29" s="10"/>
      <c r="AS29" s="10"/>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7"/>
    </row>
    <row r="30" spans="1:84" ht="13.5" customHeight="1" x14ac:dyDescent="0.15">
      <c r="A30" s="612"/>
      <c r="B30" s="613"/>
      <c r="C30" s="614"/>
      <c r="D30" s="27" t="s">
        <v>172</v>
      </c>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37">
        <v>1</v>
      </c>
      <c r="AQ30" s="11"/>
      <c r="AR30" s="10"/>
      <c r="AS30" s="10"/>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7"/>
    </row>
    <row r="31" spans="1:84" ht="13.5" customHeight="1" x14ac:dyDescent="0.15">
      <c r="A31" s="612"/>
      <c r="B31" s="613"/>
      <c r="C31" s="614"/>
      <c r="D31" s="27"/>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37">
        <v>2</v>
      </c>
      <c r="AQ31" s="11"/>
      <c r="AR31" s="10"/>
      <c r="AS31" s="10"/>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7"/>
    </row>
    <row r="32" spans="1:84" ht="13.5" customHeight="1" x14ac:dyDescent="0.15">
      <c r="A32" s="612"/>
      <c r="B32" s="613"/>
      <c r="C32" s="614"/>
      <c r="D32" s="30"/>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37">
        <v>3</v>
      </c>
      <c r="AQ32" s="12"/>
      <c r="CF32" s="19"/>
    </row>
    <row r="33" spans="1:84" ht="13.5" customHeight="1" x14ac:dyDescent="0.15">
      <c r="A33" s="612"/>
      <c r="B33" s="613"/>
      <c r="C33" s="614"/>
      <c r="D33" s="30"/>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37">
        <v>4</v>
      </c>
      <c r="AQ33" s="12"/>
      <c r="CF33" s="19"/>
    </row>
    <row r="34" spans="1:84" ht="13.5" customHeight="1" x14ac:dyDescent="0.15">
      <c r="A34" s="615"/>
      <c r="B34" s="616"/>
      <c r="C34" s="617"/>
      <c r="D34" s="32"/>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38">
        <v>5</v>
      </c>
      <c r="AQ34" s="12"/>
      <c r="CF34" s="19"/>
    </row>
    <row r="35" spans="1:84" ht="13.5" customHeight="1" x14ac:dyDescent="0.15">
      <c r="A35" s="618" t="s">
        <v>166</v>
      </c>
      <c r="B35" s="619"/>
      <c r="C35" s="620"/>
      <c r="D35" s="30" t="s">
        <v>168</v>
      </c>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37">
        <v>1</v>
      </c>
      <c r="AQ35" s="12"/>
      <c r="CF35" s="19"/>
    </row>
    <row r="36" spans="1:84" ht="13.5" customHeight="1" x14ac:dyDescent="0.15">
      <c r="A36" s="612"/>
      <c r="B36" s="613"/>
      <c r="C36" s="614"/>
      <c r="D36" s="27"/>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37">
        <v>2</v>
      </c>
      <c r="AQ36" s="12"/>
      <c r="CF36" s="19"/>
    </row>
    <row r="37" spans="1:84" ht="13.5" customHeight="1" x14ac:dyDescent="0.15">
      <c r="A37" s="612"/>
      <c r="B37" s="613"/>
      <c r="C37" s="614"/>
      <c r="D37" s="27"/>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37">
        <v>3</v>
      </c>
      <c r="AQ37" s="12"/>
      <c r="CF37" s="19"/>
    </row>
    <row r="38" spans="1:84" ht="13.5" customHeight="1" x14ac:dyDescent="0.15">
      <c r="A38" s="612"/>
      <c r="B38" s="613"/>
      <c r="C38" s="614"/>
      <c r="D38" s="27"/>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37">
        <v>4</v>
      </c>
      <c r="AQ38" s="12"/>
      <c r="CF38" s="19"/>
    </row>
    <row r="39" spans="1:84" ht="13.5" customHeight="1" x14ac:dyDescent="0.15">
      <c r="A39" s="612"/>
      <c r="B39" s="613"/>
      <c r="C39" s="614"/>
      <c r="D39" s="32"/>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38">
        <v>5</v>
      </c>
      <c r="AQ39" s="12"/>
      <c r="CF39" s="19"/>
    </row>
    <row r="40" spans="1:84" ht="13.5" customHeight="1" x14ac:dyDescent="0.15">
      <c r="A40" s="612"/>
      <c r="B40" s="613"/>
      <c r="C40" s="614"/>
      <c r="D40" s="27" t="s">
        <v>170</v>
      </c>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9"/>
      <c r="AP40" s="37">
        <v>1</v>
      </c>
      <c r="AQ40" s="12"/>
      <c r="CF40" s="19"/>
    </row>
    <row r="41" spans="1:84" ht="13.5" customHeight="1" x14ac:dyDescent="0.15">
      <c r="A41" s="612"/>
      <c r="B41" s="613"/>
      <c r="C41" s="614"/>
      <c r="D41" s="27"/>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9"/>
      <c r="AP41" s="37">
        <v>2</v>
      </c>
      <c r="AQ41" s="12"/>
      <c r="CF41" s="19"/>
    </row>
    <row r="42" spans="1:84" ht="13.5" customHeight="1" x14ac:dyDescent="0.15">
      <c r="A42" s="612"/>
      <c r="B42" s="613"/>
      <c r="C42" s="614"/>
      <c r="D42" s="27"/>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9"/>
      <c r="AP42" s="37">
        <v>3</v>
      </c>
      <c r="AQ42" s="12"/>
      <c r="CF42" s="19"/>
    </row>
    <row r="43" spans="1:84" ht="13.5" customHeight="1" x14ac:dyDescent="0.15">
      <c r="A43" s="612"/>
      <c r="B43" s="613"/>
      <c r="C43" s="614"/>
      <c r="D43" s="27"/>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9"/>
      <c r="AP43" s="37">
        <v>4</v>
      </c>
      <c r="AQ43" s="12"/>
      <c r="CF43" s="19"/>
    </row>
    <row r="44" spans="1:84" ht="13.5" customHeight="1" x14ac:dyDescent="0.15">
      <c r="A44" s="612"/>
      <c r="B44" s="613"/>
      <c r="C44" s="614"/>
      <c r="D44" s="32"/>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31"/>
      <c r="AP44" s="38">
        <v>5</v>
      </c>
      <c r="AQ44" s="12"/>
      <c r="CF44" s="19"/>
    </row>
    <row r="45" spans="1:84" ht="13.5" customHeight="1" x14ac:dyDescent="0.15">
      <c r="A45" s="612"/>
      <c r="B45" s="613"/>
      <c r="C45" s="614"/>
      <c r="D45" s="27" t="s">
        <v>172</v>
      </c>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37">
        <v>1</v>
      </c>
      <c r="AQ45" s="12"/>
      <c r="CF45" s="19"/>
    </row>
    <row r="46" spans="1:84" ht="13.5" customHeight="1" x14ac:dyDescent="0.15">
      <c r="A46" s="612"/>
      <c r="B46" s="613"/>
      <c r="C46" s="614"/>
      <c r="D46" s="27"/>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37">
        <v>2</v>
      </c>
      <c r="AQ46" s="12"/>
      <c r="CF46" s="19"/>
    </row>
    <row r="47" spans="1:84" ht="13.5" customHeight="1" x14ac:dyDescent="0.15">
      <c r="A47" s="612"/>
      <c r="B47" s="613"/>
      <c r="C47" s="614"/>
      <c r="D47" s="30"/>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37">
        <v>3</v>
      </c>
      <c r="AQ47" s="12"/>
      <c r="CF47" s="19"/>
    </row>
    <row r="48" spans="1:84" ht="13.5" customHeight="1" x14ac:dyDescent="0.15">
      <c r="A48" s="612"/>
      <c r="B48" s="613"/>
      <c r="C48" s="614"/>
      <c r="D48" s="30"/>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37">
        <v>4</v>
      </c>
      <c r="AQ48" s="12"/>
      <c r="CF48" s="19"/>
    </row>
    <row r="49" spans="1:84" ht="13.5" customHeight="1" x14ac:dyDescent="0.15">
      <c r="A49" s="615"/>
      <c r="B49" s="616"/>
      <c r="C49" s="617"/>
      <c r="D49" s="32"/>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38">
        <v>5</v>
      </c>
      <c r="AQ49" s="12"/>
      <c r="CF49" s="19"/>
    </row>
    <row r="50" spans="1:84" ht="13.5" customHeight="1" x14ac:dyDescent="0.15">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2026-08-25T10:40:56Z</dcterms:created>
  <dcterms:modified xsi:type="dcterms:W3CDTF">2026-08-25T10:41:03Z</dcterms:modified>
  <cp:category/>
  <cp:contentStatus/>
</cp:coreProperties>
</file>