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 codeName="{372AB895-14C1-FC20-EB20-F1B4BCFD95AE}"/>
  <workbookPr codeName="ThisWorkbook"/>
  <mc:AlternateContent xmlns:mc="http://schemas.openxmlformats.org/markup-compatibility/2006">
    <mc:Choice Requires="x15">
      <x15ac:absPath xmlns:x15ac="http://schemas.microsoft.com/office/spreadsheetml/2010/11/ac" url="Y:\03 安全施設（信号機・標示）札幌方面\00 令和８年度\安全施設費　工事請負費\01 信号工事\信号札71【入札10.20】（受有）\（告示）信号札71\"/>
    </mc:Choice>
  </mc:AlternateContent>
  <xr:revisionPtr revIDLastSave="0" documentId="13_ncr:1_{61071BBB-3896-453B-8028-162FFF4C2EC7}" xr6:coauthVersionLast="47" xr6:coauthVersionMax="47" xr10:uidLastSave="{00000000-0000-0000-0000-000000000000}"/>
  <bookViews>
    <workbookView xWindow="20370" yWindow="-120" windowWidth="29040" windowHeight="15720" tabRatio="891" xr2:uid="{00000000-000D-0000-FFFF-FFFF00000000}"/>
  </bookViews>
  <sheets>
    <sheet name="別紙１（単体）" sheetId="1" r:id="rId1"/>
    <sheet name="←単体で入札参加。どちらかに入力→" sheetId="5" r:id="rId2"/>
    <sheet name="別紙１－②（代理人用) " sheetId="7" r:id="rId3"/>
    <sheet name="変更契約から紙契約希望→" sheetId="6" r:id="rId4"/>
    <sheet name="別紙２（変更契約）" sheetId="3" r:id="rId5"/>
  </sheets>
  <definedNames>
    <definedName name="_xlnm.Print_Area" localSheetId="1">←単体で入札参加。どちらかに入力→!$A$1:$H$20</definedName>
    <definedName name="_xlnm.Print_Area" localSheetId="0">'別紙１（単体）'!$A$1:$Y$38</definedName>
    <definedName name="_xlnm.Print_Area" localSheetId="2">'別紙１－②（代理人用) '!$A$1:$Y$39</definedName>
    <definedName name="_xlnm.Print_Area" localSheetId="4">'別紙２（変更契約）'!$A$1:$Y$31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1" i="7" l="1"/>
  <c r="AQ20" i="1" l="1"/>
  <c r="AQ19" i="7" l="1"/>
  <c r="AQ20" i="7"/>
  <c r="AQ18" i="7"/>
  <c r="G15" i="3"/>
  <c r="G14" i="3"/>
  <c r="T9" i="3"/>
  <c r="N9" i="3"/>
  <c r="N8" i="3"/>
  <c r="AQ10" i="3" s="1"/>
  <c r="N7" i="3"/>
  <c r="AB5" i="3"/>
  <c r="AB2" i="3"/>
  <c r="C36" i="7" l="1"/>
  <c r="AM31" i="7"/>
  <c r="B17" i="7"/>
  <c r="AR17" i="7"/>
  <c r="AQ17" i="7" s="1"/>
  <c r="H13" i="7"/>
  <c r="B13" i="7"/>
  <c r="B5" i="7"/>
  <c r="R3" i="7"/>
  <c r="AQ8" i="3" l="1"/>
  <c r="AQ18" i="1"/>
  <c r="AQ9" i="3" l="1"/>
  <c r="AQ19" i="1"/>
  <c r="H11" i="1"/>
  <c r="B11" i="1"/>
  <c r="H27" i="3" l="1"/>
  <c r="D24" i="3"/>
  <c r="B11" i="3"/>
  <c r="AR17" i="1"/>
  <c r="AQ17" i="1" s="1"/>
  <c r="H28" i="3" l="1"/>
  <c r="I29" i="3"/>
  <c r="H11" i="3"/>
  <c r="AP10" i="3"/>
  <c r="B14" i="3"/>
  <c r="AR7" i="3"/>
  <c r="AQ7" i="3" s="1"/>
  <c r="B15" i="3"/>
  <c r="R3" i="3"/>
  <c r="AM28" i="1"/>
  <c r="AM21" i="3" l="1"/>
  <c r="AP9" i="3"/>
  <c r="C34" i="1"/>
  <c r="B15" i="1" l="1"/>
  <c r="R3" i="1"/>
  <c r="B5" i="1"/>
  <c r="B5" i="3" s="1"/>
</calcChain>
</file>

<file path=xl/sharedStrings.xml><?xml version="1.0" encoding="utf-8"?>
<sst xmlns="http://schemas.openxmlformats.org/spreadsheetml/2006/main" count="221" uniqueCount="107">
  <si>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</si>
  <si>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</si>
  <si>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</si>
  <si>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</si>
  <si>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</si>
  <si>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</si>
  <si>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</si>
  <si>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</si>
  <si>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単体</t>
    <rPh sb="0" eb="2">
      <t>タンタイ</t>
    </rPh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</si>
  <si>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</si>
  <si>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</si>
  <si>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</si>
  <si>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</si>
  <si>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</si>
  <si>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</si>
  <si>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</si>
  <si>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</si>
  <si>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</si>
  <si>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</si>
  <si>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</si>
  <si>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</si>
  <si>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</si>
  <si>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</si>
  <si>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</si>
  <si>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</si>
  <si>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</si>
  <si>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</si>
  <si>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</si>
  <si>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</si>
  <si>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</si>
  <si>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</si>
  <si>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－</t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</si>
  <si>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</si>
  <si>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</si>
  <si>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</si>
  <si>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</si>
  <si>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</si>
  <si>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</si>
  <si>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</si>
  <si>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</si>
  <si>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</si>
  <si>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</si>
  <si>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＜ファイル名用＞</t>
    <rPh sb="5" eb="6">
      <t>メイ</t>
    </rPh>
    <rPh sb="6" eb="7">
      <t>ヨウ</t>
    </rPh>
    <phoneticPr fontId="1"/>
  </si>
  <si>
    <t>開札日</t>
    <rPh sb="0" eb="2">
      <t>カイサツ</t>
    </rPh>
    <rPh sb="2" eb="3">
      <t>ビ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</si>
  <si>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</si>
  <si>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</si>
  <si>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</si>
  <si>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</si>
  <si>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</si>
  <si>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</si>
  <si>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</si>
  <si>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１</t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</si>
  <si>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</si>
  <si>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</si>
  <si>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</si>
  <si>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</si>
  <si>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</si>
  <si>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</si>
  <si>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なお、契約書送付先のメールアドレスは、次のとおりです。</t>
    <rPh sb="3" eb="6">
      <t>ケイヤクショ</t>
    </rPh>
    <rPh sb="6" eb="9">
      <t>ソウフサキ</t>
    </rPh>
    <rPh sb="19" eb="20">
      <t>ツギ</t>
    </rPh>
    <phoneticPr fontId="1"/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</si>
  <si>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</si>
  <si>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</si>
  <si>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</si>
  <si>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</si>
  <si>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</si>
  <si>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</si>
  <si>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</si>
  <si>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</si>
  <si>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</si>
  <si>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</si>
  <si>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</si>
  <si>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</si>
  <si>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t>はじめに入力↓</t>
    <rPh sb="4" eb="6">
      <t>ニュウリョク</t>
    </rPh>
    <phoneticPr fontId="1"/>
  </si>
  <si>
    <t>ください。</t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</si>
  <si>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</si>
  <si>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</si>
  <si>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t>←ＩＣカードの名義が「代表者」の場合</t>
    <rPh sb="7" eb="9">
      <t>メイギ</t>
    </rPh>
    <rPh sb="11" eb="14">
      <t>ダイヒョウシャ</t>
    </rPh>
    <rPh sb="16" eb="18">
      <t>バアイ</t>
    </rPh>
    <phoneticPr fontId="1"/>
  </si>
  <si>
    <t>←ＩＣカードの名義が代表者から委任された代理人の場合
（年間委任状や当該案件に係る委任状の提出が必要）</t>
    <rPh sb="7" eb="9">
      <t>メイギ</t>
    </rPh>
    <rPh sb="10" eb="13">
      <t>ダイヒョウシャ</t>
    </rPh>
    <rPh sb="15" eb="17">
      <t>イニン</t>
    </rPh>
    <rPh sb="20" eb="23">
      <t>ダイリニン</t>
    </rPh>
    <rPh sb="24" eb="26">
      <t>バアイ</t>
    </rPh>
    <rPh sb="28" eb="30">
      <t>ネンカン</t>
    </rPh>
    <rPh sb="30" eb="33">
      <t>イニンジョウ</t>
    </rPh>
    <rPh sb="34" eb="36">
      <t>トウガイ</t>
    </rPh>
    <rPh sb="36" eb="38">
      <t>アンケン</t>
    </rPh>
    <rPh sb="39" eb="40">
      <t>カカ</t>
    </rPh>
    <rPh sb="41" eb="44">
      <t>イニンジョウ</t>
    </rPh>
    <rPh sb="45" eb="47">
      <t>テイシュツ</t>
    </rPh>
    <rPh sb="48" eb="50">
      <t>ヒツヨウ</t>
    </rPh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</si>
  <si>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</si>
  <si>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</si>
  <si>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</si>
  <si>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・発注者から事務担当→締結権限者の順に署名依頼のメールが届きます。
・締結権限者のみの記載でも契約締結は可能です。</t>
    <rPh sb="1" eb="4">
      <t>ハッチュウシャ</t>
    </rPh>
    <rPh sb="6" eb="8">
      <t>ジム</t>
    </rPh>
    <rPh sb="8" eb="10">
      <t>タントウ</t>
    </rPh>
    <rPh sb="11" eb="13">
      <t>テイケツ</t>
    </rPh>
    <rPh sb="13" eb="16">
      <t>ケンゲンシャ</t>
    </rPh>
    <rPh sb="17" eb="18">
      <t>ジュン</t>
    </rPh>
    <rPh sb="19" eb="21">
      <t>ショメイ</t>
    </rPh>
    <rPh sb="21" eb="23">
      <t>イライ</t>
    </rPh>
    <rPh sb="28" eb="29">
      <t>トド</t>
    </rPh>
    <rPh sb="35" eb="37">
      <t>テイケツ</t>
    </rPh>
    <rPh sb="37" eb="40">
      <t>ケンゲンシャ</t>
    </rPh>
    <rPh sb="43" eb="45">
      <t>キサイ</t>
    </rPh>
    <rPh sb="47" eb="49">
      <t>ケイヤク</t>
    </rPh>
    <rPh sb="49" eb="51">
      <t>テイケツ</t>
    </rPh>
    <rPh sb="52" eb="54">
      <t>カノウ</t>
    </rPh>
    <phoneticPr fontId="1"/>
  </si>
  <si>
    <t>）</t>
    <phoneticPr fontId="1"/>
  </si>
  <si>
    <t>※両方に入力すると別紙２に不具合が生じますので、どちらか一方にのみ入力してください</t>
    <rPh sb="1" eb="3">
      <t>リョウホウ</t>
    </rPh>
    <rPh sb="4" eb="6">
      <t>ニュウリョク</t>
    </rPh>
    <rPh sb="9" eb="11">
      <t>ベッシ</t>
    </rPh>
    <rPh sb="13" eb="16">
      <t>フグアイ</t>
    </rPh>
    <rPh sb="17" eb="18">
      <t>ショウ</t>
    </rPh>
    <rPh sb="28" eb="30">
      <t>イッポウ</t>
    </rPh>
    <rPh sb="33" eb="35">
      <t>ニュウリョク</t>
    </rPh>
    <phoneticPr fontId="1"/>
  </si>
  <si>
    <t>ｱﾄﾞ
ﾚｽ</t>
    <phoneticPr fontId="1"/>
  </si>
  <si>
    <t>(締結権限者)</t>
    <rPh sb="1" eb="3">
      <t>テイケツ</t>
    </rPh>
    <rPh sb="3" eb="5">
      <t>ケンゲン</t>
    </rPh>
    <rPh sb="5" eb="6">
      <t>シャ</t>
    </rPh>
    <phoneticPr fontId="1"/>
  </si>
  <si>
    <t>(契約担当者)</t>
    <rPh sb="1" eb="3">
      <t>ケイヤク</t>
    </rPh>
    <rPh sb="3" eb="6">
      <t>タントウシャ</t>
    </rPh>
    <phoneticPr fontId="1"/>
  </si>
  <si>
    <r>
      <t>＜電子入札案件に「</t>
    </r>
    <r>
      <rPr>
        <sz val="18"/>
        <color rgb="FFFF0000"/>
        <rFont val="游ゴシック"/>
        <family val="3"/>
        <charset val="128"/>
        <scheme val="minor"/>
      </rPr>
      <t>紙参加</t>
    </r>
    <r>
      <rPr>
        <sz val="18"/>
        <rFont val="游ゴシック"/>
        <family val="3"/>
        <charset val="128"/>
        <scheme val="minor"/>
      </rPr>
      <t>」する場合＞</t>
    </r>
    <rPh sb="1" eb="3">
      <t>デンシ</t>
    </rPh>
    <rPh sb="3" eb="5">
      <t>ニュウサツ</t>
    </rPh>
    <rPh sb="5" eb="7">
      <t>アンケン</t>
    </rPh>
    <rPh sb="9" eb="10">
      <t>カミ</t>
    </rPh>
    <rPh sb="10" eb="12">
      <t>サンカ</t>
    </rPh>
    <rPh sb="15" eb="17">
      <t>バアイ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</si>
  <si>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なお、</t>
    </r>
    <r>
      <rPr>
        <sz val="18"/>
        <color rgb="FFFF0000"/>
        <rFont val="游ゴシック"/>
        <family val="3"/>
        <charset val="128"/>
        <scheme val="minor"/>
      </rPr>
      <t>総合評価落札方式</t>
    </r>
    <r>
      <rPr>
        <sz val="18"/>
        <rFont val="游ゴシック"/>
        <family val="3"/>
        <charset val="128"/>
        <scheme val="minor"/>
      </rPr>
      <t>及び</t>
    </r>
    <r>
      <rPr>
        <sz val="18"/>
        <color rgb="FFFF0000"/>
        <rFont val="游ゴシック"/>
        <family val="3"/>
        <charset val="128"/>
        <scheme val="minor"/>
      </rPr>
      <t>事後審査型入札</t>
    </r>
    <r>
      <rPr>
        <sz val="18"/>
        <rFont val="游ゴシック"/>
        <family val="3"/>
        <charset val="128"/>
        <scheme val="minor"/>
      </rPr>
      <t>の場合は、</t>
    </r>
    <rPh sb="4" eb="6">
      <t>ソウゴウ</t>
    </rPh>
    <rPh sb="6" eb="8">
      <t>ヒョウカ</t>
    </rPh>
    <rPh sb="8" eb="10">
      <t>ラクサツ</t>
    </rPh>
    <rPh sb="10" eb="12">
      <t>ホウシキ</t>
    </rPh>
    <rPh sb="12" eb="13">
      <t>オヨ</t>
    </rPh>
    <rPh sb="14" eb="16">
      <t>ジゴ</t>
    </rPh>
    <rPh sb="16" eb="18">
      <t>シンサ</t>
    </rPh>
    <rPh sb="18" eb="19">
      <t>カタ</t>
    </rPh>
    <rPh sb="19" eb="21">
      <t>ニュウサツ</t>
    </rPh>
    <rPh sb="22" eb="24">
      <t>バアイ</t>
    </rPh>
    <phoneticPr fontId="1"/>
  </si>
  <si>
    <r>
      <t>入札書等と同時に提出</t>
    </r>
    <r>
      <rPr>
        <sz val="18"/>
        <rFont val="游ゴシック"/>
        <family val="3"/>
        <charset val="128"/>
        <scheme val="minor"/>
      </rPr>
      <t>してください。</t>
    </r>
    <rPh sb="0" eb="3">
      <t>ニュウサツショ</t>
    </rPh>
    <rPh sb="3" eb="4">
      <t>トウ</t>
    </rPh>
    <rPh sb="5" eb="7">
      <t>ドウジ</t>
    </rPh>
    <rPh sb="8" eb="10">
      <t>テイシュツ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</si>
  <si>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また、</t>
    </r>
    <r>
      <rPr>
        <sz val="18"/>
        <color rgb="FFFF0000"/>
        <rFont val="游ゴシック"/>
        <family val="3"/>
        <charset val="128"/>
        <scheme val="minor"/>
      </rPr>
      <t>郵送の場合</t>
    </r>
    <r>
      <rPr>
        <sz val="18"/>
        <rFont val="游ゴシック"/>
        <family val="3"/>
        <charset val="128"/>
        <scheme val="minor"/>
      </rPr>
      <t>は、</t>
    </r>
    <r>
      <rPr>
        <sz val="18"/>
        <color rgb="FFFF0000"/>
        <rFont val="游ゴシック"/>
        <family val="3"/>
        <charset val="128"/>
        <scheme val="minor"/>
      </rPr>
      <t>入札書</t>
    </r>
    <r>
      <rPr>
        <sz val="18"/>
        <rFont val="游ゴシック"/>
        <family val="3"/>
        <charset val="128"/>
        <scheme val="minor"/>
      </rPr>
      <t>、</t>
    </r>
    <r>
      <rPr>
        <sz val="18"/>
        <color rgb="FFFF0000"/>
        <rFont val="游ゴシック"/>
        <family val="3"/>
        <charset val="128"/>
        <scheme val="minor"/>
      </rPr>
      <t>内訳書とともに同封</t>
    </r>
    <r>
      <rPr>
        <sz val="18"/>
        <rFont val="游ゴシック"/>
        <family val="3"/>
        <charset val="128"/>
        <scheme val="minor"/>
      </rPr>
      <t>して</t>
    </r>
    <rPh sb="4" eb="6">
      <t>ユウソウ</t>
    </rPh>
    <rPh sb="7" eb="9">
      <t>バアイ</t>
    </rPh>
    <rPh sb="11" eb="14">
      <t>ニュウサツショ</t>
    </rPh>
    <rPh sb="15" eb="18">
      <t>ウチワケショ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</si>
  <si>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事前に必要事項を記入の上、</t>
    </r>
    <r>
      <rPr>
        <sz val="18"/>
        <color rgb="FFFF0000"/>
        <rFont val="游ゴシック"/>
        <family val="3"/>
        <charset val="128"/>
        <scheme val="minor"/>
      </rPr>
      <t>開札日に持参</t>
    </r>
    <r>
      <rPr>
        <sz val="18"/>
        <rFont val="游ゴシック"/>
        <family val="3"/>
        <charset val="128"/>
        <scheme val="minor"/>
      </rPr>
      <t>し、</t>
    </r>
    <r>
      <rPr>
        <sz val="18"/>
        <color rgb="FFFF0000"/>
        <rFont val="游ゴシック"/>
        <family val="3"/>
        <charset val="128"/>
        <scheme val="minor"/>
      </rPr>
      <t>落札者と</t>
    </r>
    <rPh sb="1" eb="3">
      <t>ジゼン</t>
    </rPh>
    <phoneticPr fontId="1"/>
  </si>
  <si>
    <r>
      <t>なった場合</t>
    </r>
    <r>
      <rPr>
        <sz val="18"/>
        <rFont val="游ゴシック"/>
        <family val="3"/>
        <charset val="128"/>
        <scheme val="minor"/>
      </rPr>
      <t>に、</t>
    </r>
    <r>
      <rPr>
        <sz val="18"/>
        <color rgb="FFFF0000"/>
        <rFont val="游ゴシック"/>
        <family val="3"/>
        <charset val="128"/>
        <scheme val="minor"/>
      </rPr>
      <t>契約担当課へ提出</t>
    </r>
    <r>
      <rPr>
        <sz val="18"/>
        <rFont val="游ゴシック"/>
        <family val="3"/>
        <charset val="128"/>
        <scheme val="minor"/>
      </rPr>
      <t>してください。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</si>
  <si>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変更契約</t>
    </r>
    <r>
      <rPr>
        <sz val="28"/>
        <rFont val="游ゴシック"/>
        <family val="3"/>
        <charset val="128"/>
        <scheme val="minor"/>
      </rPr>
      <t>から「</t>
    </r>
    <r>
      <rPr>
        <b/>
        <sz val="28"/>
        <color rgb="FFFF0000"/>
        <rFont val="游ゴシック"/>
        <family val="3"/>
        <charset val="128"/>
        <scheme val="minor"/>
      </rPr>
      <t>紙契約</t>
    </r>
    <r>
      <rPr>
        <sz val="28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</si>
  <si>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rPr>
        <sz val="28"/>
        <rFont val="游ゴシック"/>
        <family val="3"/>
        <charset val="128"/>
        <scheme val="minor"/>
      </rPr>
      <t>場合、</t>
    </r>
    <r>
      <rPr>
        <sz val="28"/>
        <color rgb="FF00B0F0"/>
        <rFont val="游ゴシック"/>
        <family val="3"/>
        <charset val="128"/>
        <scheme val="minor"/>
      </rPr>
      <t>別紙２（変更契約）</t>
    </r>
    <r>
      <rPr>
        <sz val="28"/>
        <rFont val="游ゴシック"/>
        <family val="3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</si>
  <si>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契約担当課へ提出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</si>
  <si>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r>
      <rPr>
        <sz val="28"/>
        <rFont val="游ゴシック"/>
        <family val="3"/>
        <charset val="128"/>
        <scheme val="minor"/>
      </rPr>
      <t>なお、</t>
    </r>
    <r>
      <rPr>
        <b/>
        <sz val="28"/>
        <color rgb="FFFF0000"/>
        <rFont val="游ゴシック"/>
        <family val="3"/>
        <charset val="128"/>
        <scheme val="minor"/>
      </rPr>
      <t>メールで提出</t>
    </r>
    <r>
      <rPr>
        <sz val="28"/>
        <rFont val="游ゴシック"/>
        <family val="3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</si>
  <si>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r>
      <t>ですが、その旨、</t>
    </r>
    <r>
      <rPr>
        <b/>
        <sz val="28"/>
        <color rgb="FFFF0000"/>
        <rFont val="游ゴシック"/>
        <family val="3"/>
        <charset val="128"/>
        <scheme val="minor"/>
      </rPr>
      <t>電話連絡</t>
    </r>
    <r>
      <rPr>
        <sz val="28"/>
        <rFont val="游ゴシック"/>
        <family val="3"/>
        <charset val="128"/>
        <scheme val="minor"/>
      </rPr>
      <t>をお願い</t>
    </r>
    <phoneticPr fontId="1"/>
  </si>
  <si>
    <r>
      <t>別紙１（単体）　</t>
    </r>
    <r>
      <rPr>
        <sz val="28"/>
        <color theme="1"/>
        <rFont val="游ゴシック"/>
        <family val="3"/>
        <charset val="128"/>
        <scheme val="minor"/>
      </rPr>
      <t>又は</t>
    </r>
    <rPh sb="0" eb="2">
      <t>ベッシ</t>
    </rPh>
    <rPh sb="4" eb="6">
      <t>タンタイ</t>
    </rPh>
    <rPh sb="8" eb="9">
      <t>マタ</t>
    </rPh>
    <phoneticPr fontId="1"/>
  </si>
  <si>
    <t>必要事項を入力後、PDFで保存の上、</t>
    <rPh sb="0" eb="2">
      <t>ヒツヨウ</t>
    </rPh>
    <rPh sb="2" eb="4">
      <t>ジコウ</t>
    </rPh>
    <rPh sb="5" eb="7">
      <t>ニュウリョク</t>
    </rPh>
    <rPh sb="7" eb="8">
      <t>ゴ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</si>
  <si>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</si>
  <si>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t>入札金額送信の際、内訳書と同時に</t>
    <rPh sb="0" eb="2">
      <t>ニュウサツ</t>
    </rPh>
    <rPh sb="2" eb="4">
      <t>キンガク</t>
    </rPh>
    <rPh sb="4" eb="6">
      <t>ソウシン</t>
    </rPh>
    <rPh sb="7" eb="8">
      <t>サイ</t>
    </rPh>
    <phoneticPr fontId="1"/>
  </si>
  <si>
    <t>参加形態</t>
    <rPh sb="0" eb="2">
      <t>サンカ</t>
    </rPh>
    <rPh sb="2" eb="4">
      <t>ケイタイ</t>
    </rPh>
    <phoneticPr fontId="1"/>
  </si>
  <si>
    <r>
      <rPr>
        <sz val="28"/>
        <color rgb="FF00B050"/>
        <rFont val="游ゴシック"/>
        <family val="3"/>
        <charset val="128"/>
        <scheme val="minor"/>
      </rPr>
      <t>別紙１－②（代理人用）</t>
    </r>
    <r>
      <rPr>
        <sz val="28"/>
        <color theme="1"/>
        <rFont val="游ゴシック"/>
        <family val="3"/>
        <charset val="128"/>
        <scheme val="minor"/>
      </rPr>
      <t>のどちらかに</t>
    </r>
    <rPh sb="0" eb="2">
      <t>ベッシ</t>
    </rPh>
    <rPh sb="6" eb="9">
      <t>ダイリニン</t>
    </rPh>
    <rPh sb="9" eb="10">
      <t>ヨウ</t>
    </rPh>
    <phoneticPr fontId="1"/>
  </si>
  <si>
    <t>北海道警察本部</t>
    <rPh sb="0" eb="3">
      <t>ホッカイドウ</t>
    </rPh>
    <rPh sb="3" eb="5">
      <t>ケイサツ</t>
    </rPh>
    <rPh sb="5" eb="7">
      <t>ホンブ</t>
    </rPh>
    <phoneticPr fontId="1"/>
  </si>
  <si>
    <t>北海道警察本部長</t>
    <rPh sb="0" eb="3">
      <t>ホッカイドウ</t>
    </rPh>
    <rPh sb="3" eb="5">
      <t>ケイサツ</t>
    </rPh>
    <rPh sb="5" eb="7">
      <t>ホンブ</t>
    </rPh>
    <rPh sb="7" eb="8">
      <t>チョウ</t>
    </rPh>
    <phoneticPr fontId="1"/>
  </si>
  <si>
    <t>011-251-0110</t>
    <phoneticPr fontId="14"/>
  </si>
  <si>
    <t>sisetu-nyusatu@police.pref.hokkaido.lg.jp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</si>
</sst>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3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12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rgb="FF7030A0"/>
      <name val="游ゴシック"/>
      <family val="2"/>
      <charset val="128"/>
      <scheme val="minor"/>
    </font>
    <font>
      <sz val="28"/>
      <color rgb="FF00B050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4"/>
      <color rgb="FF7030A0"/>
      <name val="游ゴシック"/>
      <family val="2"/>
      <charset val="128"/>
      <scheme val="minor"/>
    </font>
    <font>
      <sz val="14"/>
      <color rgb="FF00B050"/>
      <name val="游ゴシック"/>
      <family val="2"/>
      <charset val="128"/>
      <scheme val="minor"/>
    </font>
    <font>
      <sz val="28"/>
      <color rgb="FF00B0F0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b/>
      <sz val="28"/>
      <color rgb="FFFF0000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8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auto="1"/>
      </patternFill>
    </fill>
    <fill>
      <patternFill patternType="solid">
        <fgColor theme="7" tint="0.79998168889431442"/>
        <bgColor auto="1"/>
      </patternFill>
    </fill>
    <fill>
      <patternFill patternType="solid">
        <fgColor theme="4" tint="0.79998168889431442"/>
        <bgColor auto="1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36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3" fillId="0" borderId="0" xfId="0" applyFont="1" applyBorder="1" applyAlignment="1" applyProtection="1">
      <alignment horizontal="left" vertical="center"/>
    </xf>
    <xf numFmtId="49" fontId="15" fillId="0" borderId="0" xfId="0" applyNumberFormat="1" applyFont="1" applyBorder="1" applyAlignment="1" applyProtection="1">
      <alignment horizontal="left" vertical="center"/>
    </xf>
    <xf numFmtId="0" fontId="12" fillId="0" borderId="0" xfId="0" applyFont="1" applyBorder="1" applyProtection="1">
      <alignment vertical="center"/>
    </xf>
    <xf numFmtId="0" fontId="12" fillId="0" borderId="9" xfId="0" applyFont="1" applyBorder="1" applyProtection="1">
      <alignment vertical="center"/>
    </xf>
    <xf numFmtId="0" fontId="12" fillId="0" borderId="9" xfId="0" applyFont="1" applyBorder="1" applyAlignment="1" applyProtection="1">
      <alignment horizontal="center" vertical="center"/>
    </xf>
    <xf numFmtId="0" fontId="3" fillId="0" borderId="9" xfId="0" applyFont="1" applyBorder="1" applyProtection="1">
      <alignment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12" xfId="0" applyFont="1" applyBorder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12" fillId="0" borderId="9" xfId="0" applyFont="1" applyBorder="1" applyAlignment="1" applyProtection="1">
      <alignment horizontal="left" vertical="center"/>
    </xf>
    <xf numFmtId="0" fontId="3" fillId="0" borderId="10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1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0" fontId="10" fillId="0" borderId="0" xfId="0" applyFont="1" applyAlignment="1" applyProtection="1">
      <alignment horizontal="left" vertical="center"/>
    </xf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5" xfId="0" applyFont="1" applyBorder="1" applyProtection="1">
      <alignment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10" fillId="0" borderId="0" xfId="0" applyFont="1" applyAlignment="1" applyProtection="1"/>
    <xf numFmtId="0" fontId="4" fillId="0" borderId="11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29" fillId="0" borderId="0" xfId="0" applyFont="1">
      <alignment vertical="center"/>
    </xf>
    <xf numFmtId="0" fontId="4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</xf>
    <xf numFmtId="0" fontId="3" fillId="5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2" fillId="5" borderId="0" xfId="0" applyFont="1" applyFill="1" applyAlignment="1" applyProtection="1">
      <alignment horizontal="distributed" vertical="center" indent="10"/>
      <protection locked="0"/>
    </xf>
    <xf numFmtId="0" fontId="3" fillId="5" borderId="0" xfId="0" applyFont="1" applyFill="1" applyBorder="1" applyAlignment="1" applyProtection="1">
      <alignment horizontal="center" vertical="center"/>
    </xf>
    <xf numFmtId="0" fontId="3" fillId="5" borderId="0" xfId="0" applyFont="1" applyFill="1" applyAlignment="1" applyProtection="1">
      <alignment horizontal="center" vertical="center"/>
    </xf>
    <xf numFmtId="0" fontId="13" fillId="5" borderId="0" xfId="0" applyFont="1" applyFill="1" applyBorder="1" applyAlignment="1" applyProtection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/>
    </xf>
    <xf numFmtId="0" fontId="5" fillId="5" borderId="0" xfId="0" applyFont="1" applyFill="1" applyAlignment="1" applyProtection="1">
      <alignment horizontal="right" vertical="center"/>
      <protection locked="0"/>
    </xf>
    <xf numFmtId="0" fontId="5" fillId="5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3" fillId="5" borderId="0" xfId="0" applyFont="1" applyFill="1" applyAlignment="1" applyProtection="1">
      <alignment horizontal="right" vertical="center"/>
      <protection locked="0"/>
    </xf>
    <xf numFmtId="0" fontId="3" fillId="5" borderId="0" xfId="0" applyFont="1" applyFill="1" applyAlignment="1" applyProtection="1">
      <alignment horizontal="center" vertical="center" shrinkToFit="1"/>
      <protection locked="0"/>
    </xf>
    <xf numFmtId="0" fontId="5" fillId="5" borderId="0" xfId="0" applyFont="1" applyFill="1" applyProtection="1">
      <alignment vertical="center"/>
    </xf>
    <xf numFmtId="176" fontId="3" fillId="5" borderId="0" xfId="0" applyNumberFormat="1" applyFont="1" applyFill="1" applyAlignment="1" applyProtection="1">
      <alignment vertical="center"/>
      <protection locked="0"/>
    </xf>
    <xf numFmtId="0" fontId="3" fillId="5" borderId="5" xfId="0" applyFont="1" applyFill="1" applyBorder="1" applyProtection="1">
      <alignment vertical="center"/>
      <protection locked="0"/>
    </xf>
    <xf numFmtId="0" fontId="3" fillId="5" borderId="6" xfId="0" applyFont="1" applyFill="1" applyBorder="1" applyAlignment="1" applyProtection="1">
      <alignment horizontal="distributed" vertical="center"/>
      <protection locked="0"/>
    </xf>
    <xf numFmtId="0" fontId="3" fillId="5" borderId="7" xfId="0" applyFont="1" applyFill="1" applyBorder="1" applyProtection="1">
      <alignment vertical="center"/>
      <protection locked="0"/>
    </xf>
    <xf numFmtId="0" fontId="3" fillId="5" borderId="6" xfId="0" applyFont="1" applyFill="1" applyBorder="1" applyProtection="1">
      <alignment vertical="center"/>
      <protection locked="0"/>
    </xf>
    <xf numFmtId="0" fontId="5" fillId="5" borderId="11" xfId="0" applyFont="1" applyFill="1" applyBorder="1" applyProtection="1">
      <alignment vertical="center"/>
      <protection locked="0"/>
    </xf>
    <xf numFmtId="0" fontId="5" fillId="5" borderId="12" xfId="0" applyFont="1" applyFill="1" applyBorder="1" applyProtection="1">
      <alignment vertical="center"/>
      <protection locked="0"/>
    </xf>
    <xf numFmtId="0" fontId="5" fillId="5" borderId="0" xfId="0" applyFont="1" applyFill="1" applyBorder="1" applyProtection="1">
      <alignment vertical="center"/>
      <protection locked="0"/>
    </xf>
    <xf numFmtId="0" fontId="3" fillId="5" borderId="0" xfId="0" applyFont="1" applyFill="1" applyBorder="1" applyProtection="1">
      <alignment vertical="center"/>
      <protection locked="0"/>
    </xf>
    <xf numFmtId="0" fontId="3" fillId="5" borderId="12" xfId="0" applyFont="1" applyFill="1" applyBorder="1" applyProtection="1">
      <alignment vertical="center"/>
      <protection locked="0"/>
    </xf>
    <xf numFmtId="0" fontId="12" fillId="5" borderId="0" xfId="0" applyFont="1" applyFill="1" applyBorder="1" applyProtection="1">
      <alignment vertical="center"/>
    </xf>
    <xf numFmtId="0" fontId="12" fillId="5" borderId="9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horizontal="center" vertical="center"/>
    </xf>
    <xf numFmtId="0" fontId="3" fillId="5" borderId="9" xfId="0" applyFont="1" applyFill="1" applyBorder="1" applyProtection="1">
      <alignment vertical="center"/>
    </xf>
    <xf numFmtId="0" fontId="3" fillId="5" borderId="11" xfId="0" applyFont="1" applyFill="1" applyBorder="1" applyProtection="1">
      <alignment vertical="center"/>
      <protection locked="0"/>
    </xf>
    <xf numFmtId="0" fontId="12" fillId="5" borderId="12" xfId="0" applyFont="1" applyFill="1" applyBorder="1" applyAlignment="1" applyProtection="1">
      <alignment horizontal="center" vertical="center"/>
    </xf>
    <xf numFmtId="0" fontId="12" fillId="5" borderId="5" xfId="0" applyFont="1" applyFill="1" applyBorder="1" applyProtection="1">
      <alignment vertical="center"/>
    </xf>
    <xf numFmtId="0" fontId="12" fillId="5" borderId="6" xfId="0" applyFont="1" applyFill="1" applyBorder="1" applyAlignment="1" applyProtection="1">
      <alignment horizontal="center" vertical="center"/>
    </xf>
    <xf numFmtId="0" fontId="12" fillId="5" borderId="7" xfId="0" applyFont="1" applyFill="1" applyBorder="1" applyAlignment="1" applyProtection="1">
      <alignment horizontal="right" vertical="center"/>
    </xf>
    <xf numFmtId="0" fontId="12" fillId="5" borderId="6" xfId="0" applyFont="1" applyFill="1" applyBorder="1" applyAlignment="1" applyProtection="1">
      <alignment horizontal="left" vertical="center"/>
    </xf>
    <xf numFmtId="0" fontId="3" fillId="5" borderId="7" xfId="0" applyFont="1" applyFill="1" applyBorder="1" applyProtection="1">
      <alignment vertical="center"/>
    </xf>
    <xf numFmtId="0" fontId="3" fillId="5" borderId="8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Protection="1">
      <alignment vertical="center"/>
      <protection locked="0"/>
    </xf>
    <xf numFmtId="0" fontId="3" fillId="5" borderId="9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center" vertical="center"/>
    </xf>
    <xf numFmtId="0" fontId="12" fillId="5" borderId="12" xfId="0" applyFont="1" applyFill="1" applyBorder="1" applyAlignment="1" applyProtection="1">
      <alignment horizontal="right" vertical="center"/>
    </xf>
    <xf numFmtId="177" fontId="12" fillId="5" borderId="0" xfId="0" applyNumberFormat="1" applyFont="1" applyFill="1" applyBorder="1" applyAlignment="1" applyProtection="1">
      <alignment horizontal="left" vertical="center"/>
    </xf>
    <xf numFmtId="0" fontId="3" fillId="5" borderId="12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horizontal="left" vertical="center"/>
      <protection locked="0"/>
    </xf>
    <xf numFmtId="0" fontId="4" fillId="5" borderId="0" xfId="0" applyFont="1" applyFill="1" applyBorder="1" applyAlignment="1" applyProtection="1">
      <alignment vertical="center"/>
      <protection locked="0"/>
    </xf>
    <xf numFmtId="0" fontId="12" fillId="5" borderId="12" xfId="0" applyFont="1" applyFill="1" applyBorder="1" applyProtection="1">
      <alignment vertical="center"/>
    </xf>
    <xf numFmtId="0" fontId="12" fillId="5" borderId="0" xfId="0" applyFont="1" applyFill="1" applyBorder="1" applyAlignment="1" applyProtection="1">
      <alignment vertical="center"/>
    </xf>
    <xf numFmtId="49" fontId="12" fillId="5" borderId="0" xfId="0" applyNumberFormat="1" applyFont="1" applyFill="1" applyBorder="1" applyAlignment="1" applyProtection="1">
      <alignment horizontal="left" vertical="center"/>
    </xf>
    <xf numFmtId="0" fontId="2" fillId="7" borderId="0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vertical="center"/>
    </xf>
    <xf numFmtId="0" fontId="12" fillId="5" borderId="8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vertical="center"/>
    </xf>
    <xf numFmtId="0" fontId="12" fillId="5" borderId="10" xfId="0" applyFont="1" applyFill="1" applyBorder="1" applyAlignment="1" applyProtection="1">
      <alignment horizontal="right" vertical="center"/>
    </xf>
    <xf numFmtId="0" fontId="12" fillId="5" borderId="9" xfId="0" applyFont="1" applyFill="1" applyBorder="1" applyAlignment="1" applyProtection="1">
      <alignment horizontal="left" vertical="center"/>
    </xf>
    <xf numFmtId="0" fontId="3" fillId="5" borderId="10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2" fillId="5" borderId="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vertical="center"/>
    </xf>
    <xf numFmtId="0" fontId="10" fillId="5" borderId="0" xfId="0" applyFont="1" applyFill="1" applyProtection="1">
      <alignment vertical="center"/>
      <protection locked="0"/>
    </xf>
    <xf numFmtId="0" fontId="10" fillId="5" borderId="0" xfId="0" applyFont="1" applyFill="1" applyAlignment="1" applyProtection="1"/>
    <xf numFmtId="0" fontId="3" fillId="5" borderId="0" xfId="0" applyFont="1" applyFill="1" applyAlignment="1" applyProtection="1">
      <alignment horizontal="left" vertical="center"/>
    </xf>
    <xf numFmtId="0" fontId="4" fillId="5" borderId="11" xfId="0" applyFont="1" applyFill="1" applyBorder="1" applyAlignment="1" applyProtection="1">
      <alignment vertical="center" wrapText="1"/>
    </xf>
    <xf numFmtId="0" fontId="5" fillId="5" borderId="0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 wrapText="1"/>
    </xf>
    <xf numFmtId="0" fontId="5" fillId="5" borderId="12" xfId="0" applyFont="1" applyFill="1" applyBorder="1" applyAlignment="1" applyProtection="1">
      <alignment vertical="center"/>
      <protection locked="0"/>
    </xf>
    <xf numFmtId="0" fontId="11" fillId="5" borderId="0" xfId="0" applyFont="1" applyFill="1" applyAlignment="1" applyProtection="1">
      <alignment vertical="center"/>
    </xf>
    <xf numFmtId="49" fontId="5" fillId="5" borderId="0" xfId="0" applyNumberFormat="1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</xf>
    <xf numFmtId="0" fontId="3" fillId="5" borderId="8" xfId="0" applyFont="1" applyFill="1" applyBorder="1" applyAlignment="1" applyProtection="1">
      <alignment horizontal="distributed" vertical="center"/>
      <protection locked="0"/>
    </xf>
    <xf numFmtId="0" fontId="3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vertical="center"/>
      <protection locked="0"/>
    </xf>
    <xf numFmtId="0" fontId="3" fillId="5" borderId="6" xfId="0" applyFont="1" applyFill="1" applyBorder="1" applyAlignment="1" applyProtection="1">
      <alignment vertical="center"/>
      <protection locked="0"/>
    </xf>
    <xf numFmtId="0" fontId="9" fillId="5" borderId="0" xfId="0" applyFont="1" applyFill="1" applyAlignment="1" applyProtection="1">
      <alignment vertical="center"/>
    </xf>
    <xf numFmtId="0" fontId="5" fillId="5" borderId="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>
      <alignment vertical="center"/>
    </xf>
    <xf numFmtId="0" fontId="5" fillId="5" borderId="0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vertical="center"/>
    </xf>
    <xf numFmtId="0" fontId="31" fillId="0" borderId="0" xfId="0" applyFont="1">
      <alignment vertical="center"/>
    </xf>
    <xf numFmtId="0" fontId="30" fillId="0" borderId="0" xfId="0" applyFont="1">
      <alignment vertical="center"/>
    </xf>
    <xf numFmtId="0" fontId="34" fillId="0" borderId="0" xfId="0" applyFont="1">
      <alignment vertical="center"/>
    </xf>
    <xf numFmtId="0" fontId="32" fillId="0" borderId="0" xfId="0" applyFont="1">
      <alignment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0" fontId="16" fillId="0" borderId="0" xfId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10" fillId="2" borderId="13" xfId="1" applyFont="1" applyFill="1" applyBorder="1" applyAlignment="1" applyProtection="1">
      <alignment horizontal="center" vertical="center" shrinkToFit="1"/>
      <protection locked="0"/>
    </xf>
    <xf numFmtId="0" fontId="10" fillId="2" borderId="14" xfId="1" applyFont="1" applyFill="1" applyBorder="1" applyAlignment="1" applyProtection="1">
      <alignment horizontal="center" vertical="center" shrinkToFit="1"/>
      <protection locked="0"/>
    </xf>
    <xf numFmtId="0" fontId="10" fillId="2" borderId="16" xfId="1" applyFont="1" applyFill="1" applyBorder="1" applyAlignment="1" applyProtection="1">
      <alignment horizontal="center" vertical="center" shrinkToFit="1"/>
      <protection locked="0"/>
    </xf>
    <xf numFmtId="0" fontId="10" fillId="2" borderId="17" xfId="1" applyFont="1" applyFill="1" applyBorder="1" applyAlignment="1" applyProtection="1">
      <alignment horizontal="center" vertical="center" shrinkToFi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28" fillId="0" borderId="11" xfId="0" applyFont="1" applyBorder="1" applyAlignment="1" applyProtection="1">
      <alignment horizontal="center" vertical="center" wrapText="1"/>
      <protection locked="0"/>
    </xf>
    <xf numFmtId="0" fontId="28" fillId="0" borderId="19" xfId="0" applyFont="1" applyBorder="1" applyAlignment="1" applyProtection="1">
      <alignment horizontal="center" vertical="center"/>
      <protection locked="0"/>
    </xf>
    <xf numFmtId="0" fontId="28" fillId="0" borderId="11" xfId="0" applyFont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  <protection locked="0"/>
    </xf>
    <xf numFmtId="0" fontId="23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3" fillId="5" borderId="0" xfId="0" applyFont="1" applyFill="1" applyAlignment="1" applyProtection="1">
      <alignment horizontal="left" vertical="center"/>
      <protection locked="0"/>
    </xf>
    <xf numFmtId="0" fontId="3" fillId="6" borderId="0" xfId="0" applyFont="1" applyFill="1" applyAlignment="1" applyProtection="1">
      <alignment horizontal="left" vertical="center" shrinkToFit="1"/>
      <protection locked="0"/>
    </xf>
    <xf numFmtId="0" fontId="3" fillId="6" borderId="0" xfId="0" applyFont="1" applyFill="1" applyAlignment="1" applyProtection="1">
      <alignment horizontal="center" vertical="center" shrinkToFit="1"/>
      <protection locked="0"/>
    </xf>
    <xf numFmtId="0" fontId="2" fillId="5" borderId="0" xfId="0" applyFont="1" applyFill="1" applyAlignment="1" applyProtection="1">
      <alignment horizontal="center" vertical="center"/>
      <protection locked="0"/>
    </xf>
    <xf numFmtId="0" fontId="3" fillId="6" borderId="0" xfId="0" applyFont="1" applyFill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</xf>
    <xf numFmtId="0" fontId="4" fillId="5" borderId="0" xfId="0" applyFont="1" applyFill="1" applyAlignment="1" applyProtection="1">
      <alignment horizontal="left" vertical="center" wrapText="1"/>
    </xf>
    <xf numFmtId="0" fontId="4" fillId="5" borderId="11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horizontal="left" vertical="center"/>
    </xf>
    <xf numFmtId="0" fontId="10" fillId="5" borderId="0" xfId="0" applyFont="1" applyFill="1" applyAlignment="1" applyProtection="1">
      <alignment horizontal="left" vertical="center"/>
    </xf>
    <xf numFmtId="0" fontId="3" fillId="6" borderId="0" xfId="0" applyFont="1" applyFill="1" applyAlignment="1" applyProtection="1">
      <alignment vertical="center" shrinkToFit="1"/>
      <protection locked="0"/>
    </xf>
    <xf numFmtId="0" fontId="3" fillId="5" borderId="0" xfId="0" applyFont="1" applyFill="1" applyAlignment="1" applyProtection="1">
      <alignment horizontal="center" vertical="center"/>
    </xf>
    <xf numFmtId="176" fontId="5" fillId="5" borderId="0" xfId="0" applyNumberFormat="1" applyFont="1" applyFill="1" applyAlignment="1" applyProtection="1">
      <alignment horizontal="distributed" vertical="center"/>
    </xf>
    <xf numFmtId="0" fontId="5" fillId="5" borderId="0" xfId="0" applyFont="1" applyFill="1" applyAlignment="1" applyProtection="1">
      <alignment horizontal="distributed" vertical="center"/>
      <protection locked="0"/>
    </xf>
    <xf numFmtId="0" fontId="28" fillId="5" borderId="11" xfId="0" applyFont="1" applyFill="1" applyBorder="1" applyAlignment="1" applyProtection="1">
      <alignment horizontal="center" vertical="center" wrapText="1"/>
      <protection locked="0"/>
    </xf>
    <xf numFmtId="0" fontId="28" fillId="5" borderId="19" xfId="0" applyFont="1" applyFill="1" applyBorder="1" applyAlignment="1" applyProtection="1">
      <alignment horizontal="center" vertical="center"/>
      <protection locked="0"/>
    </xf>
    <xf numFmtId="0" fontId="28" fillId="5" borderId="11" xfId="0" applyFont="1" applyFill="1" applyBorder="1" applyAlignment="1" applyProtection="1">
      <alignment horizontal="center" vertical="center"/>
      <protection locked="0"/>
    </xf>
    <xf numFmtId="0" fontId="2" fillId="6" borderId="14" xfId="0" applyFont="1" applyFill="1" applyBorder="1" applyAlignment="1" applyProtection="1">
      <alignment horizontal="center" vertical="center" shrinkToFit="1"/>
      <protection locked="0"/>
    </xf>
    <xf numFmtId="0" fontId="2" fillId="6" borderId="15" xfId="0" applyFont="1" applyFill="1" applyBorder="1" applyAlignment="1" applyProtection="1">
      <alignment horizontal="center" vertical="center" shrinkToFit="1"/>
      <protection locked="0"/>
    </xf>
    <xf numFmtId="0" fontId="2" fillId="6" borderId="17" xfId="0" applyFont="1" applyFill="1" applyBorder="1" applyAlignment="1" applyProtection="1">
      <alignment horizontal="center" vertical="center" shrinkToFit="1"/>
      <protection locked="0"/>
    </xf>
    <xf numFmtId="0" fontId="2" fillId="6" borderId="18" xfId="0" applyFont="1" applyFill="1" applyBorder="1" applyAlignment="1" applyProtection="1">
      <alignment horizontal="center" vertical="center" shrinkToFit="1"/>
      <protection locked="0"/>
    </xf>
    <xf numFmtId="0" fontId="10" fillId="5" borderId="0" xfId="0" applyFont="1" applyFill="1" applyAlignment="1" applyProtection="1">
      <alignment horizontal="left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49" fontId="5" fillId="6" borderId="0" xfId="0" applyNumberFormat="1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left" vertical="center" shrinkToFit="1"/>
      <protection locked="0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7" fillId="5" borderId="0" xfId="0" applyFont="1" applyFill="1" applyBorder="1" applyAlignment="1" applyProtection="1">
      <alignment horizontal="center" vertical="center" wrapText="1"/>
      <protection locked="0"/>
    </xf>
    <xf numFmtId="0" fontId="7" fillId="5" borderId="12" xfId="0" applyFont="1" applyFill="1" applyBorder="1" applyAlignment="1" applyProtection="1">
      <alignment horizontal="center" vertical="center" wrapText="1"/>
      <protection locked="0"/>
    </xf>
    <xf numFmtId="0" fontId="10" fillId="6" borderId="13" xfId="1" applyFont="1" applyFill="1" applyBorder="1" applyAlignment="1" applyProtection="1">
      <alignment horizontal="center" vertical="center" shrinkToFit="1"/>
      <protection locked="0"/>
    </xf>
    <xf numFmtId="0" fontId="10" fillId="6" borderId="14" xfId="1" applyFont="1" applyFill="1" applyBorder="1" applyAlignment="1" applyProtection="1">
      <alignment horizontal="center" vertical="center" shrinkToFit="1"/>
      <protection locked="0"/>
    </xf>
    <xf numFmtId="0" fontId="10" fillId="6" borderId="16" xfId="1" applyFont="1" applyFill="1" applyBorder="1" applyAlignment="1" applyProtection="1">
      <alignment horizontal="center" vertical="center" shrinkToFit="1"/>
      <protection locked="0"/>
    </xf>
    <xf numFmtId="0" fontId="10" fillId="6" borderId="17" xfId="1" applyFont="1" applyFill="1" applyBorder="1" applyAlignment="1" applyProtection="1">
      <alignment horizontal="center" vertical="center" shrinkToFit="1"/>
      <protection locked="0"/>
    </xf>
    <xf numFmtId="0" fontId="7" fillId="5" borderId="20" xfId="0" applyFont="1" applyFill="1" applyBorder="1" applyAlignment="1" applyProtection="1">
      <alignment horizontal="center" vertical="center" wrapText="1" shrinkToFit="1"/>
      <protection locked="0"/>
    </xf>
    <xf numFmtId="0" fontId="5" fillId="5" borderId="5" xfId="0" applyFont="1" applyFill="1" applyBorder="1" applyAlignment="1" applyProtection="1">
      <alignment horizontal="center" vertical="center" textRotation="255"/>
      <protection locked="0"/>
    </xf>
    <xf numFmtId="0" fontId="5" fillId="5" borderId="7" xfId="0" applyFont="1" applyFill="1" applyBorder="1" applyAlignment="1" applyProtection="1">
      <alignment horizontal="center" vertical="center" textRotation="255"/>
      <protection locked="0"/>
    </xf>
    <xf numFmtId="0" fontId="5" fillId="5" borderId="11" xfId="0" applyFont="1" applyFill="1" applyBorder="1" applyAlignment="1" applyProtection="1">
      <alignment horizontal="center" vertical="center" textRotation="255"/>
      <protection locked="0"/>
    </xf>
    <xf numFmtId="0" fontId="5" fillId="5" borderId="12" xfId="0" applyFont="1" applyFill="1" applyBorder="1" applyAlignment="1" applyProtection="1">
      <alignment horizontal="center" vertical="center" textRotation="255"/>
      <protection locked="0"/>
    </xf>
    <xf numFmtId="0" fontId="5" fillId="5" borderId="8" xfId="0" applyFont="1" applyFill="1" applyBorder="1" applyAlignment="1" applyProtection="1">
      <alignment horizontal="center" vertical="center" textRotation="255"/>
      <protection locked="0"/>
    </xf>
    <xf numFmtId="0" fontId="5" fillId="5" borderId="10" xfId="0" applyFont="1" applyFill="1" applyBorder="1" applyAlignment="1" applyProtection="1">
      <alignment horizontal="center" vertical="center" textRotation="255"/>
      <protection locked="0"/>
    </xf>
    <xf numFmtId="0" fontId="3" fillId="5" borderId="11" xfId="0" applyFont="1" applyFill="1" applyBorder="1" applyAlignment="1" applyProtection="1">
      <alignment horizontal="distributed" vertical="center"/>
      <protection locked="0"/>
    </xf>
    <xf numFmtId="0" fontId="3" fillId="5" borderId="0" xfId="0" applyFont="1" applyFill="1" applyBorder="1" applyAlignment="1" applyProtection="1">
      <alignment horizontal="distributed" vertical="center"/>
      <protection locked="0"/>
    </xf>
    <xf numFmtId="0" fontId="3" fillId="5" borderId="12" xfId="0" applyFont="1" applyFill="1" applyBorder="1" applyAlignment="1" applyProtection="1">
      <alignment horizontal="distributed" vertical="center"/>
      <protection locked="0"/>
    </xf>
    <xf numFmtId="0" fontId="3" fillId="6" borderId="0" xfId="0" applyFont="1" applyFill="1" applyBorder="1" applyAlignment="1" applyProtection="1">
      <alignment horizontal="left" vertical="center" shrinkToFit="1"/>
      <protection locked="0"/>
    </xf>
    <xf numFmtId="0" fontId="3" fillId="6" borderId="0" xfId="0" applyFont="1" applyFill="1" applyBorder="1" applyAlignment="1" applyProtection="1">
      <alignment horizontal="center" vertical="center" shrinkToFit="1"/>
      <protection locked="0"/>
    </xf>
    <xf numFmtId="0" fontId="5" fillId="6" borderId="0" xfId="0" applyFont="1" applyFill="1" applyBorder="1" applyAlignment="1" applyProtection="1">
      <alignment horizontal="center" vertical="center"/>
      <protection locked="0"/>
    </xf>
    <xf numFmtId="49" fontId="3" fillId="6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 shrinkToFit="1"/>
    </xf>
    <xf numFmtId="0" fontId="3" fillId="0" borderId="0" xfId="0" applyFont="1" applyAlignment="1" applyProtection="1">
      <alignment horizontal="center" vertical="center" wrapText="1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center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16</xdr:row>
          <xdr:rowOff>123825</xdr:rowOff>
        </xdr:from>
        <xdr:to>
          <xdr:col>7</xdr:col>
          <xdr:colOff>38100</xdr:colOff>
          <xdr:row>18</xdr:row>
          <xdr:rowOff>57150</xdr:rowOff>
        </xdr:to>
        <xdr:sp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17</xdr:row>
          <xdr:rowOff>228600</xdr:rowOff>
        </xdr:from>
        <xdr:to>
          <xdr:col>7</xdr:col>
          <xdr:colOff>38100</xdr:colOff>
          <xdr:row>19</xdr:row>
          <xdr:rowOff>47625</xdr:rowOff>
        </xdr:to>
        <xdr:sp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5" idx="1"/>
        </xdr:cNvCxnSpPr>
      </xdr:nvCxnSpPr>
      <xdr:spPr>
        <a:xfrm flipH="1" flipV="1">
          <a:off x="709612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144125" y="333375"/>
          <a:ext cx="295275" cy="265747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26</xdr:row>
          <xdr:rowOff>66675</xdr:rowOff>
        </xdr:from>
        <xdr:to>
          <xdr:col>32</xdr:col>
          <xdr:colOff>95250</xdr:colOff>
          <xdr:row>29</xdr:row>
          <xdr:rowOff>200025</xdr:rowOff>
        </xdr:to>
        <xdr:sp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23</xdr:row>
      <xdr:rowOff>180975</xdr:rowOff>
    </xdr:from>
    <xdr:to>
      <xdr:col>47</xdr:col>
      <xdr:colOff>38100</xdr:colOff>
      <xdr:row>35</xdr:row>
      <xdr:rowOff>76199</xdr:rowOff>
    </xdr:to>
    <xdr:sp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63075" y="5791200"/>
          <a:ext cx="5248275" cy="2638424"/>
        </a:xfrm>
        <a:prstGeom prst="wedgeRectCallout">
          <a:avLst>
            <a:gd name="adj1" fmla="val -73866"/>
            <a:gd name="adj2" fmla="val -10022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20</xdr:row>
      <xdr:rowOff>104775</xdr:rowOff>
    </xdr:from>
    <xdr:to>
      <xdr:col>25</xdr:col>
      <xdr:colOff>247650</xdr:colOff>
      <xdr:row>24</xdr:row>
      <xdr:rowOff>85725</xdr:rowOff>
    </xdr:to>
    <xdr:sp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078856" y="4943475"/>
          <a:ext cx="150494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114300</xdr:rowOff>
    </xdr:from>
    <xdr:to>
      <xdr:col>8</xdr:col>
      <xdr:colOff>0</xdr:colOff>
      <xdr:row>19</xdr:row>
      <xdr:rowOff>171450</xdr:rowOff>
    </xdr:to>
    <xdr:sp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25" y="4391025"/>
          <a:ext cx="6124575" cy="296227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18</xdr:row>
          <xdr:rowOff>114300</xdr:rowOff>
        </xdr:from>
        <xdr:to>
          <xdr:col>7</xdr:col>
          <xdr:colOff>38100</xdr:colOff>
          <xdr:row>20</xdr:row>
          <xdr:rowOff>38100</xdr:rowOff>
        </xdr:to>
        <xdr:sp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228600</xdr:rowOff>
        </xdr:from>
        <xdr:to>
          <xdr:col>7</xdr:col>
          <xdr:colOff>38100</xdr:colOff>
          <xdr:row>21</xdr:row>
          <xdr:rowOff>57150</xdr:rowOff>
        </xdr:to>
        <xdr:sp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stCxn id="5" idx="1"/>
        </xdr:cNvCxnSpPr>
      </xdr:nvCxnSpPr>
      <xdr:spPr>
        <a:xfrm flipH="1" flipV="1">
          <a:off x="719137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0239375" y="333375"/>
          <a:ext cx="295275" cy="271462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152400</xdr:colOff>
          <xdr:row>21</xdr:row>
          <xdr:rowOff>190500</xdr:rowOff>
        </xdr:from>
        <xdr:to>
          <xdr:col>39</xdr:col>
          <xdr:colOff>238125</xdr:colOff>
          <xdr:row>25</xdr:row>
          <xdr:rowOff>123825</xdr:rowOff>
        </xdr:to>
        <xdr:sp textlink="">
          <xdr:nvSpPr>
            <xdr:cNvPr id="6147" name="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26</xdr:row>
      <xdr:rowOff>104775</xdr:rowOff>
    </xdr:from>
    <xdr:to>
      <xdr:col>47</xdr:col>
      <xdr:colOff>66675</xdr:colOff>
      <xdr:row>38</xdr:row>
      <xdr:rowOff>33617</xdr:rowOff>
    </xdr:to>
    <xdr:sp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458325" y="6486525"/>
          <a:ext cx="5276850" cy="2672042"/>
        </a:xfrm>
        <a:prstGeom prst="wedgeRectCallout">
          <a:avLst>
            <a:gd name="adj1" fmla="val -34844"/>
            <a:gd name="adj2" fmla="val -58988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22</xdr:row>
      <xdr:rowOff>123825</xdr:rowOff>
    </xdr:from>
    <xdr:to>
      <xdr:col>25</xdr:col>
      <xdr:colOff>247650</xdr:colOff>
      <xdr:row>26</xdr:row>
      <xdr:rowOff>219075</xdr:rowOff>
    </xdr:to>
    <xdr:sp textlink="">
      <xdr:nvSpPr>
        <xdr:cNvPr id="8" name="右中かっこ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174106" y="5514975"/>
          <a:ext cx="150494" cy="9715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25</xdr:row>
      <xdr:rowOff>268942</xdr:rowOff>
    </xdr:from>
    <xdr:to>
      <xdr:col>24</xdr:col>
      <xdr:colOff>85725</xdr:colOff>
      <xdr:row>29</xdr:row>
      <xdr:rowOff>9525</xdr:rowOff>
    </xdr:to>
    <xdr:sp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 /><Relationship Id="rId7" Type="http://schemas.openxmlformats.org/officeDocument/2006/relationships/ctrlProp" Target="../ctrlProps/ctrlProp3.xml" /><Relationship Id="rId1" Type="http://schemas.openxmlformats.org/officeDocument/2006/relationships/hyperlink" Target="mailto:sisetu-nyusatu@police.pref.hokkaido.lg.jp" TargetMode="External" /><Relationship Id="rId6" Type="http://schemas.openxmlformats.org/officeDocument/2006/relationships/ctrlProp" Target="../ctrlProps/ctrlProp2.xml" /><Relationship Id="rId5" Type="http://schemas.openxmlformats.org/officeDocument/2006/relationships/ctrlProp" Target="../ctrlProps/ctrlProp1.xml" /><Relationship Id="rId4" Type="http://schemas.openxmlformats.org/officeDocument/2006/relationships/vmlDrawing" Target="../drawings/vmlDrawing1.v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3.xml.rels>&#65279;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 /><Relationship Id="rId7" Type="http://schemas.openxmlformats.org/officeDocument/2006/relationships/ctrlProp" Target="../ctrlProps/ctrlProp6.xml" /><Relationship Id="rId1" Type="http://schemas.openxmlformats.org/officeDocument/2006/relationships/hyperlink" Target="mailto:sisetu-nyusatu@police.pref.hokkaido.lg.jp" TargetMode="External" /><Relationship Id="rId6" Type="http://schemas.openxmlformats.org/officeDocument/2006/relationships/ctrlProp" Target="../ctrlProps/ctrlProp5.xml" /><Relationship Id="rId5" Type="http://schemas.openxmlformats.org/officeDocument/2006/relationships/ctrlProp" Target="../ctrlProps/ctrlProp4.xml" /><Relationship Id="rId4" Type="http://schemas.openxmlformats.org/officeDocument/2006/relationships/vmlDrawing" Target="../drawings/vmlDrawing2.vml" /></Relationships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 /><Relationship Id="rId2" Type="http://schemas.openxmlformats.org/officeDocument/2006/relationships/drawing" Target="../drawings/drawing4.xml" /><Relationship Id="rId4" Type="http://schemas.openxmlformats.org/officeDocument/2006/relationships/ctrlProp" Target="../ctrlProps/ctrlProp7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030A0"/>
  </sheetPr>
  <dimension ref="A1:AY91"/>
  <sheetViews>
    <sheetView tabSelected="1" zoomScaleNormal="100" workbookViewId="0">
      <selection activeCell="AC11" sqref="AC11:AG12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46" width="3.625" style="4" customWidth="1"/>
    <col min="47" max="64" width="3.625" style="2" customWidth="1"/>
    <col min="65" max="16384" width="9" style="2"/>
  </cols>
  <sheetData>
    <row r="1" spans="1:46" ht="21.95" customHeight="1" thickBot="1">
      <c r="A1" s="254" t="s">
        <v>77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3" t="s">
        <v>4</v>
      </c>
      <c r="AD1" s="45" t="s">
        <v>26</v>
      </c>
      <c r="AE1" s="45"/>
      <c r="AF1" s="45"/>
      <c r="AG1" s="45"/>
      <c r="AJ1" s="248" t="s">
        <v>32</v>
      </c>
      <c r="AK1" s="248"/>
      <c r="AL1" s="248"/>
      <c r="AQ1" s="2" t="s">
        <v>40</v>
      </c>
      <c r="AR1" s="2" t="s">
        <v>56</v>
      </c>
    </row>
    <row r="2" spans="1:46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257">
        <v>1</v>
      </c>
      <c r="AC2" s="258"/>
      <c r="AD2" s="67"/>
      <c r="AE2" s="44">
        <v>1</v>
      </c>
      <c r="AF2" s="45" t="s">
        <v>3</v>
      </c>
      <c r="AG2" s="45"/>
      <c r="AJ2" s="251" t="s">
        <v>33</v>
      </c>
      <c r="AK2" s="251"/>
      <c r="AL2" s="251"/>
      <c r="AP2" s="44">
        <v>10</v>
      </c>
      <c r="AQ2" s="45" t="s">
        <v>103</v>
      </c>
      <c r="AR2" s="45" t="s">
        <v>104</v>
      </c>
      <c r="AS2" s="209" t="s">
        <v>106</v>
      </c>
      <c r="AT2" s="47" t="s">
        <v>105</v>
      </c>
    </row>
    <row r="3" spans="1:46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259"/>
      <c r="AC3" s="260"/>
      <c r="AD3" s="67"/>
      <c r="AE3" s="44">
        <v>2</v>
      </c>
      <c r="AF3" s="45" t="s">
        <v>9</v>
      </c>
      <c r="AG3" s="45"/>
      <c r="AP3" s="44"/>
      <c r="AQ3" s="45"/>
      <c r="AR3" s="45"/>
      <c r="AS3" s="46"/>
      <c r="AT3" s="47"/>
    </row>
    <row r="4" spans="1:46" ht="17.25" customHeight="1" thickBot="1">
      <c r="Z4" s="3" t="s">
        <v>5</v>
      </c>
      <c r="AD4" s="45" t="s">
        <v>27</v>
      </c>
      <c r="AE4" s="45"/>
      <c r="AF4" s="45"/>
      <c r="AG4" s="45"/>
      <c r="AP4" s="44"/>
      <c r="AQ4" s="45"/>
      <c r="AR4" s="45"/>
      <c r="AS4" s="46"/>
      <c r="AT4" s="47"/>
    </row>
    <row r="5" spans="1:46" ht="21.95" customHeight="1">
      <c r="B5" s="45" t="str">
        <f>IF(AB5="","（支出負担行為担当者）",VLOOKUP(AB5,$AP$2:$AR$12,3,1))&amp;"　様"</f>
        <v>北海道警察本部長　様</v>
      </c>
      <c r="AB5" s="257">
        <v>10</v>
      </c>
      <c r="AC5" s="258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  <c r="AP5" s="44"/>
      <c r="AQ5" s="45"/>
      <c r="AR5" s="45"/>
      <c r="AS5" s="46"/>
      <c r="AT5" s="47"/>
    </row>
    <row r="6" spans="1:46" ht="17.25" customHeight="1" thickBot="1">
      <c r="AB6" s="259"/>
      <c r="AC6" s="260"/>
      <c r="AD6" s="67"/>
      <c r="AE6" s="67"/>
      <c r="AF6" s="67"/>
      <c r="AG6" s="67"/>
      <c r="AH6" s="6"/>
      <c r="AI6" s="6"/>
      <c r="AJ6" s="6"/>
      <c r="AK6" s="6"/>
      <c r="AL6" s="6"/>
      <c r="AM6" s="6"/>
      <c r="AN6" s="6"/>
      <c r="AO6" s="6"/>
      <c r="AP6" s="44"/>
      <c r="AQ6" s="45"/>
      <c r="AR6" s="45"/>
      <c r="AS6" s="46"/>
      <c r="AT6" s="47"/>
    </row>
    <row r="7" spans="1:46" ht="21.95" customHeight="1" thickBot="1">
      <c r="H7" s="232" t="s">
        <v>6</v>
      </c>
      <c r="I7" s="232"/>
      <c r="J7" s="232"/>
      <c r="K7" s="232"/>
      <c r="L7" s="232"/>
      <c r="M7" s="232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4"/>
      <c r="Z7" s="3"/>
      <c r="AD7" s="45" t="s">
        <v>101</v>
      </c>
      <c r="AE7" s="45"/>
      <c r="AF7" s="45"/>
      <c r="AG7" s="45"/>
      <c r="AP7" s="44"/>
      <c r="AQ7" s="45"/>
      <c r="AR7" s="45"/>
      <c r="AS7" s="46"/>
      <c r="AT7" s="47"/>
    </row>
    <row r="8" spans="1:46" ht="21.95" customHeight="1">
      <c r="H8" s="232" t="s">
        <v>7</v>
      </c>
      <c r="I8" s="232"/>
      <c r="J8" s="232"/>
      <c r="K8" s="232"/>
      <c r="L8" s="232"/>
      <c r="M8" s="232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4"/>
      <c r="AB8" s="263">
        <v>1</v>
      </c>
      <c r="AC8" s="264"/>
      <c r="AD8" s="45"/>
      <c r="AE8" s="44">
        <v>1</v>
      </c>
      <c r="AF8" s="45" t="s">
        <v>8</v>
      </c>
      <c r="AG8" s="45"/>
      <c r="AP8" s="44"/>
      <c r="AQ8" s="45"/>
      <c r="AR8" s="45"/>
      <c r="AS8" s="46"/>
      <c r="AT8" s="47"/>
    </row>
    <row r="9" spans="1:46" ht="21.95" customHeight="1" thickBot="1">
      <c r="H9" s="232" t="s">
        <v>30</v>
      </c>
      <c r="I9" s="232"/>
      <c r="J9" s="232"/>
      <c r="K9" s="232"/>
      <c r="L9" s="232"/>
      <c r="M9" s="232"/>
      <c r="N9" s="234"/>
      <c r="O9" s="234"/>
      <c r="P9" s="234"/>
      <c r="Q9" s="234"/>
      <c r="R9" s="234"/>
      <c r="S9" s="10"/>
      <c r="T9" s="234"/>
      <c r="U9" s="234"/>
      <c r="V9" s="234"/>
      <c r="W9" s="234"/>
      <c r="X9" s="234"/>
      <c r="Y9" s="4"/>
      <c r="AB9" s="265"/>
      <c r="AC9" s="266"/>
      <c r="AD9" s="45"/>
      <c r="AE9" s="44"/>
      <c r="AF9" s="45"/>
      <c r="AG9" s="45"/>
      <c r="AP9" s="44"/>
      <c r="AQ9" s="45"/>
      <c r="AR9" s="45"/>
      <c r="AS9" s="46"/>
      <c r="AT9" s="47"/>
    </row>
    <row r="10" spans="1:46" ht="21.95" customHeight="1">
      <c r="Z10" s="3" t="s">
        <v>28</v>
      </c>
      <c r="AP10" s="44"/>
      <c r="AQ10" s="45"/>
      <c r="AR10" s="45"/>
      <c r="AS10" s="46"/>
      <c r="AT10" s="47"/>
    </row>
    <row r="11" spans="1:46" ht="21.95" customHeight="1">
      <c r="A11" s="45"/>
      <c r="B11" s="267">
        <f>AC11</f>
        <v>46315</v>
      </c>
      <c r="C11" s="267"/>
      <c r="D11" s="267"/>
      <c r="E11" s="267"/>
      <c r="F11" s="267"/>
      <c r="G11" s="267"/>
      <c r="H11" s="268" t="str">
        <f>"に開札予定の次の"&amp;IF(AB2=1,AF2,AF3)&amp;"について、落札者となった"</f>
        <v>に開札予定の次の工事について、落札者となった</v>
      </c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  <c r="Y11" s="268"/>
      <c r="AA11" s="252" t="s">
        <v>29</v>
      </c>
      <c r="AB11" s="252"/>
      <c r="AC11" s="253">
        <v>46315</v>
      </c>
      <c r="AD11" s="253"/>
      <c r="AE11" s="253"/>
      <c r="AF11" s="253"/>
      <c r="AG11" s="253"/>
      <c r="AP11" s="44"/>
      <c r="AQ11" s="45"/>
      <c r="AR11" s="45"/>
      <c r="AS11" s="46"/>
      <c r="AT11" s="47"/>
    </row>
    <row r="12" spans="1:46" ht="21.95" customHeight="1">
      <c r="A12" s="68" t="s">
        <v>20</v>
      </c>
      <c r="B12" s="45"/>
      <c r="C12" s="45"/>
      <c r="D12" s="45"/>
      <c r="E12" s="45"/>
      <c r="F12" s="45"/>
      <c r="G12" s="45"/>
      <c r="AA12" s="252"/>
      <c r="AB12" s="252"/>
      <c r="AC12" s="253"/>
      <c r="AD12" s="253"/>
      <c r="AE12" s="253"/>
      <c r="AF12" s="253"/>
      <c r="AG12" s="253"/>
      <c r="AP12" s="44"/>
      <c r="AQ12" s="45"/>
      <c r="AR12" s="45"/>
      <c r="AS12" s="46"/>
      <c r="AT12" s="47"/>
    </row>
    <row r="13" spans="1:46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6" ht="21.95" customHeight="1">
      <c r="A14" s="16" t="s">
        <v>12</v>
      </c>
      <c r="B14" s="244" t="s">
        <v>10</v>
      </c>
      <c r="C14" s="244"/>
      <c r="D14" s="244"/>
      <c r="E14" s="17" t="s">
        <v>11</v>
      </c>
      <c r="F14" s="18" t="s">
        <v>12</v>
      </c>
      <c r="G14" s="255"/>
      <c r="H14" s="255"/>
      <c r="I14" s="255"/>
      <c r="J14" s="18" t="s">
        <v>81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H14" s="15"/>
      <c r="AI14" s="15"/>
      <c r="AJ14" s="6"/>
      <c r="AK14" s="6"/>
      <c r="AL14" s="6"/>
      <c r="AM14" s="6"/>
      <c r="AN14" s="6"/>
      <c r="AO14" s="6"/>
    </row>
    <row r="15" spans="1:46" ht="21.95" customHeight="1">
      <c r="A15" s="21"/>
      <c r="B15" s="244" t="str">
        <f>IF(AB2=1,"工事名","業務名")</f>
        <v>工事名</v>
      </c>
      <c r="C15" s="244"/>
      <c r="D15" s="244"/>
      <c r="E15" s="20"/>
      <c r="F15" s="19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0"/>
      <c r="Z15" s="45" t="s">
        <v>41</v>
      </c>
      <c r="AH15" s="15"/>
      <c r="AI15" s="15"/>
      <c r="AJ15" s="6"/>
      <c r="AK15" s="6"/>
      <c r="AL15" s="6"/>
      <c r="AM15" s="6"/>
      <c r="AN15" s="6"/>
      <c r="AO15" s="6"/>
    </row>
    <row r="16" spans="1:46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A16" s="45"/>
      <c r="AB16" s="45"/>
      <c r="AC16" s="45"/>
      <c r="AD16" s="45"/>
      <c r="AE16" s="45"/>
      <c r="AF16" s="45"/>
      <c r="AG16" s="45"/>
      <c r="AH16" s="45"/>
      <c r="AI16" s="45"/>
      <c r="AM16" s="48" t="s">
        <v>42</v>
      </c>
      <c r="AN16" s="49"/>
      <c r="AO16" s="49"/>
      <c r="AP16" s="50"/>
      <c r="AQ16" s="49"/>
      <c r="AR16" s="51"/>
    </row>
    <row r="17" spans="1:51" ht="12.75" customHeight="1">
      <c r="A17" s="21"/>
      <c r="B17" s="27"/>
      <c r="C17" s="27"/>
      <c r="D17" s="27"/>
      <c r="E17" s="20"/>
      <c r="F17" s="19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0"/>
      <c r="Z17" s="45"/>
      <c r="AA17" s="45"/>
      <c r="AB17" s="45"/>
      <c r="AC17" s="45"/>
      <c r="AD17" s="67"/>
      <c r="AE17" s="67"/>
      <c r="AF17" s="67"/>
      <c r="AG17" s="67"/>
      <c r="AH17" s="67"/>
      <c r="AI17" s="67"/>
      <c r="AJ17" s="6"/>
      <c r="AK17" s="6"/>
      <c r="AL17" s="6"/>
      <c r="AM17" s="52"/>
      <c r="AN17" s="91"/>
      <c r="AO17" s="53"/>
      <c r="AP17" s="54" t="s">
        <v>44</v>
      </c>
      <c r="AQ17" s="92" t="str">
        <f>VLOOKUP(AR17,AP2:AQ12,2,1)</f>
        <v>北海道警察本部</v>
      </c>
      <c r="AR17" s="55">
        <f>AB5</f>
        <v>10</v>
      </c>
    </row>
    <row r="18" spans="1:51" ht="21.95" customHeight="1">
      <c r="A18" s="21"/>
      <c r="B18" s="250" t="s">
        <v>79</v>
      </c>
      <c r="C18" s="250"/>
      <c r="D18" s="250"/>
      <c r="E18" s="20"/>
      <c r="F18" s="19"/>
      <c r="G18" s="29"/>
      <c r="H18" s="72" t="s">
        <v>22</v>
      </c>
      <c r="I18" s="72"/>
      <c r="J18" s="72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0"/>
      <c r="Z18" s="261" t="s">
        <v>23</v>
      </c>
      <c r="AA18" s="262"/>
      <c r="AB18" s="262"/>
      <c r="AC18" s="262"/>
      <c r="AD18" s="262"/>
      <c r="AE18" s="262"/>
      <c r="AF18" s="262"/>
      <c r="AG18" s="262"/>
      <c r="AH18" s="262"/>
      <c r="AI18" s="262"/>
      <c r="AJ18" s="6"/>
      <c r="AK18" s="6"/>
      <c r="AL18" s="6"/>
      <c r="AM18" s="52"/>
      <c r="AN18" s="48"/>
      <c r="AO18" s="56"/>
      <c r="AP18" s="57" t="s">
        <v>43</v>
      </c>
      <c r="AQ18" s="90" t="str">
        <f>MONTH(AC11)&amp;"月"&amp;DAY(AC11)&amp;"日"</f>
        <v>10月20日</v>
      </c>
      <c r="AR18" s="59"/>
    </row>
    <row r="19" spans="1:51" ht="21.95" customHeight="1">
      <c r="A19" s="21"/>
      <c r="B19" s="250"/>
      <c r="C19" s="250"/>
      <c r="D19" s="250"/>
      <c r="E19" s="20"/>
      <c r="F19" s="19"/>
      <c r="G19" s="29"/>
      <c r="H19" s="72" t="s">
        <v>25</v>
      </c>
      <c r="I19" s="72"/>
      <c r="J19" s="72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0"/>
      <c r="Z19" s="261"/>
      <c r="AA19" s="262"/>
      <c r="AB19" s="262"/>
      <c r="AC19" s="262"/>
      <c r="AD19" s="262"/>
      <c r="AE19" s="262"/>
      <c r="AF19" s="262"/>
      <c r="AG19" s="262"/>
      <c r="AH19" s="262"/>
      <c r="AI19" s="262"/>
      <c r="AJ19" s="30"/>
      <c r="AK19" s="30"/>
      <c r="AL19" s="30"/>
      <c r="AM19" s="60"/>
      <c r="AN19" s="48"/>
      <c r="AO19" s="61"/>
      <c r="AP19" s="57" t="s">
        <v>10</v>
      </c>
      <c r="AQ19" s="89">
        <f>G14</f>
        <v>0</v>
      </c>
      <c r="AR19" s="59"/>
    </row>
    <row r="20" spans="1:51" ht="21.95" customHeight="1">
      <c r="A20" s="21"/>
      <c r="B20" s="31"/>
      <c r="C20" s="31"/>
      <c r="D20" s="31"/>
      <c r="E20" s="20"/>
      <c r="F20" s="19"/>
      <c r="G20" s="32"/>
      <c r="H20" s="72" t="s">
        <v>58</v>
      </c>
      <c r="I20" s="72"/>
      <c r="J20" s="72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0"/>
      <c r="Z20" s="69"/>
      <c r="AA20" s="70"/>
      <c r="AB20" s="70"/>
      <c r="AC20" s="70"/>
      <c r="AD20" s="70"/>
      <c r="AE20" s="70"/>
      <c r="AF20" s="70"/>
      <c r="AG20" s="70"/>
      <c r="AH20" s="70"/>
      <c r="AI20" s="70"/>
      <c r="AJ20" s="30"/>
      <c r="AK20" s="30"/>
      <c r="AL20" s="30"/>
      <c r="AM20" s="60"/>
      <c r="AN20" s="48"/>
      <c r="AO20" s="61"/>
      <c r="AP20" s="57" t="s">
        <v>45</v>
      </c>
      <c r="AQ20" s="58">
        <f>N8</f>
        <v>0</v>
      </c>
      <c r="AR20" s="59"/>
    </row>
    <row r="21" spans="1:51" ht="21.95" customHeight="1">
      <c r="A21" s="21"/>
      <c r="B21" s="108"/>
      <c r="C21" s="210" t="s">
        <v>84</v>
      </c>
      <c r="D21" s="210"/>
      <c r="E21" s="211"/>
      <c r="F21" s="224" t="s">
        <v>68</v>
      </c>
      <c r="G21" s="225"/>
      <c r="H21" s="212"/>
      <c r="I21" s="213"/>
      <c r="J21" s="213"/>
      <c r="K21" s="213"/>
      <c r="L21" s="213"/>
      <c r="M21" s="220" t="s">
        <v>83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9"/>
      <c r="Y21" s="20"/>
      <c r="Z21" s="69"/>
      <c r="AA21" s="221" t="s">
        <v>80</v>
      </c>
      <c r="AB21" s="221"/>
      <c r="AC21" s="221"/>
      <c r="AD21" s="221"/>
      <c r="AE21" s="221"/>
      <c r="AF21" s="221"/>
      <c r="AG21" s="221"/>
      <c r="AH21" s="70"/>
      <c r="AI21" s="70"/>
      <c r="AJ21" s="30"/>
      <c r="AK21" s="30"/>
      <c r="AL21" s="30"/>
      <c r="AM21" s="45"/>
      <c r="AN21" s="62"/>
      <c r="AO21" s="63"/>
      <c r="AP21" s="64" t="s">
        <v>62</v>
      </c>
      <c r="AQ21" s="65" t="s">
        <v>77</v>
      </c>
      <c r="AR21" s="66"/>
    </row>
    <row r="22" spans="1:51" ht="12.75" customHeight="1">
      <c r="A22" s="21"/>
      <c r="B22" s="108"/>
      <c r="C22" s="210"/>
      <c r="D22" s="210"/>
      <c r="E22" s="211"/>
      <c r="F22" s="226"/>
      <c r="G22" s="225"/>
      <c r="H22" s="214"/>
      <c r="I22" s="215"/>
      <c r="J22" s="215"/>
      <c r="K22" s="215"/>
      <c r="L22" s="215"/>
      <c r="M22" s="22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1"/>
      <c r="Y22" s="20"/>
      <c r="Z22" s="110"/>
      <c r="AA22" s="221"/>
      <c r="AB22" s="221"/>
      <c r="AC22" s="221"/>
      <c r="AD22" s="221"/>
      <c r="AE22" s="221"/>
      <c r="AF22" s="221"/>
      <c r="AG22" s="221"/>
      <c r="AH22" s="45"/>
      <c r="AI22" s="45"/>
      <c r="AM22" s="34"/>
    </row>
    <row r="23" spans="1:51" ht="12.75" customHeight="1">
      <c r="A23" s="21"/>
      <c r="B23" s="108"/>
      <c r="C23" s="108"/>
      <c r="D23" s="108"/>
      <c r="E23" s="20"/>
      <c r="F23" s="19"/>
      <c r="G23" s="32"/>
      <c r="H23" s="72"/>
      <c r="I23" s="72"/>
      <c r="J23" s="72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0"/>
      <c r="Z23" s="110"/>
      <c r="AA23" s="221"/>
      <c r="AB23" s="221"/>
      <c r="AC23" s="221"/>
      <c r="AD23" s="221"/>
      <c r="AE23" s="221"/>
      <c r="AF23" s="221"/>
      <c r="AG23" s="221"/>
      <c r="AH23" s="45"/>
      <c r="AI23" s="45"/>
      <c r="AN23" s="87"/>
      <c r="AO23" s="87"/>
      <c r="AP23" s="87"/>
      <c r="AQ23" s="87"/>
      <c r="AR23" s="87"/>
      <c r="AS23" s="73"/>
      <c r="AT23" s="73"/>
      <c r="AU23" s="45"/>
    </row>
    <row r="24" spans="1:51" ht="21.95" customHeight="1">
      <c r="A24" s="21"/>
      <c r="B24" s="33"/>
      <c r="C24" s="210" t="s">
        <v>85</v>
      </c>
      <c r="D24" s="210"/>
      <c r="E24" s="211"/>
      <c r="F24" s="224" t="s">
        <v>68</v>
      </c>
      <c r="G24" s="225"/>
      <c r="H24" s="212"/>
      <c r="I24" s="213"/>
      <c r="J24" s="213"/>
      <c r="K24" s="213"/>
      <c r="L24" s="213"/>
      <c r="M24" s="220" t="s">
        <v>83</v>
      </c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7"/>
      <c r="Y24" s="20"/>
      <c r="Z24" s="110"/>
      <c r="AA24" s="221"/>
      <c r="AB24" s="221"/>
      <c r="AC24" s="221"/>
      <c r="AD24" s="221"/>
      <c r="AE24" s="221"/>
      <c r="AF24" s="221"/>
      <c r="AG24" s="221"/>
      <c r="AH24" s="45"/>
      <c r="AI24" s="45"/>
      <c r="AN24" s="109"/>
      <c r="AO24" s="109"/>
      <c r="AP24" s="109"/>
      <c r="AQ24" s="109"/>
      <c r="AR24" s="109"/>
      <c r="AS24" s="73"/>
      <c r="AT24" s="73"/>
      <c r="AU24" s="45"/>
    </row>
    <row r="25" spans="1:51" ht="12.75" customHeight="1">
      <c r="A25" s="21"/>
      <c r="B25" s="35"/>
      <c r="C25" s="210"/>
      <c r="D25" s="210"/>
      <c r="E25" s="211"/>
      <c r="F25" s="226"/>
      <c r="G25" s="225"/>
      <c r="H25" s="214"/>
      <c r="I25" s="215"/>
      <c r="J25" s="215"/>
      <c r="K25" s="215"/>
      <c r="L25" s="215"/>
      <c r="M25" s="220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9"/>
      <c r="Y25" s="20"/>
      <c r="Z25" s="110"/>
      <c r="AA25" s="221"/>
      <c r="AB25" s="221"/>
      <c r="AC25" s="221"/>
      <c r="AD25" s="221"/>
      <c r="AE25" s="221"/>
      <c r="AF25" s="221"/>
      <c r="AG25" s="221"/>
      <c r="AH25" s="45"/>
      <c r="AI25" s="45"/>
      <c r="AM25" s="109" t="s">
        <v>35</v>
      </c>
      <c r="AN25" s="85"/>
      <c r="AO25" s="85"/>
      <c r="AP25" s="85"/>
      <c r="AQ25" s="85"/>
      <c r="AR25" s="85"/>
      <c r="AS25" s="73"/>
      <c r="AT25" s="73"/>
      <c r="AU25" s="45"/>
    </row>
    <row r="26" spans="1:51" ht="12.75" customHeight="1">
      <c r="A26" s="23"/>
      <c r="B26" s="22"/>
      <c r="C26" s="22"/>
      <c r="D26" s="22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5"/>
      <c r="Z26" s="110"/>
      <c r="AA26" s="111"/>
      <c r="AB26" s="111"/>
      <c r="AC26" s="111"/>
      <c r="AD26" s="111"/>
      <c r="AE26" s="111"/>
      <c r="AF26" s="111"/>
      <c r="AG26" s="111"/>
      <c r="AM26" s="223" t="s">
        <v>34</v>
      </c>
      <c r="AN26" s="223"/>
      <c r="AO26" s="223"/>
      <c r="AP26" s="223"/>
      <c r="AQ26" s="223"/>
      <c r="AR26" s="223"/>
      <c r="AS26" s="73"/>
      <c r="AT26" s="73"/>
      <c r="AU26" s="45"/>
    </row>
    <row r="27" spans="1:51" ht="12.75" customHeight="1">
      <c r="A27" s="235" t="s">
        <v>13</v>
      </c>
      <c r="B27" s="236"/>
      <c r="C27" s="11"/>
      <c r="D27" s="14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3"/>
      <c r="AM27" s="223"/>
      <c r="AN27" s="223"/>
      <c r="AO27" s="223"/>
      <c r="AP27" s="223"/>
      <c r="AQ27" s="223"/>
      <c r="AR27" s="223"/>
      <c r="AS27" s="73"/>
      <c r="AT27" s="73"/>
      <c r="AU27" s="45"/>
    </row>
    <row r="28" spans="1:51" ht="21.95" customHeight="1">
      <c r="A28" s="237"/>
      <c r="B28" s="238"/>
      <c r="C28" s="243" t="s">
        <v>15</v>
      </c>
      <c r="D28" s="244"/>
      <c r="E28" s="245"/>
      <c r="F28" s="241" t="s">
        <v>16</v>
      </c>
      <c r="G28" s="242"/>
      <c r="H28" s="242"/>
      <c r="I28" s="242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37"/>
      <c r="AM28" s="100" t="str">
        <f>IF(AB2=1,"工事","委託")&amp;"費内訳書とともに添付し、提出してください。"</f>
        <v>工事費内訳書とともに添付し、提出してください。</v>
      </c>
      <c r="AN28" s="45"/>
      <c r="AO28" s="45"/>
      <c r="AP28" s="44"/>
      <c r="AQ28" s="45"/>
      <c r="AR28" s="45"/>
      <c r="AS28" s="73"/>
      <c r="AT28" s="73"/>
      <c r="AU28" s="45"/>
    </row>
    <row r="29" spans="1:51" ht="21.95" customHeight="1">
      <c r="A29" s="237"/>
      <c r="B29" s="238"/>
      <c r="C29" s="243"/>
      <c r="D29" s="244"/>
      <c r="E29" s="245"/>
      <c r="F29" s="241" t="s">
        <v>53</v>
      </c>
      <c r="G29" s="242"/>
      <c r="H29" s="242"/>
      <c r="I29" s="242"/>
      <c r="J29" s="246"/>
      <c r="K29" s="246"/>
      <c r="L29" s="246"/>
      <c r="M29" s="246"/>
      <c r="N29" s="246"/>
      <c r="O29" s="35" t="s">
        <v>55</v>
      </c>
      <c r="P29" s="247"/>
      <c r="Q29" s="247"/>
      <c r="R29" s="247"/>
      <c r="S29" s="247"/>
      <c r="T29" s="247"/>
      <c r="U29" s="247"/>
      <c r="V29" s="247"/>
      <c r="W29" s="247"/>
      <c r="X29" s="247"/>
      <c r="Y29" s="37"/>
      <c r="AM29" s="45" t="s">
        <v>38</v>
      </c>
      <c r="AN29" s="74"/>
      <c r="AO29" s="74"/>
      <c r="AP29" s="74"/>
      <c r="AQ29" s="74"/>
      <c r="AR29" s="74"/>
      <c r="AS29" s="73"/>
      <c r="AT29" s="73"/>
      <c r="AU29" s="45"/>
    </row>
    <row r="30" spans="1:51" ht="21.95" customHeight="1">
      <c r="A30" s="237"/>
      <c r="B30" s="238"/>
      <c r="C30" s="243"/>
      <c r="D30" s="244"/>
      <c r="E30" s="245"/>
      <c r="F30" s="241" t="s">
        <v>17</v>
      </c>
      <c r="G30" s="242"/>
      <c r="H30" s="242"/>
      <c r="I30" s="242"/>
      <c r="J30" s="249"/>
      <c r="K30" s="249"/>
      <c r="L30" s="249"/>
      <c r="M30" s="249"/>
      <c r="N30" s="38" t="s">
        <v>14</v>
      </c>
      <c r="O30" s="249"/>
      <c r="P30" s="249"/>
      <c r="Q30" s="249"/>
      <c r="R30" s="249"/>
      <c r="S30" s="1" t="s">
        <v>31</v>
      </c>
      <c r="T30" s="248"/>
      <c r="U30" s="248"/>
      <c r="V30" s="248"/>
      <c r="W30" s="28"/>
      <c r="X30" s="28"/>
      <c r="Y30" s="37"/>
      <c r="AM30" s="74" t="s">
        <v>39</v>
      </c>
      <c r="AN30" s="74"/>
      <c r="AO30" s="74"/>
      <c r="AP30" s="74"/>
      <c r="AQ30" s="74"/>
      <c r="AR30" s="74"/>
      <c r="AS30" s="73"/>
      <c r="AT30" s="73"/>
      <c r="AU30" s="45"/>
    </row>
    <row r="31" spans="1:51" ht="12.75" customHeight="1">
      <c r="A31" s="239"/>
      <c r="B31" s="240"/>
      <c r="C31" s="39"/>
      <c r="D31" s="40"/>
      <c r="E31" s="4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5"/>
      <c r="AM31" s="222" t="s">
        <v>57</v>
      </c>
      <c r="AN31" s="222"/>
      <c r="AO31" s="222"/>
      <c r="AP31" s="222"/>
      <c r="AQ31" s="222"/>
      <c r="AR31" s="222"/>
      <c r="AS31" s="222"/>
      <c r="AT31" s="99"/>
      <c r="AU31" s="99"/>
    </row>
    <row r="32" spans="1:51" ht="12.75" customHeight="1">
      <c r="A32" s="42"/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AM32" s="222"/>
      <c r="AN32" s="222"/>
      <c r="AO32" s="222"/>
      <c r="AP32" s="222"/>
      <c r="AQ32" s="222"/>
      <c r="AR32" s="222"/>
      <c r="AS32" s="222"/>
      <c r="AT32" s="99"/>
      <c r="AU32" s="99"/>
      <c r="AV32" s="99"/>
      <c r="AW32" s="99"/>
      <c r="AX32" s="99"/>
      <c r="AY32" s="99"/>
    </row>
    <row r="33" spans="1:51" ht="21.95" customHeight="1">
      <c r="A33" s="75" t="s">
        <v>18</v>
      </c>
      <c r="B33" s="75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AM33" s="99" t="s">
        <v>63</v>
      </c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</row>
    <row r="34" spans="1:51" ht="21.95" customHeight="1">
      <c r="A34" s="75"/>
      <c r="B34" s="77" t="s">
        <v>19</v>
      </c>
      <c r="C34" s="78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AM34" s="45" t="s">
        <v>36</v>
      </c>
      <c r="AN34" s="45"/>
      <c r="AO34" s="45"/>
      <c r="AP34" s="44"/>
      <c r="AQ34" s="45"/>
      <c r="AR34" s="45"/>
      <c r="AS34" s="73"/>
      <c r="AT34" s="73"/>
      <c r="AU34" s="45"/>
    </row>
    <row r="35" spans="1:51" ht="21.95" customHeight="1">
      <c r="A35" s="75"/>
      <c r="B35" s="75"/>
      <c r="C35" s="76" t="s">
        <v>21</v>
      </c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AM35" s="45" t="s">
        <v>37</v>
      </c>
    </row>
    <row r="36" spans="1:51" s="96" customFormat="1" ht="21.95" customHeight="1">
      <c r="A36" s="75"/>
      <c r="B36" s="75"/>
      <c r="C36" s="76" t="s">
        <v>24</v>
      </c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AP36" s="97"/>
      <c r="AS36" s="98"/>
      <c r="AT36" s="98"/>
    </row>
    <row r="37" spans="1:51" s="96" customFormat="1" ht="21.95" customHeight="1">
      <c r="A37" s="93"/>
      <c r="B37" s="94" t="s">
        <v>19</v>
      </c>
      <c r="C37" s="95" t="s">
        <v>66</v>
      </c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AP37" s="97"/>
      <c r="AS37" s="98"/>
      <c r="AT37" s="98"/>
    </row>
    <row r="38" spans="1:51" ht="21.95" customHeight="1">
      <c r="A38" s="75"/>
      <c r="B38" s="77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</row>
    <row r="39" spans="1:51" ht="21.95" customHeight="1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</row>
    <row r="40" spans="1:51" ht="17.25" customHeight="1"/>
    <row r="41" spans="1:51" ht="17.25" customHeight="1"/>
    <row r="42" spans="1:51" ht="17.25" customHeight="1"/>
    <row r="43" spans="1:51" ht="17.25" customHeight="1"/>
    <row r="44" spans="1:51" ht="17.25" customHeight="1"/>
    <row r="45" spans="1:51" ht="17.25" customHeight="1"/>
    <row r="46" spans="1:51" ht="17.25" customHeight="1"/>
    <row r="47" spans="1:51" ht="17.25" customHeight="1"/>
    <row r="48" spans="1:51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</sheetData>
  <mergeCells count="47">
    <mergeCell ref="B18:D19"/>
    <mergeCell ref="AJ1:AL1"/>
    <mergeCell ref="AJ2:AL2"/>
    <mergeCell ref="AA11:AB12"/>
    <mergeCell ref="AC11:AG12"/>
    <mergeCell ref="A1:Y1"/>
    <mergeCell ref="B14:D14"/>
    <mergeCell ref="B15:D15"/>
    <mergeCell ref="G14:I14"/>
    <mergeCell ref="G15:X15"/>
    <mergeCell ref="AB2:AC3"/>
    <mergeCell ref="AB5:AC6"/>
    <mergeCell ref="Z18:AI19"/>
    <mergeCell ref="AB8:AC9"/>
    <mergeCell ref="B11:G11"/>
    <mergeCell ref="H11:Y11"/>
    <mergeCell ref="A27:B31"/>
    <mergeCell ref="F30:I30"/>
    <mergeCell ref="C28:E30"/>
    <mergeCell ref="J29:N29"/>
    <mergeCell ref="P29:X29"/>
    <mergeCell ref="T30:V30"/>
    <mergeCell ref="O30:R30"/>
    <mergeCell ref="J30:M30"/>
    <mergeCell ref="F29:I29"/>
    <mergeCell ref="F28:I28"/>
    <mergeCell ref="H9:M9"/>
    <mergeCell ref="H8:M8"/>
    <mergeCell ref="H7:M7"/>
    <mergeCell ref="N7:X7"/>
    <mergeCell ref="N8:X8"/>
    <mergeCell ref="N9:R9"/>
    <mergeCell ref="T9:X9"/>
    <mergeCell ref="AA21:AG25"/>
    <mergeCell ref="AM31:AS32"/>
    <mergeCell ref="AM26:AR27"/>
    <mergeCell ref="F21:G22"/>
    <mergeCell ref="F24:G25"/>
    <mergeCell ref="J28:X28"/>
    <mergeCell ref="H21:L22"/>
    <mergeCell ref="N21:X22"/>
    <mergeCell ref="M21:M22"/>
    <mergeCell ref="C21:E22"/>
    <mergeCell ref="C24:E25"/>
    <mergeCell ref="H24:L25"/>
    <mergeCell ref="N24:X25"/>
    <mergeCell ref="M24:M25"/>
  </mergeCells>
  <phoneticPr fontId="1"/>
  <dataValidations count="5">
    <dataValidation imeMode="off" allowBlank="1" showInputMessage="1" showErrorMessage="1" sqref="S3 U3 W3 G14:I14 T30 AC11:AG12 N30:O30 J30 M21:N21 M24:N24" xr:uid="{00000000-0002-0000-0000-000000000000}"/>
    <dataValidation type="list" allowBlank="1" showInputMessage="1" showErrorMessage="1" sqref="AB2:AD3" xr:uid="{00000000-0002-0000-0000-000001000000}">
      <formula1>$AE$2:$AE$3</formula1>
    </dataValidation>
    <dataValidation type="list" allowBlank="1" showInputMessage="1" showErrorMessage="1" sqref="AB8:AC9 AJ14:AO15" xr:uid="{00000000-0002-0000-0000-000002000000}">
      <formula1>$AE$8:$AE$9</formula1>
    </dataValidation>
    <dataValidation type="list" allowBlank="1" showInputMessage="1" showErrorMessage="1" sqref="AB5:AD6 AF5:AO6" xr:uid="{00000000-0002-0000-0000-000003000000}">
      <formula1>$AP$2:$AP$12</formula1>
    </dataValidation>
    <dataValidation type="list" allowBlank="1" showInputMessage="1" showErrorMessage="1" sqref="AF17:AI17 AD17" xr:uid="{00000000-0002-0000-0000-000004000000}">
      <formula1>#REF!</formula1>
    </dataValidation>
  </dataValidations>
  <hyperlinks>
    <hyperlink ref="AS2" r:id="rId1" xr:uid="{3A296169-313E-4754-848B-8E7A4A9D9487}"/>
  </hyperlinks>
  <printOptions horizontalCentered="1"/>
  <pageMargins left="0.70866141732283472" right="0.70866141732283472" top="0.74803149606299213" bottom="0.74803149606299213" header="0.31496062992125984" footer="0.31496062992125984"/>
  <headerFooter>
    <oddHeader>&amp;R&amp;A</oddHeader>
  </headerFooter>
  <drawing r:id="rId3"/>
  <legacyDrawing r:id="rId4"/>
  <mc:AlternateContent xmlns:mc="http://schemas.openxmlformats.org/markup-compatibility/2006">
    <mc:Choice Requires="x14"/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2:P21"/>
  <sheetViews>
    <sheetView zoomScale="90" zoomScaleNormal="90" workbookViewId="0"/>
  </sheetViews>
  <sheetFormatPr defaultRowHeight="18.75"/>
  <cols>
    <col min="8" max="8" width="17.5" customWidth="1"/>
  </cols>
  <sheetData>
    <row r="2" spans="1:16" ht="44.25">
      <c r="A2" s="102" t="s">
        <v>97</v>
      </c>
      <c r="I2" s="104" t="s">
        <v>75</v>
      </c>
    </row>
    <row r="3" spans="1:16" ht="18.75" customHeight="1">
      <c r="A3" s="101"/>
    </row>
    <row r="4" spans="1:16" ht="44.25">
      <c r="A4" s="101" t="s">
        <v>102</v>
      </c>
      <c r="I4" s="269" t="s">
        <v>76</v>
      </c>
      <c r="J4" s="269"/>
      <c r="K4" s="269"/>
      <c r="L4" s="269"/>
      <c r="M4" s="269"/>
      <c r="N4" s="269"/>
      <c r="O4" s="269"/>
      <c r="P4" s="269"/>
    </row>
    <row r="5" spans="1:16" ht="18.75" customHeight="1">
      <c r="A5" s="101"/>
    </row>
    <row r="6" spans="1:16" ht="44.25">
      <c r="A6" s="202" t="s">
        <v>98</v>
      </c>
      <c r="I6" s="113" t="s">
        <v>82</v>
      </c>
    </row>
    <row r="7" spans="1:16" ht="18.75" customHeight="1"/>
    <row r="8" spans="1:16" ht="45.75">
      <c r="A8" s="205" t="s">
        <v>100</v>
      </c>
    </row>
    <row r="10" spans="1:16" ht="45.75">
      <c r="A10" s="101" t="s">
        <v>99</v>
      </c>
    </row>
    <row r="11" spans="1:16" ht="18.75" customHeight="1"/>
    <row r="12" spans="1:16" ht="18.75" customHeight="1"/>
    <row r="13" spans="1:16" s="107" customFormat="1" ht="30">
      <c r="A13" s="270" t="s">
        <v>86</v>
      </c>
      <c r="B13" s="270"/>
      <c r="C13" s="270"/>
      <c r="D13" s="270"/>
      <c r="E13" s="270"/>
      <c r="F13" s="270"/>
      <c r="G13" s="270"/>
      <c r="H13" s="270"/>
    </row>
    <row r="14" spans="1:16" s="106" customFormat="1" ht="30">
      <c r="A14" s="105" t="s">
        <v>90</v>
      </c>
    </row>
    <row r="15" spans="1:16" s="106" customFormat="1" ht="30">
      <c r="A15" s="105" t="s">
        <v>91</v>
      </c>
    </row>
    <row r="16" spans="1:16" s="106" customFormat="1" ht="30">
      <c r="A16" s="105" t="s">
        <v>87</v>
      </c>
    </row>
    <row r="17" spans="1:1" s="106" customFormat="1" ht="30">
      <c r="A17" s="105" t="s">
        <v>88</v>
      </c>
    </row>
    <row r="18" spans="1:1" s="106" customFormat="1" ht="30">
      <c r="A18" s="105" t="s">
        <v>89</v>
      </c>
    </row>
    <row r="19" spans="1:1" s="106" customFormat="1" ht="30">
      <c r="A19" s="203" t="s">
        <v>72</v>
      </c>
    </row>
    <row r="20" spans="1:1" s="106" customFormat="1" ht="30"/>
    <row r="21" spans="1:1" s="106" customFormat="1" ht="30">
      <c r="A21" s="105"/>
    </row>
  </sheetData>
  <mergeCells count="2">
    <mergeCell ref="I4:P4"/>
    <mergeCell ref="A13:H13"/>
  </mergeCells>
  <phoneticPr fontId="1"/>
  <printOptions horizontalCentered="1"/>
  <pageMargins left="0.70866141732283472" right="0.70866141732283472" top="0.74803149606299213" bottom="0.74803149606299213" header="0.31496062992125984" footer="0.31496062992125984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B050"/>
  </sheetPr>
  <dimension ref="A1:AU94"/>
  <sheetViews>
    <sheetView zoomScaleNormal="100" workbookViewId="0">
      <selection activeCell="AC11" sqref="AC11:AG12"/>
    </sheetView>
  </sheetViews>
  <sheetFormatPr defaultRowHeight="13.5"/>
  <cols>
    <col min="1" max="1" width="2.125" style="115" customWidth="1"/>
    <col min="2" max="4" width="3.625" style="115" customWidth="1"/>
    <col min="5" max="6" width="2.625" style="115" customWidth="1"/>
    <col min="7" max="7" width="3.625" style="115" customWidth="1"/>
    <col min="8" max="8" width="3.5" style="115" customWidth="1"/>
    <col min="9" max="9" width="3.625" style="115" customWidth="1"/>
    <col min="10" max="11" width="1.875" style="115" customWidth="1"/>
    <col min="12" max="15" width="3.625" style="115" customWidth="1"/>
    <col min="16" max="17" width="1.875" style="115" customWidth="1"/>
    <col min="18" max="24" width="3.625" style="115" customWidth="1"/>
    <col min="25" max="25" width="3.375" style="115" customWidth="1"/>
    <col min="26" max="41" width="3.625" style="115" customWidth="1"/>
    <col min="42" max="42" width="7.875" style="117" customWidth="1"/>
    <col min="43" max="43" width="10.625" style="115" customWidth="1"/>
    <col min="44" max="44" width="25.375" style="115" customWidth="1"/>
    <col min="45" max="46" width="3.625" style="118" customWidth="1"/>
    <col min="47" max="64" width="3.625" style="115" customWidth="1"/>
    <col min="65" max="16384" width="9" style="115"/>
  </cols>
  <sheetData>
    <row r="1" spans="1:46" ht="21.95" customHeight="1" thickBot="1">
      <c r="A1" s="274" t="s">
        <v>77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114" t="s">
        <v>4</v>
      </c>
      <c r="AD1" s="116" t="s">
        <v>26</v>
      </c>
      <c r="AE1" s="116"/>
      <c r="AF1" s="116"/>
      <c r="AG1" s="116"/>
      <c r="AJ1" s="275" t="s">
        <v>32</v>
      </c>
      <c r="AK1" s="275"/>
      <c r="AL1" s="275"/>
      <c r="AQ1" s="115" t="s">
        <v>40</v>
      </c>
      <c r="AR1" s="115" t="s">
        <v>56</v>
      </c>
    </row>
    <row r="2" spans="1:46" ht="17.2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AB2" s="276">
        <v>1</v>
      </c>
      <c r="AC2" s="277"/>
      <c r="AD2" s="120"/>
      <c r="AE2" s="121">
        <v>1</v>
      </c>
      <c r="AF2" s="116" t="s">
        <v>3</v>
      </c>
      <c r="AG2" s="116"/>
      <c r="AJ2" s="280" t="s">
        <v>33</v>
      </c>
      <c r="AK2" s="280"/>
      <c r="AL2" s="280"/>
      <c r="AP2" s="208">
        <v>10</v>
      </c>
      <c r="AQ2" s="45" t="s">
        <v>103</v>
      </c>
      <c r="AR2" s="45" t="s">
        <v>104</v>
      </c>
      <c r="AS2" s="209" t="s">
        <v>106</v>
      </c>
      <c r="AT2" s="47" t="s">
        <v>105</v>
      </c>
    </row>
    <row r="3" spans="1:46" ht="21.95" customHeight="1" thickBot="1">
      <c r="R3" s="124" t="str">
        <f>IF($AB$2="","","令和")</f>
        <v>令和</v>
      </c>
      <c r="S3" s="207"/>
      <c r="T3" s="125" t="s">
        <v>2</v>
      </c>
      <c r="U3" s="126"/>
      <c r="V3" s="125" t="s">
        <v>1</v>
      </c>
      <c r="W3" s="126"/>
      <c r="X3" s="125" t="s">
        <v>0</v>
      </c>
      <c r="Y3" s="125"/>
      <c r="AB3" s="278"/>
      <c r="AC3" s="279"/>
      <c r="AD3" s="120"/>
      <c r="AE3" s="121">
        <v>2</v>
      </c>
      <c r="AF3" s="116" t="s">
        <v>9</v>
      </c>
      <c r="AG3" s="116"/>
      <c r="AP3" s="121"/>
      <c r="AQ3" s="116"/>
      <c r="AR3" s="116"/>
      <c r="AS3" s="122"/>
      <c r="AT3" s="123"/>
    </row>
    <row r="4" spans="1:46" ht="17.25" customHeight="1" thickBot="1">
      <c r="Z4" s="114" t="s">
        <v>5</v>
      </c>
      <c r="AD4" s="116" t="s">
        <v>27</v>
      </c>
      <c r="AE4" s="116"/>
      <c r="AF4" s="116"/>
      <c r="AG4" s="116"/>
      <c r="AP4" s="121"/>
      <c r="AQ4" s="116"/>
      <c r="AR4" s="116"/>
      <c r="AS4" s="122"/>
      <c r="AT4" s="123"/>
    </row>
    <row r="5" spans="1:46" ht="21.95" customHeight="1">
      <c r="B5" s="116" t="str">
        <f>IF(AB5="","（支出負担行為担当者）",VLOOKUP(AB5,$AP$2:$AR$12,3,1))&amp;"　様"</f>
        <v>北海道警察本部長　様</v>
      </c>
      <c r="AB5" s="276">
        <v>10</v>
      </c>
      <c r="AC5" s="277"/>
      <c r="AD5" s="120"/>
      <c r="AE5" s="120"/>
      <c r="AF5" s="120"/>
      <c r="AG5" s="120"/>
      <c r="AH5" s="127"/>
      <c r="AI5" s="127"/>
      <c r="AJ5" s="127"/>
      <c r="AK5" s="127"/>
      <c r="AL5" s="127"/>
      <c r="AM5" s="127"/>
      <c r="AN5" s="127"/>
      <c r="AO5" s="127"/>
      <c r="AP5" s="121"/>
      <c r="AQ5" s="116"/>
      <c r="AR5" s="116"/>
      <c r="AS5" s="122"/>
      <c r="AT5" s="123"/>
    </row>
    <row r="6" spans="1:46" ht="17.25" customHeight="1" thickBot="1">
      <c r="AB6" s="278"/>
      <c r="AC6" s="279"/>
      <c r="AD6" s="120"/>
      <c r="AE6" s="120"/>
      <c r="AF6" s="120"/>
      <c r="AG6" s="120"/>
      <c r="AH6" s="127"/>
      <c r="AI6" s="127"/>
      <c r="AJ6" s="127"/>
      <c r="AK6" s="127"/>
      <c r="AL6" s="127"/>
      <c r="AM6" s="127"/>
      <c r="AN6" s="127"/>
      <c r="AO6" s="127"/>
      <c r="AP6" s="121"/>
      <c r="AQ6" s="116"/>
      <c r="AR6" s="116"/>
      <c r="AS6" s="122"/>
      <c r="AT6" s="123"/>
    </row>
    <row r="7" spans="1:46" ht="21.95" customHeight="1" thickBot="1">
      <c r="H7" s="271" t="s">
        <v>6</v>
      </c>
      <c r="I7" s="271"/>
      <c r="J7" s="271"/>
      <c r="K7" s="271"/>
      <c r="L7" s="271"/>
      <c r="M7" s="271"/>
      <c r="N7" s="272"/>
      <c r="O7" s="272"/>
      <c r="P7" s="272"/>
      <c r="Q7" s="272"/>
      <c r="R7" s="272"/>
      <c r="S7" s="272"/>
      <c r="T7" s="272"/>
      <c r="U7" s="272"/>
      <c r="V7" s="272"/>
      <c r="W7" s="272"/>
      <c r="X7" s="272"/>
      <c r="Y7" s="118"/>
      <c r="Z7" s="114"/>
      <c r="AD7" s="116" t="s">
        <v>101</v>
      </c>
      <c r="AE7" s="116"/>
      <c r="AF7" s="116"/>
      <c r="AG7" s="116"/>
      <c r="AP7" s="121"/>
      <c r="AQ7" s="116"/>
      <c r="AR7" s="116"/>
      <c r="AS7" s="122"/>
      <c r="AT7" s="123"/>
    </row>
    <row r="8" spans="1:46" ht="21.95" customHeight="1">
      <c r="H8" s="271" t="s">
        <v>7</v>
      </c>
      <c r="I8" s="271"/>
      <c r="J8" s="271"/>
      <c r="K8" s="271"/>
      <c r="L8" s="271"/>
      <c r="M8" s="271"/>
      <c r="N8" s="272"/>
      <c r="O8" s="272"/>
      <c r="P8" s="272"/>
      <c r="Q8" s="272"/>
      <c r="R8" s="272"/>
      <c r="S8" s="272"/>
      <c r="T8" s="272"/>
      <c r="U8" s="272"/>
      <c r="V8" s="272"/>
      <c r="W8" s="272"/>
      <c r="X8" s="272"/>
      <c r="Y8" s="118"/>
      <c r="AB8" s="263">
        <v>1</v>
      </c>
      <c r="AC8" s="264"/>
      <c r="AD8" s="116"/>
      <c r="AE8" s="121">
        <v>1</v>
      </c>
      <c r="AF8" s="116" t="s">
        <v>8</v>
      </c>
      <c r="AG8" s="116"/>
      <c r="AP8" s="121"/>
      <c r="AQ8" s="116"/>
      <c r="AR8" s="116"/>
      <c r="AS8" s="122"/>
      <c r="AT8" s="123"/>
    </row>
    <row r="9" spans="1:46" ht="21.95" customHeight="1" thickBot="1">
      <c r="H9" s="271" t="s">
        <v>30</v>
      </c>
      <c r="I9" s="271"/>
      <c r="J9" s="271"/>
      <c r="K9" s="271"/>
      <c r="L9" s="271"/>
      <c r="M9" s="271"/>
      <c r="N9" s="273"/>
      <c r="O9" s="273"/>
      <c r="P9" s="273"/>
      <c r="Q9" s="273"/>
      <c r="R9" s="273"/>
      <c r="S9" s="128"/>
      <c r="T9" s="273"/>
      <c r="U9" s="273"/>
      <c r="V9" s="273"/>
      <c r="W9" s="273"/>
      <c r="X9" s="273"/>
      <c r="Y9" s="118"/>
      <c r="AB9" s="265"/>
      <c r="AC9" s="266"/>
      <c r="AD9" s="116"/>
      <c r="AE9" s="121"/>
      <c r="AF9" s="116"/>
      <c r="AG9" s="116"/>
      <c r="AP9" s="121"/>
      <c r="AQ9" s="116"/>
      <c r="AR9" s="116"/>
      <c r="AS9" s="122"/>
      <c r="AT9" s="123"/>
    </row>
    <row r="10" spans="1:46" ht="21.95" customHeight="1">
      <c r="G10" s="129" t="s">
        <v>67</v>
      </c>
      <c r="H10" s="118" t="s">
        <v>6</v>
      </c>
      <c r="I10" s="118"/>
      <c r="J10" s="118"/>
      <c r="K10" s="118"/>
      <c r="L10" s="118"/>
      <c r="M10" s="118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118"/>
      <c r="Z10" s="114" t="s">
        <v>28</v>
      </c>
      <c r="AP10" s="121"/>
      <c r="AQ10" s="116"/>
      <c r="AR10" s="116"/>
      <c r="AS10" s="122"/>
      <c r="AT10" s="123"/>
    </row>
    <row r="11" spans="1:46" ht="21.95" customHeight="1">
      <c r="H11" s="118" t="s">
        <v>68</v>
      </c>
      <c r="I11" s="118"/>
      <c r="J11" s="118"/>
      <c r="K11" s="118"/>
      <c r="L11" s="118"/>
      <c r="M11" s="118"/>
      <c r="N11" s="130"/>
      <c r="O11" s="130"/>
      <c r="P11" s="130"/>
      <c r="Q11" s="130"/>
      <c r="R11" s="130"/>
      <c r="S11" s="128"/>
      <c r="T11" s="273"/>
      <c r="U11" s="273"/>
      <c r="V11" s="273"/>
      <c r="W11" s="273"/>
      <c r="X11" s="273"/>
      <c r="Y11" s="118"/>
      <c r="AA11" s="287" t="s">
        <v>29</v>
      </c>
      <c r="AB11" s="287"/>
      <c r="AC11" s="253">
        <f>'別紙１（単体）'!AC11:AG12</f>
        <v>46315</v>
      </c>
      <c r="AD11" s="253"/>
      <c r="AE11" s="253"/>
      <c r="AF11" s="253"/>
      <c r="AG11" s="253"/>
      <c r="AP11" s="121"/>
      <c r="AQ11" s="116"/>
      <c r="AR11" s="116"/>
      <c r="AS11" s="122"/>
      <c r="AT11" s="123"/>
    </row>
    <row r="12" spans="1:46" ht="21.95" customHeight="1">
      <c r="AA12" s="287"/>
      <c r="AB12" s="287"/>
      <c r="AC12" s="253"/>
      <c r="AD12" s="253"/>
      <c r="AE12" s="253"/>
      <c r="AF12" s="253"/>
      <c r="AG12" s="253"/>
      <c r="AP12" s="121"/>
      <c r="AQ12" s="116"/>
      <c r="AR12" s="116"/>
      <c r="AS12" s="122"/>
      <c r="AT12" s="123"/>
    </row>
    <row r="13" spans="1:46" ht="17.25" customHeight="1">
      <c r="A13" s="116"/>
      <c r="B13" s="288">
        <f>AC11</f>
        <v>46315</v>
      </c>
      <c r="C13" s="288"/>
      <c r="D13" s="288"/>
      <c r="E13" s="288"/>
      <c r="F13" s="288"/>
      <c r="G13" s="288"/>
      <c r="H13" s="289" t="str">
        <f>"に開札予定の次の"&amp;IF(AB2=1,AF2,AF3)&amp;"について、落札者となった"</f>
        <v>に開札予定の次の工事について、落札者となった</v>
      </c>
      <c r="I13" s="289"/>
      <c r="J13" s="289"/>
      <c r="K13" s="289"/>
      <c r="L13" s="289"/>
      <c r="M13" s="289"/>
      <c r="N13" s="289"/>
      <c r="O13" s="289"/>
      <c r="P13" s="289"/>
      <c r="Q13" s="289"/>
      <c r="R13" s="289"/>
      <c r="S13" s="289"/>
      <c r="T13" s="289"/>
      <c r="U13" s="289"/>
      <c r="V13" s="289"/>
      <c r="W13" s="289"/>
      <c r="X13" s="289"/>
      <c r="Y13" s="289"/>
    </row>
    <row r="14" spans="1:46" ht="21.95" customHeight="1">
      <c r="A14" s="131" t="s">
        <v>20</v>
      </c>
      <c r="B14" s="116"/>
      <c r="C14" s="116"/>
      <c r="D14" s="116"/>
      <c r="E14" s="116"/>
      <c r="F14" s="116"/>
      <c r="G14" s="116"/>
      <c r="AH14" s="132"/>
      <c r="AI14" s="132"/>
      <c r="AJ14" s="127"/>
      <c r="AK14" s="127"/>
      <c r="AL14" s="127"/>
      <c r="AM14" s="127"/>
      <c r="AN14" s="127"/>
      <c r="AO14" s="127"/>
    </row>
    <row r="15" spans="1:46" ht="12.75" customHeight="1">
      <c r="A15" s="133"/>
      <c r="B15" s="134"/>
      <c r="C15" s="134"/>
      <c r="D15" s="134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5"/>
      <c r="AH15" s="132"/>
      <c r="AI15" s="132"/>
      <c r="AJ15" s="127"/>
      <c r="AK15" s="127"/>
      <c r="AL15" s="127"/>
      <c r="AM15" s="127"/>
      <c r="AN15" s="127"/>
      <c r="AO15" s="127"/>
    </row>
    <row r="16" spans="1:46" ht="21.95" customHeight="1">
      <c r="A16" s="137" t="s">
        <v>12</v>
      </c>
      <c r="B16" s="298" t="s">
        <v>10</v>
      </c>
      <c r="C16" s="298"/>
      <c r="D16" s="298"/>
      <c r="E16" s="138" t="s">
        <v>11</v>
      </c>
      <c r="F16" s="139" t="s">
        <v>12</v>
      </c>
      <c r="G16" s="299"/>
      <c r="H16" s="299"/>
      <c r="I16" s="299"/>
      <c r="J16" s="139" t="s">
        <v>11</v>
      </c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1"/>
      <c r="AA16" s="116"/>
      <c r="AB16" s="116"/>
      <c r="AC16" s="116"/>
      <c r="AD16" s="116"/>
      <c r="AE16" s="116"/>
      <c r="AF16" s="116"/>
      <c r="AG16" s="116"/>
      <c r="AH16" s="116"/>
      <c r="AI16" s="116"/>
      <c r="AM16" s="142" t="s">
        <v>42</v>
      </c>
      <c r="AN16" s="143"/>
      <c r="AO16" s="143"/>
      <c r="AP16" s="144"/>
      <c r="AQ16" s="143"/>
      <c r="AR16" s="145"/>
    </row>
    <row r="17" spans="1:47" ht="21.95" customHeight="1">
      <c r="A17" s="146"/>
      <c r="B17" s="298" t="str">
        <f>IF(AB2=1,"工事名","業務名")</f>
        <v>工事名</v>
      </c>
      <c r="C17" s="298"/>
      <c r="D17" s="298"/>
      <c r="E17" s="141"/>
      <c r="F17" s="140"/>
      <c r="G17" s="300"/>
      <c r="H17" s="300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141"/>
      <c r="Z17" s="116" t="s">
        <v>41</v>
      </c>
      <c r="AA17" s="116"/>
      <c r="AB17" s="116"/>
      <c r="AC17" s="116"/>
      <c r="AD17" s="120"/>
      <c r="AE17" s="120"/>
      <c r="AF17" s="120"/>
      <c r="AG17" s="120"/>
      <c r="AH17" s="120"/>
      <c r="AI17" s="120"/>
      <c r="AJ17" s="127"/>
      <c r="AK17" s="127"/>
      <c r="AL17" s="127"/>
      <c r="AM17" s="147"/>
      <c r="AN17" s="148"/>
      <c r="AO17" s="149"/>
      <c r="AP17" s="150" t="s">
        <v>27</v>
      </c>
      <c r="AQ17" s="151" t="str">
        <f>VLOOKUP(AR17,AP2:AQ12,2,1)</f>
        <v>北海道警察本部</v>
      </c>
      <c r="AR17" s="152">
        <f>AB5</f>
        <v>10</v>
      </c>
    </row>
    <row r="18" spans="1:47" ht="12.75" customHeight="1">
      <c r="A18" s="153"/>
      <c r="B18" s="154"/>
      <c r="C18" s="154"/>
      <c r="D18" s="154"/>
      <c r="E18" s="155"/>
      <c r="F18" s="156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5"/>
      <c r="AA18" s="116"/>
      <c r="AB18" s="116"/>
      <c r="AC18" s="116"/>
      <c r="AD18" s="120"/>
      <c r="AE18" s="120"/>
      <c r="AF18" s="120"/>
      <c r="AG18" s="120"/>
      <c r="AH18" s="120"/>
      <c r="AI18" s="120"/>
      <c r="AJ18" s="127"/>
      <c r="AK18" s="127"/>
      <c r="AL18" s="127"/>
      <c r="AM18" s="147"/>
      <c r="AN18" s="142"/>
      <c r="AO18" s="158"/>
      <c r="AP18" s="159" t="s">
        <v>29</v>
      </c>
      <c r="AQ18" s="160" t="str">
        <f>MONTH(AC11)&amp;"月"&amp;DAY(AC11)&amp;"日"</f>
        <v>10月20日</v>
      </c>
      <c r="AR18" s="161"/>
    </row>
    <row r="19" spans="1:47" ht="12.75" customHeight="1">
      <c r="A19" s="146"/>
      <c r="B19" s="162"/>
      <c r="C19" s="162"/>
      <c r="D19" s="162"/>
      <c r="E19" s="141"/>
      <c r="F19" s="13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35"/>
      <c r="AJ19" s="164"/>
      <c r="AK19" s="164"/>
      <c r="AL19" s="164"/>
      <c r="AM19" s="165"/>
      <c r="AN19" s="142"/>
      <c r="AO19" s="166"/>
      <c r="AP19" s="159" t="s">
        <v>10</v>
      </c>
      <c r="AQ19" s="167">
        <f>G16</f>
        <v>0</v>
      </c>
      <c r="AR19" s="161"/>
    </row>
    <row r="20" spans="1:47" ht="21.95" customHeight="1">
      <c r="A20" s="146"/>
      <c r="B20" s="301" t="s">
        <v>79</v>
      </c>
      <c r="C20" s="301"/>
      <c r="D20" s="301"/>
      <c r="E20" s="141"/>
      <c r="F20" s="146"/>
      <c r="G20" s="168"/>
      <c r="H20" s="169" t="s">
        <v>22</v>
      </c>
      <c r="I20" s="169"/>
      <c r="J20" s="169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41"/>
      <c r="Z20" s="283" t="s">
        <v>23</v>
      </c>
      <c r="AA20" s="284"/>
      <c r="AB20" s="284"/>
      <c r="AC20" s="284"/>
      <c r="AD20" s="284"/>
      <c r="AE20" s="284"/>
      <c r="AF20" s="284"/>
      <c r="AG20" s="284"/>
      <c r="AH20" s="284"/>
      <c r="AJ20" s="164"/>
      <c r="AK20" s="164"/>
      <c r="AL20" s="164"/>
      <c r="AM20" s="165"/>
      <c r="AN20" s="142"/>
      <c r="AO20" s="166"/>
      <c r="AP20" s="159" t="s">
        <v>45</v>
      </c>
      <c r="AQ20" s="171">
        <f>N8</f>
        <v>0</v>
      </c>
      <c r="AR20" s="161"/>
    </row>
    <row r="21" spans="1:47" ht="21.95" customHeight="1">
      <c r="A21" s="146"/>
      <c r="B21" s="301"/>
      <c r="C21" s="301"/>
      <c r="D21" s="301"/>
      <c r="E21" s="141"/>
      <c r="F21" s="146"/>
      <c r="G21" s="168"/>
      <c r="H21" s="169" t="s">
        <v>25</v>
      </c>
      <c r="I21" s="169"/>
      <c r="J21" s="169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41"/>
      <c r="Z21" s="283"/>
      <c r="AA21" s="284"/>
      <c r="AB21" s="284"/>
      <c r="AC21" s="284"/>
      <c r="AD21" s="284"/>
      <c r="AE21" s="284"/>
      <c r="AF21" s="284"/>
      <c r="AG21" s="284"/>
      <c r="AH21" s="284"/>
      <c r="AI21" s="172"/>
      <c r="AJ21" s="164"/>
      <c r="AK21" s="164"/>
      <c r="AL21" s="164"/>
      <c r="AM21" s="116"/>
      <c r="AN21" s="173"/>
      <c r="AO21" s="174"/>
      <c r="AP21" s="175" t="s">
        <v>61</v>
      </c>
      <c r="AQ21" s="176" t="s">
        <v>77</v>
      </c>
      <c r="AR21" s="177"/>
    </row>
    <row r="22" spans="1:47" ht="21.95" customHeight="1">
      <c r="A22" s="146"/>
      <c r="B22" s="178"/>
      <c r="C22" s="178"/>
      <c r="D22" s="178"/>
      <c r="E22" s="141"/>
      <c r="F22" s="146"/>
      <c r="G22" s="179"/>
      <c r="H22" s="169" t="s">
        <v>58</v>
      </c>
      <c r="I22" s="169"/>
      <c r="J22" s="169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41"/>
      <c r="Z22" s="180"/>
      <c r="AA22" s="172"/>
      <c r="AB22" s="172"/>
      <c r="AC22" s="172"/>
      <c r="AD22" s="172"/>
      <c r="AE22" s="172"/>
      <c r="AF22" s="172"/>
      <c r="AG22" s="172"/>
      <c r="AH22" s="172"/>
      <c r="AI22" s="172"/>
      <c r="AM22" s="181"/>
    </row>
    <row r="23" spans="1:47" ht="21.95" customHeight="1">
      <c r="A23" s="146"/>
      <c r="B23" s="178"/>
      <c r="C23" s="302" t="s">
        <v>84</v>
      </c>
      <c r="D23" s="302"/>
      <c r="E23" s="303"/>
      <c r="F23" s="290" t="s">
        <v>68</v>
      </c>
      <c r="G23" s="291"/>
      <c r="H23" s="304"/>
      <c r="I23" s="305"/>
      <c r="J23" s="305"/>
      <c r="K23" s="305"/>
      <c r="L23" s="305"/>
      <c r="M23" s="308" t="s">
        <v>83</v>
      </c>
      <c r="N23" s="293"/>
      <c r="O23" s="293"/>
      <c r="P23" s="293"/>
      <c r="Q23" s="293"/>
      <c r="R23" s="293"/>
      <c r="S23" s="293"/>
      <c r="T23" s="293"/>
      <c r="U23" s="293"/>
      <c r="V23" s="293"/>
      <c r="W23" s="293"/>
      <c r="X23" s="294"/>
      <c r="Y23" s="141"/>
      <c r="Z23" s="116"/>
      <c r="AA23" s="282" t="s">
        <v>80</v>
      </c>
      <c r="AB23" s="282"/>
      <c r="AC23" s="282"/>
      <c r="AD23" s="282"/>
      <c r="AE23" s="282"/>
      <c r="AF23" s="282"/>
      <c r="AG23" s="282"/>
      <c r="AH23" s="116"/>
      <c r="AI23" s="116"/>
      <c r="AN23" s="182"/>
      <c r="AO23" s="182"/>
      <c r="AP23" s="182"/>
      <c r="AQ23" s="182"/>
      <c r="AR23" s="182"/>
      <c r="AS23" s="183"/>
      <c r="AT23" s="183"/>
      <c r="AU23" s="116"/>
    </row>
    <row r="24" spans="1:47" ht="12.75" customHeight="1">
      <c r="A24" s="146"/>
      <c r="B24" s="178"/>
      <c r="C24" s="302"/>
      <c r="D24" s="302"/>
      <c r="E24" s="303"/>
      <c r="F24" s="292"/>
      <c r="G24" s="291"/>
      <c r="H24" s="306"/>
      <c r="I24" s="307"/>
      <c r="J24" s="307"/>
      <c r="K24" s="307"/>
      <c r="L24" s="307"/>
      <c r="M24" s="308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6"/>
      <c r="Y24" s="141"/>
      <c r="Z24" s="184"/>
      <c r="AA24" s="282"/>
      <c r="AB24" s="282"/>
      <c r="AC24" s="282"/>
      <c r="AD24" s="282"/>
      <c r="AE24" s="282"/>
      <c r="AF24" s="282"/>
      <c r="AG24" s="282"/>
      <c r="AH24" s="116"/>
      <c r="AI24" s="116"/>
      <c r="AN24" s="182"/>
      <c r="AO24" s="182"/>
      <c r="AP24" s="182"/>
      <c r="AQ24" s="182"/>
      <c r="AR24" s="182"/>
      <c r="AS24" s="183"/>
      <c r="AT24" s="183"/>
      <c r="AU24" s="116"/>
    </row>
    <row r="25" spans="1:47" ht="12.75" customHeight="1">
      <c r="A25" s="146"/>
      <c r="B25" s="178"/>
      <c r="C25" s="178"/>
      <c r="D25" s="178"/>
      <c r="E25" s="141"/>
      <c r="F25" s="140"/>
      <c r="G25" s="179"/>
      <c r="H25" s="169"/>
      <c r="I25" s="169"/>
      <c r="J25" s="169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41"/>
      <c r="Z25" s="184"/>
      <c r="AA25" s="282"/>
      <c r="AB25" s="282"/>
      <c r="AC25" s="282"/>
      <c r="AD25" s="282"/>
      <c r="AE25" s="282"/>
      <c r="AF25" s="282"/>
      <c r="AG25" s="282"/>
      <c r="AH25" s="116"/>
      <c r="AI25" s="116"/>
      <c r="AN25" s="182"/>
      <c r="AO25" s="182"/>
      <c r="AP25" s="182"/>
      <c r="AQ25" s="182"/>
      <c r="AR25" s="182"/>
      <c r="AS25" s="183"/>
      <c r="AT25" s="183"/>
      <c r="AU25" s="116"/>
    </row>
    <row r="26" spans="1:47" ht="12.75" customHeight="1">
      <c r="A26" s="146"/>
      <c r="B26" s="185"/>
      <c r="C26" s="302" t="s">
        <v>85</v>
      </c>
      <c r="D26" s="302"/>
      <c r="E26" s="303"/>
      <c r="F26" s="290" t="s">
        <v>68</v>
      </c>
      <c r="G26" s="291"/>
      <c r="H26" s="304"/>
      <c r="I26" s="305"/>
      <c r="J26" s="305"/>
      <c r="K26" s="305"/>
      <c r="L26" s="305"/>
      <c r="M26" s="308" t="s">
        <v>83</v>
      </c>
      <c r="N26" s="293"/>
      <c r="O26" s="293"/>
      <c r="P26" s="293"/>
      <c r="Q26" s="293"/>
      <c r="R26" s="293"/>
      <c r="S26" s="293"/>
      <c r="T26" s="293"/>
      <c r="U26" s="293"/>
      <c r="V26" s="293"/>
      <c r="W26" s="293"/>
      <c r="X26" s="294"/>
      <c r="Y26" s="141"/>
      <c r="Z26" s="184"/>
      <c r="AA26" s="282"/>
      <c r="AB26" s="282"/>
      <c r="AC26" s="282"/>
      <c r="AD26" s="282"/>
      <c r="AE26" s="282"/>
      <c r="AF26" s="282"/>
      <c r="AG26" s="282"/>
      <c r="AH26" s="116"/>
      <c r="AI26" s="116"/>
      <c r="AN26" s="182"/>
      <c r="AO26" s="182"/>
      <c r="AP26" s="182"/>
      <c r="AQ26" s="182"/>
      <c r="AR26" s="182"/>
      <c r="AS26" s="183"/>
      <c r="AT26" s="183"/>
      <c r="AU26" s="116"/>
    </row>
    <row r="27" spans="1:47" ht="21.95" customHeight="1">
      <c r="A27" s="146"/>
      <c r="B27" s="186"/>
      <c r="C27" s="302"/>
      <c r="D27" s="302"/>
      <c r="E27" s="303"/>
      <c r="F27" s="292"/>
      <c r="G27" s="291"/>
      <c r="H27" s="306"/>
      <c r="I27" s="307"/>
      <c r="J27" s="307"/>
      <c r="K27" s="307"/>
      <c r="L27" s="307"/>
      <c r="M27" s="308"/>
      <c r="N27" s="295"/>
      <c r="O27" s="295"/>
      <c r="P27" s="295"/>
      <c r="Q27" s="295"/>
      <c r="R27" s="295"/>
      <c r="S27" s="295"/>
      <c r="T27" s="295"/>
      <c r="U27" s="295"/>
      <c r="V27" s="295"/>
      <c r="W27" s="295"/>
      <c r="X27" s="296"/>
      <c r="Y27" s="141"/>
      <c r="Z27" s="184"/>
      <c r="AA27" s="282"/>
      <c r="AB27" s="282"/>
      <c r="AC27" s="282"/>
      <c r="AD27" s="282"/>
      <c r="AE27" s="282"/>
      <c r="AF27" s="282"/>
      <c r="AG27" s="282"/>
      <c r="AH27" s="116"/>
      <c r="AI27" s="116"/>
      <c r="AM27" s="297" t="s">
        <v>35</v>
      </c>
      <c r="AN27" s="297"/>
      <c r="AO27" s="297"/>
      <c r="AP27" s="297"/>
      <c r="AQ27" s="297"/>
      <c r="AR27" s="297"/>
      <c r="AS27" s="183"/>
      <c r="AT27" s="183"/>
      <c r="AU27" s="116"/>
    </row>
    <row r="28" spans="1:47" ht="12.75" customHeight="1">
      <c r="A28" s="153"/>
      <c r="B28" s="156"/>
      <c r="C28" s="156"/>
      <c r="D28" s="156"/>
      <c r="E28" s="155"/>
      <c r="F28" s="153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5"/>
      <c r="Z28" s="184"/>
      <c r="AA28" s="187"/>
      <c r="AB28" s="187"/>
      <c r="AC28" s="187"/>
      <c r="AD28" s="187"/>
      <c r="AE28" s="187"/>
      <c r="AF28" s="187"/>
      <c r="AG28" s="187"/>
      <c r="AH28" s="116"/>
      <c r="AI28" s="116"/>
      <c r="AM28" s="297"/>
      <c r="AN28" s="297"/>
      <c r="AO28" s="297"/>
      <c r="AP28" s="297"/>
      <c r="AQ28" s="297"/>
      <c r="AR28" s="297"/>
      <c r="AS28" s="183"/>
      <c r="AT28" s="183"/>
      <c r="AU28" s="116"/>
    </row>
    <row r="29" spans="1:47" ht="12.75" customHeight="1">
      <c r="A29" s="309" t="s">
        <v>13</v>
      </c>
      <c r="B29" s="310"/>
      <c r="C29" s="133"/>
      <c r="D29" s="136"/>
      <c r="E29" s="135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5"/>
      <c r="AM29" s="285" t="s">
        <v>34</v>
      </c>
      <c r="AN29" s="285"/>
      <c r="AO29" s="285"/>
      <c r="AP29" s="285"/>
      <c r="AQ29" s="285"/>
      <c r="AR29" s="285"/>
      <c r="AS29" s="183"/>
      <c r="AT29" s="183"/>
      <c r="AU29" s="116"/>
    </row>
    <row r="30" spans="1:47" ht="21.95" customHeight="1">
      <c r="A30" s="311"/>
      <c r="B30" s="312"/>
      <c r="C30" s="315" t="s">
        <v>15</v>
      </c>
      <c r="D30" s="316"/>
      <c r="E30" s="317"/>
      <c r="F30" s="315" t="s">
        <v>16</v>
      </c>
      <c r="G30" s="316"/>
      <c r="H30" s="316"/>
      <c r="I30" s="316"/>
      <c r="J30" s="318"/>
      <c r="K30" s="318"/>
      <c r="L30" s="318"/>
      <c r="M30" s="318"/>
      <c r="N30" s="318"/>
      <c r="O30" s="318"/>
      <c r="P30" s="318"/>
      <c r="Q30" s="318"/>
      <c r="R30" s="318"/>
      <c r="S30" s="318"/>
      <c r="T30" s="318"/>
      <c r="U30" s="318"/>
      <c r="V30" s="318"/>
      <c r="W30" s="318"/>
      <c r="X30" s="318"/>
      <c r="Y30" s="188"/>
      <c r="AM30" s="285"/>
      <c r="AN30" s="285"/>
      <c r="AO30" s="285"/>
      <c r="AP30" s="285"/>
      <c r="AQ30" s="285"/>
      <c r="AR30" s="285"/>
      <c r="AS30" s="183"/>
      <c r="AT30" s="183"/>
      <c r="AU30" s="116"/>
    </row>
    <row r="31" spans="1:47" ht="21.95" customHeight="1">
      <c r="A31" s="311"/>
      <c r="B31" s="312"/>
      <c r="C31" s="315"/>
      <c r="D31" s="316"/>
      <c r="E31" s="317"/>
      <c r="F31" s="315" t="s">
        <v>53</v>
      </c>
      <c r="G31" s="316"/>
      <c r="H31" s="316"/>
      <c r="I31" s="316"/>
      <c r="J31" s="319"/>
      <c r="K31" s="319"/>
      <c r="L31" s="319"/>
      <c r="M31" s="319"/>
      <c r="N31" s="319"/>
      <c r="O31" s="186" t="s">
        <v>54</v>
      </c>
      <c r="P31" s="320"/>
      <c r="Q31" s="320"/>
      <c r="R31" s="320"/>
      <c r="S31" s="320"/>
      <c r="T31" s="320"/>
      <c r="U31" s="320"/>
      <c r="V31" s="320"/>
      <c r="W31" s="320"/>
      <c r="X31" s="320"/>
      <c r="Y31" s="188"/>
      <c r="AM31" s="189" t="str">
        <f>IF(AB2=1,"工事","委託")&amp;"費内訳書とともに添付し、提出してください。"</f>
        <v>工事費内訳書とともに添付し、提出してください。</v>
      </c>
      <c r="AN31" s="116"/>
      <c r="AO31" s="116"/>
      <c r="AP31" s="121"/>
      <c r="AQ31" s="116"/>
      <c r="AR31" s="116"/>
      <c r="AS31" s="183"/>
      <c r="AT31" s="183"/>
      <c r="AU31" s="116"/>
    </row>
    <row r="32" spans="1:47" ht="21.95" customHeight="1">
      <c r="A32" s="311"/>
      <c r="B32" s="312"/>
      <c r="C32" s="315"/>
      <c r="D32" s="316"/>
      <c r="E32" s="317"/>
      <c r="F32" s="315" t="s">
        <v>17</v>
      </c>
      <c r="G32" s="316"/>
      <c r="H32" s="316"/>
      <c r="I32" s="316"/>
      <c r="J32" s="321"/>
      <c r="K32" s="321"/>
      <c r="L32" s="321"/>
      <c r="M32" s="321"/>
      <c r="N32" s="190" t="s">
        <v>14</v>
      </c>
      <c r="O32" s="321"/>
      <c r="P32" s="321"/>
      <c r="Q32" s="321"/>
      <c r="R32" s="321"/>
      <c r="S32" s="117" t="s">
        <v>14</v>
      </c>
      <c r="T32" s="275"/>
      <c r="U32" s="275"/>
      <c r="V32" s="275"/>
      <c r="W32" s="170"/>
      <c r="X32" s="170"/>
      <c r="Y32" s="188"/>
      <c r="AM32" s="116" t="s">
        <v>38</v>
      </c>
      <c r="AN32" s="191"/>
      <c r="AO32" s="191"/>
      <c r="AP32" s="191"/>
      <c r="AQ32" s="191"/>
      <c r="AR32" s="191"/>
      <c r="AS32" s="183"/>
      <c r="AT32" s="183"/>
      <c r="AU32" s="116"/>
    </row>
    <row r="33" spans="1:47" ht="12.75" customHeight="1">
      <c r="A33" s="313"/>
      <c r="B33" s="314"/>
      <c r="C33" s="192"/>
      <c r="D33" s="193"/>
      <c r="E33" s="19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5"/>
      <c r="AM33" s="191" t="s">
        <v>39</v>
      </c>
      <c r="AN33" s="191"/>
      <c r="AO33" s="191"/>
      <c r="AP33" s="191"/>
      <c r="AQ33" s="191"/>
      <c r="AR33" s="191"/>
      <c r="AS33" s="183"/>
      <c r="AT33" s="183"/>
      <c r="AU33" s="116"/>
    </row>
    <row r="34" spans="1:47" ht="12.75" customHeight="1">
      <c r="A34" s="195"/>
      <c r="B34" s="195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AM34" s="281" t="s">
        <v>57</v>
      </c>
      <c r="AN34" s="281"/>
      <c r="AO34" s="281"/>
      <c r="AP34" s="281"/>
      <c r="AQ34" s="281"/>
      <c r="AR34" s="281"/>
      <c r="AS34" s="197"/>
      <c r="AT34" s="197"/>
      <c r="AU34" s="197"/>
    </row>
    <row r="35" spans="1:47" ht="12.75" customHeight="1">
      <c r="A35" s="198" t="s">
        <v>18</v>
      </c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AM35" s="281"/>
      <c r="AN35" s="281"/>
      <c r="AO35" s="281"/>
      <c r="AP35" s="281"/>
      <c r="AQ35" s="281"/>
      <c r="AR35" s="281"/>
      <c r="AS35" s="197"/>
      <c r="AT35" s="197"/>
      <c r="AU35" s="197"/>
    </row>
    <row r="36" spans="1:47" ht="21.95" customHeight="1">
      <c r="A36" s="198"/>
      <c r="B36" s="200" t="s">
        <v>19</v>
      </c>
      <c r="C36" s="201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AM36" s="197" t="s">
        <v>63</v>
      </c>
      <c r="AN36" s="116"/>
      <c r="AO36" s="116"/>
      <c r="AP36" s="121"/>
      <c r="AQ36" s="116"/>
      <c r="AR36" s="116"/>
      <c r="AS36" s="183"/>
      <c r="AT36" s="183"/>
      <c r="AU36" s="116"/>
    </row>
    <row r="37" spans="1:47" ht="21.95" customHeight="1">
      <c r="A37" s="198"/>
      <c r="B37" s="198"/>
      <c r="C37" s="199" t="s">
        <v>21</v>
      </c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AM37" s="116" t="s">
        <v>36</v>
      </c>
      <c r="AN37" s="116"/>
      <c r="AO37" s="116"/>
      <c r="AP37" s="121"/>
      <c r="AQ37" s="116"/>
      <c r="AR37" s="116"/>
      <c r="AS37" s="183"/>
      <c r="AT37" s="183"/>
      <c r="AU37" s="116"/>
    </row>
    <row r="38" spans="1:47" ht="21.95" customHeight="1">
      <c r="A38" s="198"/>
      <c r="B38" s="198"/>
      <c r="C38" s="199" t="s">
        <v>24</v>
      </c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AM38" s="116" t="s">
        <v>37</v>
      </c>
    </row>
    <row r="39" spans="1:47" ht="21.95" customHeight="1">
      <c r="A39" s="198"/>
      <c r="B39" s="200" t="s">
        <v>19</v>
      </c>
      <c r="C39" s="199" t="s">
        <v>66</v>
      </c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</row>
    <row r="40" spans="1:47" ht="21.95" customHeight="1">
      <c r="A40" s="198"/>
      <c r="B40" s="200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</row>
    <row r="41" spans="1:47" ht="21.95" customHeight="1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</row>
    <row r="42" spans="1:47" ht="21.95" customHeight="1"/>
    <row r="43" spans="1:47" ht="17.25" customHeight="1"/>
    <row r="44" spans="1:47" ht="17.25" customHeight="1"/>
    <row r="45" spans="1:47" ht="17.25" customHeight="1"/>
    <row r="46" spans="1:47" ht="17.25" customHeight="1"/>
    <row r="47" spans="1:47" ht="17.25" customHeight="1"/>
    <row r="48" spans="1:47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</sheetData>
  <mergeCells count="50">
    <mergeCell ref="A29:B33"/>
    <mergeCell ref="C30:E32"/>
    <mergeCell ref="F30:I30"/>
    <mergeCell ref="J30:X30"/>
    <mergeCell ref="F31:I31"/>
    <mergeCell ref="J31:N31"/>
    <mergeCell ref="P31:X31"/>
    <mergeCell ref="F32:I32"/>
    <mergeCell ref="J32:M32"/>
    <mergeCell ref="O32:R32"/>
    <mergeCell ref="T32:V32"/>
    <mergeCell ref="F26:G27"/>
    <mergeCell ref="N26:X27"/>
    <mergeCell ref="AM27:AR28"/>
    <mergeCell ref="B16:D16"/>
    <mergeCell ref="G16:I16"/>
    <mergeCell ref="B17:D17"/>
    <mergeCell ref="G17:X17"/>
    <mergeCell ref="B20:D21"/>
    <mergeCell ref="C23:E24"/>
    <mergeCell ref="H23:L24"/>
    <mergeCell ref="F23:G24"/>
    <mergeCell ref="M26:M27"/>
    <mergeCell ref="M23:M24"/>
    <mergeCell ref="N23:X24"/>
    <mergeCell ref="C26:E27"/>
    <mergeCell ref="H26:L27"/>
    <mergeCell ref="T11:X11"/>
    <mergeCell ref="N10:X10"/>
    <mergeCell ref="AA11:AB12"/>
    <mergeCell ref="B13:G13"/>
    <mergeCell ref="H13:Y13"/>
    <mergeCell ref="AM34:AR35"/>
    <mergeCell ref="AA23:AG27"/>
    <mergeCell ref="Z20:AH21"/>
    <mergeCell ref="AM29:AR30"/>
    <mergeCell ref="AC11:AG12"/>
    <mergeCell ref="A1:Y1"/>
    <mergeCell ref="AJ1:AL1"/>
    <mergeCell ref="AB2:AC3"/>
    <mergeCell ref="AJ2:AL2"/>
    <mergeCell ref="AB5:AC6"/>
    <mergeCell ref="H7:M7"/>
    <mergeCell ref="N7:X7"/>
    <mergeCell ref="AB8:AC9"/>
    <mergeCell ref="H8:M8"/>
    <mergeCell ref="N8:X8"/>
    <mergeCell ref="H9:M9"/>
    <mergeCell ref="N9:R9"/>
    <mergeCell ref="T9:X9"/>
  </mergeCells>
  <phoneticPr fontId="1"/>
  <dataValidations count="5">
    <dataValidation imeMode="off" allowBlank="1" showInputMessage="1" showErrorMessage="1" sqref="S3 U3 W3 G16:I16 T32 M26:N26 N32:O32 J32 M23:N23 AC11:AG12" xr:uid="{00000000-0002-0000-0200-000000000000}"/>
    <dataValidation type="list" allowBlank="1" showInputMessage="1" showErrorMessage="1" sqref="AB2:AD3" xr:uid="{00000000-0002-0000-0200-000001000000}">
      <formula1>$AE$2:$AE$3</formula1>
    </dataValidation>
    <dataValidation type="list" allowBlank="1" showInputMessage="1" showErrorMessage="1" sqref="AB8:AC9 AJ14:AO15" xr:uid="{00000000-0002-0000-0200-000002000000}">
      <formula1>$AE$8:$AE$9</formula1>
    </dataValidation>
    <dataValidation type="list" allowBlank="1" showInputMessage="1" showErrorMessage="1" sqref="AB5:AD6 AN5:AO6" xr:uid="{00000000-0002-0000-0200-000003000000}">
      <formula1>$AP$2:$AP$12</formula1>
    </dataValidation>
    <dataValidation type="list" allowBlank="1" showInputMessage="1" showErrorMessage="1" sqref="AD17:AD18 AF17:AI18" xr:uid="{00000000-0002-0000-0200-000004000000}">
      <formula1>#REF!</formula1>
    </dataValidation>
  </dataValidations>
  <hyperlinks>
    <hyperlink ref="AS2" r:id="rId1" xr:uid="{751BBA3F-6815-4A11-AFDF-969E722BE712}"/>
  </hyperlinks>
  <printOptions horizontalCentered="1"/>
  <pageMargins left="0.70866141732283472" right="0.70866141732283472" top="0.74803149606299213" bottom="0.47244094488188981" header="0.31496062992125984" footer="0.31496062992125984"/>
  <headerFooter>
    <oddHeader>&amp;R&amp;A</oddHeader>
  </headerFooter>
  <drawing r:id="rId3"/>
  <legacyDrawing r:id="rId4"/>
  <mc:AlternateContent xmlns:mc="http://schemas.openxmlformats.org/markup-compatibility/2006">
    <mc:Choice Requires="x14"/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A14"/>
  <sheetViews>
    <sheetView zoomScale="90" zoomScaleNormal="90" workbookViewId="0">
      <selection activeCell="I10" sqref="I10"/>
    </sheetView>
  </sheetViews>
  <sheetFormatPr defaultRowHeight="18.75"/>
  <cols>
    <col min="8" max="8" width="13.625" customWidth="1"/>
  </cols>
  <sheetData>
    <row r="2" spans="1:1" ht="45.75">
      <c r="A2" s="101" t="s">
        <v>92</v>
      </c>
    </row>
    <row r="4" spans="1:1" ht="45.75">
      <c r="A4" s="101" t="s">
        <v>93</v>
      </c>
    </row>
    <row r="5" spans="1:1" ht="18.75" customHeight="1"/>
    <row r="6" spans="1:1" ht="45.75">
      <c r="A6" s="101" t="s">
        <v>94</v>
      </c>
    </row>
    <row r="7" spans="1:1" ht="18.75" customHeight="1">
      <c r="A7" s="103"/>
    </row>
    <row r="8" spans="1:1" ht="45.75">
      <c r="A8" s="101" t="s">
        <v>95</v>
      </c>
    </row>
    <row r="10" spans="1:1" ht="44.25">
      <c r="A10" s="204" t="s">
        <v>73</v>
      </c>
    </row>
    <row r="12" spans="1:1" ht="45.75">
      <c r="A12" s="204" t="s">
        <v>96</v>
      </c>
    </row>
    <row r="14" spans="1:1" ht="44.25">
      <c r="A14" s="204" t="s">
        <v>74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rgb="FF00B0F0"/>
  </sheetPr>
  <dimension ref="A1:AV95"/>
  <sheetViews>
    <sheetView zoomScaleNormal="100" workbookViewId="0">
      <pane ySplit="12" topLeftCell="A13" activePane="bottomLeft" state="frozen"/>
      <selection activeCell="N24" sqref="N24:X25"/>
      <selection pane="bottomLeft" activeCell="AC11" sqref="AC11:AG12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64" width="3.625" style="2" customWidth="1"/>
    <col min="65" max="16384" width="9" style="2"/>
  </cols>
  <sheetData>
    <row r="1" spans="1:48" ht="21.95" customHeight="1" thickBot="1">
      <c r="A1" s="254" t="s">
        <v>78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AD1" s="45" t="s">
        <v>26</v>
      </c>
      <c r="AE1" s="45"/>
      <c r="AF1" s="45"/>
      <c r="AG1" s="45"/>
      <c r="AJ1" s="248" t="s">
        <v>32</v>
      </c>
      <c r="AK1" s="248"/>
      <c r="AL1" s="248"/>
    </row>
    <row r="2" spans="1:4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325">
        <f>IF('別紙１－②（代理人用) '!AB2:AC3="",'別紙１（単体）'!AB2:AC3,'別紙１－②（代理人用) '!AB2:AC3)</f>
        <v>1</v>
      </c>
      <c r="AC2" s="326"/>
      <c r="AD2" s="67"/>
      <c r="AE2" s="44">
        <v>1</v>
      </c>
      <c r="AF2" s="45" t="s">
        <v>3</v>
      </c>
      <c r="AG2" s="45"/>
      <c r="AJ2" s="251" t="s">
        <v>33</v>
      </c>
      <c r="AK2" s="251"/>
      <c r="AL2" s="251"/>
    </row>
    <row r="3" spans="1:48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327"/>
      <c r="AC3" s="328"/>
      <c r="AD3" s="67"/>
      <c r="AE3" s="44">
        <v>2</v>
      </c>
      <c r="AF3" s="45" t="s">
        <v>9</v>
      </c>
      <c r="AG3" s="45"/>
    </row>
    <row r="4" spans="1:48" ht="17.25" customHeight="1" thickBot="1">
      <c r="Z4" s="3"/>
      <c r="AD4" s="45" t="s">
        <v>27</v>
      </c>
      <c r="AE4" s="45"/>
      <c r="AF4" s="45"/>
      <c r="AG4" s="45"/>
    </row>
    <row r="5" spans="1:48" ht="21.95" customHeight="1">
      <c r="B5" s="45" t="str">
        <f>'別紙１（単体）'!B5</f>
        <v>北海道警察本部長　様</v>
      </c>
      <c r="AB5" s="325">
        <f>IF('別紙１－②（代理人用) '!AB5:AC6="",'別紙１（単体）'!AB5:AC6,'別紙１－②（代理人用) '!AB5:AC6)</f>
        <v>10</v>
      </c>
      <c r="AC5" s="326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</row>
    <row r="6" spans="1:48" ht="17.25" customHeight="1" thickBot="1">
      <c r="AB6" s="327"/>
      <c r="AC6" s="328"/>
      <c r="AD6" s="67"/>
      <c r="AE6" s="67"/>
      <c r="AF6" s="67"/>
      <c r="AG6" s="67"/>
      <c r="AH6" s="6"/>
      <c r="AI6" s="6"/>
      <c r="AJ6" s="6"/>
      <c r="AK6" s="6"/>
      <c r="AL6" s="6"/>
      <c r="AM6" s="6"/>
      <c r="AN6" s="48" t="s">
        <v>42</v>
      </c>
      <c r="AO6" s="67"/>
      <c r="AP6" s="44"/>
      <c r="AQ6" s="45"/>
      <c r="AR6" s="45"/>
    </row>
    <row r="7" spans="1:48" ht="21.95" customHeight="1">
      <c r="H7" s="232" t="s">
        <v>6</v>
      </c>
      <c r="I7" s="232"/>
      <c r="J7" s="232"/>
      <c r="K7" s="232"/>
      <c r="L7" s="232"/>
      <c r="M7" s="232"/>
      <c r="N7" s="323">
        <f>IF('別紙１－②（代理人用) '!N7:X7="",'別紙１（単体）'!N7:X7,'別紙１－②（代理人用) '!N7:X7)</f>
        <v>0</v>
      </c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4"/>
      <c r="Z7" s="3"/>
      <c r="AD7" s="45"/>
      <c r="AE7" s="45"/>
      <c r="AF7" s="45"/>
      <c r="AG7" s="45"/>
      <c r="AN7" s="45"/>
      <c r="AO7" s="80"/>
      <c r="AP7" s="54" t="s">
        <v>44</v>
      </c>
      <c r="AQ7" s="92" t="str">
        <f>VLOOKUP(AR7,'別紙１（単体）'!AP2:AQ12,2,1)</f>
        <v>北海道警察本部</v>
      </c>
      <c r="AR7" s="55">
        <f>AB5</f>
        <v>10</v>
      </c>
    </row>
    <row r="8" spans="1:48" ht="21.95" customHeight="1">
      <c r="H8" s="232" t="s">
        <v>7</v>
      </c>
      <c r="I8" s="232"/>
      <c r="J8" s="232"/>
      <c r="K8" s="232"/>
      <c r="L8" s="232"/>
      <c r="M8" s="232"/>
      <c r="N8" s="323">
        <f>IF('別紙１－②（代理人用) '!N8:X8="",'別紙１（単体）'!N8:X8,'別紙１－②（代理人用) '!N8:X8)</f>
        <v>0</v>
      </c>
      <c r="O8" s="323"/>
      <c r="P8" s="323"/>
      <c r="Q8" s="323"/>
      <c r="R8" s="323"/>
      <c r="S8" s="323"/>
      <c r="T8" s="323"/>
      <c r="U8" s="323"/>
      <c r="V8" s="323"/>
      <c r="W8" s="323"/>
      <c r="X8" s="323"/>
      <c r="Y8" s="4"/>
      <c r="AB8" s="112"/>
      <c r="AC8" s="112"/>
      <c r="AD8" s="45"/>
      <c r="AE8" s="44"/>
      <c r="AF8" s="45"/>
      <c r="AG8" s="45"/>
      <c r="AN8" s="45"/>
      <c r="AO8" s="81"/>
      <c r="AP8" s="57" t="s">
        <v>52</v>
      </c>
      <c r="AQ8" s="90" t="str">
        <f>MONTH(AC11)&amp;"月"&amp;DAY(AC11)&amp;"日"</f>
        <v>1月0日</v>
      </c>
      <c r="AR8" s="59"/>
    </row>
    <row r="9" spans="1:48" ht="21.95" customHeight="1">
      <c r="H9" s="232" t="s">
        <v>30</v>
      </c>
      <c r="I9" s="232"/>
      <c r="J9" s="232"/>
      <c r="K9" s="232"/>
      <c r="L9" s="232"/>
      <c r="M9" s="232"/>
      <c r="N9" s="323">
        <f>IF('別紙１－②（代理人用) '!N9:R9="",'別紙１（単体）'!N9:R9,'別紙１－②（代理人用) '!N9:R9)</f>
        <v>0</v>
      </c>
      <c r="O9" s="323"/>
      <c r="P9" s="323"/>
      <c r="Q9" s="323"/>
      <c r="R9" s="323"/>
      <c r="S9" s="10"/>
      <c r="T9" s="324">
        <f>IF('別紙１－②（代理人用) '!T9:X9="",'別紙１（単体）'!T9:X9,'別紙１－②（代理人用) '!T9:X9)</f>
        <v>0</v>
      </c>
      <c r="U9" s="324"/>
      <c r="V9" s="324"/>
      <c r="W9" s="324"/>
      <c r="X9" s="324"/>
      <c r="Y9" s="4"/>
      <c r="AB9" s="112"/>
      <c r="AC9" s="112"/>
      <c r="AD9" s="45"/>
      <c r="AE9" s="44"/>
      <c r="AF9" s="45"/>
      <c r="AG9" s="45"/>
      <c r="AN9" s="45"/>
      <c r="AO9" s="82"/>
      <c r="AP9" s="57" t="str">
        <f>B14</f>
        <v>工事番号</v>
      </c>
      <c r="AQ9" s="89">
        <f>G14</f>
        <v>0</v>
      </c>
      <c r="AR9" s="59"/>
    </row>
    <row r="10" spans="1:48" ht="21.95" customHeight="1">
      <c r="Z10" s="71" t="s">
        <v>71</v>
      </c>
      <c r="AN10" s="45"/>
      <c r="AO10" s="82"/>
      <c r="AP10" s="57" t="str">
        <f>IF(AB2=1,"受注者","受託者")</f>
        <v>受注者</v>
      </c>
      <c r="AQ10" s="58">
        <f>N8</f>
        <v>0</v>
      </c>
      <c r="AR10" s="59"/>
    </row>
    <row r="11" spans="1:48" ht="21.95" customHeight="1">
      <c r="A11" s="45"/>
      <c r="B11" s="267">
        <f>AC11</f>
        <v>0</v>
      </c>
      <c r="C11" s="267"/>
      <c r="D11" s="267"/>
      <c r="E11" s="267"/>
      <c r="F11" s="267"/>
      <c r="G11" s="267"/>
      <c r="H11" s="332" t="str">
        <f>"に契約締結した次の"&amp;IF(AB2=1,AF2,AF3)&amp;"について、"&amp;"第"&amp;AE14&amp;"回変更契約から"</f>
        <v>に契約締結した次の工事について、第１回変更契約から</v>
      </c>
      <c r="I11" s="332"/>
      <c r="J11" s="332"/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332"/>
      <c r="Y11" s="332"/>
      <c r="AA11" s="330" t="s">
        <v>46</v>
      </c>
      <c r="AB11" s="252"/>
      <c r="AC11" s="331"/>
      <c r="AD11" s="331"/>
      <c r="AE11" s="331"/>
      <c r="AF11" s="331"/>
      <c r="AG11" s="331"/>
      <c r="AN11" s="45"/>
      <c r="AO11" s="83"/>
      <c r="AP11" s="64" t="s">
        <v>61</v>
      </c>
      <c r="AQ11" s="62" t="s">
        <v>78</v>
      </c>
      <c r="AR11" s="84"/>
    </row>
    <row r="12" spans="1:48" ht="21.95" customHeight="1">
      <c r="A12" s="68" t="s">
        <v>47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AA12" s="252"/>
      <c r="AB12" s="252"/>
      <c r="AC12" s="331"/>
      <c r="AD12" s="331"/>
      <c r="AE12" s="331"/>
      <c r="AF12" s="331"/>
      <c r="AG12" s="331"/>
    </row>
    <row r="13" spans="1:48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8" ht="21.95" customHeight="1">
      <c r="A14" s="16" t="s">
        <v>12</v>
      </c>
      <c r="B14" s="244" t="str">
        <f>IF(AB2=1,"工事番号","業務番号")</f>
        <v>工事番号</v>
      </c>
      <c r="C14" s="244"/>
      <c r="D14" s="244"/>
      <c r="E14" s="17" t="s">
        <v>11</v>
      </c>
      <c r="F14" s="18" t="s">
        <v>12</v>
      </c>
      <c r="G14" s="333">
        <f>IF('別紙１－②（代理人用) '!G16:I16="",'別紙１（単体）'!G14:I14,'別紙１－②（代理人用) '!G16:I16)</f>
        <v>0</v>
      </c>
      <c r="H14" s="333"/>
      <c r="I14" s="333"/>
      <c r="J14" s="18" t="s">
        <v>11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A14" s="45" t="s">
        <v>49</v>
      </c>
      <c r="AE14" s="79" t="s">
        <v>51</v>
      </c>
      <c r="AF14" s="71" t="s">
        <v>50</v>
      </c>
      <c r="AI14" s="15"/>
      <c r="AJ14" s="6"/>
      <c r="AK14" s="6"/>
      <c r="AL14" s="6"/>
      <c r="AM14" s="6"/>
      <c r="AN14" s="6"/>
      <c r="AO14" s="6"/>
    </row>
    <row r="15" spans="1:48" ht="21.95" customHeight="1">
      <c r="A15" s="21"/>
      <c r="B15" s="244" t="str">
        <f>IF(AB2=1,"工事名","業務名")</f>
        <v>工事名</v>
      </c>
      <c r="C15" s="244"/>
      <c r="D15" s="244"/>
      <c r="E15" s="20"/>
      <c r="F15" s="19"/>
      <c r="G15" s="329">
        <f>IF('別紙１－②（代理人用) '!G17:X17="",'別紙１（単体）'!G15:X15,'別紙１－②（代理人用) '!G17:X17)</f>
        <v>0</v>
      </c>
      <c r="H15" s="329"/>
      <c r="I15" s="329"/>
      <c r="J15" s="329"/>
      <c r="K15" s="329"/>
      <c r="L15" s="329"/>
      <c r="M15" s="329"/>
      <c r="N15" s="329"/>
      <c r="O15" s="329"/>
      <c r="P15" s="329"/>
      <c r="Q15" s="329"/>
      <c r="R15" s="329"/>
      <c r="S15" s="329"/>
      <c r="T15" s="329"/>
      <c r="U15" s="329"/>
      <c r="V15" s="329"/>
      <c r="W15" s="329"/>
      <c r="X15" s="329"/>
      <c r="Y15" s="20"/>
      <c r="AH15" s="15"/>
      <c r="AI15" s="15"/>
      <c r="AJ15" s="6"/>
      <c r="AK15" s="6"/>
      <c r="AL15" s="6"/>
      <c r="AM15" s="6"/>
      <c r="AN15" s="6"/>
      <c r="AO15" s="6"/>
    </row>
    <row r="16" spans="1:48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M16" s="223" t="s">
        <v>35</v>
      </c>
      <c r="AN16" s="223"/>
      <c r="AO16" s="223"/>
      <c r="AP16" s="223"/>
      <c r="AQ16" s="223"/>
      <c r="AR16" s="223"/>
      <c r="AS16" s="223"/>
      <c r="AT16" s="45"/>
      <c r="AU16" s="45"/>
      <c r="AV16" s="45"/>
    </row>
    <row r="17" spans="1:48" ht="12.75" customHeight="1">
      <c r="A17" s="235" t="s">
        <v>13</v>
      </c>
      <c r="B17" s="236"/>
      <c r="C17" s="11"/>
      <c r="D17" s="14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3"/>
      <c r="AD17" s="6"/>
      <c r="AE17" s="6"/>
      <c r="AF17" s="6"/>
      <c r="AG17" s="6"/>
      <c r="AH17" s="6"/>
      <c r="AI17" s="6"/>
      <c r="AJ17" s="6"/>
      <c r="AK17" s="6"/>
      <c r="AL17" s="6"/>
      <c r="AM17" s="223"/>
      <c r="AN17" s="223"/>
      <c r="AO17" s="223"/>
      <c r="AP17" s="223"/>
      <c r="AQ17" s="223"/>
      <c r="AR17" s="223"/>
      <c r="AS17" s="223"/>
      <c r="AT17" s="45"/>
      <c r="AU17" s="45"/>
      <c r="AV17" s="45"/>
    </row>
    <row r="18" spans="1:48" ht="21.95" customHeight="1">
      <c r="A18" s="237"/>
      <c r="B18" s="238"/>
      <c r="C18" s="243" t="s">
        <v>15</v>
      </c>
      <c r="D18" s="244"/>
      <c r="E18" s="245"/>
      <c r="F18" s="243" t="s">
        <v>16</v>
      </c>
      <c r="G18" s="244"/>
      <c r="H18" s="244"/>
      <c r="I18" s="244"/>
      <c r="J18" s="227"/>
      <c r="K18" s="227"/>
      <c r="L18" s="227"/>
      <c r="M18" s="227"/>
      <c r="N18" s="227"/>
      <c r="O18" s="227"/>
      <c r="P18" s="227"/>
      <c r="Q18" s="227"/>
      <c r="R18" s="227"/>
      <c r="S18" s="227"/>
      <c r="T18" s="227"/>
      <c r="U18" s="227"/>
      <c r="V18" s="227"/>
      <c r="W18" s="227"/>
      <c r="X18" s="227"/>
      <c r="Y18" s="37"/>
      <c r="AD18" s="6"/>
      <c r="AE18" s="6"/>
      <c r="AF18" s="6"/>
      <c r="AG18" s="6"/>
      <c r="AH18" s="6"/>
      <c r="AI18" s="6"/>
      <c r="AJ18" s="6"/>
      <c r="AK18" s="6"/>
      <c r="AL18" s="6"/>
      <c r="AM18" s="88" t="s">
        <v>48</v>
      </c>
      <c r="AN18" s="88"/>
      <c r="AO18" s="88"/>
      <c r="AP18" s="88"/>
      <c r="AQ18" s="88"/>
      <c r="AR18" s="88"/>
      <c r="AS18" s="45"/>
      <c r="AT18" s="45"/>
      <c r="AU18" s="45"/>
      <c r="AV18" s="45"/>
    </row>
    <row r="19" spans="1:48" ht="21.95" customHeight="1">
      <c r="A19" s="237"/>
      <c r="B19" s="238"/>
      <c r="C19" s="243"/>
      <c r="D19" s="244"/>
      <c r="E19" s="245"/>
      <c r="F19" s="243" t="s">
        <v>53</v>
      </c>
      <c r="G19" s="244"/>
      <c r="H19" s="244"/>
      <c r="I19" s="244"/>
      <c r="J19" s="246"/>
      <c r="K19" s="246"/>
      <c r="L19" s="246"/>
      <c r="M19" s="246"/>
      <c r="N19" s="246"/>
      <c r="O19" s="35" t="s">
        <v>54</v>
      </c>
      <c r="P19" s="247"/>
      <c r="Q19" s="247"/>
      <c r="R19" s="247"/>
      <c r="S19" s="247"/>
      <c r="T19" s="247"/>
      <c r="U19" s="247"/>
      <c r="V19" s="247"/>
      <c r="W19" s="247"/>
      <c r="X19" s="247"/>
      <c r="Y19" s="37"/>
      <c r="Z19" s="70" t="s">
        <v>69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74" t="s">
        <v>39</v>
      </c>
      <c r="AN19" s="86"/>
      <c r="AO19" s="86"/>
      <c r="AP19" s="67"/>
      <c r="AQ19" s="86"/>
      <c r="AR19" s="86"/>
      <c r="AS19" s="45"/>
      <c r="AT19" s="45"/>
      <c r="AU19" s="45"/>
      <c r="AV19" s="45"/>
    </row>
    <row r="20" spans="1:48" ht="21.95" customHeight="1">
      <c r="A20" s="237"/>
      <c r="B20" s="238"/>
      <c r="C20" s="243"/>
      <c r="D20" s="244"/>
      <c r="E20" s="245"/>
      <c r="F20" s="243" t="s">
        <v>17</v>
      </c>
      <c r="G20" s="244"/>
      <c r="H20" s="244"/>
      <c r="I20" s="244"/>
      <c r="J20" s="249"/>
      <c r="K20" s="249"/>
      <c r="L20" s="249"/>
      <c r="M20" s="249"/>
      <c r="N20" s="38" t="s">
        <v>14</v>
      </c>
      <c r="O20" s="249"/>
      <c r="P20" s="249"/>
      <c r="Q20" s="249"/>
      <c r="R20" s="249"/>
      <c r="S20" s="1" t="s">
        <v>14</v>
      </c>
      <c r="T20" s="248"/>
      <c r="U20" s="248"/>
      <c r="V20" s="248"/>
      <c r="W20" s="28"/>
      <c r="X20" s="28"/>
      <c r="Y20" s="37"/>
      <c r="Z20" s="30" t="s">
        <v>70</v>
      </c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74" t="s">
        <v>57</v>
      </c>
      <c r="AN20" s="86"/>
      <c r="AO20" s="86"/>
      <c r="AP20" s="67"/>
      <c r="AQ20" s="86"/>
      <c r="AR20" s="86"/>
      <c r="AS20" s="45"/>
      <c r="AT20" s="45"/>
      <c r="AU20" s="45"/>
      <c r="AV20" s="45"/>
    </row>
    <row r="21" spans="1:48" ht="12.75" customHeight="1">
      <c r="A21" s="239"/>
      <c r="B21" s="240"/>
      <c r="C21" s="39"/>
      <c r="D21" s="40"/>
      <c r="E21" s="4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5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22" t="str">
        <f>"「発注機関名_当初契約日_"&amp;B14&amp;"_契約者名_変更契約に係る申出書」"</f>
        <v>「発注機関名_当初契約日_工事番号_契約者名_変更契約に係る申出書」</v>
      </c>
      <c r="AN21" s="322"/>
      <c r="AO21" s="322"/>
      <c r="AP21" s="322"/>
      <c r="AQ21" s="322"/>
      <c r="AR21" s="322"/>
      <c r="AS21" s="322"/>
      <c r="AT21" s="322"/>
      <c r="AU21" s="322"/>
      <c r="AV21" s="322"/>
    </row>
    <row r="22" spans="1:48" ht="12.75" customHeight="1">
      <c r="A22" s="42"/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3"/>
      <c r="AM22" s="322"/>
      <c r="AN22" s="322"/>
      <c r="AO22" s="322"/>
      <c r="AP22" s="322"/>
      <c r="AQ22" s="322"/>
      <c r="AR22" s="322"/>
      <c r="AS22" s="322"/>
      <c r="AT22" s="322"/>
      <c r="AU22" s="322"/>
      <c r="AV22" s="322"/>
    </row>
    <row r="23" spans="1:48" ht="21.95" customHeight="1">
      <c r="A23" s="45"/>
      <c r="B23" s="76" t="s">
        <v>18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AM23" s="45" t="s">
        <v>36</v>
      </c>
      <c r="AN23" s="87"/>
      <c r="AO23" s="87"/>
      <c r="AP23" s="87"/>
      <c r="AQ23" s="87"/>
      <c r="AR23" s="87"/>
      <c r="AS23" s="45"/>
      <c r="AT23" s="45"/>
      <c r="AU23" s="45"/>
      <c r="AV23" s="45"/>
    </row>
    <row r="24" spans="1:48" ht="21.95" customHeight="1">
      <c r="A24" s="75"/>
      <c r="B24" s="45"/>
      <c r="C24" s="67" t="s">
        <v>19</v>
      </c>
      <c r="D24" s="76" t="str">
        <f>"この申出書は、"&amp;IF(AB2=1,"工事監督員","業務担当員")&amp;"に変更契約に係る設計変更上申日を確認した上で、"</f>
        <v>この申出書は、工事監督員に変更契約に係る設計変更上申日を確認した上で、</v>
      </c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AM24" s="45" t="s">
        <v>37</v>
      </c>
      <c r="AN24" s="87"/>
      <c r="AO24" s="87"/>
      <c r="AP24" s="87"/>
      <c r="AQ24" s="87"/>
      <c r="AR24" s="87"/>
      <c r="AS24" s="45"/>
      <c r="AT24" s="45"/>
      <c r="AU24" s="45"/>
      <c r="AV24" s="45"/>
    </row>
    <row r="25" spans="1:48" ht="21.95" customHeight="1">
      <c r="A25" s="75"/>
      <c r="B25" s="45"/>
      <c r="C25" s="76"/>
      <c r="D25" s="76" t="s">
        <v>64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AN25" s="36"/>
      <c r="AO25" s="36"/>
      <c r="AP25" s="36"/>
      <c r="AQ25" s="36"/>
      <c r="AR25" s="36"/>
    </row>
    <row r="26" spans="1:48" ht="12.75" customHeight="1">
      <c r="A26" s="75"/>
      <c r="B26" s="4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AN26" s="36"/>
      <c r="AO26" s="36"/>
      <c r="AP26" s="36"/>
      <c r="AQ26" s="36"/>
      <c r="AR26" s="36"/>
    </row>
    <row r="27" spans="1:48" ht="21.95" customHeight="1">
      <c r="A27" s="75"/>
      <c r="B27" s="45"/>
      <c r="C27" s="76"/>
      <c r="D27" s="2" t="s">
        <v>65</v>
      </c>
      <c r="E27" s="78"/>
      <c r="F27" s="78"/>
      <c r="H27" s="335" t="str">
        <f>IF(AB5=20,"建設部建築局計画管理課管理調整係",VLOOKUP(AB5,'別紙１（単体）'!$AP$2:$AT$12,2,1)&amp;"入札契約課予算係")</f>
        <v>北海道警察本部入札契約課予算係</v>
      </c>
      <c r="I27" s="335"/>
      <c r="J27" s="335"/>
      <c r="K27" s="335"/>
      <c r="L27" s="335"/>
      <c r="M27" s="335"/>
      <c r="N27" s="335"/>
      <c r="O27" s="335"/>
      <c r="P27" s="335"/>
      <c r="Q27" s="335"/>
      <c r="R27" s="335"/>
      <c r="S27" s="335"/>
      <c r="T27" s="335"/>
      <c r="U27" s="335"/>
      <c r="V27" s="335"/>
      <c r="W27" s="335"/>
      <c r="X27" s="335"/>
      <c r="Y27" s="76"/>
      <c r="AM27" s="36"/>
      <c r="AN27" s="36"/>
      <c r="AO27" s="36"/>
      <c r="AP27" s="36"/>
      <c r="AQ27" s="36"/>
      <c r="AR27" s="36"/>
    </row>
    <row r="28" spans="1:48" ht="21.95" customHeight="1">
      <c r="A28" s="75"/>
      <c r="B28" s="45"/>
      <c r="C28" s="76"/>
      <c r="D28" s="76" t="s">
        <v>60</v>
      </c>
      <c r="E28" s="76"/>
      <c r="F28" s="76"/>
      <c r="H28" s="334" t="str">
        <f>VLOOKUP(AB5,'別紙１（単体）'!$AP$2:$AT$12,5,1)</f>
        <v>011-251-0110</v>
      </c>
      <c r="I28" s="334"/>
      <c r="J28" s="334"/>
      <c r="K28" s="334"/>
      <c r="L28" s="334"/>
      <c r="M28" s="334"/>
      <c r="N28" s="334"/>
      <c r="O28" s="334"/>
      <c r="P28" s="334"/>
      <c r="Q28" s="334"/>
      <c r="R28" s="334"/>
      <c r="S28" s="334"/>
      <c r="T28" s="334"/>
      <c r="U28" s="334"/>
      <c r="V28" s="334"/>
      <c r="W28" s="334"/>
      <c r="X28" s="334"/>
      <c r="Y28" s="76"/>
    </row>
    <row r="29" spans="1:48" ht="21.95" customHeight="1">
      <c r="A29" s="75"/>
      <c r="B29" s="45"/>
      <c r="C29" s="76"/>
      <c r="D29" s="76" t="s">
        <v>59</v>
      </c>
      <c r="E29" s="76"/>
      <c r="F29" s="76"/>
      <c r="G29" s="76"/>
      <c r="H29" s="76"/>
      <c r="I29" s="334" t="str">
        <f>VLOOKUP(AB5,'別紙１（単体）'!$AP$2:$AT$12,4,1)</f>
        <v>sisetu-nyusatu@police.pref.hokkaido.lg.jp</v>
      </c>
      <c r="J29" s="334"/>
      <c r="K29" s="334"/>
      <c r="L29" s="334"/>
      <c r="M29" s="334"/>
      <c r="N29" s="334"/>
      <c r="O29" s="334"/>
      <c r="P29" s="334"/>
      <c r="Q29" s="334"/>
      <c r="R29" s="334"/>
      <c r="S29" s="334"/>
      <c r="T29" s="334"/>
      <c r="U29" s="334"/>
      <c r="V29" s="334"/>
      <c r="W29" s="334"/>
      <c r="X29" s="334"/>
      <c r="Y29" s="76"/>
    </row>
    <row r="30" spans="1:48" ht="21.95" customHeight="1">
      <c r="A30" s="75"/>
      <c r="B30" s="45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spans="1:48" ht="21.95" customHeight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AN31" s="36"/>
      <c r="AO31" s="36"/>
      <c r="AP31" s="36"/>
      <c r="AQ31" s="36"/>
      <c r="AR31" s="36"/>
    </row>
    <row r="32" spans="1:48" ht="21.95" customHeight="1">
      <c r="AN32" s="36"/>
      <c r="AO32" s="36"/>
      <c r="AP32" s="36"/>
      <c r="AQ32" s="36"/>
      <c r="AR32" s="36"/>
    </row>
    <row r="33" spans="40:44" ht="12.6" customHeight="1">
      <c r="AN33" s="36"/>
      <c r="AO33" s="36"/>
      <c r="AP33" s="36"/>
      <c r="AQ33" s="36"/>
      <c r="AR33" s="36"/>
    </row>
    <row r="34" spans="40:44" ht="21.95" customHeight="1">
      <c r="AN34" s="36"/>
      <c r="AO34" s="36"/>
      <c r="AP34" s="36"/>
      <c r="AQ34" s="36"/>
      <c r="AR34" s="36"/>
    </row>
    <row r="35" spans="40:44" ht="21.95" customHeight="1">
      <c r="AN35" s="36"/>
      <c r="AO35" s="36"/>
      <c r="AP35" s="36"/>
      <c r="AQ35" s="36"/>
      <c r="AR35" s="36"/>
    </row>
    <row r="36" spans="40:44" ht="21.95" customHeight="1">
      <c r="AN36" s="36"/>
      <c r="AO36" s="36"/>
      <c r="AP36" s="36"/>
      <c r="AQ36" s="36"/>
      <c r="AR36" s="36"/>
    </row>
    <row r="37" spans="40:44" ht="21.95" customHeight="1">
      <c r="AN37" s="36"/>
      <c r="AO37" s="36"/>
      <c r="AP37" s="36"/>
      <c r="AQ37" s="36"/>
      <c r="AR37" s="36"/>
    </row>
    <row r="38" spans="40:44" ht="12.75" customHeight="1"/>
    <row r="39" spans="40:44" ht="21.95" customHeight="1"/>
    <row r="40" spans="40:44" ht="21.95" customHeight="1"/>
    <row r="41" spans="40:44" ht="21.95" customHeight="1"/>
    <row r="42" spans="40:44" ht="21.95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6">
    <mergeCell ref="I29:X29"/>
    <mergeCell ref="O20:R20"/>
    <mergeCell ref="T20:V20"/>
    <mergeCell ref="A17:B21"/>
    <mergeCell ref="C18:E20"/>
    <mergeCell ref="F18:I18"/>
    <mergeCell ref="J18:X18"/>
    <mergeCell ref="F19:I19"/>
    <mergeCell ref="J19:N19"/>
    <mergeCell ref="P19:X19"/>
    <mergeCell ref="F20:I20"/>
    <mergeCell ref="J20:M20"/>
    <mergeCell ref="H27:X27"/>
    <mergeCell ref="H28:X28"/>
    <mergeCell ref="AA11:AB12"/>
    <mergeCell ref="AC11:AG12"/>
    <mergeCell ref="B11:G11"/>
    <mergeCell ref="H11:Y11"/>
    <mergeCell ref="B14:D14"/>
    <mergeCell ref="G14:I14"/>
    <mergeCell ref="AM16:AS17"/>
    <mergeCell ref="AM21:AV22"/>
    <mergeCell ref="A1:Y1"/>
    <mergeCell ref="H9:M9"/>
    <mergeCell ref="N9:R9"/>
    <mergeCell ref="T9:X9"/>
    <mergeCell ref="AJ1:AL1"/>
    <mergeCell ref="AB2:AC3"/>
    <mergeCell ref="AJ2:AL2"/>
    <mergeCell ref="AB5:AC6"/>
    <mergeCell ref="H7:M7"/>
    <mergeCell ref="N7:X7"/>
    <mergeCell ref="H8:M8"/>
    <mergeCell ref="N8:X8"/>
    <mergeCell ref="B15:D15"/>
    <mergeCell ref="G15:X15"/>
  </mergeCells>
  <phoneticPr fontId="1"/>
  <dataValidations count="6">
    <dataValidation type="list" allowBlank="1" showInputMessage="1" showErrorMessage="1" sqref="AD17:AD18 AF17:AG18" xr:uid="{00000000-0002-0000-0400-000000000000}">
      <formula1>#REF!</formula1>
    </dataValidation>
    <dataValidation type="list" allowBlank="1" showInputMessage="1" showErrorMessage="1" sqref="AO14:AO15" xr:uid="{00000000-0002-0000-0400-000001000000}">
      <formula1>$AE$8:$AE$9</formula1>
    </dataValidation>
    <dataValidation type="list" allowBlank="1" showInputMessage="1" showErrorMessage="1" sqref="AD2:AD3" xr:uid="{00000000-0002-0000-0400-000002000000}">
      <formula1>$AE$2:$AE$3</formula1>
    </dataValidation>
    <dataValidation imeMode="off" allowBlank="1" showInputMessage="1" showErrorMessage="1" sqref="S3 U3 W3 G14:I14 N20:O20 J20 T20 AC11:AG12" xr:uid="{00000000-0002-0000-0400-000003000000}"/>
    <dataValidation imeMode="on" allowBlank="1" showInputMessage="1" showErrorMessage="1" sqref="AE14" xr:uid="{00000000-0002-0000-0400-000004000000}"/>
    <dataValidation type="list" allowBlank="1" showInputMessage="1" showErrorMessage="1" sqref="AD5:AD6 AF5:AF6 AN5 AO5:AO6" xr:uid="{00000000-0002-0000-0400-000005000000}">
      <formula1>$AP$2:$AP$12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headerFooter>
    <oddHeader>&amp;R&amp;A</oddHeader>
  </headerFooter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別紙１（単体）</vt:lpstr>
      <vt:lpstr>←単体で入札参加。どちらかに入力→</vt:lpstr>
      <vt:lpstr>別紙１－②（代理人用) </vt:lpstr>
      <vt:lpstr>変更契約から紙契約希望→</vt:lpstr>
      <vt:lpstr>別紙２（変更契約）</vt:lpstr>
      <vt:lpstr>←単体で入札参加。どちらかに入力→!Print_Area</vt:lpstr>
      <vt:lpstr>'別紙１（単体）'!Print_Area</vt:lpstr>
      <vt:lpstr>'別紙１－②（代理人用) '!Print_Area</vt:lpstr>
      <vt:lpstr>'別紙２（変更契約）'!Print_Area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2026-08-31T10:07:56Z</cp:lastPrinted>
  <dcterms:created xsi:type="dcterms:W3CDTF">2023-06-16T02:08:19Z</dcterms:created>
  <dcterms:modified xsi:type="dcterms:W3CDTF">2023-06-16T02:08:19Z</dcterms:modified>
</cp:coreProperties>
</file>