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B34E546E-4AE5-4504-9459-0568403D2F1A}" xr6:coauthVersionLast="47" xr6:coauthVersionMax="47" xr10:uidLastSave="{00000000-0000-0000-0000-000000000000}"/>
  <bookViews>
    <workbookView xWindow="-110" yWindow="-110" windowWidth="38620" windowHeight="21100" tabRatio="665" xr2:uid="{00000000-000D-0000-FFFF-FFFF00000000}"/>
  </bookViews>
  <sheets>
    <sheet name="評価項目(標準)" sheetId="57" r:id="rId1"/>
    <sheet name="届出書" sheetId="117" r:id="rId2"/>
    <sheet name="様式１" sheetId="66" r:id="rId3"/>
    <sheet name="様式１（経常JV用）" sheetId="107" r:id="rId4"/>
    <sheet name="様式２" sheetId="89" r:id="rId5"/>
    <sheet name="様式３" sheetId="90" r:id="rId6"/>
  </sheets>
  <definedNames>
    <definedName name="_xlnm.Print_Area" localSheetId="1">届出書!$A$1:$AA$41</definedName>
    <definedName name="_xlnm.Print_Area" localSheetId="0">'評価項目(標準)'!$B$1:$M$47</definedName>
    <definedName name="_xlnm.Print_Area" localSheetId="2">様式１!$B$1:$L$51</definedName>
    <definedName name="_xlnm.Print_Area" localSheetId="3">'様式１（経常JV用）'!$B$1:$N$53</definedName>
    <definedName name="_xlnm.Print_Area" localSheetId="4">様式２!$A$1:$BR$28</definedName>
    <definedName name="_xlnm.Print_Area" localSheetId="5">様式３!$A$1:$AH$36</definedName>
    <definedName name="_xlnm.Print_Titles" localSheetId="0">'評価項目(標準)'!$1:$4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66" l="1"/>
  <c r="G5" i="66"/>
  <c r="F5" i="66"/>
  <c r="E8" i="66"/>
  <c r="K5" i="57"/>
  <c r="L25" i="107" l="1"/>
  <c r="J25" i="107"/>
  <c r="J24" i="66"/>
  <c r="M25" i="107" l="1"/>
  <c r="E12" i="107" l="1"/>
  <c r="J43" i="66" l="1"/>
  <c r="C11" i="66" l="1"/>
  <c r="E11" i="66"/>
  <c r="H44" i="107" l="1"/>
  <c r="M44" i="107"/>
  <c r="L12" i="107" l="1"/>
  <c r="J12" i="107"/>
  <c r="H17" i="107"/>
  <c r="H16" i="107"/>
  <c r="H15" i="107"/>
  <c r="H14" i="107"/>
  <c r="H13" i="107"/>
  <c r="J11" i="66"/>
  <c r="H16" i="66"/>
  <c r="H15" i="66"/>
  <c r="H14" i="66"/>
  <c r="H13" i="66"/>
  <c r="H12" i="66"/>
  <c r="E44" i="107" l="1"/>
  <c r="B44" i="107"/>
  <c r="H43" i="66"/>
  <c r="E43" i="66"/>
  <c r="B43" i="66"/>
  <c r="U17" i="90" l="1"/>
  <c r="U16" i="90"/>
  <c r="U15" i="90"/>
  <c r="U14" i="90"/>
  <c r="Y14" i="90" l="1"/>
  <c r="F12" i="107"/>
  <c r="G13" i="107"/>
  <c r="G14" i="107"/>
  <c r="G15" i="107"/>
  <c r="G16" i="107"/>
  <c r="F11" i="66"/>
  <c r="F17" i="66"/>
  <c r="G12" i="66"/>
  <c r="G13" i="66"/>
  <c r="G14" i="66"/>
  <c r="G15" i="66"/>
  <c r="H20" i="107"/>
  <c r="H21" i="107"/>
  <c r="H19" i="66"/>
  <c r="H20" i="66"/>
  <c r="L40" i="107"/>
  <c r="J40" i="107"/>
  <c r="L38" i="107"/>
  <c r="J38" i="107"/>
  <c r="L36" i="107"/>
  <c r="J36" i="107"/>
  <c r="J34" i="107"/>
  <c r="M34" i="107" s="1"/>
  <c r="L32" i="107"/>
  <c r="J32" i="107"/>
  <c r="L30" i="107"/>
  <c r="J30" i="107"/>
  <c r="L23" i="107"/>
  <c r="J23" i="107"/>
  <c r="L18" i="107"/>
  <c r="J18" i="107"/>
  <c r="M12" i="107"/>
  <c r="L9" i="107"/>
  <c r="J9" i="107"/>
  <c r="L43" i="107"/>
  <c r="J43" i="107"/>
  <c r="H43" i="107"/>
  <c r="E43" i="107"/>
  <c r="B43" i="107"/>
  <c r="H42" i="107"/>
  <c r="G42" i="107"/>
  <c r="H41" i="107"/>
  <c r="G41" i="107"/>
  <c r="H40" i="107"/>
  <c r="G40" i="107"/>
  <c r="F40" i="107"/>
  <c r="E40" i="107"/>
  <c r="D40" i="107"/>
  <c r="H39" i="107"/>
  <c r="G39" i="107"/>
  <c r="H38" i="107"/>
  <c r="G38" i="107"/>
  <c r="F38" i="107"/>
  <c r="E38" i="107"/>
  <c r="D38" i="107"/>
  <c r="H37" i="107"/>
  <c r="G37" i="107"/>
  <c r="H36" i="107"/>
  <c r="G36" i="107"/>
  <c r="F36" i="107"/>
  <c r="E36" i="107"/>
  <c r="D36" i="107"/>
  <c r="C36" i="107"/>
  <c r="B36" i="107"/>
  <c r="H35" i="107"/>
  <c r="G35" i="107"/>
  <c r="H34" i="107"/>
  <c r="G34" i="107"/>
  <c r="F34" i="107"/>
  <c r="E34" i="107"/>
  <c r="D34" i="107"/>
  <c r="H33" i="107"/>
  <c r="H32" i="107"/>
  <c r="F32" i="107"/>
  <c r="E32" i="107"/>
  <c r="D32" i="107"/>
  <c r="H31" i="107"/>
  <c r="G31" i="107"/>
  <c r="H30" i="107"/>
  <c r="G30" i="107"/>
  <c r="F30" i="107"/>
  <c r="E30" i="107"/>
  <c r="D30" i="107"/>
  <c r="H29" i="107"/>
  <c r="G29" i="107"/>
  <c r="G28" i="107"/>
  <c r="G27" i="107"/>
  <c r="H26" i="107"/>
  <c r="G26" i="107"/>
  <c r="H25" i="107"/>
  <c r="G25" i="107"/>
  <c r="F25" i="107"/>
  <c r="E25" i="107"/>
  <c r="D25" i="107"/>
  <c r="H24" i="107"/>
  <c r="G24" i="107"/>
  <c r="H23" i="107"/>
  <c r="G23" i="107"/>
  <c r="F23" i="107"/>
  <c r="E23" i="107"/>
  <c r="D23" i="107"/>
  <c r="C23" i="107"/>
  <c r="H22" i="107"/>
  <c r="G22" i="107"/>
  <c r="G21" i="107"/>
  <c r="J20" i="107"/>
  <c r="M20" i="107" s="1"/>
  <c r="G20" i="107"/>
  <c r="F20" i="107"/>
  <c r="E20" i="107"/>
  <c r="H19" i="107"/>
  <c r="G19" i="107"/>
  <c r="H18" i="107"/>
  <c r="G18" i="107"/>
  <c r="F18" i="107"/>
  <c r="E18" i="107"/>
  <c r="G17" i="107"/>
  <c r="D12" i="107"/>
  <c r="C12" i="107"/>
  <c r="H11" i="107"/>
  <c r="G11" i="107"/>
  <c r="H10" i="107"/>
  <c r="G10" i="107"/>
  <c r="H9" i="107"/>
  <c r="G9" i="107"/>
  <c r="F9" i="107"/>
  <c r="E9" i="107"/>
  <c r="D9" i="107"/>
  <c r="H8" i="107"/>
  <c r="G8" i="107"/>
  <c r="H7" i="107"/>
  <c r="G7" i="107"/>
  <c r="J6" i="107"/>
  <c r="M6" i="107" s="1"/>
  <c r="H6" i="107"/>
  <c r="G6" i="107"/>
  <c r="F6" i="107"/>
  <c r="E6" i="107"/>
  <c r="D6" i="107"/>
  <c r="C6" i="107"/>
  <c r="B6" i="107"/>
  <c r="H17" i="66"/>
  <c r="J33" i="66"/>
  <c r="G20" i="66"/>
  <c r="D8" i="66"/>
  <c r="H7" i="66"/>
  <c r="G7" i="66"/>
  <c r="E42" i="66"/>
  <c r="B5" i="66"/>
  <c r="C5" i="66"/>
  <c r="D5" i="66"/>
  <c r="E5" i="66"/>
  <c r="H5" i="66"/>
  <c r="J5" i="66"/>
  <c r="H6" i="66"/>
  <c r="F8" i="66"/>
  <c r="G8" i="66"/>
  <c r="H8" i="66"/>
  <c r="J8" i="66"/>
  <c r="G9" i="66"/>
  <c r="H9" i="66"/>
  <c r="G10" i="66"/>
  <c r="H10" i="66"/>
  <c r="D11" i="66"/>
  <c r="G16" i="66"/>
  <c r="E17" i="66"/>
  <c r="G17" i="66"/>
  <c r="G18" i="66"/>
  <c r="H18" i="66"/>
  <c r="E19" i="66"/>
  <c r="F19" i="66"/>
  <c r="G19" i="66"/>
  <c r="J19" i="66"/>
  <c r="G21" i="66"/>
  <c r="H21" i="66"/>
  <c r="C22" i="66"/>
  <c r="D22" i="66"/>
  <c r="E22" i="66"/>
  <c r="F22" i="66"/>
  <c r="G22" i="66"/>
  <c r="H22" i="66"/>
  <c r="J22" i="66"/>
  <c r="G23" i="66"/>
  <c r="H23" i="66"/>
  <c r="D24" i="66"/>
  <c r="E24" i="66"/>
  <c r="F24" i="66"/>
  <c r="G24" i="66"/>
  <c r="H24" i="66"/>
  <c r="G25" i="66"/>
  <c r="H25" i="66"/>
  <c r="G26" i="66"/>
  <c r="G27" i="66"/>
  <c r="G28" i="66"/>
  <c r="H28" i="66"/>
  <c r="D29" i="66"/>
  <c r="E29" i="66"/>
  <c r="F29" i="66"/>
  <c r="G29" i="66"/>
  <c r="H29" i="66"/>
  <c r="J29" i="66"/>
  <c r="G30" i="66"/>
  <c r="H30" i="66"/>
  <c r="D31" i="66"/>
  <c r="E31" i="66"/>
  <c r="F31" i="66"/>
  <c r="H31" i="66"/>
  <c r="J31" i="66"/>
  <c r="H32" i="66"/>
  <c r="D33" i="66"/>
  <c r="E33" i="66"/>
  <c r="F33" i="66"/>
  <c r="G33" i="66"/>
  <c r="H33" i="66"/>
  <c r="G34" i="66"/>
  <c r="H34" i="66"/>
  <c r="B35" i="66"/>
  <c r="C35" i="66"/>
  <c r="D35" i="66"/>
  <c r="E35" i="66"/>
  <c r="F35" i="66"/>
  <c r="G35" i="66"/>
  <c r="H35" i="66"/>
  <c r="J35" i="66"/>
  <c r="G36" i="66"/>
  <c r="H36" i="66"/>
  <c r="D37" i="66"/>
  <c r="E37" i="66"/>
  <c r="F37" i="66"/>
  <c r="G37" i="66"/>
  <c r="H37" i="66"/>
  <c r="J37" i="66"/>
  <c r="G38" i="66"/>
  <c r="H38" i="66"/>
  <c r="D39" i="66"/>
  <c r="E39" i="66"/>
  <c r="F39" i="66"/>
  <c r="G39" i="66"/>
  <c r="H39" i="66"/>
  <c r="J39" i="66"/>
  <c r="G40" i="66"/>
  <c r="H40" i="66"/>
  <c r="G41" i="66"/>
  <c r="H41" i="66"/>
  <c r="B42" i="66"/>
  <c r="H42" i="66"/>
  <c r="J42" i="66"/>
  <c r="K35" i="57"/>
  <c r="J45" i="57"/>
  <c r="J17" i="66"/>
  <c r="M40" i="107" l="1"/>
  <c r="M38" i="107"/>
  <c r="M36" i="107"/>
  <c r="M32" i="107"/>
  <c r="M30" i="107"/>
  <c r="M23" i="107"/>
  <c r="M18" i="107"/>
  <c r="M9" i="107"/>
  <c r="J44" i="57"/>
  <c r="M43" i="107"/>
  <c r="J44" i="66"/>
  <c r="M45" i="107" l="1"/>
</calcChain>
</file>

<file path=xl/sharedStrings.xml><?xml version="1.0" encoding="utf-8"?>
<sst xmlns="http://schemas.openxmlformats.org/spreadsheetml/2006/main" count="297" uniqueCount="229">
  <si>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</si>
  <si>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</si>
  <si>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</si>
  <si>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</si>
  <si>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</si>
  <si>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</si>
  <si>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</si>
  <si>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</si>
  <si>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</si>
  <si>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</si>
  <si>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</si>
  <si>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</si>
  <si>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phoneticPr fontId="2"/>
  </si>
  <si>
    <t>本店等所在地</t>
    <rPh sb="0" eb="2">
      <t>ホンテン</t>
    </rPh>
    <rPh sb="2" eb="3">
      <t>トウ</t>
    </rPh>
    <rPh sb="3" eb="6">
      <t>ショザイチ</t>
    </rPh>
    <phoneticPr fontId="2"/>
  </si>
  <si>
    <t>様式１
様式２</t>
    <rPh sb="4" eb="6">
      <t>ヨウシキ</t>
    </rPh>
    <phoneticPr fontId="2"/>
  </si>
  <si>
    <t>上記以外</t>
    <phoneticPr fontId="2"/>
  </si>
  <si>
    <t>災害協定の評価</t>
    <rPh sb="0" eb="2">
      <t>サイガイ</t>
    </rPh>
    <rPh sb="2" eb="4">
      <t>キョウテイ</t>
    </rPh>
    <rPh sb="5" eb="7">
      <t>ヒョウカ</t>
    </rPh>
    <phoneticPr fontId="2"/>
  </si>
  <si>
    <t>災害協定の実績（２協定以上）あり</t>
    <rPh sb="0" eb="2">
      <t>サイガイ</t>
    </rPh>
    <rPh sb="2" eb="4">
      <t>キョウテイ</t>
    </rPh>
    <rPh sb="5" eb="7">
      <t>ジッセキ</t>
    </rPh>
    <rPh sb="9" eb="11">
      <t>キョウテイ</t>
    </rPh>
    <rPh sb="11" eb="13">
      <t>イジョウ</t>
    </rPh>
    <phoneticPr fontId="2"/>
  </si>
  <si>
    <t>災害協定の実績（１協定）あり</t>
    <rPh sb="0" eb="2">
      <t>サイガイ</t>
    </rPh>
    <rPh sb="2" eb="4">
      <t>キョウテイ</t>
    </rPh>
    <rPh sb="5" eb="7">
      <t>ジッセキ</t>
    </rPh>
    <rPh sb="9" eb="11">
      <t>キョウテイ</t>
    </rPh>
    <phoneticPr fontId="2"/>
  </si>
  <si>
    <t>実績なし</t>
    <rPh sb="0" eb="2">
      <t>ジッセキ</t>
    </rPh>
    <phoneticPr fontId="2"/>
  </si>
  <si>
    <t>社会貢献度</t>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</si>
  <si>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</si>
  <si>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</si>
  <si>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</si>
  <si>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</si>
  <si>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</si>
  <si>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</si>
  <si>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</si>
  <si>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</si>
  <si>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第一種フロン類充填回収業者登録</t>
    <rPh sb="0" eb="1">
      <t>ダイ</t>
    </rPh>
    <rPh sb="1" eb="3">
      <t>イッシュ</t>
    </rPh>
    <rPh sb="6" eb="7">
      <t>ルイ</t>
    </rPh>
    <rPh sb="7" eb="9">
      <t>ジュウテン</t>
    </rPh>
    <rPh sb="9" eb="11">
      <t>カイシュウ</t>
    </rPh>
    <rPh sb="11" eb="13">
      <t>ギョウシャ</t>
    </rPh>
    <rPh sb="13" eb="15">
      <t>トウロク</t>
    </rPh>
    <phoneticPr fontId="2"/>
  </si>
  <si>
    <t>知事登録業者</t>
    <rPh sb="0" eb="2">
      <t>チジ</t>
    </rPh>
    <rPh sb="2" eb="4">
      <t>トウロク</t>
    </rPh>
    <rPh sb="4" eb="6">
      <t>ギョウシャ</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</si>
  <si>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</si>
  <si>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</si>
  <si>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</si>
  <si>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</si>
  <si>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</si>
  <si>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</si>
  <si>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</si>
  <si>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管工事格付けに係る
平均工事成績</t>
    <rPh sb="7" eb="8">
      <t>カカ</t>
    </rPh>
    <phoneticPr fontId="2"/>
  </si>
  <si>
    <t>８４点以上の場合</t>
    <phoneticPr fontId="2"/>
  </si>
  <si>
    <t>８０点以上８４点未満の場合
(平均工事成績点－７９点)  ×  ５/５</t>
    <rPh sb="2" eb="3">
      <t>テン</t>
    </rPh>
    <rPh sb="3" eb="5">
      <t>イジョウ</t>
    </rPh>
    <rPh sb="8" eb="10">
      <t>ミマン</t>
    </rPh>
    <phoneticPr fontId="2"/>
  </si>
  <si>
    <t>～</t>
    <phoneticPr fontId="2"/>
  </si>
  <si>
    <t>８０点未満の場合</t>
    <rPh sb="2" eb="3">
      <t>テン</t>
    </rPh>
    <rPh sb="3" eb="5">
      <t>ミマン</t>
    </rPh>
    <rPh sb="6" eb="8">
      <t>バアイ</t>
    </rPh>
    <phoneticPr fontId="2"/>
  </si>
  <si>
    <t>品質マネジメントシステムの認証</t>
    <rPh sb="0" eb="2">
      <t>ヒンシツ</t>
    </rPh>
    <rPh sb="13" eb="15">
      <t>ニンショウ</t>
    </rPh>
    <phoneticPr fontId="2"/>
  </si>
  <si>
    <t>有</t>
    <rPh sb="0" eb="1">
      <t>ア</t>
    </rPh>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</si>
  <si>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</si>
  <si>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</si>
  <si>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</si>
  <si>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無</t>
    <rPh sb="0" eb="1">
      <t>ム</t>
    </rPh>
    <phoneticPr fontId="2"/>
  </si>
  <si>
    <t>施工能力</t>
    <phoneticPr fontId="2"/>
  </si>
  <si>
    <t>登録基幹技能者配置</t>
    <rPh sb="0" eb="2">
      <t>トウロク</t>
    </rPh>
    <rPh sb="2" eb="4">
      <t>キカン</t>
    </rPh>
    <rPh sb="4" eb="7">
      <t>ギノウシャ</t>
    </rPh>
    <rPh sb="7" eb="9">
      <t>ハイチ</t>
    </rPh>
    <phoneticPr fontId="2"/>
  </si>
  <si>
    <r>
      <t xml:space="preserve">当該現場作業に従事する、以下に挙げる登録基幹技能者の資格数により評価します。
　①登録配管基幹技能者
　②登録ダクト基幹技能者
　③登録冷凍空調基幹技能者
・評価の対象とする登録基幹技能者は、入札に参加する者又は下請予定企業が雇用する者とし、当該工事に申請する配置予定技術者は評価の対象としません。
・登録基幹技能者とは、国土交通省に登録した機関が実施する登録基幹技能者講習を修了したことを証明する、「登録基幹技能者講習修了証」を有する者を指します。
・同資格の登録基幹技能者が、当該現場作業に２名以上従事しても１資格とします。
・１人の者が、該当する資格を複数保有する場合は、該当する保有資格数で評価します。
</t>
    </r>
    <r>
      <rPr>
        <b/>
        <sz val="12"/>
        <rFont val="BIZ UDゴシック"/>
        <family val="3"/>
        <charset val="128"/>
      </rPr>
      <t>※当該工事を契約後、「建設工事請負契約書の特約事項」に基づき履行を確認します。</t>
    </r>
    <rPh sb="12" eb="14">
      <t>イカ</t>
    </rPh>
    <rPh sb="15" eb="16">
      <t>ア</t>
    </rPh>
    <rPh sb="26" eb="28">
      <t>シカク</t>
    </rPh>
    <rPh sb="28" eb="29">
      <t>スウ</t>
    </rPh>
    <rPh sb="121" eb="123">
      <t>トウガイ</t>
    </rPh>
    <rPh sb="227" eb="228">
      <t>オナ</t>
    </rPh>
    <rPh sb="228" eb="230">
      <t>シカク</t>
    </rPh>
    <rPh sb="231" eb="233">
      <t>トウロク</t>
    </rPh>
    <rPh sb="237" eb="238">
      <t>シャ</t>
    </rPh>
    <rPh sb="248" eb="249">
      <t>メイ</t>
    </rPh>
    <rPh sb="249" eb="251">
      <t>イジョウ</t>
    </rPh>
    <rPh sb="257" eb="259">
      <t>シカク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</si>
  <si>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</si>
  <si>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</si>
  <si>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</si>
  <si>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管工事に係る資格</t>
    <rPh sb="0" eb="1">
      <t>カン</t>
    </rPh>
    <rPh sb="1" eb="3">
      <t>コウジ</t>
    </rPh>
    <rPh sb="2" eb="3">
      <t>コト</t>
    </rPh>
    <rPh sb="4" eb="5">
      <t>カカ</t>
    </rPh>
    <rPh sb="6" eb="8">
      <t>シカク</t>
    </rPh>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</si>
  <si>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</si>
  <si>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</si>
  <si>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</si>
  <si>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</si>
  <si>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t>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</si>
  <si>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</si>
  <si>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</si>
  <si>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</si>
  <si>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</si>
  <si>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</si>
  <si>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</si>
  <si>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</si>
  <si>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</si>
  <si>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</si>
  <si>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</si>
  <si>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</si>
  <si>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</si>
  <si>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</si>
  <si>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</si>
  <si>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</si>
  <si>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</si>
  <si>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</si>
  <si>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</si>
  <si>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</si>
  <si>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</si>
  <si>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</si>
  <si>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</si>
  <si>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</si>
  <si>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</si>
  <si>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</si>
  <si>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</si>
  <si>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</si>
  <si>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</si>
  <si>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</si>
  <si>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</si>
  <si>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</si>
  <si>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</si>
  <si>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</si>
  <si>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</si>
  <si>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</si>
  <si>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</si>
  <si>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</si>
  <si>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</si>
  <si>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</si>
  <si>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</si>
  <si>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</si>
  <si>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</si>
  <si>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</si>
  <si>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</si>
  <si>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</si>
  <si>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</si>
  <si>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</si>
  <si>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</si>
  <si>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</si>
  <si>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</si>
  <si>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</si>
  <si>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</si>
  <si>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</si>
  <si>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</si>
  <si>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t>
  </si>
  <si>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</si>
  <si>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</si>
  <si>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</si>
  <si>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</si>
  <si>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</si>
  <si>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</si>
  <si>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</si>
  <si>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</si>
  <si>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</si>
  <si>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</si>
  <si>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</si>
  <si>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</si>
  <si>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</si>
  <si>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</si>
  <si>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</si>
  <si>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</si>
  <si>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</si>
  <si>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</si>
  <si>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</si>
  <si>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</si>
  <si>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</si>
  <si>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</si>
  <si>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</si>
  <si>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</si>
  <si>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</si>
  <si>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</si>
  <si>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</si>
  <si>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</si>
  <si>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</si>
  <si>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</si>
  <si>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</si>
  <si>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</si>
  <si>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</si>
  <si>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</si>
  <si>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</si>
  <si>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</si>
  <si>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</si>
  <si>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</si>
  <si>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</si>
  <si>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</si>
  <si>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コリンズ登録番号</t>
    <phoneticPr fontId="2"/>
  </si>
  <si>
    <t>工事名称</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</si>
  <si>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</si>
  <si>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</si>
  <si>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</si>
  <si>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</si>
  <si>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</si>
  <si>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</si>
  <si>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</si>
  <si>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計装士</t>
    <rPh sb="0" eb="2">
      <t>ケイソウ</t>
    </rPh>
    <rPh sb="2" eb="3">
      <t>シ</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</si>
  <si>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</si>
  <si>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</si>
  <si>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</si>
  <si>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</si>
  <si>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</si>
  <si>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</si>
  <si>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</si>
  <si>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</si>
  <si>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</si>
  <si>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</si>
  <si>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</si>
  <si>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</si>
  <si>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</si>
  <si>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</si>
  <si>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</si>
  <si>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</si>
  <si>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</si>
  <si>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</si>
  <si>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</si>
  <si>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</si>
  <si>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</si>
  <si>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</si>
  <si>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</si>
  <si>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</si>
  <si>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</si>
  <si>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</si>
  <si>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</si>
  <si>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注3：</t>
    <rPh sb="0" eb="1">
      <t>チュウ</t>
    </rPh>
    <phoneticPr fontId="2"/>
  </si>
  <si>
    <t>配置予定技術者の従事期間は、現地施工期間とし、工場製作期間を含めない期間を入力してください。</t>
    <rPh sb="0" eb="7">
      <t>ハイチヨテイギジュツシャ</t>
    </rPh>
    <rPh sb="8" eb="12">
      <t>ジュウジキカン</t>
    </rPh>
    <rPh sb="23" eb="29">
      <t>コウジョウセイサクキカン</t>
    </rPh>
    <rPh sb="30" eb="31">
      <t>フク</t>
    </rPh>
    <rPh sb="34" eb="36">
      <t>キカン</t>
    </rPh>
    <rPh sb="37" eb="39">
      <t>ニュウリョク</t>
    </rPh>
    <phoneticPr fontId="2"/>
  </si>
  <si>
    <t xml:space="preserve">注4：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</si>
  <si>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</si>
  <si>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</si>
  <si>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地域精通度</t>
    <rPh sb="0" eb="2">
      <t>チイキ</t>
    </rPh>
    <rPh sb="2" eb="4">
      <t>セイツウ</t>
    </rPh>
    <rPh sb="4" eb="5">
      <t>ド</t>
    </rPh>
    <phoneticPr fontId="2"/>
  </si>
  <si>
    <t>地域貢献度</t>
    <rPh sb="0" eb="2">
      <t>チイキ</t>
    </rPh>
    <rPh sb="2" eb="5">
      <t>コウケンド</t>
    </rPh>
    <phoneticPr fontId="2"/>
  </si>
  <si>
    <t>工事成績</t>
    <rPh sb="0" eb="2">
      <t>コウジ</t>
    </rPh>
    <rPh sb="2" eb="4">
      <t>セイセキ</t>
    </rPh>
    <phoneticPr fontId="2"/>
  </si>
  <si>
    <t>品質マネジメント</t>
    <rPh sb="0" eb="2">
      <t>ヒンシツ</t>
    </rPh>
    <phoneticPr fontId="2"/>
  </si>
  <si>
    <t>労働安全衛生管理</t>
    <rPh sb="0" eb="2">
      <t>ロウドウ</t>
    </rPh>
    <rPh sb="2" eb="4">
      <t>アンゼン</t>
    </rPh>
    <phoneticPr fontId="2"/>
  </si>
  <si>
    <t>配置予定技術者の工事実績</t>
    <rPh sb="0" eb="2">
      <t>ハイチ</t>
    </rPh>
    <rPh sb="2" eb="4">
      <t>ヨテイ</t>
    </rPh>
    <rPh sb="4" eb="7">
      <t>ギジュツシャ</t>
    </rPh>
    <rPh sb="8" eb="10">
      <t>コウジ</t>
    </rPh>
    <rPh sb="10" eb="12">
      <t>ジッセキ</t>
    </rPh>
    <phoneticPr fontId="2"/>
  </si>
  <si>
    <t>配置予定技術者の資格保有状況</t>
    <rPh sb="8" eb="10">
      <t>シカク</t>
    </rPh>
    <rPh sb="10" eb="12">
      <t>ホユウ</t>
    </rPh>
    <rPh sb="12" eb="14">
      <t>ジョウキョウ</t>
    </rPh>
    <phoneticPr fontId="2"/>
  </si>
  <si>
    <t>配置予定技術者のCPD(継続学習制度)取組実績</t>
    <phoneticPr fontId="2"/>
  </si>
  <si>
    <t>・「災害協定」の締結数により評価します。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18" eb="120">
      <t>レイワ</t>
    </rPh>
    <rPh sb="121" eb="123">
      <t>ネンド</t>
    </rPh>
    <rPh sb="125" eb="127">
      <t>レイワ</t>
    </rPh>
    <rPh sb="128" eb="130">
      <t>ネンド</t>
    </rPh>
    <rPh sb="138" eb="140">
      <t>ヒョウカ</t>
    </rPh>
    <phoneticPr fontId="2"/>
  </si>
  <si>
    <t>当該工事の入札に参加する者が「第一種フロン類充填回収業者」として、都道府県知事の登録を受けている場合に評価します。（フロン排出抑制法）</t>
    <rPh sb="0" eb="4">
      <t>トウガイコウジ</t>
    </rPh>
    <rPh sb="5" eb="7">
      <t>ニュウサツ</t>
    </rPh>
    <rPh sb="8" eb="10">
      <t>サンカ</t>
    </rPh>
    <rPh sb="12" eb="13">
      <t>シャ</t>
    </rPh>
    <rPh sb="33" eb="37">
      <t>トドウフケン</t>
    </rPh>
    <rPh sb="48" eb="50">
      <t>バアイ</t>
    </rPh>
    <phoneticPr fontId="2"/>
  </si>
  <si>
    <t>当該工事の入札に参加する者が、ISO9000Sの認証を取得している場合に評価します。</t>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</si>
  <si>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</si>
  <si>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</si>
  <si>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１資格（以上）配置</t>
    <rPh sb="1" eb="3">
      <t>シカク</t>
    </rPh>
    <rPh sb="4" eb="6">
      <t>イジョウ</t>
    </rPh>
    <rPh sb="7" eb="9">
      <t>ハイチ</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</si>
  <si>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</si>
  <si>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</si>
  <si>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評価対象工事②の実績あり</t>
    <phoneticPr fontId="2"/>
  </si>
  <si>
    <t>建築設備工事（管工事）【令和８年６月版】</t>
    <phoneticPr fontId="2"/>
  </si>
  <si>
    <t>総合評価方式評価項目一覧　　【建築設備工事（管工事）】　除算方式</t>
    <rPh sb="0" eb="2">
      <t>ソウゴウ</t>
    </rPh>
    <rPh sb="2" eb="4">
      <t>ヒョウカ</t>
    </rPh>
    <rPh sb="4" eb="6">
      <t>ホウシキ</t>
    </rPh>
    <rPh sb="6" eb="8">
      <t>ヒョウカ</t>
    </rPh>
    <rPh sb="8" eb="10">
      <t>コウモク</t>
    </rPh>
    <rPh sb="10" eb="12">
      <t>イチラン</t>
    </rPh>
    <rPh sb="15" eb="17">
      <t>ケンチク</t>
    </rPh>
    <rPh sb="17" eb="19">
      <t>セツビ</t>
    </rPh>
    <rPh sb="19" eb="21">
      <t>コウジ</t>
    </rPh>
    <rPh sb="22" eb="25">
      <t>カンコウジ</t>
    </rPh>
    <rPh sb="28" eb="30">
      <t>ジョサン</t>
    </rPh>
    <rPh sb="30" eb="32">
      <t>ホウシキ</t>
    </rPh>
    <phoneticPr fontId="2"/>
  </si>
  <si>
    <t>三重県立国児学園寮舎棟ほか機械設備工事</t>
    <rPh sb="0" eb="4">
      <t>ミエケンリツ</t>
    </rPh>
    <rPh sb="4" eb="11">
      <t>コクジガクエンリョウシャトウ</t>
    </rPh>
    <rPh sb="13" eb="17">
      <t>キカイセツビ</t>
    </rPh>
    <rPh sb="17" eb="19">
      <t>コウジ</t>
    </rPh>
    <phoneticPr fontId="2"/>
  </si>
  <si>
    <t>津建設事務所管内に
本店及び建設業法上の主たる営業所あり</t>
    <rPh sb="0" eb="1">
      <t>ツ</t>
    </rPh>
    <rPh sb="1" eb="3">
      <t>ケンセツ</t>
    </rPh>
    <rPh sb="3" eb="5">
      <t>ジム</t>
    </rPh>
    <rPh sb="5" eb="6">
      <t>ショ</t>
    </rPh>
    <rPh sb="6" eb="8">
      <t>カンナイ</t>
    </rPh>
    <phoneticPr fontId="2"/>
  </si>
  <si>
    <t>中勢地域ブロック内（伊賀建設事務所管内）に
本店及び建設業法上の主たる営業所あり</t>
    <rPh sb="0" eb="2">
      <t>チュウセイ</t>
    </rPh>
    <rPh sb="2" eb="4">
      <t>チイキ</t>
    </rPh>
    <rPh sb="8" eb="9">
      <t>ナイ</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</si>
  <si>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91" eb="92">
      <t>テン</t>
    </rPh>
    <rPh sb="149" eb="151">
      <t>ホウリツ</t>
    </rPh>
    <rPh sb="197" eb="199">
      <t>ホウリツ</t>
    </rPh>
    <rPh sb="202" eb="203">
      <t>ショウ</t>
    </rPh>
    <rPh sb="205" eb="206">
      <t>シャ</t>
    </rPh>
    <rPh sb="206" eb="208">
      <t>コヨウ</t>
    </rPh>
    <rPh sb="209" eb="212">
      <t>ギムヅ</t>
    </rPh>
    <rPh sb="219" eb="221">
      <t>キギョウ</t>
    </rPh>
    <rPh sb="223" eb="224">
      <t>ショウ</t>
    </rPh>
    <rPh sb="226" eb="227">
      <t>シャ</t>
    </rPh>
    <rPh sb="228" eb="230">
      <t>コヨウ</t>
    </rPh>
    <rPh sb="234" eb="236">
      <t>バアイ</t>
    </rPh>
    <rPh sb="237" eb="239">
      <t>ヒョウカ</t>
    </rPh>
    <rPh sb="246" eb="248">
      <t>ジンケン</t>
    </rPh>
    <rPh sb="249" eb="250">
      <t>カン</t>
    </rPh>
    <rPh sb="252" eb="254">
      <t>トリクミ</t>
    </rPh>
    <rPh sb="254" eb="256">
      <t>ジッセキ</t>
    </rPh>
    <rPh sb="258" eb="261">
      <t>ミエケン</t>
    </rPh>
    <rPh sb="262" eb="264">
      <t>カイサイ</t>
    </rPh>
    <rPh sb="266" eb="268">
      <t>ジンケン</t>
    </rPh>
    <rPh sb="269" eb="270">
      <t>カン</t>
    </rPh>
    <rPh sb="272" eb="274">
      <t>ケンシュウ</t>
    </rPh>
    <rPh sb="275" eb="277">
      <t>ジュコウ</t>
    </rPh>
    <rPh sb="277" eb="279">
      <t>ジッセキ</t>
    </rPh>
    <rPh sb="280" eb="281">
      <t>マタ</t>
    </rPh>
    <rPh sb="283" eb="285">
      <t>ショクギョウ</t>
    </rPh>
    <rPh sb="285" eb="287">
      <t>アンテイ</t>
    </rPh>
    <rPh sb="287" eb="288">
      <t>ホウ</t>
    </rPh>
    <rPh sb="289" eb="290">
      <t>モト</t>
    </rPh>
    <rPh sb="292" eb="294">
      <t>コウセイ</t>
    </rPh>
    <rPh sb="294" eb="296">
      <t>サイヨウ</t>
    </rPh>
    <rPh sb="296" eb="298">
      <t>センコウ</t>
    </rPh>
    <rPh sb="298" eb="300">
      <t>ジンケン</t>
    </rPh>
    <rPh sb="300" eb="302">
      <t>ケイハツ</t>
    </rPh>
    <rPh sb="302" eb="305">
      <t>スイシンイン</t>
    </rPh>
    <rPh sb="306" eb="308">
      <t>セッチ</t>
    </rPh>
    <rPh sb="315" eb="316">
      <t>ト</t>
    </rPh>
    <rPh sb="316" eb="317">
      <t>ク</t>
    </rPh>
    <rPh sb="317" eb="319">
      <t>ジッセキ</t>
    </rPh>
    <rPh sb="320" eb="322">
      <t>ウム</t>
    </rPh>
    <rPh sb="364" eb="366">
      <t>レイワ</t>
    </rPh>
    <rPh sb="367" eb="369">
      <t>ネンド</t>
    </rPh>
    <rPh sb="371" eb="373">
      <t>レイワ</t>
    </rPh>
    <rPh sb="374" eb="376">
      <t>ネンド</t>
    </rPh>
    <rPh sb="377" eb="379">
      <t>ジュコウ</t>
    </rPh>
    <rPh sb="379" eb="381">
      <t>ジッセキ</t>
    </rPh>
    <rPh sb="442" eb="444">
      <t>セッチ</t>
    </rPh>
    <rPh sb="600" eb="602">
      <t>ウケイレ</t>
    </rPh>
    <rPh sb="605" eb="609">
      <t>ウケイレジキ</t>
    </rPh>
    <rPh sb="610" eb="612">
      <t>ウケイレ</t>
    </rPh>
    <rPh sb="612" eb="614">
      <t>ニンズウ</t>
    </rPh>
    <rPh sb="799" eb="801">
      <t>ジュギョウ</t>
    </rPh>
    <rPh sb="890" eb="892">
      <t>ガッコウ</t>
    </rPh>
    <rPh sb="892" eb="893">
      <t>ガワ</t>
    </rPh>
    <rPh sb="895" eb="897">
      <t>チョウセイ</t>
    </rPh>
    <rPh sb="898" eb="900">
      <t>ケッカ</t>
    </rPh>
    <rPh sb="900" eb="903">
      <t>サンカシャ</t>
    </rPh>
    <rPh sb="906" eb="907">
      <t>メイ</t>
    </rPh>
    <rPh sb="907" eb="909">
      <t>ミマン</t>
    </rPh>
    <rPh sb="913" eb="915">
      <t>バアイ</t>
    </rPh>
    <rPh sb="1134" eb="1136">
      <t>レイワ</t>
    </rPh>
    <rPh sb="1137" eb="1139">
      <t>ネンド</t>
    </rPh>
    <rPh sb="1167" eb="1169">
      <t>ショクバ</t>
    </rPh>
    <rPh sb="1169" eb="1171">
      <t>カンキョウ</t>
    </rPh>
    <rPh sb="1175" eb="1177">
      <t>ジッセキ</t>
    </rPh>
    <phoneticPr fontId="2"/>
  </si>
  <si>
    <t>県内企業による施工の割合 70 ％以上</t>
    <rPh sb="0" eb="2">
      <t>ケンナイ</t>
    </rPh>
    <phoneticPr fontId="2"/>
  </si>
  <si>
    <t>県内企業による施工の割合 50 ％以上</t>
    <rPh sb="0" eb="2">
      <t>ケンナイ</t>
    </rPh>
    <phoneticPr fontId="2"/>
  </si>
  <si>
    <t>単独又は共同企業体構成員（出資比率20％以上に限る）の元請として受注し、平成２３年度以降に完成し、かつ、引渡しが済んでいる評価対象工事の実績の有無により評価します。
・「評価対象工事①」とは、「空気調和機（屋外機の冷房能力）又は空調設備にかかる冷凍機（冷凍能力）」のいずれか又は組み合わせで新設又は更新（合計値が 200kW以上）を行った建築機械設備工事を指します。
・評価対象の工事実績は１件とし、官民の別は問いません。
※「空気調和機」とは、パッケージ形空気調和機、マルチパッケージ形空気調和機又はガスエンジンヒートポンプ式空気調和機を指します。
※「冷凍機」とは、チリングユニット、空気熱源ヒートポンプユニット、遠心冷凍機、スクリュー冷凍機、吸収冷凍機、吸収冷温水機又は吸収冷温水機ユニットを指します。</t>
    <rPh sb="2" eb="3">
      <t>マタ</t>
    </rPh>
    <rPh sb="4" eb="6">
      <t>キョウドウ</t>
    </rPh>
    <rPh sb="6" eb="9">
      <t>キギョウタイ</t>
    </rPh>
    <rPh sb="175" eb="177">
      <t>コウジ</t>
    </rPh>
    <phoneticPr fontId="2"/>
  </si>
  <si>
    <t>令和８年度格付けに係る平均工事成績点数を評価基準に記載の計算式により評価します。
・加算点は、小数第2位以下切り捨てとします。
・平均工事成績点を有しない場合の加算点は０点です。</t>
    <rPh sb="0" eb="2">
      <t>レイワ</t>
    </rPh>
    <rPh sb="9" eb="10">
      <t>カカ</t>
    </rPh>
    <rPh sb="49" eb="50">
      <t>ダイ</t>
    </rPh>
    <rPh sb="51" eb="52">
      <t>イ</t>
    </rPh>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</si>
  <si>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・「評価対象工事②」とは、「空気調和機（屋外機の冷房能力）又は空調設備にかかる冷凍機（冷凍能力）」のいずれか又は組み合わせで新設又は更新（合計値が 100kW以上）を行った建築機械設備工事を指します。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・評価対象の工事実績は１件とし、官民の別は問いません。
・余裕期間制度の対象工事は、現地施工期間において、完成日を含む実工期（現地着手日から完成日まで）の２分の１以上の連続した期間に従事した実績を評価の対象とします。
※「空気調和機」とは、パッケージ形空気調和機、マルチパッケージ形空気調和機又はガスエンジンヒートポンプ式空気調和機を指します。
※「冷凍機」とは、チリングユニット、空気熱源ヒートポンプユニット、遠心冷凍機、スクリュー冷凍機、吸収冷凍機、吸収冷温水機又は吸収冷温水機ユニットを指します。</t>
    <rPh sb="39" eb="40">
      <t>マタ</t>
    </rPh>
    <rPh sb="41" eb="43">
      <t>キョウドウ</t>
    </rPh>
    <rPh sb="43" eb="46">
      <t>キギョウタイ</t>
    </rPh>
    <phoneticPr fontId="2"/>
  </si>
  <si>
    <t>配置予定技術者の管工事に係る資格（計装士）保有の有無により評価します。</t>
    <rPh sb="12" eb="13">
      <t>カカ</t>
    </rPh>
    <rPh sb="17" eb="20">
      <t>ケイソウシ</t>
    </rPh>
    <phoneticPr fontId="2"/>
  </si>
  <si>
    <t>令和８年度　営繕　第０８３６－分０００３号</t>
    <rPh sb="0" eb="2">
      <t>レイワ</t>
    </rPh>
    <rPh sb="3" eb="5">
      <t>ネンド</t>
    </rPh>
    <rPh sb="6" eb="8">
      <t>エイゼン</t>
    </rPh>
    <rPh sb="9" eb="10">
      <t>ダイ</t>
    </rPh>
    <rPh sb="15" eb="16">
      <t>フン</t>
    </rPh>
    <rPh sb="20" eb="21">
      <t>ゴウ</t>
    </rPh>
    <phoneticPr fontId="2"/>
  </si>
  <si>
    <t>三重県立国児学園寮舎棟ほか機械設備工事</t>
    <rPh sb="0" eb="8">
      <t>ミエケンリツコクジガクエン</t>
    </rPh>
    <rPh sb="8" eb="11">
      <t>リョウシャトウ</t>
    </rPh>
    <rPh sb="13" eb="19">
      <t>キカイセツビコウジ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</si>
</sst>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0\)"/>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33"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sz val="11"/>
      <name val="BIZ UD明朝 Medium"/>
      <family val="1"/>
      <charset val="128"/>
    </font>
    <font>
      <sz val="9"/>
      <name val="BIZ UD明朝 Medium"/>
      <family val="1"/>
      <charset val="128"/>
    </font>
    <font>
      <sz val="10"/>
      <color rgb="FFFF0000"/>
      <name val="BIZ UD明朝 Medium"/>
      <family val="1"/>
      <charset val="128"/>
    </font>
    <font>
      <sz val="11"/>
      <color rgb="FFFF0000"/>
      <name val="BIZ UD明朝 Medium"/>
      <family val="1"/>
      <charset val="128"/>
    </font>
    <font>
      <sz val="11"/>
      <color theme="1"/>
      <name val="BIZ UD明朝 Medium"/>
      <family val="1"/>
      <charset val="128"/>
    </font>
    <font>
      <sz val="14"/>
      <name val="BIZ UDゴシック"/>
      <family val="3"/>
      <charset val="128"/>
    </font>
    <font>
      <b/>
      <sz val="11"/>
      <color rgb="FFFF0000"/>
      <name val="BIZ UD明朝 Medium"/>
      <family val="1"/>
      <charset val="128"/>
    </font>
    <font>
      <sz val="11"/>
      <name val="BIZ UDゴシック"/>
      <family val="3"/>
      <charset val="128"/>
    </font>
    <font>
      <sz val="11"/>
      <color theme="1"/>
      <name val="BIZ UDゴシック"/>
      <family val="3"/>
      <charset val="128"/>
    </font>
    <font>
      <b/>
      <sz val="20"/>
      <name val="BIZ UDゴシック"/>
      <family val="3"/>
      <charset val="128"/>
    </font>
    <font>
      <sz val="20"/>
      <name val="BIZ UDゴシック"/>
      <family val="3"/>
      <charset val="128"/>
    </font>
    <font>
      <sz val="12"/>
      <name val="BIZ UDゴシック"/>
      <family val="3"/>
      <charset val="128"/>
    </font>
    <font>
      <sz val="14"/>
      <color rgb="FFFF0000"/>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sz val="16"/>
      <name val="BIZ UDゴシック"/>
      <family val="3"/>
      <charset val="128"/>
    </font>
    <font>
      <sz val="16"/>
      <color rgb="FFFF0000"/>
      <name val="BIZ UDゴシック"/>
      <family val="3"/>
      <charset val="128"/>
    </font>
    <font>
      <sz val="24"/>
      <name val="BIZ UDゴシック"/>
      <family val="3"/>
      <charset val="128"/>
    </font>
    <font>
      <sz val="16"/>
      <color theme="1"/>
      <name val="BIZ UDゴシック"/>
      <family val="3"/>
      <charset val="128"/>
    </font>
    <font>
      <b/>
      <sz val="16"/>
      <color rgb="FFFF0000"/>
      <name val="BIZ UDゴシック"/>
      <family val="3"/>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name val="BIZ UDP明朝 Medium"/>
      <family val="1"/>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thin">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rgb="FFFF0000"/>
      </left>
      <right/>
      <top style="thin">
        <color auto="1"/>
      </top>
      <bottom style="thin">
        <color auto="1"/>
      </bottom>
      <diagonal/>
    </border>
    <border diagonalUp="1">
      <left style="thin">
        <color indexed="64"/>
      </left>
      <right/>
      <top style="thin">
        <color auto="1"/>
      </top>
      <bottom style="thin">
        <color indexed="64"/>
      </bottom>
      <diagonal style="thin">
        <color indexed="64"/>
      </diagonal>
    </border>
    <border diagonalUp="1">
      <left/>
      <right/>
      <top style="thin">
        <color auto="1"/>
      </top>
      <bottom style="thin">
        <color indexed="64"/>
      </bottom>
      <diagonal style="thin">
        <color indexed="64"/>
      </diagonal>
    </border>
    <border diagonalUp="1">
      <left/>
      <right style="medium">
        <color indexed="64"/>
      </right>
      <top style="thin">
        <color auto="1"/>
      </top>
      <bottom style="thin">
        <color indexed="64"/>
      </bottom>
      <diagonal style="thin">
        <color indexed="64"/>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rgb="FFFF0000"/>
      </left>
      <right style="medium">
        <color indexed="64"/>
      </right>
      <top style="thin">
        <color indexed="64"/>
      </top>
      <bottom style="thin">
        <color auto="1"/>
      </bottom>
      <diagonal/>
    </border>
    <border>
      <left style="thin">
        <color rgb="FFFF0000"/>
      </left>
      <right style="medium">
        <color indexed="64"/>
      </right>
      <top style="thin">
        <color auto="1"/>
      </top>
      <bottom style="thin">
        <color rgb="FFFF0000"/>
      </bottom>
      <diagonal/>
    </border>
    <border>
      <left style="thin">
        <color rgb="FFFF0000"/>
      </left>
      <right style="medium">
        <color indexed="64"/>
      </right>
      <top style="thin">
        <color rgb="FFFF0000"/>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91">
    <xf numFmtId="0" fontId="0" fillId="0" borderId="0" xfId="0">
      <alignment vertical="center"/>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4" borderId="33" xfId="0" quotePrefix="1" applyFont="1" applyFill="1" applyBorder="1" applyProtection="1">
      <alignment vertical="center"/>
      <protection locked="0"/>
    </xf>
    <xf numFmtId="0" fontId="6" fillId="4" borderId="38" xfId="0" quotePrefix="1" applyFont="1" applyFill="1" applyBorder="1" applyProtection="1">
      <alignment vertical="center"/>
      <protection locked="0"/>
    </xf>
    <xf numFmtId="0" fontId="6" fillId="0" borderId="23" xfId="0" applyFont="1" applyBorder="1" applyProtection="1">
      <alignment vertical="center"/>
      <protection locked="0"/>
    </xf>
    <xf numFmtId="0" fontId="6" fillId="0" borderId="23" xfId="0" applyFont="1" applyBorder="1" applyAlignment="1" applyProtection="1">
      <alignment horizontal="left" vertical="center" wrapText="1"/>
      <protection locked="0"/>
    </xf>
    <xf numFmtId="0" fontId="6" fillId="0" borderId="0" xfId="0" applyFont="1" applyAlignment="1" applyProtection="1">
      <alignment horizontal="right" vertical="center" wrapText="1"/>
      <protection locked="0"/>
    </xf>
    <xf numFmtId="0" fontId="6" fillId="0" borderId="0" xfId="0" applyFont="1" applyAlignment="1" applyProtection="1">
      <alignment horizontal="left" vertical="center" wrapText="1"/>
      <protection locked="0"/>
    </xf>
    <xf numFmtId="0" fontId="6" fillId="4" borderId="0" xfId="0" quotePrefix="1"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9" fillId="0" borderId="0" xfId="0" applyFont="1" applyProtection="1">
      <alignment vertical="center"/>
      <protection locked="0"/>
    </xf>
    <xf numFmtId="0" fontId="8" fillId="0" borderId="0" xfId="0" applyFont="1" applyAlignment="1" applyProtection="1">
      <alignment vertical="center" wrapText="1"/>
      <protection locked="0"/>
    </xf>
    <xf numFmtId="0" fontId="9" fillId="0" borderId="0" xfId="0" applyFont="1" applyAlignment="1" applyProtection="1">
      <alignment horizontal="right" vertical="center"/>
      <protection locked="0"/>
    </xf>
    <xf numFmtId="0" fontId="11" fillId="0" borderId="0" xfId="0" applyFont="1" applyProtection="1">
      <alignment vertical="center"/>
      <protection locked="0"/>
    </xf>
    <xf numFmtId="0" fontId="6" fillId="0" borderId="16" xfId="0" applyFont="1" applyBorder="1" applyProtection="1">
      <alignment vertical="center"/>
      <protection locked="0"/>
    </xf>
    <xf numFmtId="0" fontId="6" fillId="0" borderId="21" xfId="0" applyFont="1" applyBorder="1" applyProtection="1">
      <alignment vertical="center"/>
      <protection locked="0"/>
    </xf>
    <xf numFmtId="0" fontId="6" fillId="0" borderId="72" xfId="0" applyFont="1" applyBorder="1" applyProtection="1">
      <alignment vertical="center"/>
      <protection locked="0"/>
    </xf>
    <xf numFmtId="0" fontId="6" fillId="0" borderId="45" xfId="0" applyFont="1" applyBorder="1" applyProtection="1">
      <alignment vertical="center"/>
      <protection locked="0"/>
    </xf>
    <xf numFmtId="0" fontId="6" fillId="0" borderId="65" xfId="0" applyFont="1" applyBorder="1" applyProtection="1">
      <alignment vertical="center"/>
      <protection locked="0"/>
    </xf>
    <xf numFmtId="0" fontId="6" fillId="0" borderId="58" xfId="0" applyFont="1" applyBorder="1" applyProtection="1">
      <alignment vertical="center"/>
      <protection locked="0"/>
    </xf>
    <xf numFmtId="0" fontId="6" fillId="0" borderId="24" xfId="0" applyFont="1" applyBorder="1" applyProtection="1">
      <alignment vertical="center"/>
      <protection locked="0"/>
    </xf>
    <xf numFmtId="0" fontId="6" fillId="0" borderId="74" xfId="0" applyFont="1" applyBorder="1" applyProtection="1">
      <alignment vertical="center"/>
      <protection locked="0"/>
    </xf>
    <xf numFmtId="0" fontId="6" fillId="0" borderId="42" xfId="0" applyFont="1" applyBorder="1" applyAlignment="1" applyProtection="1">
      <alignment horizontal="center" vertical="center"/>
      <protection locked="0"/>
    </xf>
    <xf numFmtId="0" fontId="6" fillId="0" borderId="0" xfId="0" applyFont="1" applyAlignment="1" applyProtection="1">
      <alignment vertical="center" wrapText="1"/>
      <protection locked="0"/>
    </xf>
    <xf numFmtId="0" fontId="6" fillId="0" borderId="29"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6" fillId="0" borderId="7" xfId="0" applyFont="1" applyBorder="1" applyAlignment="1" applyProtection="1">
      <alignment vertical="center" textRotation="255"/>
      <protection locked="0"/>
    </xf>
    <xf numFmtId="0" fontId="6" fillId="0" borderId="0" xfId="0" applyFont="1" applyAlignment="1" applyProtection="1">
      <alignment horizontal="center" vertical="center" textRotation="255"/>
      <protection locked="0"/>
    </xf>
    <xf numFmtId="0" fontId="6" fillId="0" borderId="0" xfId="0"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12" fontId="6" fillId="0" borderId="0" xfId="0" applyNumberFormat="1" applyFont="1" applyAlignment="1" applyProtection="1">
      <alignment horizontal="center" vertical="center" wrapText="1"/>
      <protection locked="0"/>
    </xf>
    <xf numFmtId="178" fontId="6" fillId="0" borderId="0" xfId="0" applyNumberFormat="1" applyFont="1" applyAlignment="1">
      <alignment horizontal="center" vertical="center" wrapText="1"/>
    </xf>
    <xf numFmtId="184" fontId="6" fillId="0" borderId="0" xfId="0" applyNumberFormat="1" applyFont="1" applyAlignment="1">
      <alignment horizontal="center" vertical="center" wrapText="1"/>
    </xf>
    <xf numFmtId="178" fontId="6" fillId="0" borderId="0" xfId="0" applyNumberFormat="1" applyFont="1" applyAlignment="1" applyProtection="1">
      <alignment horizontal="center" vertical="center" wrapText="1"/>
      <protection locked="0"/>
    </xf>
    <xf numFmtId="184" fontId="6" fillId="0" borderId="0" xfId="0" applyNumberFormat="1" applyFont="1" applyAlignment="1" applyProtection="1">
      <alignment horizontal="center" vertical="center" wrapText="1"/>
      <protection locked="0"/>
    </xf>
    <xf numFmtId="0" fontId="6" fillId="0" borderId="16" xfId="0" quotePrefix="1" applyFont="1" applyBorder="1" applyAlignment="1" applyProtection="1">
      <alignment horizontal="right" vertical="center" wrapText="1"/>
      <protection locked="0"/>
    </xf>
    <xf numFmtId="0" fontId="6" fillId="0" borderId="0" xfId="0" quotePrefix="1" applyFont="1" applyAlignment="1" applyProtection="1">
      <alignment horizontal="right" vertical="center" wrapText="1"/>
      <protection locked="0"/>
    </xf>
    <xf numFmtId="0" fontId="6" fillId="0" borderId="21"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6" fillId="0" borderId="22" xfId="0" quotePrefix="1" applyFont="1" applyBorder="1" applyAlignment="1" applyProtection="1">
      <alignment horizontal="right" vertical="center" wrapText="1"/>
      <protection locked="0"/>
    </xf>
    <xf numFmtId="0" fontId="6" fillId="0" borderId="9" xfId="0" quotePrefix="1" applyFont="1" applyBorder="1" applyAlignment="1" applyProtection="1">
      <alignment horizontal="right" vertical="center" wrapText="1"/>
      <protection locked="0"/>
    </xf>
    <xf numFmtId="0" fontId="6" fillId="0" borderId="9" xfId="0" applyFont="1" applyBorder="1" applyAlignment="1" applyProtection="1">
      <alignment vertical="center" wrapText="1"/>
      <protection locked="0"/>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shrinkToFit="1"/>
      <protection locked="0"/>
    </xf>
    <xf numFmtId="180" fontId="8" fillId="0" borderId="0" xfId="3" applyNumberFormat="1" applyFont="1" applyBorder="1" applyAlignment="1" applyProtection="1">
      <alignment horizontal="center" vertical="center" shrinkToFit="1"/>
      <protection locked="0"/>
    </xf>
    <xf numFmtId="38" fontId="8" fillId="0" borderId="0" xfId="3" applyFont="1" applyBorder="1" applyAlignment="1" applyProtection="1">
      <alignment horizontal="right" vertical="center"/>
      <protection locked="0"/>
    </xf>
    <xf numFmtId="183" fontId="8" fillId="0" borderId="0" xfId="3" applyNumberFormat="1" applyFont="1" applyBorder="1" applyAlignment="1" applyProtection="1">
      <alignment horizontal="center" vertical="center"/>
      <protection locked="0"/>
    </xf>
    <xf numFmtId="181" fontId="8" fillId="0" borderId="0" xfId="3" applyNumberFormat="1" applyFont="1" applyBorder="1" applyAlignment="1" applyProtection="1">
      <alignment horizontal="center" vertical="center" shrinkToFit="1"/>
      <protection locked="0"/>
    </xf>
    <xf numFmtId="182" fontId="8" fillId="0" borderId="0" xfId="3" applyNumberFormat="1" applyFont="1" applyBorder="1" applyAlignment="1" applyProtection="1">
      <alignment horizontal="center" vertical="center"/>
      <protection locked="0"/>
    </xf>
    <xf numFmtId="0" fontId="15" fillId="0" borderId="0" xfId="0" applyFont="1">
      <alignment vertical="center"/>
    </xf>
    <xf numFmtId="0" fontId="16" fillId="0" borderId="0" xfId="0" applyFont="1">
      <alignment vertical="center"/>
    </xf>
    <xf numFmtId="0" fontId="13" fillId="0" borderId="12" xfId="0" applyFont="1" applyBorder="1" applyAlignment="1">
      <alignment horizontal="center" vertical="center" wrapText="1"/>
    </xf>
    <xf numFmtId="0" fontId="13" fillId="0" borderId="12" xfId="1" quotePrefix="1" applyNumberFormat="1" applyFont="1" applyFill="1" applyBorder="1" applyAlignment="1" applyProtection="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wrapText="1"/>
    </xf>
    <xf numFmtId="0" fontId="11" fillId="0" borderId="18" xfId="0" applyFont="1" applyBorder="1" applyAlignment="1">
      <alignment horizontal="center" vertical="center" textRotation="180"/>
    </xf>
    <xf numFmtId="0" fontId="13" fillId="0" borderId="4" xfId="0" applyFont="1" applyBorder="1" applyAlignment="1">
      <alignment horizontal="center" vertical="center"/>
    </xf>
    <xf numFmtId="0" fontId="17" fillId="0" borderId="37" xfId="1" applyNumberFormat="1" applyFont="1" applyFill="1" applyBorder="1" applyAlignment="1" applyProtection="1">
      <alignment horizontal="center" vertical="center"/>
    </xf>
    <xf numFmtId="0" fontId="17" fillId="0" borderId="100" xfId="1" applyNumberFormat="1" applyFont="1" applyFill="1" applyBorder="1" applyAlignment="1" applyProtection="1">
      <alignment horizontal="center" vertical="center"/>
    </xf>
    <xf numFmtId="176" fontId="11" fillId="0" borderId="2" xfId="1" applyNumberFormat="1" applyFont="1" applyFill="1" applyBorder="1" applyAlignment="1" applyProtection="1">
      <alignment horizontal="center" vertical="center"/>
    </xf>
    <xf numFmtId="179" fontId="22" fillId="0" borderId="2" xfId="1" applyNumberFormat="1" applyFont="1" applyFill="1" applyBorder="1" applyAlignment="1" applyProtection="1">
      <alignment horizontal="center" vertical="center"/>
    </xf>
    <xf numFmtId="0" fontId="23" fillId="0" borderId="0" xfId="0" applyFont="1">
      <alignment vertical="center"/>
    </xf>
    <xf numFmtId="0" fontId="13" fillId="0" borderId="0" xfId="0" applyFont="1">
      <alignment vertical="center"/>
    </xf>
    <xf numFmtId="0" fontId="11" fillId="0" borderId="0" xfId="0" applyFont="1">
      <alignment vertical="center"/>
    </xf>
    <xf numFmtId="0" fontId="17" fillId="0" borderId="11" xfId="0" applyFont="1" applyBorder="1">
      <alignment vertical="center"/>
    </xf>
    <xf numFmtId="0" fontId="13"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177" fontId="11" fillId="0" borderId="1" xfId="0" applyNumberFormat="1" applyFont="1" applyBorder="1" applyAlignment="1">
      <alignment horizontal="center" vertical="center" wrapText="1"/>
    </xf>
    <xf numFmtId="0" fontId="13" fillId="0" borderId="5"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3" xfId="0" applyFont="1" applyBorder="1" applyAlignment="1">
      <alignment horizontal="center" vertical="center" wrapText="1"/>
    </xf>
    <xf numFmtId="0" fontId="11" fillId="0" borderId="19" xfId="0" applyFont="1" applyBorder="1" applyAlignment="1">
      <alignment horizontal="center" vertical="center"/>
    </xf>
    <xf numFmtId="0" fontId="13" fillId="0" borderId="19" xfId="0" applyFont="1" applyBorder="1" applyAlignment="1">
      <alignment horizontal="center" vertical="center" wrapText="1"/>
    </xf>
    <xf numFmtId="0" fontId="11" fillId="0" borderId="4" xfId="0" applyFont="1" applyBorder="1" applyAlignment="1">
      <alignment horizontal="center" vertical="center" wrapText="1"/>
    </xf>
    <xf numFmtId="0" fontId="13" fillId="0" borderId="13" xfId="0" applyFont="1" applyBorder="1" applyAlignment="1">
      <alignment horizontal="center" vertical="center" shrinkToFit="1"/>
    </xf>
    <xf numFmtId="0" fontId="11" fillId="0" borderId="12" xfId="0" applyFont="1" applyBorder="1" applyAlignment="1">
      <alignment horizontal="center" vertical="center" wrapText="1"/>
    </xf>
    <xf numFmtId="0" fontId="13" fillId="0" borderId="12" xfId="0" applyFont="1" applyBorder="1" applyAlignment="1">
      <alignment horizontal="center" vertical="center" shrinkToFit="1"/>
    </xf>
    <xf numFmtId="0" fontId="13" fillId="0" borderId="11" xfId="0" applyFont="1" applyBorder="1" applyAlignment="1">
      <alignment horizontal="center" vertical="center" wrapText="1"/>
    </xf>
    <xf numFmtId="176" fontId="11" fillId="2" borderId="2" xfId="0" quotePrefix="1" applyNumberFormat="1" applyFont="1" applyFill="1" applyBorder="1" applyAlignment="1" applyProtection="1">
      <alignment horizontal="center" vertical="center" wrapText="1"/>
      <protection locked="0"/>
    </xf>
    <xf numFmtId="0" fontId="26" fillId="0" borderId="2" xfId="1" applyNumberFormat="1" applyFont="1" applyBorder="1" applyAlignment="1">
      <alignment horizontal="center" vertical="center"/>
    </xf>
    <xf numFmtId="0" fontId="14" fillId="0" borderId="11" xfId="0" applyFont="1" applyBorder="1" applyAlignment="1">
      <alignment horizontal="center" vertical="center" wrapText="1"/>
    </xf>
    <xf numFmtId="0" fontId="11" fillId="0" borderId="0" xfId="0" applyFont="1" applyAlignment="1">
      <alignment horizontal="center" vertical="center"/>
    </xf>
    <xf numFmtId="0" fontId="23" fillId="0" borderId="0" xfId="0" applyFont="1" applyAlignment="1">
      <alignment horizontal="center" vertical="center"/>
    </xf>
    <xf numFmtId="0" fontId="13" fillId="0" borderId="0" xfId="0" applyFont="1" applyAlignment="1">
      <alignment horizontal="center" vertical="center" wrapText="1"/>
    </xf>
    <xf numFmtId="176" fontId="11" fillId="0" borderId="2" xfId="1" applyNumberFormat="1" applyFont="1" applyBorder="1" applyAlignment="1">
      <alignment horizontal="center" vertical="center"/>
    </xf>
    <xf numFmtId="0" fontId="13" fillId="0" borderId="0" xfId="0" applyFont="1" applyAlignment="1">
      <alignment horizontal="center" vertical="center"/>
    </xf>
    <xf numFmtId="0" fontId="26" fillId="0" borderId="6" xfId="0" applyFont="1" applyBorder="1">
      <alignment vertical="center"/>
    </xf>
    <xf numFmtId="0" fontId="26" fillId="0" borderId="7" xfId="0" applyFont="1" applyBorder="1">
      <alignment vertical="center"/>
    </xf>
    <xf numFmtId="0" fontId="17" fillId="0" borderId="7" xfId="0" applyFont="1" applyBorder="1">
      <alignment vertical="center"/>
    </xf>
    <xf numFmtId="0" fontId="17" fillId="0" borderId="8" xfId="0" applyFont="1" applyBorder="1">
      <alignment vertical="center"/>
    </xf>
    <xf numFmtId="0" fontId="20" fillId="0" borderId="14" xfId="0" applyFont="1" applyBorder="1" applyAlignment="1">
      <alignment horizontal="right" vertical="center"/>
    </xf>
    <xf numFmtId="0" fontId="20" fillId="0" borderId="16" xfId="0" applyFont="1" applyBorder="1" applyAlignment="1">
      <alignment horizontal="right" vertical="center"/>
    </xf>
    <xf numFmtId="0" fontId="11" fillId="0" borderId="22" xfId="0" applyFont="1" applyBorder="1" applyAlignment="1">
      <alignment horizontal="right" vertical="center"/>
    </xf>
    <xf numFmtId="0" fontId="20" fillId="0" borderId="7" xfId="0" applyFont="1" applyBorder="1">
      <alignment vertical="center"/>
    </xf>
    <xf numFmtId="0" fontId="11" fillId="0" borderId="7" xfId="0" applyFont="1" applyBorder="1">
      <alignment vertical="center"/>
    </xf>
    <xf numFmtId="0" fontId="23" fillId="0" borderId="18" xfId="0" applyFont="1" applyBorder="1" applyAlignment="1">
      <alignment horizontal="center" vertical="center"/>
    </xf>
    <xf numFmtId="0" fontId="23" fillId="0" borderId="2" xfId="0" applyFont="1" applyBorder="1" applyAlignment="1">
      <alignment horizontal="center" vertical="center"/>
    </xf>
    <xf numFmtId="0" fontId="20" fillId="2" borderId="1" xfId="0" applyFont="1" applyFill="1" applyBorder="1">
      <alignment vertical="center"/>
    </xf>
    <xf numFmtId="0" fontId="20" fillId="3" borderId="1" xfId="0" applyFont="1" applyFill="1" applyBorder="1">
      <alignment vertical="center"/>
    </xf>
    <xf numFmtId="0" fontId="20" fillId="0" borderId="0" xfId="0" applyFont="1">
      <alignment vertical="center"/>
    </xf>
    <xf numFmtId="0" fontId="20" fillId="0" borderId="0" xfId="0" applyFont="1" applyAlignment="1">
      <alignment vertical="center" wrapText="1"/>
    </xf>
    <xf numFmtId="0" fontId="20" fillId="0" borderId="21" xfId="0" applyFont="1" applyBorder="1" applyAlignment="1">
      <alignment vertical="center" wrapText="1"/>
    </xf>
    <xf numFmtId="0" fontId="11" fillId="0" borderId="9" xfId="0" applyFont="1" applyBorder="1">
      <alignment vertical="center"/>
    </xf>
    <xf numFmtId="0" fontId="20" fillId="0" borderId="9" xfId="0" applyFont="1" applyBorder="1" applyAlignment="1">
      <alignment vertical="center" wrapText="1"/>
    </xf>
    <xf numFmtId="0" fontId="20" fillId="0" borderId="10" xfId="0" applyFont="1" applyBorder="1" applyAlignment="1">
      <alignment vertical="center" wrapText="1"/>
    </xf>
    <xf numFmtId="0" fontId="13" fillId="0" borderId="12" xfId="1" quotePrefix="1" applyNumberFormat="1" applyFont="1" applyBorder="1" applyAlignment="1">
      <alignment horizontal="center" vertical="center" wrapText="1"/>
    </xf>
    <xf numFmtId="0" fontId="23" fillId="0" borderId="4" xfId="0" applyFont="1" applyBorder="1" applyAlignment="1">
      <alignment horizontal="center" vertical="center"/>
    </xf>
    <xf numFmtId="176" fontId="11" fillId="0" borderId="24" xfId="1" applyNumberFormat="1" applyFont="1" applyBorder="1" applyAlignment="1">
      <alignment horizontal="center" vertical="center"/>
    </xf>
    <xf numFmtId="0" fontId="27" fillId="0" borderId="24" xfId="0" applyFont="1" applyBorder="1" applyAlignment="1">
      <alignment horizontal="center" vertical="center"/>
    </xf>
    <xf numFmtId="176" fontId="11" fillId="0" borderId="25" xfId="1" applyNumberFormat="1" applyFont="1" applyBorder="1" applyAlignment="1">
      <alignment horizontal="center" vertical="center"/>
    </xf>
    <xf numFmtId="0" fontId="13" fillId="0" borderId="7" xfId="0" applyFont="1" applyBorder="1">
      <alignment vertical="center"/>
    </xf>
    <xf numFmtId="0" fontId="13" fillId="0" borderId="8" xfId="0" applyFont="1" applyBorder="1">
      <alignment vertical="center"/>
    </xf>
    <xf numFmtId="0" fontId="13" fillId="0" borderId="21" xfId="0" applyFont="1" applyBorder="1">
      <alignment vertical="center"/>
    </xf>
    <xf numFmtId="0" fontId="13" fillId="0" borderId="9" xfId="0" applyFont="1" applyBorder="1">
      <alignment vertical="center"/>
    </xf>
    <xf numFmtId="0" fontId="13" fillId="0" borderId="10" xfId="0" applyFont="1" applyBorder="1">
      <alignment vertical="center"/>
    </xf>
    <xf numFmtId="0" fontId="6" fillId="0" borderId="5"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23" xfId="0" applyFont="1" applyBorder="1" applyAlignment="1" applyProtection="1">
      <alignment horizontal="left" vertical="center"/>
      <protection locked="0"/>
    </xf>
    <xf numFmtId="0" fontId="6" fillId="0" borderId="0" xfId="0" applyFont="1">
      <alignment vertical="center"/>
    </xf>
    <xf numFmtId="0" fontId="6" fillId="0" borderId="0" xfId="0" applyFont="1" applyAlignment="1">
      <alignment horizontal="right" vertical="center"/>
    </xf>
    <xf numFmtId="0" fontId="29" fillId="0" borderId="0" xfId="0" applyFont="1">
      <alignment vertical="center"/>
    </xf>
    <xf numFmtId="0" fontId="30" fillId="0" borderId="0" xfId="0" applyFont="1">
      <alignment vertical="center"/>
    </xf>
    <xf numFmtId="0" fontId="6" fillId="0" borderId="0" xfId="0" quotePrefix="1" applyFont="1">
      <alignment vertical="center"/>
    </xf>
    <xf numFmtId="0" fontId="6" fillId="0" borderId="0" xfId="0" applyFont="1" applyAlignment="1">
      <alignment horizontal="center" vertical="center"/>
    </xf>
    <xf numFmtId="0" fontId="13" fillId="4" borderId="33" xfId="0" quotePrefix="1" applyFont="1" applyFill="1" applyBorder="1" applyProtection="1">
      <alignment vertical="center"/>
      <protection locked="0"/>
    </xf>
    <xf numFmtId="0" fontId="6" fillId="0" borderId="31" xfId="0" applyFont="1" applyBorder="1" applyAlignment="1" applyProtection="1">
      <alignment horizontal="left" vertical="center" wrapText="1"/>
      <protection locked="0"/>
    </xf>
    <xf numFmtId="0" fontId="18" fillId="0" borderId="17" xfId="0" applyFont="1" applyBorder="1" applyAlignment="1">
      <alignment horizontal="center" vertical="center"/>
    </xf>
    <xf numFmtId="0" fontId="6" fillId="0" borderId="22" xfId="0" applyFont="1" applyBorder="1" applyAlignment="1" applyProtection="1">
      <alignment horizontal="left" vertical="center"/>
      <protection locked="0"/>
    </xf>
    <xf numFmtId="0" fontId="6" fillId="0" borderId="9" xfId="0" applyFont="1" applyBorder="1" applyAlignment="1" applyProtection="1">
      <alignment horizontal="right" vertical="center" wrapText="1"/>
      <protection locked="0"/>
    </xf>
    <xf numFmtId="0" fontId="6" fillId="0" borderId="9"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13" fillId="0" borderId="4" xfId="0" applyFont="1" applyBorder="1" applyAlignment="1">
      <alignment horizontal="center" vertical="center" wrapText="1"/>
    </xf>
    <xf numFmtId="0" fontId="11" fillId="0" borderId="4" xfId="0" applyFont="1" applyBorder="1" applyAlignment="1">
      <alignment horizontal="center" vertical="center"/>
    </xf>
    <xf numFmtId="185" fontId="27" fillId="0" borderId="15" xfId="0" applyNumberFormat="1" applyFont="1" applyBorder="1" applyAlignment="1">
      <alignment horizontal="center" vertical="center"/>
    </xf>
    <xf numFmtId="185" fontId="27" fillId="0" borderId="1" xfId="0" applyNumberFormat="1" applyFont="1" applyBorder="1" applyAlignment="1">
      <alignment horizontal="center" vertical="center"/>
    </xf>
    <xf numFmtId="0" fontId="32" fillId="0" borderId="0" xfId="2" applyFont="1" applyFill="1" applyAlignment="1" applyProtection="1">
      <alignment horizontal="right" vertical="center"/>
    </xf>
    <xf numFmtId="0" fontId="13" fillId="0" borderId="0" xfId="1" applyNumberFormat="1" applyFont="1" applyFill="1" applyBorder="1" applyAlignment="1" applyProtection="1">
      <alignment vertical="center"/>
    </xf>
    <xf numFmtId="0" fontId="13" fillId="0" borderId="0" xfId="0" applyFont="1" applyFill="1">
      <alignment vertical="center"/>
    </xf>
    <xf numFmtId="0" fontId="13" fillId="0" borderId="0" xfId="0" applyFont="1" applyFill="1" applyAlignment="1">
      <alignment vertical="center" wrapText="1"/>
    </xf>
    <xf numFmtId="0" fontId="13" fillId="0" borderId="0" xfId="0" applyFont="1" applyFill="1" applyAlignment="1">
      <alignment horizontal="center" vertical="center"/>
    </xf>
    <xf numFmtId="0" fontId="5" fillId="0" borderId="0" xfId="0" applyFont="1" applyFill="1" applyAlignment="1">
      <alignment horizontal="right" vertical="center"/>
    </xf>
    <xf numFmtId="0" fontId="15" fillId="0" borderId="0" xfId="0" applyFont="1" applyFill="1">
      <alignment vertical="center"/>
    </xf>
    <xf numFmtId="0" fontId="16" fillId="0" borderId="0" xfId="0" applyFont="1" applyFill="1">
      <alignment vertical="center"/>
    </xf>
    <xf numFmtId="0" fontId="15" fillId="0" borderId="0" xfId="0" applyFont="1" applyFill="1" applyAlignment="1">
      <alignment horizontal="left" vertical="center"/>
    </xf>
    <xf numFmtId="0" fontId="15" fillId="0" borderId="0" xfId="0" applyFont="1" applyFill="1" applyAlignment="1">
      <alignment horizontal="center" vertical="center"/>
    </xf>
    <xf numFmtId="0" fontId="17" fillId="0" borderId="0" xfId="0" applyFont="1" applyFill="1">
      <alignment vertical="center"/>
    </xf>
    <xf numFmtId="0" fontId="13" fillId="0" borderId="12"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1" fillId="0" borderId="17"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textRotation="180"/>
    </xf>
    <xf numFmtId="0" fontId="11" fillId="0" borderId="18" xfId="0" applyFont="1" applyFill="1" applyBorder="1" applyAlignment="1" applyProtection="1">
      <alignment horizontal="center" vertical="center"/>
      <protection locked="0"/>
    </xf>
    <xf numFmtId="0" fontId="11" fillId="0" borderId="12"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8" xfId="0" applyFont="1" applyFill="1" applyBorder="1" applyAlignment="1">
      <alignment horizontal="center" vertical="center"/>
    </xf>
    <xf numFmtId="176" fontId="13" fillId="0" borderId="4" xfId="0" quotePrefix="1" applyNumberFormat="1" applyFont="1" applyFill="1" applyBorder="1" applyAlignment="1">
      <alignment horizontal="center" vertical="center" wrapText="1"/>
    </xf>
    <xf numFmtId="176" fontId="11" fillId="0" borderId="4" xfId="0" quotePrefix="1" applyNumberFormat="1"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4" xfId="0" applyFont="1" applyFill="1" applyBorder="1" applyAlignment="1">
      <alignment vertical="center" wrapText="1"/>
    </xf>
    <xf numFmtId="176" fontId="13" fillId="0" borderId="2" xfId="0" quotePrefix="1" applyNumberFormat="1" applyFont="1" applyFill="1" applyBorder="1" applyAlignment="1">
      <alignment horizontal="center" vertical="center" wrapText="1"/>
    </xf>
    <xf numFmtId="176" fontId="11" fillId="0" borderId="2" xfId="0" quotePrefix="1" applyNumberFormat="1"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vertical="center" wrapText="1"/>
    </xf>
    <xf numFmtId="0" fontId="17" fillId="0" borderId="2" xfId="0" applyFont="1" applyFill="1" applyBorder="1" applyAlignment="1">
      <alignment horizontal="center" vertical="center" wrapText="1"/>
    </xf>
    <xf numFmtId="0" fontId="17" fillId="0" borderId="0" xfId="0" applyFont="1" applyFill="1" applyAlignment="1">
      <alignment horizontal="left" vertical="center"/>
    </xf>
    <xf numFmtId="0" fontId="17" fillId="0" borderId="0" xfId="0" applyFont="1" applyFill="1" applyAlignment="1">
      <alignment horizontal="center" vertical="center"/>
    </xf>
    <xf numFmtId="0" fontId="21" fillId="0" borderId="0" xfId="0" applyFont="1" applyFill="1" applyAlignment="1">
      <alignment horizontal="left" vertical="center"/>
    </xf>
    <xf numFmtId="0" fontId="17" fillId="0" borderId="0" xfId="0" applyFont="1" applyFill="1" applyAlignment="1">
      <alignment horizontal="right" vertical="center"/>
    </xf>
    <xf numFmtId="0" fontId="13" fillId="0" borderId="0" xfId="0" applyFont="1" applyAlignment="1">
      <alignment horizontal="left" vertical="center"/>
    </xf>
    <xf numFmtId="0" fontId="16" fillId="0" borderId="40" xfId="0" applyFont="1" applyFill="1" applyBorder="1" applyAlignment="1">
      <alignment horizontal="center" vertical="center"/>
    </xf>
    <xf numFmtId="0" fontId="16" fillId="0" borderId="41"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42" xfId="0" applyFont="1" applyFill="1" applyBorder="1" applyAlignment="1">
      <alignment horizontal="center" vertical="center"/>
    </xf>
    <xf numFmtId="0" fontId="11" fillId="0" borderId="26" xfId="0" applyFont="1" applyFill="1" applyBorder="1" applyAlignment="1">
      <alignment horizontal="center" vertical="center"/>
    </xf>
    <xf numFmtId="0" fontId="17" fillId="0" borderId="5"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17"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26" xfId="0" quotePrefix="1" applyFont="1" applyFill="1" applyBorder="1" applyAlignment="1">
      <alignment horizontal="center" vertical="center" textRotation="255" wrapText="1"/>
    </xf>
    <xf numFmtId="0" fontId="17" fillId="0" borderId="18" xfId="0" quotePrefix="1" applyFont="1" applyFill="1" applyBorder="1" applyAlignment="1">
      <alignment horizontal="center" vertical="center" textRotation="255" wrapText="1"/>
    </xf>
    <xf numFmtId="0" fontId="17" fillId="0" borderId="17" xfId="0" quotePrefix="1" applyFont="1" applyFill="1" applyBorder="1" applyAlignment="1">
      <alignment horizontal="center" vertical="center" textRotation="255" wrapText="1"/>
    </xf>
    <xf numFmtId="0" fontId="17" fillId="0" borderId="2" xfId="0" quotePrefix="1" applyFont="1" applyFill="1" applyBorder="1" applyAlignment="1">
      <alignment horizontal="center" vertical="center" textRotation="255" wrapText="1"/>
    </xf>
    <xf numFmtId="0" fontId="17" fillId="0" borderId="19" xfId="0" quotePrefix="1" applyFont="1" applyFill="1" applyBorder="1" applyAlignment="1">
      <alignment horizontal="center" vertical="center" textRotation="255" wrapText="1"/>
    </xf>
    <xf numFmtId="0" fontId="17" fillId="0" borderId="18" xfId="0" quotePrefix="1" applyFont="1" applyFill="1" applyBorder="1" applyAlignment="1">
      <alignment horizontal="center" vertical="center" wrapText="1"/>
    </xf>
    <xf numFmtId="0" fontId="17" fillId="0" borderId="19" xfId="0" quotePrefix="1" applyFont="1" applyFill="1" applyBorder="1" applyAlignment="1">
      <alignment horizontal="center" vertical="center" wrapText="1"/>
    </xf>
    <xf numFmtId="0" fontId="17" fillId="0" borderId="26" xfId="0" applyFont="1" applyFill="1" applyBorder="1" applyAlignment="1">
      <alignment horizontal="center" vertical="center" textRotation="255" wrapText="1"/>
    </xf>
    <xf numFmtId="0" fontId="17" fillId="0" borderId="18" xfId="0" applyFont="1" applyFill="1" applyBorder="1" applyAlignment="1">
      <alignment horizontal="center" vertical="center" textRotation="255" wrapText="1"/>
    </xf>
    <xf numFmtId="0" fontId="17" fillId="0" borderId="19" xfId="0" applyFont="1" applyFill="1" applyBorder="1" applyAlignment="1">
      <alignment horizontal="center" vertical="center" textRotation="255" wrapText="1"/>
    </xf>
    <xf numFmtId="0" fontId="17" fillId="0" borderId="17" xfId="0" applyFont="1" applyFill="1" applyBorder="1" applyAlignment="1">
      <alignment horizontal="center" vertical="center" wrapText="1"/>
    </xf>
    <xf numFmtId="0" fontId="17" fillId="0" borderId="18"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5" xfId="0" quotePrefix="1"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17" xfId="0" applyFont="1" applyFill="1" applyBorder="1" applyAlignment="1">
      <alignment horizontal="left" vertical="center" wrapText="1" indent="1"/>
    </xf>
    <xf numFmtId="0" fontId="17" fillId="0" borderId="18"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17" fillId="0" borderId="1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6"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34" xfId="0" applyFont="1" applyFill="1" applyBorder="1" applyAlignment="1">
      <alignment horizontal="center" vertical="center"/>
    </xf>
    <xf numFmtId="0" fontId="17" fillId="0" borderId="43"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13"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7" fillId="0" borderId="17" xfId="0" applyFont="1" applyFill="1" applyBorder="1" applyAlignment="1" applyProtection="1">
      <alignment horizontal="center" vertical="center" wrapText="1"/>
      <protection locked="0"/>
    </xf>
    <xf numFmtId="0" fontId="17" fillId="0" borderId="2" xfId="0" applyFont="1" applyFill="1" applyBorder="1" applyAlignment="1" applyProtection="1">
      <alignment horizontal="center" vertical="center" wrapText="1"/>
      <protection locked="0"/>
    </xf>
    <xf numFmtId="0" fontId="17" fillId="0" borderId="2" xfId="0" quotePrefix="1" applyFont="1" applyFill="1" applyBorder="1" applyAlignment="1">
      <alignment horizontal="center" vertical="center" wrapText="1"/>
    </xf>
    <xf numFmtId="0" fontId="17" fillId="0" borderId="5" xfId="0" applyFont="1" applyFill="1" applyBorder="1" applyAlignment="1" applyProtection="1">
      <alignment horizontal="center" vertical="center"/>
      <protection locked="0"/>
    </xf>
    <xf numFmtId="0" fontId="17" fillId="0" borderId="23" xfId="0" applyFont="1" applyFill="1" applyBorder="1" applyAlignment="1" applyProtection="1">
      <alignment horizontal="center" vertical="center"/>
      <protection locked="0"/>
    </xf>
    <xf numFmtId="0" fontId="17" fillId="0" borderId="42" xfId="0" applyFont="1" applyFill="1" applyBorder="1" applyAlignment="1" applyProtection="1">
      <alignment horizontal="center" vertical="center"/>
      <protection locked="0"/>
    </xf>
    <xf numFmtId="0" fontId="17" fillId="0" borderId="17" xfId="0" quotePrefix="1"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7" fillId="0" borderId="2" xfId="0" quotePrefix="1" applyFont="1" applyFill="1" applyBorder="1" applyAlignment="1">
      <alignment horizontal="center" vertical="center"/>
    </xf>
    <xf numFmtId="0" fontId="17" fillId="0" borderId="19"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28"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17" fillId="0" borderId="20" xfId="0" applyFont="1" applyFill="1" applyBorder="1" applyAlignment="1">
      <alignment horizontal="center" vertical="center"/>
    </xf>
    <xf numFmtId="0" fontId="17" fillId="0" borderId="24" xfId="0" applyFont="1" applyFill="1" applyBorder="1" applyAlignment="1">
      <alignment horizontal="center" vertical="center"/>
    </xf>
    <xf numFmtId="0" fontId="17" fillId="0" borderId="25" xfId="0" applyFont="1" applyFill="1" applyBorder="1" applyAlignment="1">
      <alignment horizontal="center" vertical="center"/>
    </xf>
    <xf numFmtId="0" fontId="17" fillId="0" borderId="45" xfId="0" applyFont="1" applyFill="1" applyBorder="1" applyAlignment="1">
      <alignment horizontal="center" vertical="center"/>
    </xf>
    <xf numFmtId="0" fontId="17" fillId="0" borderId="17" xfId="0" applyFont="1" applyFill="1" applyBorder="1" applyAlignment="1">
      <alignment horizontal="left" vertical="center" wrapText="1"/>
    </xf>
    <xf numFmtId="0" fontId="17" fillId="0" borderId="18" xfId="0" applyFont="1" applyFill="1" applyBorder="1" applyAlignment="1">
      <alignment horizontal="left" vertical="center" wrapText="1"/>
    </xf>
    <xf numFmtId="0" fontId="11" fillId="0" borderId="19" xfId="0" applyFont="1" applyFill="1" applyBorder="1" applyAlignment="1">
      <alignment horizontal="center" vertical="center"/>
    </xf>
    <xf numFmtId="0" fontId="17" fillId="0" borderId="26"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17" fillId="0" borderId="29" xfId="0" applyFont="1" applyFill="1" applyBorder="1" applyAlignment="1">
      <alignment horizontal="left" vertical="center" wrapText="1"/>
    </xf>
    <xf numFmtId="0" fontId="17" fillId="0" borderId="25" xfId="0" applyFont="1" applyFill="1" applyBorder="1" applyAlignment="1">
      <alignment vertical="center" wrapText="1"/>
    </xf>
    <xf numFmtId="0" fontId="17" fillId="0" borderId="34" xfId="0" applyFont="1" applyFill="1" applyBorder="1" applyAlignment="1">
      <alignment vertical="center" wrapText="1"/>
    </xf>
    <xf numFmtId="0" fontId="17" fillId="0" borderId="29" xfId="0" applyFont="1" applyFill="1" applyBorder="1" applyAlignment="1">
      <alignment vertical="center" wrapText="1"/>
    </xf>
    <xf numFmtId="0" fontId="17" fillId="0" borderId="34" xfId="0" applyFont="1" applyFill="1" applyBorder="1" applyAlignment="1">
      <alignment horizontal="left" vertical="center" wrapText="1"/>
    </xf>
    <xf numFmtId="0" fontId="17" fillId="0" borderId="36" xfId="0" applyFont="1" applyFill="1" applyBorder="1" applyAlignment="1">
      <alignment horizontal="left" vertical="center" wrapText="1"/>
    </xf>
    <xf numFmtId="0" fontId="17" fillId="0" borderId="30" xfId="0" applyFont="1" applyFill="1" applyBorder="1" applyAlignment="1">
      <alignment horizontal="center" vertical="center"/>
    </xf>
    <xf numFmtId="0" fontId="17" fillId="0" borderId="31"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2" xfId="0" applyFont="1" applyFill="1" applyBorder="1" applyAlignment="1">
      <alignment vertical="center" wrapText="1"/>
    </xf>
    <xf numFmtId="0" fontId="11" fillId="0" borderId="17" xfId="0" applyFont="1" applyFill="1" applyBorder="1" applyAlignment="1">
      <alignment horizontal="center" vertical="center" wrapText="1"/>
    </xf>
    <xf numFmtId="0" fontId="17" fillId="0" borderId="42" xfId="0" applyFont="1" applyFill="1" applyBorder="1" applyAlignment="1">
      <alignment vertical="center" wrapText="1"/>
    </xf>
    <xf numFmtId="0" fontId="17" fillId="0" borderId="3"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34" xfId="0" applyFont="1" applyFill="1" applyBorder="1" applyAlignment="1">
      <alignment horizontal="center" vertical="center" wrapText="1"/>
    </xf>
    <xf numFmtId="0" fontId="17" fillId="0" borderId="28" xfId="0" applyFont="1" applyFill="1" applyBorder="1" applyAlignment="1" applyProtection="1">
      <alignment horizontal="center" vertical="center" wrapText="1"/>
      <protection locked="0"/>
    </xf>
    <xf numFmtId="0" fontId="17" fillId="0" borderId="11" xfId="0" applyFont="1" applyFill="1" applyBorder="1" applyAlignment="1" applyProtection="1">
      <alignment horizontal="center" vertical="center" wrapText="1"/>
      <protection locked="0"/>
    </xf>
    <xf numFmtId="0" fontId="17" fillId="0" borderId="29" xfId="0" applyFont="1" applyFill="1" applyBorder="1" applyAlignment="1" applyProtection="1">
      <alignment horizontal="center" vertical="center" wrapText="1"/>
      <protection locked="0"/>
    </xf>
    <xf numFmtId="0" fontId="17" fillId="0" borderId="29" xfId="0" quotePrefix="1" applyFont="1" applyFill="1" applyBorder="1" applyAlignment="1">
      <alignment horizontal="left" vertical="center" wrapText="1"/>
    </xf>
    <xf numFmtId="0" fontId="11" fillId="0" borderId="35" xfId="1" quotePrefix="1" applyNumberFormat="1" applyFont="1" applyFill="1" applyBorder="1" applyAlignment="1" applyProtection="1">
      <alignment horizontal="center" vertical="center"/>
    </xf>
    <xf numFmtId="0" fontId="11" fillId="0" borderId="3" xfId="1" quotePrefix="1" applyNumberFormat="1" applyFont="1" applyFill="1" applyBorder="1" applyAlignment="1" applyProtection="1">
      <alignment horizontal="center" vertical="center"/>
    </xf>
    <xf numFmtId="0" fontId="11" fillId="0" borderId="43" xfId="1" quotePrefix="1" applyNumberFormat="1" applyFont="1" applyFill="1" applyBorder="1" applyAlignment="1" applyProtection="1">
      <alignment horizontal="center" vertical="center"/>
    </xf>
    <xf numFmtId="0" fontId="11" fillId="0" borderId="1" xfId="0"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vertical="center"/>
    </xf>
    <xf numFmtId="0" fontId="13" fillId="0" borderId="0" xfId="0" applyFont="1" applyFill="1" applyAlignment="1">
      <alignment vertical="center"/>
    </xf>
    <xf numFmtId="0" fontId="17" fillId="0" borderId="13" xfId="0" applyFont="1" applyFill="1" applyBorder="1" applyAlignment="1">
      <alignment vertical="center" wrapText="1"/>
    </xf>
    <xf numFmtId="0" fontId="17" fillId="0" borderId="46" xfId="0" applyFont="1" applyFill="1" applyBorder="1" applyAlignment="1">
      <alignment vertical="center" wrapText="1"/>
    </xf>
    <xf numFmtId="0" fontId="17" fillId="0" borderId="27" xfId="0" applyFont="1" applyFill="1" applyBorder="1" applyAlignment="1">
      <alignment vertical="center" wrapText="1"/>
    </xf>
    <xf numFmtId="0" fontId="17" fillId="0" borderId="30"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7" fillId="0" borderId="26" xfId="0" applyFont="1" applyFill="1" applyBorder="1" applyAlignment="1">
      <alignment horizontal="center" vertical="center" textRotation="255"/>
    </xf>
    <xf numFmtId="0" fontId="17" fillId="0" borderId="18" xfId="0" applyFont="1" applyFill="1" applyBorder="1" applyAlignment="1">
      <alignment horizontal="center" vertical="center" textRotation="255"/>
    </xf>
    <xf numFmtId="0" fontId="17" fillId="0" borderId="19" xfId="0" applyFont="1" applyFill="1" applyBorder="1" applyAlignment="1">
      <alignment horizontal="center" vertical="center" textRotation="255"/>
    </xf>
    <xf numFmtId="0" fontId="28" fillId="0" borderId="0" xfId="0" applyFont="1" applyAlignment="1">
      <alignment horizontal="center" vertical="center"/>
    </xf>
    <xf numFmtId="0" fontId="6" fillId="0" borderId="0" xfId="0" applyFont="1" applyAlignment="1">
      <alignment horizontal="distributed" vertical="center"/>
    </xf>
    <xf numFmtId="0" fontId="11" fillId="0" borderId="0" xfId="0" applyFont="1" applyAlignment="1">
      <alignment horizontal="center" vertical="center"/>
    </xf>
    <xf numFmtId="0" fontId="13" fillId="0" borderId="20"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185" fontId="23" fillId="0" borderId="25" xfId="0" applyNumberFormat="1" applyFont="1" applyBorder="1" applyAlignment="1">
      <alignment horizontal="center" vertical="center" wrapText="1"/>
    </xf>
    <xf numFmtId="185" fontId="23" fillId="0" borderId="34"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0" fillId="0" borderId="0" xfId="0" applyFont="1" applyAlignment="1">
      <alignment horizontal="left" vertical="center" wrapText="1"/>
    </xf>
    <xf numFmtId="0" fontId="20" fillId="0" borderId="21" xfId="0" applyFont="1" applyBorder="1" applyAlignment="1">
      <alignment horizontal="left" vertical="center" wrapText="1"/>
    </xf>
    <xf numFmtId="0" fontId="13" fillId="0" borderId="26" xfId="0" applyFont="1" applyBorder="1" applyAlignment="1">
      <alignment horizontal="center" vertical="center" wrapText="1"/>
    </xf>
    <xf numFmtId="0" fontId="13" fillId="0" borderId="2" xfId="0" applyFont="1" applyBorder="1" applyAlignment="1">
      <alignment horizontal="center" vertical="center" wrapText="1"/>
    </xf>
    <xf numFmtId="0" fontId="23" fillId="0" borderId="19" xfId="0" applyFont="1" applyBorder="1" applyAlignment="1">
      <alignment horizontal="center" vertical="center" wrapText="1"/>
    </xf>
    <xf numFmtId="0" fontId="13" fillId="0" borderId="19" xfId="0" applyFont="1" applyBorder="1" applyAlignment="1">
      <alignment horizontal="center" vertical="center" wrapText="1"/>
    </xf>
    <xf numFmtId="0" fontId="17" fillId="3" borderId="1" xfId="0" applyFont="1" applyFill="1" applyBorder="1" applyAlignment="1" applyProtection="1">
      <alignment horizontal="center" vertical="center" wrapText="1"/>
      <protection locked="0"/>
    </xf>
    <xf numFmtId="0" fontId="17" fillId="0" borderId="5" xfId="0" applyFont="1" applyBorder="1" applyAlignment="1" applyProtection="1">
      <alignment horizontal="left" vertical="center"/>
      <protection locked="0"/>
    </xf>
    <xf numFmtId="0" fontId="17" fillId="0" borderId="23"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3" fillId="0" borderId="25" xfId="1" quotePrefix="1" applyNumberFormat="1" applyFont="1" applyBorder="1" applyAlignment="1">
      <alignment horizontal="center" vertical="center" wrapText="1"/>
    </xf>
    <xf numFmtId="0" fontId="13" fillId="0" borderId="44" xfId="1" quotePrefix="1" applyNumberFormat="1" applyFont="1" applyBorder="1" applyAlignment="1">
      <alignment horizontal="center" vertical="center" wrapText="1"/>
    </xf>
    <xf numFmtId="0" fontId="23" fillId="0" borderId="26" xfId="0" applyFont="1" applyBorder="1" applyAlignment="1">
      <alignment horizontal="center" vertical="center"/>
    </xf>
    <xf numFmtId="0" fontId="23" fillId="0" borderId="18" xfId="0" applyFont="1" applyBorder="1" applyAlignment="1">
      <alignment horizontal="center" vertical="center"/>
    </xf>
    <xf numFmtId="0" fontId="23" fillId="0" borderId="26" xfId="1" quotePrefix="1" applyNumberFormat="1" applyFont="1" applyBorder="1" applyAlignment="1">
      <alignment horizontal="center" vertical="center"/>
    </xf>
    <xf numFmtId="0" fontId="23" fillId="0" borderId="18" xfId="1" quotePrefix="1" applyNumberFormat="1" applyFont="1" applyBorder="1" applyAlignment="1">
      <alignment horizontal="center" vertical="center"/>
    </xf>
    <xf numFmtId="0" fontId="11" fillId="0" borderId="5" xfId="0" applyFont="1" applyBorder="1" applyAlignment="1">
      <alignment horizontal="center" vertical="center"/>
    </xf>
    <xf numFmtId="0" fontId="11" fillId="0" borderId="42"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1" xfId="0" quotePrefix="1" applyFont="1" applyBorder="1" applyAlignment="1">
      <alignment horizontal="center" vertical="center" wrapText="1"/>
    </xf>
    <xf numFmtId="0" fontId="17" fillId="3" borderId="26" xfId="0" applyFont="1" applyFill="1" applyBorder="1" applyAlignment="1" applyProtection="1">
      <alignment horizontal="center" vertical="center" wrapText="1"/>
      <protection locked="0"/>
    </xf>
    <xf numFmtId="0" fontId="17" fillId="3" borderId="18" xfId="0" applyFont="1" applyFill="1" applyBorder="1" applyAlignment="1" applyProtection="1">
      <alignment horizontal="center" vertical="center" wrapText="1"/>
      <protection locked="0"/>
    </xf>
    <xf numFmtId="0" fontId="23" fillId="0" borderId="17" xfId="1" quotePrefix="1" applyNumberFormat="1" applyFont="1" applyBorder="1" applyAlignment="1">
      <alignment horizontal="center" vertical="center"/>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17" fillId="3" borderId="17" xfId="0" applyFont="1" applyFill="1" applyBorder="1" applyAlignment="1" applyProtection="1">
      <alignment horizontal="center" vertical="center" wrapText="1"/>
      <protection locked="0"/>
    </xf>
    <xf numFmtId="0" fontId="17" fillId="3" borderId="2" xfId="0" applyFont="1" applyFill="1" applyBorder="1" applyAlignment="1" applyProtection="1">
      <alignment horizontal="center" vertical="center" wrapText="1"/>
      <protection locked="0"/>
    </xf>
    <xf numFmtId="0" fontId="23" fillId="0" borderId="2" xfId="1" quotePrefix="1" applyNumberFormat="1" applyFont="1" applyBorder="1" applyAlignment="1">
      <alignment horizontal="center" vertical="center"/>
    </xf>
    <xf numFmtId="0" fontId="13" fillId="0" borderId="25" xfId="0" applyFont="1" applyBorder="1" applyAlignment="1">
      <alignment horizontal="center" vertical="center" wrapText="1"/>
    </xf>
    <xf numFmtId="0" fontId="23" fillId="0" borderId="19" xfId="1" quotePrefix="1" applyNumberFormat="1" applyFont="1" applyBorder="1" applyAlignment="1">
      <alignment horizontal="center" vertical="center"/>
    </xf>
    <xf numFmtId="0" fontId="13" fillId="0" borderId="13" xfId="0" applyFont="1" applyBorder="1" applyAlignment="1">
      <alignment vertical="center" wrapText="1"/>
    </xf>
    <xf numFmtId="0" fontId="13" fillId="0" borderId="46" xfId="0" applyFont="1" applyBorder="1" applyAlignment="1">
      <alignment vertical="center" wrapText="1"/>
    </xf>
    <xf numFmtId="0" fontId="13" fillId="0" borderId="27" xfId="0" applyFont="1" applyBorder="1" applyAlignment="1">
      <alignment vertical="center" wrapText="1"/>
    </xf>
    <xf numFmtId="0" fontId="17" fillId="3" borderId="12"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4" xfId="0" applyFont="1" applyFill="1" applyBorder="1" applyAlignment="1" applyProtection="1">
      <alignment horizontal="center" vertical="center" wrapText="1"/>
      <protection locked="0"/>
    </xf>
    <xf numFmtId="0" fontId="23" fillId="0" borderId="26" xfId="0" applyFont="1" applyBorder="1" applyAlignment="1">
      <alignment horizontal="center" vertical="center" wrapText="1"/>
    </xf>
    <xf numFmtId="0" fontId="17" fillId="3" borderId="1" xfId="0" applyFont="1" applyFill="1" applyBorder="1" applyAlignment="1" applyProtection="1">
      <alignment horizontal="center" vertical="center" wrapText="1" shrinkToFit="1"/>
      <protection locked="0"/>
    </xf>
    <xf numFmtId="185" fontId="25" fillId="2" borderId="17" xfId="0" applyNumberFormat="1" applyFont="1" applyFill="1" applyBorder="1" applyAlignment="1" applyProtection="1">
      <alignment horizontal="center" vertical="center" shrinkToFit="1"/>
      <protection locked="0"/>
    </xf>
    <xf numFmtId="185" fontId="25" fillId="2" borderId="18" xfId="0" applyNumberFormat="1" applyFont="1" applyFill="1" applyBorder="1" applyAlignment="1" applyProtection="1">
      <alignment horizontal="center" vertical="center" shrinkToFit="1"/>
      <protection locked="0"/>
    </xf>
    <xf numFmtId="185" fontId="25" fillId="2" borderId="2" xfId="0" applyNumberFormat="1" applyFont="1" applyFill="1" applyBorder="1" applyAlignment="1" applyProtection="1">
      <alignment horizontal="center" vertical="center" shrinkToFit="1"/>
      <protection locked="0"/>
    </xf>
    <xf numFmtId="0" fontId="13" fillId="0" borderId="17" xfId="0" applyFont="1" applyBorder="1" applyAlignment="1">
      <alignment horizontal="left" vertical="center" wrapText="1" indent="1"/>
    </xf>
    <xf numFmtId="0" fontId="13" fillId="0" borderId="18" xfId="0" applyFont="1" applyBorder="1" applyAlignment="1">
      <alignment horizontal="left" vertical="center" wrapText="1" indent="1"/>
    </xf>
    <xf numFmtId="0" fontId="13" fillId="0" borderId="2" xfId="0" applyFont="1" applyBorder="1" applyAlignment="1">
      <alignment horizontal="left" vertical="center" wrapText="1" indent="1"/>
    </xf>
    <xf numFmtId="0" fontId="14" fillId="0" borderId="28" xfId="0" applyFont="1" applyBorder="1" applyAlignment="1">
      <alignment vertical="center" wrapText="1"/>
    </xf>
    <xf numFmtId="0" fontId="14" fillId="0" borderId="11" xfId="0" applyFont="1" applyBorder="1" applyAlignment="1">
      <alignment vertical="center" wrapText="1"/>
    </xf>
    <xf numFmtId="0" fontId="14" fillId="0" borderId="29" xfId="0" applyFont="1" applyBorder="1" applyAlignment="1">
      <alignment vertical="center" wrapText="1"/>
    </xf>
    <xf numFmtId="0" fontId="13" fillId="0" borderId="26" xfId="0" applyFont="1" applyBorder="1" applyAlignment="1">
      <alignment horizontal="center" vertical="center" textRotation="255" wrapText="1"/>
    </xf>
    <xf numFmtId="0" fontId="13" fillId="0" borderId="18" xfId="0" applyFont="1" applyBorder="1" applyAlignment="1">
      <alignment horizontal="center" vertical="center" textRotation="255" wrapText="1"/>
    </xf>
    <xf numFmtId="0" fontId="13" fillId="0" borderId="19" xfId="0" applyFont="1" applyBorder="1" applyAlignment="1">
      <alignment horizontal="center" vertical="center" textRotation="255" wrapText="1"/>
    </xf>
    <xf numFmtId="0" fontId="13" fillId="0" borderId="13"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6" xfId="0" applyFont="1" applyBorder="1" applyAlignment="1">
      <alignment horizontal="center" vertical="center" textRotation="255"/>
    </xf>
    <xf numFmtId="0" fontId="13" fillId="0" borderId="18"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18" xfId="0" quotePrefix="1" applyFont="1" applyBorder="1" applyAlignment="1">
      <alignment horizontal="center" vertical="center" wrapText="1"/>
    </xf>
    <xf numFmtId="0" fontId="13" fillId="0" borderId="17" xfId="0" applyFont="1" applyBorder="1" applyAlignment="1">
      <alignment horizontal="center" vertical="center" textRotation="255" wrapText="1"/>
    </xf>
    <xf numFmtId="0" fontId="13" fillId="0" borderId="2" xfId="0" applyFont="1" applyBorder="1" applyAlignment="1">
      <alignment horizontal="center" vertical="center" textRotation="255" wrapText="1"/>
    </xf>
    <xf numFmtId="0" fontId="13" fillId="0" borderId="18" xfId="0" applyFont="1" applyBorder="1" applyAlignment="1">
      <alignment horizontal="center" vertical="center"/>
    </xf>
    <xf numFmtId="0" fontId="14" fillId="0" borderId="2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9" xfId="0" applyFont="1" applyBorder="1" applyAlignment="1">
      <alignment horizontal="center" vertical="center" wrapText="1"/>
    </xf>
    <xf numFmtId="0" fontId="13" fillId="0" borderId="26" xfId="0" applyFont="1" applyBorder="1" applyAlignment="1">
      <alignment horizontal="center" vertical="center"/>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2" xfId="0" applyFont="1" applyBorder="1" applyAlignment="1">
      <alignment horizontal="center" vertical="center"/>
    </xf>
    <xf numFmtId="0" fontId="13" fillId="0" borderId="2" xfId="0" quotePrefix="1" applyFont="1" applyBorder="1" applyAlignment="1">
      <alignment horizontal="center" vertical="center" wrapText="1"/>
    </xf>
    <xf numFmtId="0" fontId="13" fillId="0" borderId="26" xfId="0" quotePrefix="1" applyFont="1" applyBorder="1" applyAlignment="1">
      <alignment horizontal="center" vertical="center" textRotation="255" wrapText="1"/>
    </xf>
    <xf numFmtId="0" fontId="13" fillId="0" borderId="18" xfId="0" quotePrefix="1" applyFont="1" applyBorder="1" applyAlignment="1">
      <alignment horizontal="center" vertical="center" textRotation="255" wrapText="1"/>
    </xf>
    <xf numFmtId="0" fontId="13" fillId="0" borderId="26" xfId="0" quotePrefix="1" applyFont="1" applyBorder="1" applyAlignment="1">
      <alignment horizontal="center" vertical="center" wrapText="1"/>
    </xf>
    <xf numFmtId="0" fontId="0" fillId="0" borderId="18" xfId="0" applyBorder="1" applyAlignment="1">
      <alignment horizontal="left" vertical="center" wrapText="1" indent="1"/>
    </xf>
    <xf numFmtId="0" fontId="0" fillId="0" borderId="2" xfId="0" applyBorder="1" applyAlignment="1">
      <alignment horizontal="left" vertical="center" wrapText="1" indent="1"/>
    </xf>
    <xf numFmtId="0" fontId="24" fillId="0" borderId="1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quotePrefix="1" applyFont="1" applyBorder="1" applyAlignment="1">
      <alignment horizontal="center" vertical="center"/>
    </xf>
    <xf numFmtId="0" fontId="13" fillId="0" borderId="11"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28" xfId="0" applyFont="1" applyBorder="1" applyAlignment="1">
      <alignment vertical="center" wrapText="1"/>
    </xf>
    <xf numFmtId="0" fontId="13" fillId="0" borderId="11" xfId="0" applyFont="1" applyBorder="1" applyAlignment="1">
      <alignment vertical="center" wrapText="1"/>
    </xf>
    <xf numFmtId="0" fontId="13" fillId="0" borderId="29" xfId="0" applyFont="1" applyBorder="1" applyAlignment="1">
      <alignment vertical="center" wrapText="1"/>
    </xf>
    <xf numFmtId="0" fontId="17" fillId="0" borderId="5"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42" xfId="0" applyFont="1" applyBorder="1" applyAlignment="1" applyProtection="1">
      <alignment horizontal="center" vertical="center"/>
      <protection locked="0"/>
    </xf>
    <xf numFmtId="0" fontId="17" fillId="0" borderId="17" xfId="1" quotePrefix="1" applyNumberFormat="1" applyFont="1" applyBorder="1" applyAlignment="1">
      <alignment horizontal="center" vertical="center" wrapText="1"/>
    </xf>
    <xf numFmtId="0" fontId="17" fillId="0" borderId="19" xfId="1" quotePrefix="1" applyNumberFormat="1" applyFont="1" applyBorder="1" applyAlignment="1">
      <alignment horizontal="center" vertical="center" wrapText="1"/>
    </xf>
    <xf numFmtId="0" fontId="23" fillId="0" borderId="18" xfId="0" applyFont="1" applyBorder="1" applyAlignment="1" applyProtection="1">
      <alignment horizontal="center" vertical="center" wrapText="1"/>
      <protection locked="0"/>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47" xfId="0" applyFont="1" applyBorder="1" applyAlignment="1">
      <alignment horizontal="center" vertical="center"/>
    </xf>
    <xf numFmtId="0" fontId="23" fillId="0" borderId="19" xfId="0" applyFont="1" applyBorder="1" applyAlignment="1">
      <alignment horizontal="center" vertical="center"/>
    </xf>
    <xf numFmtId="0" fontId="23" fillId="0" borderId="12" xfId="0" applyFont="1" applyBorder="1" applyAlignment="1">
      <alignment horizontal="center" vertical="center"/>
    </xf>
    <xf numFmtId="185" fontId="23" fillId="0" borderId="17" xfId="0" applyNumberFormat="1" applyFont="1" applyBorder="1" applyAlignment="1">
      <alignment horizontal="center" vertical="center"/>
    </xf>
    <xf numFmtId="185" fontId="23" fillId="0" borderId="18" xfId="0" applyNumberFormat="1" applyFont="1" applyBorder="1" applyAlignment="1">
      <alignment horizontal="center" vertical="center"/>
    </xf>
    <xf numFmtId="185" fontId="23" fillId="0" borderId="2" xfId="0" applyNumberFormat="1" applyFont="1" applyBorder="1" applyAlignment="1">
      <alignment horizontal="center" vertical="center"/>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54" xfId="0" applyFont="1" applyBorder="1" applyAlignment="1" applyProtection="1">
      <alignment horizontal="left" vertical="center"/>
      <protection locked="0"/>
    </xf>
    <xf numFmtId="0" fontId="6" fillId="0" borderId="55" xfId="0" applyFont="1" applyBorder="1" applyAlignment="1" applyProtection="1">
      <alignment horizontal="left" vertical="center"/>
      <protection locked="0"/>
    </xf>
    <xf numFmtId="0" fontId="6" fillId="0" borderId="56" xfId="0" applyFont="1" applyBorder="1" applyAlignment="1" applyProtection="1">
      <alignment horizontal="left" vertical="center"/>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57"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39" xfId="0" applyFont="1" applyFill="1" applyBorder="1" applyAlignment="1" applyProtection="1">
      <alignment horizontal="center" vertical="center"/>
      <protection locked="0"/>
    </xf>
    <xf numFmtId="0" fontId="6" fillId="0" borderId="58"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3"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39"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5"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6" fillId="0" borderId="61" xfId="0" applyFont="1" applyBorder="1" applyAlignment="1" applyProtection="1">
      <alignment horizontal="left" vertical="center"/>
      <protection locked="0"/>
    </xf>
    <xf numFmtId="0" fontId="6" fillId="0" borderId="62" xfId="0" applyFont="1" applyBorder="1" applyAlignment="1" applyProtection="1">
      <alignment horizontal="left" vertical="center"/>
      <protection locked="0"/>
    </xf>
    <xf numFmtId="0" fontId="6" fillId="0" borderId="63" xfId="0" applyFont="1" applyBorder="1" applyAlignment="1" applyProtection="1">
      <alignment horizontal="left" vertical="center"/>
      <protection locked="0"/>
    </xf>
    <xf numFmtId="0" fontId="6" fillId="0" borderId="64" xfId="0" applyFont="1" applyBorder="1" applyAlignment="1" applyProtection="1">
      <alignment horizontal="left" vertical="center"/>
      <protection locked="0"/>
    </xf>
    <xf numFmtId="0" fontId="6" fillId="0" borderId="50"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6" fillId="0" borderId="53" xfId="0" applyFont="1" applyBorder="1" applyAlignment="1" applyProtection="1">
      <alignment horizontal="left" vertical="center"/>
      <protection locked="0"/>
    </xf>
    <xf numFmtId="0" fontId="6" fillId="0" borderId="48"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48"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6" fillId="0" borderId="52" xfId="0" applyFont="1" applyBorder="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0" borderId="58" xfId="0" applyFont="1" applyBorder="1" applyAlignment="1" applyProtection="1">
      <alignment horizontal="right" vertical="center"/>
      <protection locked="0"/>
    </xf>
    <xf numFmtId="0" fontId="6" fillId="0" borderId="24" xfId="0" applyFont="1" applyBorder="1" applyAlignment="1" applyProtection="1">
      <alignment horizontal="right" vertical="center"/>
      <protection locked="0"/>
    </xf>
    <xf numFmtId="0" fontId="6" fillId="0" borderId="16" xfId="0" applyFont="1" applyBorder="1" applyAlignment="1" applyProtection="1">
      <alignment horizontal="right" vertical="center"/>
      <protection locked="0"/>
    </xf>
    <xf numFmtId="0" fontId="6" fillId="0" borderId="0" xfId="0" applyFont="1" applyAlignment="1" applyProtection="1">
      <alignment horizontal="right" vertical="center"/>
      <protection locked="0"/>
    </xf>
    <xf numFmtId="0" fontId="6" fillId="0" borderId="24" xfId="0" applyFont="1" applyBorder="1" applyAlignment="1" applyProtection="1">
      <alignment horizontal="left" vertical="center" wrapText="1"/>
      <protection locked="0"/>
    </xf>
    <xf numFmtId="0" fontId="6" fillId="0" borderId="24" xfId="0" applyFont="1" applyBorder="1" applyAlignment="1" applyProtection="1">
      <alignment horizontal="left" vertical="center"/>
      <protection locked="0"/>
    </xf>
    <xf numFmtId="0" fontId="6" fillId="0" borderId="74" xfId="0" applyFont="1" applyBorder="1" applyAlignment="1" applyProtection="1">
      <alignment horizontal="left" vertical="center"/>
      <protection locked="0"/>
    </xf>
    <xf numFmtId="0" fontId="13" fillId="0" borderId="5"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31" fillId="0" borderId="5" xfId="0" applyFont="1" applyBorder="1" applyAlignment="1" applyProtection="1">
      <alignment horizontal="center" vertical="center" shrinkToFit="1"/>
      <protection locked="0"/>
    </xf>
    <xf numFmtId="0" fontId="31" fillId="0" borderId="23" xfId="0" applyFont="1" applyBorder="1" applyAlignment="1" applyProtection="1">
      <alignment horizontal="center" vertical="center" shrinkToFit="1"/>
      <protection locked="0"/>
    </xf>
    <xf numFmtId="0" fontId="31" fillId="0" borderId="61" xfId="0" applyFont="1" applyBorder="1" applyAlignment="1" applyProtection="1">
      <alignment horizontal="center" vertical="center" shrinkToFit="1"/>
      <protection locked="0"/>
    </xf>
    <xf numFmtId="0" fontId="13" fillId="4" borderId="66" xfId="0" quotePrefix="1" applyFont="1" applyFill="1" applyBorder="1" applyAlignment="1" applyProtection="1">
      <alignment horizontal="center" vertical="center"/>
      <protection locked="0"/>
    </xf>
    <xf numFmtId="0" fontId="13" fillId="4" borderId="33" xfId="0" applyFont="1" applyFill="1" applyBorder="1" applyAlignment="1" applyProtection="1">
      <alignment horizontal="center" vertical="center"/>
      <protection locked="0"/>
    </xf>
    <xf numFmtId="0" fontId="13" fillId="4" borderId="38"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02" xfId="0" applyFont="1" applyBorder="1" applyAlignment="1" applyProtection="1">
      <alignment horizontal="center" vertical="center"/>
      <protection locked="0"/>
    </xf>
    <xf numFmtId="38" fontId="8" fillId="0" borderId="0" xfId="3" applyFont="1" applyBorder="1" applyAlignment="1" applyProtection="1">
      <alignment horizontal="right" vertical="center"/>
      <protection locked="0"/>
    </xf>
    <xf numFmtId="181" fontId="8" fillId="0" borderId="0" xfId="3" applyNumberFormat="1" applyFont="1" applyBorder="1" applyAlignment="1" applyProtection="1">
      <alignment horizontal="center" vertical="center" shrinkToFit="1"/>
      <protection locked="0"/>
    </xf>
    <xf numFmtId="183" fontId="8" fillId="0" borderId="0" xfId="3" applyNumberFormat="1" applyFont="1" applyBorder="1" applyAlignment="1" applyProtection="1">
      <alignment horizontal="center" vertical="center"/>
      <protection locked="0"/>
    </xf>
    <xf numFmtId="49" fontId="6" fillId="0" borderId="5" xfId="0" applyNumberFormat="1" applyFont="1" applyBorder="1" applyAlignment="1" applyProtection="1">
      <alignment horizontal="left" vertical="center" indent="2"/>
      <protection locked="0"/>
    </xf>
    <xf numFmtId="49" fontId="6" fillId="0" borderId="23" xfId="0" applyNumberFormat="1" applyFont="1" applyBorder="1" applyAlignment="1" applyProtection="1">
      <alignment horizontal="left" vertical="center" indent="2"/>
      <protection locked="0"/>
    </xf>
    <xf numFmtId="49" fontId="6" fillId="0" borderId="61" xfId="0" applyNumberFormat="1" applyFont="1" applyBorder="1" applyAlignment="1" applyProtection="1">
      <alignment horizontal="left" vertical="center" indent="2"/>
      <protection locked="0"/>
    </xf>
    <xf numFmtId="0" fontId="6" fillId="0" borderId="73"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182" fontId="8" fillId="0" borderId="0" xfId="3" applyNumberFormat="1" applyFont="1" applyBorder="1" applyAlignment="1" applyProtection="1">
      <alignment horizontal="center" vertical="center"/>
      <protection locked="0"/>
    </xf>
    <xf numFmtId="180" fontId="8" fillId="0" borderId="0" xfId="3" applyNumberFormat="1" applyFont="1" applyBorder="1" applyAlignment="1" applyProtection="1">
      <alignment horizontal="center" vertical="center" shrinkToFit="1"/>
      <protection locked="0"/>
    </xf>
    <xf numFmtId="0" fontId="12"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13" fillId="4" borderId="67" xfId="0" quotePrefix="1" applyFont="1" applyFill="1" applyBorder="1" applyAlignment="1" applyProtection="1">
      <alignment horizontal="center" vertical="center"/>
      <protection locked="0"/>
    </xf>
    <xf numFmtId="0" fontId="13" fillId="4" borderId="68" xfId="0" applyFont="1" applyFill="1" applyBorder="1" applyAlignment="1" applyProtection="1">
      <alignment horizontal="center" vertical="center"/>
      <protection locked="0"/>
    </xf>
    <xf numFmtId="0" fontId="13" fillId="4" borderId="69" xfId="0" applyFont="1" applyFill="1" applyBorder="1" applyAlignment="1" applyProtection="1">
      <alignment horizontal="center" vertical="center"/>
      <protection locked="0"/>
    </xf>
    <xf numFmtId="0" fontId="13" fillId="4" borderId="70" xfId="0" applyFont="1" applyFill="1" applyBorder="1" applyAlignment="1" applyProtection="1">
      <alignment horizontal="center" vertical="center"/>
      <protection locked="0"/>
    </xf>
    <xf numFmtId="0" fontId="13" fillId="4" borderId="46" xfId="0" applyFont="1" applyFill="1" applyBorder="1" applyAlignment="1" applyProtection="1">
      <alignment horizontal="center" vertical="center"/>
      <protection locked="0"/>
    </xf>
    <xf numFmtId="0" fontId="13" fillId="4" borderId="71" xfId="0" applyFont="1" applyFill="1" applyBorder="1" applyAlignment="1" applyProtection="1">
      <alignment horizontal="center" vertical="center"/>
      <protection locked="0"/>
    </xf>
    <xf numFmtId="0" fontId="6" fillId="0" borderId="16" xfId="0" applyFont="1" applyBorder="1" applyAlignment="1" applyProtection="1">
      <alignment horizontal="right" vertical="center" wrapText="1"/>
      <protection locked="0"/>
    </xf>
    <xf numFmtId="0" fontId="6" fillId="4" borderId="66" xfId="0" quotePrefix="1" applyFont="1" applyFill="1" applyBorder="1" applyAlignment="1" applyProtection="1">
      <alignment horizontal="center" vertical="center"/>
      <protection locked="0"/>
    </xf>
    <xf numFmtId="0" fontId="6" fillId="4" borderId="33" xfId="0" quotePrefix="1" applyFont="1" applyFill="1" applyBorder="1" applyAlignment="1" applyProtection="1">
      <alignment horizontal="center" vertical="center"/>
      <protection locked="0"/>
    </xf>
    <xf numFmtId="0" fontId="6" fillId="4" borderId="57" xfId="0" quotePrefix="1" applyFont="1" applyFill="1" applyBorder="1" applyAlignment="1" applyProtection="1">
      <alignment horizontal="center" vertical="center"/>
      <protection locked="0"/>
    </xf>
    <xf numFmtId="0" fontId="6" fillId="4" borderId="11" xfId="0" quotePrefix="1" applyFont="1" applyFill="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0" fontId="6" fillId="0" borderId="5"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73"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13" fillId="4" borderId="33" xfId="0" quotePrefix="1" applyFont="1" applyFill="1" applyBorder="1" applyAlignment="1" applyProtection="1">
      <alignment horizontal="center" vertical="center"/>
      <protection locked="0"/>
    </xf>
    <xf numFmtId="0" fontId="13" fillId="4" borderId="11" xfId="0" quotePrefix="1" applyFont="1" applyFill="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91" xfId="0" applyFont="1" applyBorder="1" applyAlignment="1" applyProtection="1">
      <alignment horizontal="center" vertical="center"/>
      <protection locked="0"/>
    </xf>
    <xf numFmtId="0" fontId="0" fillId="0" borderId="91" xfId="0" applyBorder="1" applyAlignment="1">
      <alignment horizontal="center" vertical="center"/>
    </xf>
    <xf numFmtId="0" fontId="0" fillId="0" borderId="92" xfId="0" applyBorder="1" applyAlignment="1">
      <alignment horizontal="center" vertical="center"/>
    </xf>
    <xf numFmtId="0" fontId="6" fillId="0" borderId="42" xfId="0" applyFont="1" applyBorder="1" applyAlignment="1" applyProtection="1">
      <alignment horizontal="center" vertical="center"/>
      <protection locked="0"/>
    </xf>
    <xf numFmtId="2" fontId="6" fillId="0" borderId="78" xfId="0" applyNumberFormat="1" applyFont="1" applyBorder="1" applyAlignment="1" applyProtection="1">
      <alignment horizontal="center" vertical="center" wrapText="1"/>
      <protection locked="0"/>
    </xf>
    <xf numFmtId="2" fontId="6" fillId="0" borderId="54" xfId="0" applyNumberFormat="1" applyFont="1" applyBorder="1" applyAlignment="1" applyProtection="1">
      <alignment horizontal="center" vertical="center" wrapText="1"/>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16" xfId="0" applyFont="1" applyFill="1" applyBorder="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4" borderId="21" xfId="0" applyFont="1" applyFill="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42"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wrapText="1"/>
      <protection locked="0"/>
    </xf>
    <xf numFmtId="0" fontId="6" fillId="0" borderId="77" xfId="0" applyFont="1" applyBorder="1" applyAlignment="1" applyProtection="1">
      <alignment horizontal="center" vertical="center" wrapText="1"/>
      <protection locked="0"/>
    </xf>
    <xf numFmtId="0" fontId="6" fillId="0" borderId="93" xfId="0" applyFont="1" applyBorder="1" applyAlignment="1" applyProtection="1">
      <alignment horizontal="left" vertical="center"/>
      <protection locked="0"/>
    </xf>
    <xf numFmtId="0" fontId="6" fillId="0" borderId="94" xfId="0" applyFont="1" applyBorder="1" applyAlignment="1" applyProtection="1">
      <alignment horizontal="left" vertical="center"/>
      <protection locked="0"/>
    </xf>
    <xf numFmtId="0" fontId="6" fillId="0" borderId="98" xfId="0" applyFont="1" applyBorder="1" applyAlignment="1" applyProtection="1">
      <alignment horizontal="left" vertical="center"/>
      <protection locked="0"/>
    </xf>
    <xf numFmtId="0" fontId="6" fillId="0" borderId="95" xfId="0" applyFont="1" applyBorder="1" applyAlignment="1" applyProtection="1">
      <alignment horizontal="left" vertical="center"/>
      <protection locked="0"/>
    </xf>
    <xf numFmtId="0" fontId="6" fillId="0" borderId="96" xfId="0" applyFont="1" applyBorder="1" applyAlignment="1" applyProtection="1">
      <alignment horizontal="left" vertical="center"/>
      <protection locked="0"/>
    </xf>
    <xf numFmtId="0" fontId="6" fillId="0" borderId="99" xfId="0" applyFont="1" applyBorder="1" applyAlignment="1" applyProtection="1">
      <alignment horizontal="left" vertical="center"/>
      <protection locked="0"/>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textRotation="255"/>
      <protection locked="0"/>
    </xf>
    <xf numFmtId="0" fontId="6" fillId="0" borderId="101" xfId="0" applyFont="1" applyBorder="1" applyAlignment="1" applyProtection="1">
      <alignment horizontal="center" vertical="center" textRotation="255"/>
      <protection locked="0"/>
    </xf>
    <xf numFmtId="0" fontId="6" fillId="0" borderId="16" xfId="0" applyFont="1" applyBorder="1" applyAlignment="1" applyProtection="1">
      <alignment horizontal="center" vertical="center" textRotation="255"/>
      <protection locked="0"/>
    </xf>
    <xf numFmtId="0" fontId="6" fillId="0" borderId="34" xfId="0" applyFont="1" applyBorder="1" applyAlignment="1" applyProtection="1">
      <alignment horizontal="center" vertical="center" textRotation="255"/>
      <protection locked="0"/>
    </xf>
    <xf numFmtId="0" fontId="6" fillId="0" borderId="22" xfId="0" applyFont="1" applyBorder="1" applyAlignment="1" applyProtection="1">
      <alignment horizontal="center" vertical="center" textRotation="255"/>
      <protection locked="0"/>
    </xf>
    <xf numFmtId="0" fontId="6" fillId="0" borderId="75"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textRotation="255"/>
      <protection locked="0"/>
    </xf>
    <xf numFmtId="0" fontId="6" fillId="0" borderId="73" xfId="0" applyFont="1" applyBorder="1" applyAlignment="1" applyProtection="1">
      <alignment horizontal="center" vertical="center" textRotation="255"/>
      <protection locked="0"/>
    </xf>
    <xf numFmtId="184" fontId="6" fillId="0" borderId="20" xfId="0" quotePrefix="1" applyNumberFormat="1" applyFont="1" applyBorder="1" applyAlignment="1">
      <alignment horizontal="center" vertical="center" wrapText="1"/>
    </xf>
    <xf numFmtId="184" fontId="6" fillId="0" borderId="24" xfId="0" quotePrefix="1" applyNumberFormat="1" applyFont="1" applyBorder="1" applyAlignment="1">
      <alignment horizontal="center" vertical="center" wrapText="1"/>
    </xf>
    <xf numFmtId="184" fontId="6" fillId="0" borderId="3" xfId="0" quotePrefix="1" applyNumberFormat="1" applyFont="1" applyBorder="1" applyAlignment="1">
      <alignment horizontal="center" vertical="center" wrapText="1"/>
    </xf>
    <xf numFmtId="184" fontId="6" fillId="0" borderId="0" xfId="0" quotePrefix="1" applyNumberFormat="1" applyFont="1" applyAlignment="1">
      <alignment horizontal="center" vertical="center" wrapText="1"/>
    </xf>
    <xf numFmtId="184" fontId="6" fillId="0" borderId="73" xfId="0" quotePrefix="1" applyNumberFormat="1" applyFont="1" applyBorder="1" applyAlignment="1">
      <alignment horizontal="center" vertical="center" wrapText="1"/>
    </xf>
    <xf numFmtId="184" fontId="6" fillId="0" borderId="9" xfId="0" quotePrefix="1" applyNumberFormat="1" applyFont="1" applyBorder="1" applyAlignment="1">
      <alignment horizontal="center" vertical="center" wrapText="1"/>
    </xf>
    <xf numFmtId="0" fontId="6" fillId="0" borderId="74"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54" xfId="0" applyFont="1" applyBorder="1" applyAlignment="1" applyProtection="1">
      <alignment horizontal="center" vertical="center" wrapText="1"/>
      <protection locked="0"/>
    </xf>
    <xf numFmtId="0" fontId="6" fillId="0" borderId="55" xfId="0" applyFont="1" applyBorder="1" applyAlignment="1" applyProtection="1">
      <alignment horizontal="center" vertical="center" wrapText="1"/>
      <protection locked="0"/>
    </xf>
    <xf numFmtId="0" fontId="6" fillId="0" borderId="56" xfId="0" applyFont="1" applyBorder="1" applyAlignment="1" applyProtection="1">
      <alignment horizontal="center" vertical="center" wrapText="1"/>
      <protection locked="0"/>
    </xf>
    <xf numFmtId="1" fontId="6" fillId="0" borderId="5" xfId="0" applyNumberFormat="1" applyFont="1" applyBorder="1" applyAlignment="1" applyProtection="1">
      <alignment horizontal="center" vertical="center" wrapText="1"/>
      <protection locked="0"/>
    </xf>
    <xf numFmtId="1" fontId="6" fillId="0" borderId="42" xfId="0" applyNumberFormat="1" applyFont="1" applyBorder="1" applyAlignment="1" applyProtection="1">
      <alignment horizontal="center" vertical="center" wrapText="1"/>
      <protection locked="0"/>
    </xf>
    <xf numFmtId="12" fontId="6" fillId="0" borderId="1" xfId="0" applyNumberFormat="1" applyFont="1" applyBorder="1" applyAlignment="1" applyProtection="1">
      <alignment horizontal="center" vertical="center" wrapText="1"/>
      <protection locked="0"/>
    </xf>
    <xf numFmtId="178" fontId="6" fillId="0" borderId="23" xfId="0" applyNumberFormat="1" applyFont="1" applyBorder="1" applyAlignment="1">
      <alignment horizontal="center" vertical="center" wrapText="1"/>
    </xf>
    <xf numFmtId="0" fontId="6" fillId="0" borderId="28" xfId="0" applyFont="1" applyBorder="1" applyAlignment="1" applyProtection="1">
      <alignment horizontal="center" vertical="center"/>
      <protection locked="0"/>
    </xf>
    <xf numFmtId="0" fontId="6" fillId="0" borderId="61" xfId="0" applyFont="1" applyBorder="1" applyAlignment="1" applyProtection="1">
      <alignment horizontal="center" vertical="center" wrapText="1"/>
      <protection locked="0"/>
    </xf>
    <xf numFmtId="0" fontId="6" fillId="0" borderId="78" xfId="0" applyFont="1" applyBorder="1" applyAlignment="1" applyProtection="1">
      <alignment horizontal="center" vertical="center" wrapText="1"/>
      <protection locked="0"/>
    </xf>
    <xf numFmtId="12" fontId="6" fillId="0" borderId="78"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2" fontId="6" fillId="0" borderId="5" xfId="0" applyNumberFormat="1" applyFont="1" applyBorder="1" applyAlignment="1" applyProtection="1">
      <alignment horizontal="center" vertical="center" wrapText="1"/>
      <protection locked="0"/>
    </xf>
    <xf numFmtId="178" fontId="6" fillId="0" borderId="55" xfId="0" applyNumberFormat="1" applyFont="1" applyBorder="1" applyAlignment="1">
      <alignment horizontal="center" vertical="center" wrapText="1"/>
    </xf>
    <xf numFmtId="0" fontId="6" fillId="4" borderId="57"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0" borderId="58" xfId="0" applyFont="1" applyBorder="1" applyAlignment="1" applyProtection="1">
      <alignment horizontal="right" vertical="center" wrapText="1"/>
      <protection locked="0"/>
    </xf>
    <xf numFmtId="0" fontId="6" fillId="0" borderId="24" xfId="0" applyFont="1" applyBorder="1" applyAlignment="1" applyProtection="1">
      <alignment horizontal="right" vertical="center" wrapText="1"/>
      <protection locked="0"/>
    </xf>
    <xf numFmtId="0" fontId="6" fillId="0" borderId="0" xfId="0" applyFont="1" applyAlignment="1" applyProtection="1">
      <alignment horizontal="right" vertical="center" wrapText="1"/>
      <protection locked="0"/>
    </xf>
    <xf numFmtId="0" fontId="6" fillId="0" borderId="74" xfId="0" applyFont="1" applyBorder="1" applyAlignment="1" applyProtection="1">
      <alignment horizontal="left" vertical="center" wrapText="1"/>
      <protection locked="0"/>
    </xf>
    <xf numFmtId="0" fontId="7" fillId="0" borderId="5"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6" fillId="0" borderId="0" xfId="0" applyFont="1" applyAlignment="1" applyProtection="1">
      <alignment vertical="center"/>
      <protection locked="0"/>
    </xf>
    <xf numFmtId="0" fontId="6" fillId="0" borderId="21" xfId="0" applyFont="1" applyBorder="1" applyAlignment="1" applyProtection="1">
      <alignment vertical="center"/>
      <protection locked="0"/>
    </xf>
    <xf numFmtId="49" fontId="6" fillId="0" borderId="86" xfId="0" applyNumberFormat="1" applyFont="1" applyBorder="1" applyAlignment="1" applyProtection="1">
      <alignment horizontal="left" vertical="center" indent="2"/>
      <protection locked="0"/>
    </xf>
    <xf numFmtId="49" fontId="6" fillId="0" borderId="87" xfId="0" applyNumberFormat="1" applyFont="1" applyBorder="1" applyAlignment="1" applyProtection="1">
      <alignment horizontal="left" vertical="center" indent="2"/>
      <protection locked="0"/>
    </xf>
    <xf numFmtId="49" fontId="6" fillId="0" borderId="97" xfId="0" applyNumberFormat="1" applyFont="1" applyBorder="1" applyAlignment="1" applyProtection="1">
      <alignment horizontal="left" vertical="center" indent="2"/>
      <protection locked="0"/>
    </xf>
    <xf numFmtId="0" fontId="6" fillId="0" borderId="79"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6" fillId="0" borderId="86" xfId="0" applyFont="1" applyBorder="1" applyAlignment="1" applyProtection="1">
      <alignment horizontal="center" vertical="center"/>
      <protection locked="0"/>
    </xf>
    <xf numFmtId="0" fontId="6" fillId="0" borderId="87" xfId="0" applyFont="1" applyBorder="1" applyAlignment="1" applyProtection="1">
      <alignment horizontal="center" vertical="center"/>
      <protection locked="0"/>
    </xf>
    <xf numFmtId="0" fontId="6" fillId="0" borderId="88" xfId="0" applyFont="1" applyBorder="1" applyAlignment="1" applyProtection="1">
      <alignment horizontal="center" vertical="center"/>
      <protection locked="0"/>
    </xf>
    <xf numFmtId="0" fontId="6" fillId="0" borderId="82" xfId="0" applyFont="1" applyBorder="1" applyAlignment="1" applyProtection="1">
      <alignment horizontal="center" vertical="center" wrapText="1"/>
      <protection locked="0"/>
    </xf>
    <xf numFmtId="0" fontId="6" fillId="0" borderId="83" xfId="0" applyFont="1" applyBorder="1" applyAlignment="1" applyProtection="1">
      <alignment horizontal="center" vertical="center" wrapText="1"/>
      <protection locked="0"/>
    </xf>
    <xf numFmtId="0" fontId="6" fillId="0" borderId="84" xfId="0" applyFont="1" applyBorder="1" applyAlignment="1" applyProtection="1">
      <alignment horizontal="center" vertical="center" wrapText="1"/>
      <protection locked="0"/>
    </xf>
    <xf numFmtId="0" fontId="6" fillId="0" borderId="89"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9">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60416</xdr:colOff>
      <xdr:row>22</xdr:row>
      <xdr:rowOff>0</xdr:rowOff>
    </xdr:from>
    <xdr:ext cx="1400084" cy="2154337"/>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039487" y="8549949"/>
          <a:ext cx="1400084" cy="2154337"/>
        </a:xfrm>
        <a:prstGeom prst="wedgeRectCallout">
          <a:avLst>
            <a:gd name="adj1" fmla="val -172509"/>
            <a:gd name="adj2" fmla="val 75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58035</xdr:colOff>
      <xdr:row>30</xdr:row>
      <xdr:rowOff>89810</xdr:rowOff>
    </xdr:from>
    <xdr:ext cx="1382144" cy="2512786"/>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40735" y="1135471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58240</xdr:colOff>
      <xdr:row>5</xdr:row>
      <xdr:rowOff>331107</xdr:rowOff>
    </xdr:from>
    <xdr:to>
      <xdr:col>11</xdr:col>
      <xdr:colOff>625929</xdr:colOff>
      <xdr:row>14</xdr:row>
      <xdr:rowOff>365577</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4028240" y="2163536"/>
          <a:ext cx="1338760" cy="3790041"/>
        </a:xfrm>
        <a:prstGeom prst="wedgeRectCallout">
          <a:avLst>
            <a:gd name="adj1" fmla="val -151036"/>
            <a:gd name="adj2" fmla="val -4461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325756</xdr:colOff>
      <xdr:row>0</xdr:row>
      <xdr:rowOff>108857</xdr:rowOff>
    </xdr:from>
    <xdr:to>
      <xdr:col>11</xdr:col>
      <xdr:colOff>689428</xdr:colOff>
      <xdr:row>1</xdr:row>
      <xdr:rowOff>121911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3216256" y="108857"/>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79466</xdr:colOff>
      <xdr:row>37</xdr:row>
      <xdr:rowOff>322038</xdr:rowOff>
    </xdr:from>
    <xdr:ext cx="1369785" cy="3075215"/>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058537" y="15063109"/>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1162412</xdr:colOff>
      <xdr:row>0</xdr:row>
      <xdr:rowOff>108857</xdr:rowOff>
    </xdr:from>
    <xdr:to>
      <xdr:col>11</xdr:col>
      <xdr:colOff>717541</xdr:colOff>
      <xdr:row>1</xdr:row>
      <xdr:rowOff>183697</xdr:rowOff>
    </xdr:to>
    <xdr:sp macro="" textlink="">
      <xdr:nvSpPr>
        <xdr:cNvPr id="7" name="Rectangle 4">
          <a:extLst>
            <a:ext uri="{FF2B5EF4-FFF2-40B4-BE49-F238E27FC236}">
              <a16:creationId xmlns:a16="http://schemas.microsoft.com/office/drawing/2014/main" id="{00000000-0008-0000-0400-000007000000}"/>
            </a:ext>
          </a:extLst>
        </xdr:cNvPr>
        <xdr:cNvSpPr>
          <a:spLocks noChangeArrowheads="1"/>
        </xdr:cNvSpPr>
      </xdr:nvSpPr>
      <xdr:spPr bwMode="auto">
        <a:xfrm>
          <a:off x="3457483" y="108857"/>
          <a:ext cx="12391201" cy="5102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49260</xdr:colOff>
      <xdr:row>2</xdr:row>
      <xdr:rowOff>168820</xdr:rowOff>
    </xdr:from>
    <xdr:to>
      <xdr:col>13</xdr:col>
      <xdr:colOff>1420859</xdr:colOff>
      <xdr:row>7</xdr:row>
      <xdr:rowOff>335192</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7720403" y="994320"/>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132717</xdr:colOff>
      <xdr:row>1</xdr:row>
      <xdr:rowOff>72571</xdr:rowOff>
    </xdr:from>
    <xdr:to>
      <xdr:col>13</xdr:col>
      <xdr:colOff>1418954</xdr:colOff>
      <xdr:row>2</xdr:row>
      <xdr:rowOff>63178</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6352431" y="508000"/>
          <a:ext cx="2737666"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32930</xdr:colOff>
      <xdr:row>31</xdr:row>
      <xdr:rowOff>48528</xdr:rowOff>
    </xdr:from>
    <xdr:ext cx="1382144" cy="2512786"/>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30380" y="12456428"/>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36217</xdr:colOff>
      <xdr:row>38</xdr:row>
      <xdr:rowOff>200926</xdr:rowOff>
    </xdr:from>
    <xdr:ext cx="1369785" cy="3075215"/>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7707360" y="16094069"/>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50250</xdr:colOff>
      <xdr:row>12</xdr:row>
      <xdr:rowOff>16867</xdr:rowOff>
    </xdr:from>
    <xdr:to>
      <xdr:col>13</xdr:col>
      <xdr:colOff>1404974</xdr:colOff>
      <xdr:row>19</xdr:row>
      <xdr:rowOff>577479</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7886" y="4531140"/>
          <a:ext cx="1354724" cy="3793339"/>
        </a:xfrm>
        <a:prstGeom prst="wedgeRectCallout">
          <a:avLst>
            <a:gd name="adj1" fmla="val -253097"/>
            <a:gd name="adj2" fmla="val -6799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45358</xdr:colOff>
      <xdr:row>23</xdr:row>
      <xdr:rowOff>0</xdr:rowOff>
    </xdr:from>
    <xdr:ext cx="1400084" cy="2154337"/>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7716501" y="9760857"/>
          <a:ext cx="1400084" cy="2154337"/>
        </a:xfrm>
        <a:prstGeom prst="wedgeRectCallout">
          <a:avLst>
            <a:gd name="adj1" fmla="val -233413"/>
            <a:gd name="adj2" fmla="val 1514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14</xdr:col>
      <xdr:colOff>215900</xdr:colOff>
      <xdr:row>7</xdr:row>
      <xdr:rowOff>214312</xdr:rowOff>
    </xdr:from>
    <xdr:to>
      <xdr:col>30</xdr:col>
      <xdr:colOff>23981</xdr:colOff>
      <xdr:row>10</xdr:row>
      <xdr:rowOff>101599</xdr:rowOff>
    </xdr:to>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3994150" y="1928812"/>
          <a:ext cx="4126081" cy="649287"/>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136525</xdr:colOff>
      <xdr:row>5</xdr:row>
      <xdr:rowOff>28575</xdr:rowOff>
    </xdr:from>
    <xdr:to>
      <xdr:col>34</xdr:col>
      <xdr:colOff>161315</xdr:colOff>
      <xdr:row>6</xdr:row>
      <xdr:rowOff>238125</xdr:rowOff>
    </xdr:to>
    <xdr:sp macro="" textlink="">
      <xdr:nvSpPr>
        <xdr:cNvPr id="8" name="AutoShape 3">
          <a:extLst>
            <a:ext uri="{FF2B5EF4-FFF2-40B4-BE49-F238E27FC236}">
              <a16:creationId xmlns:a16="http://schemas.microsoft.com/office/drawing/2014/main" id="{00000000-0008-0000-0500-000008000000}"/>
            </a:ext>
          </a:extLst>
        </xdr:cNvPr>
        <xdr:cNvSpPr>
          <a:spLocks noChangeArrowheads="1"/>
        </xdr:cNvSpPr>
      </xdr:nvSpPr>
      <xdr:spPr bwMode="auto">
        <a:xfrm>
          <a:off x="6883400" y="1235075"/>
          <a:ext cx="2453665" cy="463550"/>
        </a:xfrm>
        <a:prstGeom prst="wedgeRectCallout">
          <a:avLst>
            <a:gd name="adj1" fmla="val 33898"/>
            <a:gd name="adj2" fmla="val 3320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44450</xdr:colOff>
      <xdr:row>0</xdr:row>
      <xdr:rowOff>120120</xdr:rowOff>
    </xdr:from>
    <xdr:to>
      <xdr:col>33</xdr:col>
      <xdr:colOff>201124</xdr:colOff>
      <xdr:row>2</xdr:row>
      <xdr:rowOff>88900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778500" y="120120"/>
          <a:ext cx="3433274" cy="591080"/>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69850</xdr:colOff>
      <xdr:row>6</xdr:row>
      <xdr:rowOff>82548</xdr:rowOff>
    </xdr:from>
    <xdr:to>
      <xdr:col>32</xdr:col>
      <xdr:colOff>107950</xdr:colOff>
      <xdr:row>9</xdr:row>
      <xdr:rowOff>58479</xdr:rowOff>
    </xdr:to>
    <xdr:sp macro="" textlink="">
      <xdr:nvSpPr>
        <xdr:cNvPr id="9" name="AutoShape 3">
          <a:extLst>
            <a:ext uri="{FF2B5EF4-FFF2-40B4-BE49-F238E27FC236}">
              <a16:creationId xmlns:a16="http://schemas.microsoft.com/office/drawing/2014/main" id="{00000000-0008-0000-0600-000009000000}"/>
            </a:ext>
          </a:extLst>
        </xdr:cNvPr>
        <xdr:cNvSpPr>
          <a:spLocks noChangeArrowheads="1"/>
        </xdr:cNvSpPr>
      </xdr:nvSpPr>
      <xdr:spPr bwMode="auto">
        <a:xfrm>
          <a:off x="5803900" y="1746248"/>
          <a:ext cx="3041650" cy="966531"/>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16</xdr:row>
      <xdr:rowOff>139700</xdr:rowOff>
    </xdr:from>
    <xdr:to>
      <xdr:col>29</xdr:col>
      <xdr:colOff>242887</xdr:colOff>
      <xdr:row>19</xdr:row>
      <xdr:rowOff>131762</xdr:rowOff>
    </xdr:to>
    <xdr:grpSp>
      <xdr:nvGrpSpPr>
        <xdr:cNvPr id="10" name="グループ化 9">
          <a:extLst>
            <a:ext uri="{FF2B5EF4-FFF2-40B4-BE49-F238E27FC236}">
              <a16:creationId xmlns:a16="http://schemas.microsoft.com/office/drawing/2014/main" id="{00000000-0008-0000-0600-00000A000000}"/>
            </a:ext>
          </a:extLst>
        </xdr:cNvPr>
        <xdr:cNvGrpSpPr/>
      </xdr:nvGrpSpPr>
      <xdr:grpSpPr>
        <a:xfrm>
          <a:off x="5105400" y="5105400"/>
          <a:ext cx="3055937" cy="792162"/>
          <a:chOff x="5002809" y="5157664"/>
          <a:chExt cx="3091637" cy="779833"/>
        </a:xfrm>
      </xdr:grpSpPr>
      <xdr:sp macro="" textlink="">
        <xdr:nvSpPr>
          <xdr:cNvPr id="11" name="AutoShape 3">
            <a:extLst>
              <a:ext uri="{FF2B5EF4-FFF2-40B4-BE49-F238E27FC236}">
                <a16:creationId xmlns:a16="http://schemas.microsoft.com/office/drawing/2014/main" id="{00000000-0008-0000-0600-00000B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2" name="フリーフォーム 11">
            <a:extLst>
              <a:ext uri="{FF2B5EF4-FFF2-40B4-BE49-F238E27FC236}">
                <a16:creationId xmlns:a16="http://schemas.microsoft.com/office/drawing/2014/main" id="{00000000-0008-0000-0600-00000C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2"/>
  <sheetViews>
    <sheetView tabSelected="1" view="pageBreakPreview" zoomScale="75" zoomScaleNormal="75" zoomScaleSheetLayoutView="75" workbookViewId="0"/>
  </sheetViews>
  <sheetFormatPr defaultColWidth="9" defaultRowHeight="13" x14ac:dyDescent="0.2"/>
  <cols>
    <col min="1" max="1" width="2.453125" style="143" customWidth="1"/>
    <col min="2" max="3" width="8.453125" style="143" customWidth="1"/>
    <col min="4" max="4" width="18.7265625" style="143" customWidth="1"/>
    <col min="5" max="5" width="64.7265625" style="143" customWidth="1"/>
    <col min="6" max="6" width="36.7265625" style="143" customWidth="1"/>
    <col min="7" max="9" width="10.26953125" style="143" customWidth="1"/>
    <col min="10" max="10" width="10.26953125" style="145" customWidth="1"/>
    <col min="11" max="11" width="10.26953125" style="143" customWidth="1"/>
    <col min="12" max="12" width="12.453125" style="145" customWidth="1"/>
    <col min="13" max="13" width="250.7265625" style="143" customWidth="1"/>
    <col min="14" max="16384" width="9" style="143"/>
  </cols>
  <sheetData>
    <row r="1" spans="2:14" ht="14.5" thickBot="1" x14ac:dyDescent="0.25">
      <c r="E1" s="144"/>
      <c r="M1" s="146" t="s">
        <v>215</v>
      </c>
    </row>
    <row r="2" spans="2:14" ht="41.25" customHeight="1" thickBot="1" x14ac:dyDescent="0.25">
      <c r="B2" s="180" t="s">
        <v>197</v>
      </c>
      <c r="C2" s="181"/>
      <c r="D2" s="147" t="s">
        <v>216</v>
      </c>
      <c r="F2" s="148"/>
      <c r="G2" s="147" t="s">
        <v>0</v>
      </c>
      <c r="H2" s="148"/>
      <c r="I2" s="149" t="s">
        <v>217</v>
      </c>
      <c r="J2" s="150"/>
      <c r="K2" s="150"/>
      <c r="M2" s="147"/>
      <c r="N2" s="147"/>
    </row>
    <row r="3" spans="2:14" s="151" customFormat="1" ht="20.149999999999999" customHeight="1" x14ac:dyDescent="0.2">
      <c r="B3" s="218" t="s">
        <v>1</v>
      </c>
      <c r="C3" s="219"/>
      <c r="D3" s="191" t="s">
        <v>2</v>
      </c>
      <c r="E3" s="191" t="s">
        <v>3</v>
      </c>
      <c r="F3" s="241" t="s">
        <v>4</v>
      </c>
      <c r="G3" s="242"/>
      <c r="H3" s="243"/>
      <c r="I3" s="206" t="s">
        <v>5</v>
      </c>
      <c r="J3" s="189"/>
      <c r="K3" s="190"/>
      <c r="L3" s="203" t="s">
        <v>6</v>
      </c>
      <c r="M3" s="191" t="s">
        <v>7</v>
      </c>
    </row>
    <row r="4" spans="2:14" s="151" customFormat="1" ht="30" customHeight="1" thickBot="1" x14ac:dyDescent="0.25">
      <c r="B4" s="220"/>
      <c r="C4" s="221"/>
      <c r="D4" s="192"/>
      <c r="E4" s="192"/>
      <c r="F4" s="220"/>
      <c r="G4" s="244"/>
      <c r="H4" s="221"/>
      <c r="I4" s="152" t="s">
        <v>8</v>
      </c>
      <c r="J4" s="152" t="s">
        <v>9</v>
      </c>
      <c r="K4" s="55" t="s">
        <v>10</v>
      </c>
      <c r="L4" s="213"/>
      <c r="M4" s="192"/>
    </row>
    <row r="5" spans="2:14" s="151" customFormat="1" ht="40.5" customHeight="1" thickTop="1" x14ac:dyDescent="0.2">
      <c r="B5" s="200" t="s">
        <v>11</v>
      </c>
      <c r="C5" s="193" t="s">
        <v>12</v>
      </c>
      <c r="D5" s="240" t="s">
        <v>198</v>
      </c>
      <c r="E5" s="217" t="s">
        <v>13</v>
      </c>
      <c r="F5" s="222" t="s">
        <v>218</v>
      </c>
      <c r="G5" s="223"/>
      <c r="H5" s="224"/>
      <c r="I5" s="153">
        <v>10</v>
      </c>
      <c r="J5" s="187">
        <v>10</v>
      </c>
      <c r="K5" s="270">
        <f>SUM(J5:J34)</f>
        <v>68</v>
      </c>
      <c r="L5" s="240" t="s">
        <v>14</v>
      </c>
      <c r="M5" s="256" t="s">
        <v>212</v>
      </c>
    </row>
    <row r="6" spans="2:14" s="151" customFormat="1" ht="40.5" customHeight="1" x14ac:dyDescent="0.2">
      <c r="B6" s="201"/>
      <c r="C6" s="194"/>
      <c r="D6" s="213"/>
      <c r="E6" s="204"/>
      <c r="F6" s="188" t="s">
        <v>219</v>
      </c>
      <c r="G6" s="189"/>
      <c r="H6" s="190"/>
      <c r="I6" s="154">
        <v>5</v>
      </c>
      <c r="J6" s="183"/>
      <c r="K6" s="271"/>
      <c r="L6" s="213"/>
      <c r="M6" s="255"/>
    </row>
    <row r="7" spans="2:14" s="151" customFormat="1" ht="40.5" customHeight="1" x14ac:dyDescent="0.2">
      <c r="B7" s="201"/>
      <c r="C7" s="194"/>
      <c r="D7" s="214"/>
      <c r="E7" s="204"/>
      <c r="F7" s="188" t="s">
        <v>15</v>
      </c>
      <c r="G7" s="189"/>
      <c r="H7" s="190"/>
      <c r="I7" s="154">
        <v>0</v>
      </c>
      <c r="J7" s="183"/>
      <c r="K7" s="271"/>
      <c r="L7" s="213"/>
      <c r="M7" s="255"/>
    </row>
    <row r="8" spans="2:14" s="151" customFormat="1" ht="40.5" customHeight="1" x14ac:dyDescent="0.2">
      <c r="B8" s="201"/>
      <c r="C8" s="194"/>
      <c r="D8" s="213" t="s">
        <v>199</v>
      </c>
      <c r="E8" s="203" t="s">
        <v>16</v>
      </c>
      <c r="F8" s="188" t="s">
        <v>17</v>
      </c>
      <c r="G8" s="189"/>
      <c r="H8" s="190"/>
      <c r="I8" s="155">
        <v>6</v>
      </c>
      <c r="J8" s="182">
        <v>6</v>
      </c>
      <c r="K8" s="271"/>
      <c r="L8" s="213"/>
      <c r="M8" s="250" t="s">
        <v>206</v>
      </c>
    </row>
    <row r="9" spans="2:14" s="151" customFormat="1" ht="40.5" customHeight="1" x14ac:dyDescent="0.2">
      <c r="B9" s="201"/>
      <c r="C9" s="194"/>
      <c r="D9" s="213"/>
      <c r="E9" s="213"/>
      <c r="F9" s="188" t="s">
        <v>18</v>
      </c>
      <c r="G9" s="189"/>
      <c r="H9" s="190"/>
      <c r="I9" s="155">
        <v>3</v>
      </c>
      <c r="J9" s="183"/>
      <c r="K9" s="271"/>
      <c r="L9" s="213"/>
      <c r="M9" s="255"/>
    </row>
    <row r="10" spans="2:14" s="151" customFormat="1" ht="40.5" customHeight="1" x14ac:dyDescent="0.2">
      <c r="B10" s="201"/>
      <c r="C10" s="194"/>
      <c r="D10" s="213"/>
      <c r="E10" s="213"/>
      <c r="F10" s="184" t="s">
        <v>19</v>
      </c>
      <c r="G10" s="185"/>
      <c r="H10" s="186"/>
      <c r="I10" s="155">
        <v>0</v>
      </c>
      <c r="J10" s="183"/>
      <c r="K10" s="271"/>
      <c r="L10" s="213"/>
      <c r="M10" s="255"/>
    </row>
    <row r="11" spans="2:14" s="151" customFormat="1" ht="95.15" customHeight="1" x14ac:dyDescent="0.2">
      <c r="B11" s="201"/>
      <c r="C11" s="195" t="s">
        <v>20</v>
      </c>
      <c r="D11" s="203" t="s">
        <v>21</v>
      </c>
      <c r="E11" s="210" t="s">
        <v>22</v>
      </c>
      <c r="F11" s="207" t="s">
        <v>23</v>
      </c>
      <c r="G11" s="208"/>
      <c r="H11" s="208"/>
      <c r="I11" s="209"/>
      <c r="J11" s="261">
        <v>4</v>
      </c>
      <c r="K11" s="271"/>
      <c r="L11" s="213"/>
      <c r="M11" s="245" t="s">
        <v>220</v>
      </c>
    </row>
    <row r="12" spans="2:14" s="151" customFormat="1" ht="95.15" customHeight="1" x14ac:dyDescent="0.2">
      <c r="B12" s="201"/>
      <c r="C12" s="194"/>
      <c r="D12" s="204"/>
      <c r="E12" s="211"/>
      <c r="F12" s="216" t="s">
        <v>24</v>
      </c>
      <c r="G12" s="216"/>
      <c r="H12" s="216"/>
      <c r="I12" s="156">
        <v>4</v>
      </c>
      <c r="J12" s="183"/>
      <c r="K12" s="271"/>
      <c r="L12" s="213"/>
      <c r="M12" s="246"/>
    </row>
    <row r="13" spans="2:14" s="151" customFormat="1" ht="95.15" customHeight="1" x14ac:dyDescent="0.2">
      <c r="B13" s="201"/>
      <c r="C13" s="194"/>
      <c r="D13" s="204"/>
      <c r="E13" s="211"/>
      <c r="F13" s="216" t="s">
        <v>25</v>
      </c>
      <c r="G13" s="216"/>
      <c r="H13" s="216"/>
      <c r="I13" s="156">
        <v>3</v>
      </c>
      <c r="J13" s="183"/>
      <c r="K13" s="271"/>
      <c r="L13" s="213"/>
      <c r="M13" s="246"/>
    </row>
    <row r="14" spans="2:14" s="151" customFormat="1" ht="95.15" customHeight="1" x14ac:dyDescent="0.2">
      <c r="B14" s="201"/>
      <c r="C14" s="194"/>
      <c r="D14" s="204"/>
      <c r="E14" s="211"/>
      <c r="F14" s="216" t="s">
        <v>26</v>
      </c>
      <c r="G14" s="216"/>
      <c r="H14" s="216"/>
      <c r="I14" s="156">
        <v>2</v>
      </c>
      <c r="J14" s="183"/>
      <c r="K14" s="271"/>
      <c r="L14" s="213"/>
      <c r="M14" s="246"/>
    </row>
    <row r="15" spans="2:14" s="151" customFormat="1" ht="95.15" customHeight="1" x14ac:dyDescent="0.2">
      <c r="B15" s="201"/>
      <c r="C15" s="194"/>
      <c r="D15" s="204"/>
      <c r="E15" s="211"/>
      <c r="F15" s="216" t="s">
        <v>27</v>
      </c>
      <c r="G15" s="216"/>
      <c r="H15" s="216"/>
      <c r="I15" s="156">
        <v>1</v>
      </c>
      <c r="J15" s="183"/>
      <c r="K15" s="271"/>
      <c r="L15" s="213"/>
      <c r="M15" s="246"/>
    </row>
    <row r="16" spans="2:14" s="151" customFormat="1" ht="95.15" customHeight="1" x14ac:dyDescent="0.2">
      <c r="B16" s="201"/>
      <c r="C16" s="194"/>
      <c r="D16" s="204"/>
      <c r="E16" s="212"/>
      <c r="F16" s="216" t="s">
        <v>28</v>
      </c>
      <c r="G16" s="216"/>
      <c r="H16" s="216"/>
      <c r="I16" s="156">
        <v>0</v>
      </c>
      <c r="J16" s="183"/>
      <c r="K16" s="271"/>
      <c r="L16" s="213"/>
      <c r="M16" s="249"/>
    </row>
    <row r="17" spans="2:13" s="151" customFormat="1" ht="25.15" customHeight="1" x14ac:dyDescent="0.2">
      <c r="B17" s="201"/>
      <c r="C17" s="194"/>
      <c r="D17" s="204"/>
      <c r="E17" s="225" t="s">
        <v>29</v>
      </c>
      <c r="F17" s="228" t="s">
        <v>30</v>
      </c>
      <c r="G17" s="229"/>
      <c r="H17" s="230"/>
      <c r="I17" s="157">
        <v>5</v>
      </c>
      <c r="J17" s="182">
        <v>5</v>
      </c>
      <c r="K17" s="271"/>
      <c r="L17" s="213"/>
      <c r="M17" s="252" t="s">
        <v>207</v>
      </c>
    </row>
    <row r="18" spans="2:13" s="151" customFormat="1" ht="25.15" customHeight="1" x14ac:dyDescent="0.2">
      <c r="B18" s="201"/>
      <c r="C18" s="194"/>
      <c r="D18" s="204"/>
      <c r="E18" s="226"/>
      <c r="F18" s="228" t="s">
        <v>31</v>
      </c>
      <c r="G18" s="229"/>
      <c r="H18" s="230"/>
      <c r="I18" s="157">
        <v>0</v>
      </c>
      <c r="J18" s="215"/>
      <c r="K18" s="271"/>
      <c r="L18" s="213"/>
      <c r="M18" s="254"/>
    </row>
    <row r="19" spans="2:13" s="151" customFormat="1" ht="50.15" customHeight="1" x14ac:dyDescent="0.2">
      <c r="B19" s="201"/>
      <c r="C19" s="194"/>
      <c r="D19" s="204"/>
      <c r="E19" s="203" t="s">
        <v>32</v>
      </c>
      <c r="F19" s="188" t="s">
        <v>221</v>
      </c>
      <c r="G19" s="189"/>
      <c r="H19" s="190"/>
      <c r="I19" s="158">
        <v>5</v>
      </c>
      <c r="J19" s="182">
        <v>5</v>
      </c>
      <c r="K19" s="271"/>
      <c r="L19" s="213"/>
      <c r="M19" s="252" t="s">
        <v>213</v>
      </c>
    </row>
    <row r="20" spans="2:13" s="151" customFormat="1" ht="50.15" customHeight="1" x14ac:dyDescent="0.2">
      <c r="B20" s="201"/>
      <c r="C20" s="194"/>
      <c r="D20" s="204"/>
      <c r="E20" s="213"/>
      <c r="F20" s="237" t="s">
        <v>222</v>
      </c>
      <c r="G20" s="238"/>
      <c r="H20" s="239"/>
      <c r="I20" s="159">
        <v>3</v>
      </c>
      <c r="J20" s="183"/>
      <c r="K20" s="271"/>
      <c r="L20" s="213"/>
      <c r="M20" s="253"/>
    </row>
    <row r="21" spans="2:13" s="151" customFormat="1" ht="50.15" customHeight="1" x14ac:dyDescent="0.2">
      <c r="B21" s="201"/>
      <c r="C21" s="196"/>
      <c r="D21" s="205"/>
      <c r="E21" s="214"/>
      <c r="F21" s="184" t="s">
        <v>31</v>
      </c>
      <c r="G21" s="185"/>
      <c r="H21" s="186"/>
      <c r="I21" s="154">
        <v>0</v>
      </c>
      <c r="J21" s="215"/>
      <c r="K21" s="271"/>
      <c r="L21" s="213"/>
      <c r="M21" s="254"/>
    </row>
    <row r="22" spans="2:13" s="151" customFormat="1" ht="60" customHeight="1" x14ac:dyDescent="0.2">
      <c r="B22" s="201"/>
      <c r="C22" s="195" t="s">
        <v>33</v>
      </c>
      <c r="D22" s="203" t="s">
        <v>34</v>
      </c>
      <c r="E22" s="203" t="s">
        <v>35</v>
      </c>
      <c r="F22" s="184" t="s">
        <v>36</v>
      </c>
      <c r="G22" s="185"/>
      <c r="H22" s="186"/>
      <c r="I22" s="155">
        <v>20</v>
      </c>
      <c r="J22" s="183">
        <v>20</v>
      </c>
      <c r="K22" s="271"/>
      <c r="L22" s="213"/>
      <c r="M22" s="250" t="s">
        <v>223</v>
      </c>
    </row>
    <row r="23" spans="2:13" s="151" customFormat="1" ht="60" customHeight="1" x14ac:dyDescent="0.2">
      <c r="B23" s="201"/>
      <c r="C23" s="194"/>
      <c r="D23" s="205"/>
      <c r="E23" s="227"/>
      <c r="F23" s="184" t="s">
        <v>37</v>
      </c>
      <c r="G23" s="185"/>
      <c r="H23" s="186"/>
      <c r="I23" s="154">
        <v>0</v>
      </c>
      <c r="J23" s="215"/>
      <c r="K23" s="271"/>
      <c r="L23" s="213"/>
      <c r="M23" s="269"/>
    </row>
    <row r="24" spans="2:13" s="151" customFormat="1" ht="30" customHeight="1" x14ac:dyDescent="0.2">
      <c r="B24" s="201"/>
      <c r="C24" s="194"/>
      <c r="D24" s="203" t="s">
        <v>200</v>
      </c>
      <c r="E24" s="231" t="s">
        <v>38</v>
      </c>
      <c r="F24" s="188" t="s">
        <v>39</v>
      </c>
      <c r="G24" s="189"/>
      <c r="H24" s="189"/>
      <c r="I24" s="155">
        <v>5</v>
      </c>
      <c r="J24" s="182">
        <v>5</v>
      </c>
      <c r="K24" s="271"/>
      <c r="L24" s="213"/>
      <c r="M24" s="250" t="s">
        <v>224</v>
      </c>
    </row>
    <row r="25" spans="2:13" s="151" customFormat="1" ht="30" customHeight="1" x14ac:dyDescent="0.2">
      <c r="B25" s="201"/>
      <c r="C25" s="194"/>
      <c r="D25" s="204"/>
      <c r="E25" s="198"/>
      <c r="F25" s="207" t="s">
        <v>40</v>
      </c>
      <c r="G25" s="208"/>
      <c r="H25" s="209"/>
      <c r="I25" s="160"/>
      <c r="J25" s="183"/>
      <c r="K25" s="271"/>
      <c r="L25" s="213"/>
      <c r="M25" s="255"/>
    </row>
    <row r="26" spans="2:13" s="151" customFormat="1" ht="30" customHeight="1" x14ac:dyDescent="0.2">
      <c r="B26" s="201"/>
      <c r="C26" s="194"/>
      <c r="D26" s="204"/>
      <c r="E26" s="198"/>
      <c r="F26" s="263"/>
      <c r="G26" s="264"/>
      <c r="H26" s="265"/>
      <c r="I26" s="161" t="s">
        <v>41</v>
      </c>
      <c r="J26" s="183"/>
      <c r="K26" s="271"/>
      <c r="L26" s="213"/>
      <c r="M26" s="255"/>
    </row>
    <row r="27" spans="2:13" s="151" customFormat="1" ht="30" customHeight="1" x14ac:dyDescent="0.2">
      <c r="B27" s="201"/>
      <c r="C27" s="194"/>
      <c r="D27" s="204"/>
      <c r="E27" s="198"/>
      <c r="F27" s="237"/>
      <c r="G27" s="238"/>
      <c r="H27" s="239"/>
      <c r="I27" s="155"/>
      <c r="J27" s="183"/>
      <c r="K27" s="271"/>
      <c r="L27" s="213"/>
      <c r="M27" s="255"/>
    </row>
    <row r="28" spans="2:13" s="151" customFormat="1" ht="30" customHeight="1" x14ac:dyDescent="0.2">
      <c r="B28" s="201"/>
      <c r="C28" s="194"/>
      <c r="D28" s="204"/>
      <c r="E28" s="198"/>
      <c r="F28" s="266" t="s">
        <v>42</v>
      </c>
      <c r="G28" s="267"/>
      <c r="H28" s="268"/>
      <c r="I28" s="155">
        <v>0</v>
      </c>
      <c r="J28" s="183"/>
      <c r="K28" s="271"/>
      <c r="L28" s="213"/>
      <c r="M28" s="255"/>
    </row>
    <row r="29" spans="2:13" s="151" customFormat="1" ht="30" customHeight="1" x14ac:dyDescent="0.2">
      <c r="B29" s="201"/>
      <c r="C29" s="194"/>
      <c r="D29" s="203" t="s">
        <v>201</v>
      </c>
      <c r="E29" s="203" t="s">
        <v>43</v>
      </c>
      <c r="F29" s="188" t="s">
        <v>44</v>
      </c>
      <c r="G29" s="189"/>
      <c r="H29" s="190"/>
      <c r="I29" s="154">
        <v>3</v>
      </c>
      <c r="J29" s="182">
        <v>3</v>
      </c>
      <c r="K29" s="271"/>
      <c r="L29" s="213"/>
      <c r="M29" s="262" t="s">
        <v>208</v>
      </c>
    </row>
    <row r="30" spans="2:13" s="151" customFormat="1" ht="30" customHeight="1" x14ac:dyDescent="0.2">
      <c r="B30" s="201"/>
      <c r="C30" s="194"/>
      <c r="D30" s="204"/>
      <c r="E30" s="213"/>
      <c r="F30" s="241" t="s">
        <v>45</v>
      </c>
      <c r="G30" s="242"/>
      <c r="H30" s="243"/>
      <c r="I30" s="154">
        <v>0</v>
      </c>
      <c r="J30" s="215"/>
      <c r="K30" s="271"/>
      <c r="L30" s="213"/>
      <c r="M30" s="262"/>
    </row>
    <row r="31" spans="2:13" s="151" customFormat="1" ht="30" customHeight="1" x14ac:dyDescent="0.2">
      <c r="B31" s="201"/>
      <c r="C31" s="194"/>
      <c r="D31" s="203" t="s">
        <v>202</v>
      </c>
      <c r="E31" s="216" t="s">
        <v>46</v>
      </c>
      <c r="F31" s="184" t="s">
        <v>47</v>
      </c>
      <c r="G31" s="185"/>
      <c r="H31" s="186"/>
      <c r="I31" s="154">
        <v>5</v>
      </c>
      <c r="J31" s="273">
        <v>5</v>
      </c>
      <c r="K31" s="271"/>
      <c r="L31" s="213"/>
      <c r="M31" s="250" t="s">
        <v>209</v>
      </c>
    </row>
    <row r="32" spans="2:13" s="151" customFormat="1" ht="30" customHeight="1" x14ac:dyDescent="0.2">
      <c r="B32" s="201"/>
      <c r="C32" s="194"/>
      <c r="D32" s="234"/>
      <c r="E32" s="236"/>
      <c r="F32" s="184" t="s">
        <v>48</v>
      </c>
      <c r="G32" s="185"/>
      <c r="H32" s="186"/>
      <c r="I32" s="154">
        <v>0</v>
      </c>
      <c r="J32" s="273"/>
      <c r="K32" s="271"/>
      <c r="L32" s="213"/>
      <c r="M32" s="251"/>
    </row>
    <row r="33" spans="2:13" s="151" customFormat="1" ht="75" customHeight="1" x14ac:dyDescent="0.2">
      <c r="B33" s="201"/>
      <c r="C33" s="194"/>
      <c r="D33" s="198" t="s">
        <v>49</v>
      </c>
      <c r="E33" s="203" t="s">
        <v>50</v>
      </c>
      <c r="F33" s="184" t="s">
        <v>211</v>
      </c>
      <c r="G33" s="185"/>
      <c r="H33" s="186"/>
      <c r="I33" s="162">
        <v>5</v>
      </c>
      <c r="J33" s="183">
        <v>5</v>
      </c>
      <c r="K33" s="271"/>
      <c r="L33" s="213"/>
      <c r="M33" s="254" t="s">
        <v>51</v>
      </c>
    </row>
    <row r="34" spans="2:13" s="151" customFormat="1" ht="75" customHeight="1" thickBot="1" x14ac:dyDescent="0.25">
      <c r="B34" s="202"/>
      <c r="C34" s="197"/>
      <c r="D34" s="199"/>
      <c r="E34" s="235"/>
      <c r="F34" s="257" t="s">
        <v>45</v>
      </c>
      <c r="G34" s="258"/>
      <c r="H34" s="259"/>
      <c r="I34" s="163">
        <v>0</v>
      </c>
      <c r="J34" s="247"/>
      <c r="K34" s="272"/>
      <c r="L34" s="235"/>
      <c r="M34" s="260"/>
    </row>
    <row r="35" spans="2:13" s="151" customFormat="1" ht="96.75" customHeight="1" thickTop="1" x14ac:dyDescent="0.2">
      <c r="B35" s="283" t="s">
        <v>52</v>
      </c>
      <c r="C35" s="200" t="s">
        <v>52</v>
      </c>
      <c r="D35" s="240" t="s">
        <v>203</v>
      </c>
      <c r="E35" s="240" t="s">
        <v>53</v>
      </c>
      <c r="F35" s="222" t="s">
        <v>214</v>
      </c>
      <c r="G35" s="223"/>
      <c r="H35" s="224"/>
      <c r="I35" s="164">
        <v>10</v>
      </c>
      <c r="J35" s="187">
        <v>10</v>
      </c>
      <c r="K35" s="187">
        <f>SUM(J35:J41)</f>
        <v>20</v>
      </c>
      <c r="L35" s="240" t="s">
        <v>54</v>
      </c>
      <c r="M35" s="248" t="s">
        <v>225</v>
      </c>
    </row>
    <row r="36" spans="2:13" s="151" customFormat="1" ht="96.75" customHeight="1" x14ac:dyDescent="0.2">
      <c r="B36" s="284"/>
      <c r="C36" s="201"/>
      <c r="D36" s="214"/>
      <c r="E36" s="214"/>
      <c r="F36" s="188" t="s">
        <v>37</v>
      </c>
      <c r="G36" s="189"/>
      <c r="H36" s="190"/>
      <c r="I36" s="154">
        <v>0</v>
      </c>
      <c r="J36" s="215"/>
      <c r="K36" s="183"/>
      <c r="L36" s="213"/>
      <c r="M36" s="249"/>
    </row>
    <row r="37" spans="2:13" s="151" customFormat="1" ht="25.5" customHeight="1" x14ac:dyDescent="0.2">
      <c r="B37" s="284"/>
      <c r="C37" s="201"/>
      <c r="D37" s="232" t="s">
        <v>204</v>
      </c>
      <c r="E37" s="203" t="s">
        <v>55</v>
      </c>
      <c r="F37" s="207" t="s">
        <v>44</v>
      </c>
      <c r="G37" s="242"/>
      <c r="H37" s="243"/>
      <c r="I37" s="154">
        <v>5</v>
      </c>
      <c r="J37" s="182">
        <v>5</v>
      </c>
      <c r="K37" s="183"/>
      <c r="L37" s="213"/>
      <c r="M37" s="245" t="s">
        <v>226</v>
      </c>
    </row>
    <row r="38" spans="2:13" s="151" customFormat="1" ht="25.5" customHeight="1" x14ac:dyDescent="0.2">
      <c r="B38" s="284"/>
      <c r="C38" s="201"/>
      <c r="D38" s="233"/>
      <c r="E38" s="214"/>
      <c r="F38" s="184" t="s">
        <v>45</v>
      </c>
      <c r="G38" s="185"/>
      <c r="H38" s="186"/>
      <c r="I38" s="154">
        <v>0</v>
      </c>
      <c r="J38" s="215"/>
      <c r="K38" s="183"/>
      <c r="L38" s="213"/>
      <c r="M38" s="246"/>
    </row>
    <row r="39" spans="2:13" s="151" customFormat="1" ht="40.15" customHeight="1" x14ac:dyDescent="0.2">
      <c r="B39" s="284"/>
      <c r="C39" s="201"/>
      <c r="D39" s="203" t="s">
        <v>205</v>
      </c>
      <c r="E39" s="203" t="s">
        <v>56</v>
      </c>
      <c r="F39" s="237" t="s">
        <v>57</v>
      </c>
      <c r="G39" s="238"/>
      <c r="H39" s="239"/>
      <c r="I39" s="165">
        <v>5</v>
      </c>
      <c r="J39" s="182">
        <v>5</v>
      </c>
      <c r="K39" s="183"/>
      <c r="L39" s="213"/>
      <c r="M39" s="245" t="s">
        <v>210</v>
      </c>
    </row>
    <row r="40" spans="2:13" s="151" customFormat="1" ht="40.15" customHeight="1" x14ac:dyDescent="0.2">
      <c r="B40" s="284"/>
      <c r="C40" s="201"/>
      <c r="D40" s="213"/>
      <c r="E40" s="213"/>
      <c r="F40" s="188" t="s">
        <v>58</v>
      </c>
      <c r="G40" s="189"/>
      <c r="H40" s="190"/>
      <c r="I40" s="156">
        <v>3</v>
      </c>
      <c r="J40" s="183"/>
      <c r="K40" s="183"/>
      <c r="L40" s="213"/>
      <c r="M40" s="246"/>
    </row>
    <row r="41" spans="2:13" s="151" customFormat="1" ht="40.15" customHeight="1" thickBot="1" x14ac:dyDescent="0.25">
      <c r="B41" s="285"/>
      <c r="C41" s="202"/>
      <c r="D41" s="235"/>
      <c r="E41" s="235"/>
      <c r="F41" s="280" t="s">
        <v>59</v>
      </c>
      <c r="G41" s="281"/>
      <c r="H41" s="282"/>
      <c r="I41" s="163">
        <v>0</v>
      </c>
      <c r="J41" s="247"/>
      <c r="K41" s="247"/>
      <c r="L41" s="235"/>
      <c r="M41" s="246"/>
    </row>
    <row r="42" spans="2:13" s="151" customFormat="1" ht="120" customHeight="1" thickTop="1" x14ac:dyDescent="0.2">
      <c r="B42" s="222" t="s">
        <v>61</v>
      </c>
      <c r="C42" s="223"/>
      <c r="D42" s="224"/>
      <c r="E42" s="277" t="s">
        <v>62</v>
      </c>
      <c r="F42" s="278"/>
      <c r="G42" s="278"/>
      <c r="H42" s="279"/>
      <c r="I42" s="166" t="s">
        <v>63</v>
      </c>
      <c r="J42" s="167"/>
      <c r="K42" s="61"/>
      <c r="L42" s="168" t="s">
        <v>64</v>
      </c>
      <c r="M42" s="169" t="s">
        <v>65</v>
      </c>
    </row>
    <row r="43" spans="2:13" s="151" customFormat="1" ht="120" customHeight="1" x14ac:dyDescent="0.2">
      <c r="B43" s="216" t="s">
        <v>66</v>
      </c>
      <c r="C43" s="216"/>
      <c r="D43" s="216"/>
      <c r="E43" s="274" t="s">
        <v>67</v>
      </c>
      <c r="F43" s="274"/>
      <c r="G43" s="274"/>
      <c r="H43" s="274"/>
      <c r="I43" s="170" t="s">
        <v>68</v>
      </c>
      <c r="J43" s="171"/>
      <c r="K43" s="62"/>
      <c r="L43" s="172" t="s">
        <v>69</v>
      </c>
      <c r="M43" s="173" t="s">
        <v>70</v>
      </c>
    </row>
    <row r="44" spans="2:13" s="151" customFormat="1" ht="45" customHeight="1" x14ac:dyDescent="0.2">
      <c r="I44" s="174" t="s">
        <v>71</v>
      </c>
      <c r="J44" s="63">
        <f>SUM(K5:K41)</f>
        <v>88</v>
      </c>
      <c r="K44" s="175"/>
      <c r="L44" s="176"/>
      <c r="M44" s="177" t="s">
        <v>72</v>
      </c>
    </row>
    <row r="45" spans="2:13" s="151" customFormat="1" ht="45" customHeight="1" x14ac:dyDescent="0.2">
      <c r="I45" s="174" t="s">
        <v>73</v>
      </c>
      <c r="J45" s="64">
        <f>IF(B2="簡易型Ａ",10,IF(B2="簡易型Ｂ",20,IF(B2="簡易型Ｃ",25,IF(B2="標準型",35,"型選択"))))</f>
        <v>10</v>
      </c>
      <c r="K45" s="175"/>
      <c r="L45" s="176"/>
    </row>
    <row r="46" spans="2:13" s="151" customFormat="1" ht="14" x14ac:dyDescent="0.2">
      <c r="I46" s="178"/>
      <c r="J46" s="176"/>
      <c r="L46" s="176"/>
    </row>
    <row r="47" spans="2:13" s="151" customFormat="1" ht="70.150000000000006" customHeight="1" x14ac:dyDescent="0.2">
      <c r="B47" s="274" t="s">
        <v>74</v>
      </c>
      <c r="C47" s="274"/>
      <c r="D47" s="274"/>
      <c r="E47" s="274" t="s">
        <v>75</v>
      </c>
      <c r="F47" s="274"/>
      <c r="G47" s="274"/>
      <c r="H47" s="274"/>
      <c r="I47" s="274"/>
      <c r="J47" s="274"/>
      <c r="K47" s="274"/>
      <c r="L47" s="275"/>
      <c r="M47" s="275"/>
    </row>
    <row r="48" spans="2:13" ht="23.25" customHeight="1" x14ac:dyDescent="0.2">
      <c r="C48" s="151"/>
      <c r="D48" s="151"/>
      <c r="E48" s="151"/>
    </row>
    <row r="49" spans="1:14" x14ac:dyDescent="0.2">
      <c r="E49" s="141"/>
      <c r="K49" s="142"/>
    </row>
    <row r="50" spans="1:14" s="145" customFormat="1" x14ac:dyDescent="0.2">
      <c r="A50" s="143"/>
      <c r="B50" s="143"/>
      <c r="C50" s="143"/>
      <c r="D50" s="143"/>
      <c r="E50" s="276"/>
      <c r="F50" s="276"/>
      <c r="G50" s="143"/>
      <c r="H50" s="143"/>
      <c r="I50" s="143"/>
      <c r="J50" s="143"/>
      <c r="K50" s="143"/>
      <c r="M50" s="143"/>
      <c r="N50" s="143"/>
    </row>
    <row r="51" spans="1:14" s="145" customFormat="1" x14ac:dyDescent="0.2">
      <c r="A51" s="143"/>
      <c r="B51" s="143"/>
      <c r="C51" s="143"/>
      <c r="D51" s="143"/>
      <c r="E51" s="143"/>
      <c r="F51" s="143"/>
      <c r="G51" s="143"/>
      <c r="H51" s="143"/>
      <c r="I51" s="143"/>
      <c r="K51" s="143"/>
      <c r="M51" s="143"/>
      <c r="N51" s="143"/>
    </row>
    <row r="52" spans="1:14" s="145" customFormat="1" x14ac:dyDescent="0.2">
      <c r="A52" s="143"/>
      <c r="B52" s="143"/>
      <c r="C52" s="143"/>
      <c r="D52" s="143"/>
      <c r="E52" s="143"/>
      <c r="F52" s="143"/>
      <c r="G52" s="143"/>
      <c r="H52" s="143"/>
      <c r="I52" s="143"/>
      <c r="K52" s="143"/>
      <c r="M52" s="143"/>
      <c r="N52" s="143"/>
    </row>
  </sheetData>
  <sheetProtection sheet="1" selectLockedCells="1" selectUnlockedCells="1"/>
  <mergeCells count="110">
    <mergeCell ref="B47:D47"/>
    <mergeCell ref="E47:M47"/>
    <mergeCell ref="B42:D42"/>
    <mergeCell ref="E43:H43"/>
    <mergeCell ref="E50:F50"/>
    <mergeCell ref="E39:E41"/>
    <mergeCell ref="J39:J41"/>
    <mergeCell ref="E42:H42"/>
    <mergeCell ref="L35:L41"/>
    <mergeCell ref="J37:J38"/>
    <mergeCell ref="F41:H41"/>
    <mergeCell ref="B43:D43"/>
    <mergeCell ref="D39:D41"/>
    <mergeCell ref="F39:H39"/>
    <mergeCell ref="B35:B41"/>
    <mergeCell ref="C35:C41"/>
    <mergeCell ref="F35:H35"/>
    <mergeCell ref="F40:H40"/>
    <mergeCell ref="M24:M28"/>
    <mergeCell ref="F25:H27"/>
    <mergeCell ref="F28:H28"/>
    <mergeCell ref="M22:M23"/>
    <mergeCell ref="F24:H24"/>
    <mergeCell ref="K5:K34"/>
    <mergeCell ref="F16:H16"/>
    <mergeCell ref="F21:H21"/>
    <mergeCell ref="J33:J34"/>
    <mergeCell ref="F31:H31"/>
    <mergeCell ref="J31:J32"/>
    <mergeCell ref="L3:L4"/>
    <mergeCell ref="M35:M36"/>
    <mergeCell ref="D35:D36"/>
    <mergeCell ref="M31:M32"/>
    <mergeCell ref="M19:M21"/>
    <mergeCell ref="M11:M16"/>
    <mergeCell ref="J17:J18"/>
    <mergeCell ref="M3:M4"/>
    <mergeCell ref="M8:M10"/>
    <mergeCell ref="M17:M18"/>
    <mergeCell ref="M5:M7"/>
    <mergeCell ref="F33:H33"/>
    <mergeCell ref="F34:H34"/>
    <mergeCell ref="F22:H22"/>
    <mergeCell ref="F30:H30"/>
    <mergeCell ref="F23:H23"/>
    <mergeCell ref="J24:J28"/>
    <mergeCell ref="M33:M34"/>
    <mergeCell ref="J11:J16"/>
    <mergeCell ref="J19:J21"/>
    <mergeCell ref="F32:H32"/>
    <mergeCell ref="J22:J23"/>
    <mergeCell ref="L5:L34"/>
    <mergeCell ref="M29:M30"/>
    <mergeCell ref="M37:M38"/>
    <mergeCell ref="K35:K41"/>
    <mergeCell ref="J35:J36"/>
    <mergeCell ref="F36:H36"/>
    <mergeCell ref="E37:E38"/>
    <mergeCell ref="E35:E36"/>
    <mergeCell ref="F37:H37"/>
    <mergeCell ref="M39:M41"/>
    <mergeCell ref="F38:H38"/>
    <mergeCell ref="D3:D4"/>
    <mergeCell ref="F20:H20"/>
    <mergeCell ref="D5:D7"/>
    <mergeCell ref="D8:D10"/>
    <mergeCell ref="F3:H4"/>
    <mergeCell ref="F7:H7"/>
    <mergeCell ref="F17:H17"/>
    <mergeCell ref="F9:H9"/>
    <mergeCell ref="F12:H12"/>
    <mergeCell ref="F15:H15"/>
    <mergeCell ref="F8:H8"/>
    <mergeCell ref="F19:H19"/>
    <mergeCell ref="D22:D23"/>
    <mergeCell ref="E17:E18"/>
    <mergeCell ref="E22:E23"/>
    <mergeCell ref="F18:H18"/>
    <mergeCell ref="E24:E28"/>
    <mergeCell ref="E29:E30"/>
    <mergeCell ref="D24:D28"/>
    <mergeCell ref="D37:D38"/>
    <mergeCell ref="D29:D30"/>
    <mergeCell ref="D31:D32"/>
    <mergeCell ref="E33:E34"/>
    <mergeCell ref="E31:E32"/>
    <mergeCell ref="B2:C2"/>
    <mergeCell ref="J8:J10"/>
    <mergeCell ref="F10:H10"/>
    <mergeCell ref="J5:J7"/>
    <mergeCell ref="F29:H29"/>
    <mergeCell ref="E3:E4"/>
    <mergeCell ref="C5:C10"/>
    <mergeCell ref="C11:C21"/>
    <mergeCell ref="C22:C34"/>
    <mergeCell ref="D33:D34"/>
    <mergeCell ref="B5:B34"/>
    <mergeCell ref="D11:D21"/>
    <mergeCell ref="I3:K3"/>
    <mergeCell ref="F6:H6"/>
    <mergeCell ref="F11:I11"/>
    <mergeCell ref="E11:E16"/>
    <mergeCell ref="E19:E21"/>
    <mergeCell ref="J29:J30"/>
    <mergeCell ref="F14:H14"/>
    <mergeCell ref="E5:E7"/>
    <mergeCell ref="F13:H13"/>
    <mergeCell ref="E8:E10"/>
    <mergeCell ref="B3:C4"/>
    <mergeCell ref="F5:H5"/>
  </mergeCells>
  <phoneticPr fontId="2"/>
  <conditionalFormatting sqref="J45">
    <cfRule type="expression" dxfId="38" priority="1" stopIfTrue="1">
      <formula>$J$45="型選択"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19685039370078741" right="0.19685039370078741" top="0.78740157480314965" bottom="0.39370078740157483" header="0.39370078740157483" footer="0.27559055118110237"/>
  <pageSetup paperSize="8" scale="46" fitToWidth="0" fitToHeight="0" orientation="landscape" useFirstPageNumber="1" r:id="rId1"/>
  <headerFooter scaleWithDoc="0">
    <oddHeader>&amp;R&amp;18&amp;P／&amp;N</oddHeader>
  </headerFooter>
  <rowBreaks count="1" manualBreakCount="1">
    <brk id="34"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heetViews>
  <sheetFormatPr defaultColWidth="3.08984375" defaultRowHeight="18" customHeight="1" x14ac:dyDescent="0.2"/>
  <cols>
    <col min="1" max="16384" width="3.08984375" style="124"/>
  </cols>
  <sheetData>
    <row r="3" spans="1:27" ht="18" customHeight="1" x14ac:dyDescent="0.2">
      <c r="AA3" s="125" t="s">
        <v>76</v>
      </c>
    </row>
    <row r="5" spans="1:27" ht="18" customHeight="1" x14ac:dyDescent="0.2">
      <c r="A5" s="286" t="s">
        <v>77</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row>
    <row r="6" spans="1:27" ht="18" customHeight="1" x14ac:dyDescent="0.2">
      <c r="A6" s="286"/>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row>
    <row r="9" spans="1:27" ht="18" customHeight="1" x14ac:dyDescent="0.2">
      <c r="B9" s="287" t="s">
        <v>78</v>
      </c>
      <c r="C9" s="287"/>
      <c r="D9" s="287"/>
      <c r="E9" s="287"/>
      <c r="F9" s="287"/>
      <c r="H9" s="124" t="s">
        <v>79</v>
      </c>
    </row>
    <row r="11" spans="1:27" ht="18" customHeight="1" x14ac:dyDescent="0.2">
      <c r="O11" s="124" t="s">
        <v>80</v>
      </c>
    </row>
    <row r="13" spans="1:27" ht="18" customHeight="1" x14ac:dyDescent="0.2">
      <c r="O13" s="124" t="s">
        <v>81</v>
      </c>
    </row>
    <row r="15" spans="1:27" ht="18" customHeight="1" x14ac:dyDescent="0.2">
      <c r="O15" s="124" t="s">
        <v>82</v>
      </c>
    </row>
    <row r="18" spans="2:20" ht="18" customHeight="1" x14ac:dyDescent="0.2">
      <c r="E18" s="125" t="s">
        <v>83</v>
      </c>
      <c r="F18" s="124" t="s">
        <v>84</v>
      </c>
      <c r="G18" s="126" t="s">
        <v>227</v>
      </c>
      <c r="H18" s="127"/>
      <c r="I18" s="127"/>
      <c r="J18" s="127"/>
      <c r="K18" s="127"/>
      <c r="L18" s="127"/>
      <c r="M18" s="127"/>
      <c r="N18" s="127"/>
      <c r="O18" s="127"/>
      <c r="P18" s="127"/>
      <c r="Q18" s="127"/>
      <c r="R18" s="127"/>
      <c r="S18" s="127"/>
      <c r="T18" s="127"/>
    </row>
    <row r="19" spans="2:20" ht="18" customHeight="1" x14ac:dyDescent="0.2">
      <c r="G19" s="127" t="s">
        <v>228</v>
      </c>
      <c r="H19" s="127"/>
      <c r="I19" s="127"/>
      <c r="J19" s="127"/>
      <c r="K19" s="127"/>
      <c r="L19" s="127"/>
      <c r="M19" s="127"/>
      <c r="N19" s="127"/>
      <c r="O19" s="127"/>
      <c r="P19" s="127"/>
      <c r="Q19" s="127"/>
      <c r="R19" s="127"/>
      <c r="S19" s="127"/>
      <c r="T19" s="127"/>
    </row>
    <row r="20" spans="2:20" ht="18" customHeight="1" x14ac:dyDescent="0.2">
      <c r="G20" s="127"/>
      <c r="H20" s="127"/>
      <c r="I20" s="127"/>
      <c r="J20" s="127"/>
      <c r="K20" s="127"/>
      <c r="L20" s="127"/>
      <c r="M20" s="127"/>
      <c r="N20" s="127"/>
      <c r="O20" s="127"/>
      <c r="P20" s="127"/>
      <c r="Q20" s="127"/>
      <c r="R20" s="127"/>
      <c r="S20" s="127"/>
      <c r="T20" s="127"/>
    </row>
    <row r="21" spans="2:20" ht="18" customHeight="1" x14ac:dyDescent="0.2">
      <c r="E21" s="125"/>
      <c r="G21" s="127"/>
      <c r="H21" s="127"/>
      <c r="I21" s="127"/>
      <c r="J21" s="127"/>
      <c r="K21" s="127"/>
      <c r="L21" s="127"/>
      <c r="M21" s="127"/>
      <c r="N21" s="127"/>
      <c r="O21" s="127"/>
      <c r="P21" s="127"/>
      <c r="Q21" s="127"/>
      <c r="R21" s="127"/>
      <c r="S21" s="127"/>
      <c r="T21" s="127"/>
    </row>
    <row r="22" spans="2:20" ht="18" customHeight="1" x14ac:dyDescent="0.2">
      <c r="G22" s="127"/>
      <c r="H22" s="127"/>
      <c r="I22" s="127"/>
      <c r="J22" s="127"/>
      <c r="K22" s="127"/>
      <c r="L22" s="127"/>
      <c r="M22" s="127"/>
      <c r="N22" s="127"/>
      <c r="O22" s="127"/>
      <c r="P22" s="127"/>
      <c r="Q22" s="127"/>
      <c r="R22" s="127"/>
      <c r="S22" s="127"/>
      <c r="T22" s="127"/>
    </row>
    <row r="25" spans="2:20" ht="18" customHeight="1" x14ac:dyDescent="0.2">
      <c r="B25" s="124" t="s">
        <v>85</v>
      </c>
    </row>
    <row r="26" spans="2:20" ht="18" customHeight="1" x14ac:dyDescent="0.2">
      <c r="B26" s="124" t="s">
        <v>86</v>
      </c>
    </row>
    <row r="27" spans="2:20" ht="18" customHeight="1" x14ac:dyDescent="0.2">
      <c r="B27" s="124" t="s">
        <v>87</v>
      </c>
    </row>
    <row r="30" spans="2:20" ht="18" customHeight="1" x14ac:dyDescent="0.2">
      <c r="C30" s="124" t="s">
        <v>88</v>
      </c>
    </row>
    <row r="31" spans="2:20" ht="18" customHeight="1" x14ac:dyDescent="0.2">
      <c r="D31" s="124" t="s">
        <v>89</v>
      </c>
      <c r="G31" s="124" t="s">
        <v>84</v>
      </c>
      <c r="H31" s="124" t="s">
        <v>90</v>
      </c>
    </row>
    <row r="32" spans="2:20" ht="18" customHeight="1" x14ac:dyDescent="0.2">
      <c r="D32" s="124" t="s">
        <v>91</v>
      </c>
      <c r="G32" s="124" t="s">
        <v>84</v>
      </c>
      <c r="H32" s="124" t="s">
        <v>92</v>
      </c>
    </row>
    <row r="33" spans="1:27" ht="18" customHeight="1" x14ac:dyDescent="0.2">
      <c r="D33" s="124" t="s">
        <v>80</v>
      </c>
      <c r="G33" s="124" t="s">
        <v>84</v>
      </c>
      <c r="H33" s="124" t="s">
        <v>93</v>
      </c>
    </row>
    <row r="34" spans="1:27" ht="18" customHeight="1" x14ac:dyDescent="0.2">
      <c r="D34" s="124" t="s">
        <v>94</v>
      </c>
      <c r="G34" s="124" t="s">
        <v>84</v>
      </c>
      <c r="H34" s="124" t="s">
        <v>95</v>
      </c>
    </row>
    <row r="35" spans="1:27" ht="18" customHeight="1" x14ac:dyDescent="0.2">
      <c r="D35" s="124" t="s">
        <v>96</v>
      </c>
      <c r="G35" s="124" t="s">
        <v>84</v>
      </c>
      <c r="H35" s="124" t="s">
        <v>95</v>
      </c>
    </row>
    <row r="36" spans="1:27" ht="18" customHeight="1" x14ac:dyDescent="0.2">
      <c r="D36" s="124" t="s">
        <v>97</v>
      </c>
      <c r="G36" s="124" t="s">
        <v>84</v>
      </c>
      <c r="H36" s="128"/>
    </row>
    <row r="44" spans="1:27" ht="18"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2"/>
  <sheetViews>
    <sheetView view="pageBreakPreview" zoomScaleNormal="71" zoomScaleSheetLayoutView="100" workbookViewId="0">
      <selection activeCell="H2" sqref="H2:J2"/>
    </sheetView>
  </sheetViews>
  <sheetFormatPr defaultColWidth="8.7265625" defaultRowHeight="13" x14ac:dyDescent="0.2"/>
  <cols>
    <col min="1" max="1" width="2.453125" style="66" customWidth="1"/>
    <col min="2" max="3" width="6.26953125" style="66" customWidth="1"/>
    <col min="4" max="4" width="17.7265625" style="66" customWidth="1"/>
    <col min="5" max="5" width="60.08984375" style="66" customWidth="1"/>
    <col min="6" max="7" width="10.7265625" style="66" customWidth="1"/>
    <col min="8" max="8" width="49.453125" style="66" customWidth="1"/>
    <col min="9" max="9" width="20.7265625" style="91" customWidth="1"/>
    <col min="10" max="10" width="15.7265625" style="66" customWidth="1"/>
    <col min="11" max="11" width="11.08984375" style="66" customWidth="1"/>
    <col min="12" max="12" width="10.7265625" style="66" customWidth="1"/>
    <col min="13" max="15" width="8.7265625" style="66"/>
    <col min="16" max="16" width="10.453125" style="66" bestFit="1" customWidth="1"/>
    <col min="17" max="16384" width="8.7265625" style="66"/>
  </cols>
  <sheetData>
    <row r="1" spans="2:12" ht="30.75" customHeight="1" x14ac:dyDescent="0.2">
      <c r="B1" s="53" t="s">
        <v>98</v>
      </c>
      <c r="C1" s="65"/>
      <c r="D1" s="65"/>
      <c r="G1" s="67"/>
      <c r="H1" s="179"/>
      <c r="I1" s="179"/>
      <c r="J1" s="179"/>
    </row>
    <row r="2" spans="2:12" ht="23" x14ac:dyDescent="0.2">
      <c r="B2" s="68"/>
      <c r="C2" s="68"/>
      <c r="D2" s="68"/>
      <c r="E2" s="68"/>
      <c r="F2" s="315" t="s">
        <v>81</v>
      </c>
      <c r="G2" s="316"/>
      <c r="H2" s="306"/>
      <c r="I2" s="307"/>
      <c r="J2" s="308"/>
      <c r="K2" s="52"/>
      <c r="L2" s="52"/>
    </row>
    <row r="3" spans="2:12" ht="20.149999999999999" customHeight="1" x14ac:dyDescent="0.2">
      <c r="B3" s="364" t="s">
        <v>1</v>
      </c>
      <c r="C3" s="365"/>
      <c r="D3" s="317" t="s">
        <v>2</v>
      </c>
      <c r="E3" s="317" t="s">
        <v>3</v>
      </c>
      <c r="F3" s="317" t="s">
        <v>5</v>
      </c>
      <c r="G3" s="319" t="s">
        <v>99</v>
      </c>
      <c r="H3" s="319"/>
      <c r="I3" s="292" t="s">
        <v>100</v>
      </c>
      <c r="J3" s="309" t="s">
        <v>101</v>
      </c>
    </row>
    <row r="4" spans="2:12" ht="43.5" customHeight="1" thickBot="1" x14ac:dyDescent="0.25">
      <c r="B4" s="366"/>
      <c r="C4" s="367"/>
      <c r="D4" s="318"/>
      <c r="E4" s="318"/>
      <c r="F4" s="318"/>
      <c r="G4" s="54" t="s">
        <v>8</v>
      </c>
      <c r="H4" s="69" t="s">
        <v>102</v>
      </c>
      <c r="I4" s="304"/>
      <c r="J4" s="310"/>
    </row>
    <row r="5" spans="2:12" ht="27" customHeight="1" thickTop="1" x14ac:dyDescent="0.2">
      <c r="B5" s="347" t="str">
        <f>IF('評価項目(標準)'!B5="","",+'評価項目(標準)'!B5)</f>
        <v>企　業　の　能　力　等</v>
      </c>
      <c r="C5" s="370" t="str">
        <f>IF(+'評価項目(標準)'!C5="","",+'評価項目(標準)'!C5)</f>
        <v>地域精通度・貢献度</v>
      </c>
      <c r="D5" s="372" t="str">
        <f>IF(+'評価項目(標準)'!D5="","",+'評価項目(標準)'!D5)</f>
        <v>地域精通度</v>
      </c>
      <c r="E5" s="363" t="str">
        <f>IF(+'評価項目(標準)'!E5="","",+'評価項目(標準)'!E5)</f>
        <v>本店等所在地</v>
      </c>
      <c r="F5" s="311">
        <f>+IF(+'評価項目(標準)'!J5="","",+'評価項目(標準)'!J5)</f>
        <v>10</v>
      </c>
      <c r="G5" s="138">
        <f>+IF(+'評価項目(標準)'!I5="","",+'評価項目(標準)'!I5)</f>
        <v>10</v>
      </c>
      <c r="H5" s="137" t="str">
        <f>+IF(+'評価項目(標準)'!F5="","",+'評価項目(標準)'!F5)</f>
        <v>津建設事務所管内に
本店及び建設業法上の主たる営業所あり</v>
      </c>
      <c r="I5" s="320"/>
      <c r="J5" s="313" t="str">
        <f>IF(I5="","",VLOOKUP(I5,'評価項目(標準)'!F5:I7,4,FALSE))</f>
        <v/>
      </c>
    </row>
    <row r="6" spans="2:12" ht="27" customHeight="1" x14ac:dyDescent="0.2">
      <c r="B6" s="348"/>
      <c r="C6" s="371"/>
      <c r="D6" s="356"/>
      <c r="E6" s="359"/>
      <c r="F6" s="312"/>
      <c r="G6" s="56">
        <f>+IF(+'評価項目(標準)'!I6="","",+'評価項目(標準)'!I6)</f>
        <v>5</v>
      </c>
      <c r="H6" s="71" t="str">
        <f>+IF(+'評価項目(標準)'!F6="","",+'評価項目(標準)'!F6)</f>
        <v>中勢地域ブロック内（伊賀建設事務所管内）に
本店及び建設業法上の主たる営業所あり</v>
      </c>
      <c r="I6" s="321"/>
      <c r="J6" s="314"/>
    </row>
    <row r="7" spans="2:12" ht="27" customHeight="1" x14ac:dyDescent="0.2">
      <c r="B7" s="348"/>
      <c r="C7" s="371"/>
      <c r="D7" s="369"/>
      <c r="E7" s="359"/>
      <c r="F7" s="312"/>
      <c r="G7" s="56">
        <f>+IF(+'評価項目(標準)'!I7="","",+'評価項目(標準)'!I7)</f>
        <v>0</v>
      </c>
      <c r="H7" s="70" t="str">
        <f>+IF(+'評価項目(標準)'!F7="","",+'評価項目(標準)'!F7)</f>
        <v>上記以外</v>
      </c>
      <c r="I7" s="321"/>
      <c r="J7" s="314"/>
    </row>
    <row r="8" spans="2:12" ht="27" customHeight="1" x14ac:dyDescent="0.2">
      <c r="B8" s="348"/>
      <c r="C8" s="371"/>
      <c r="D8" s="356" t="str">
        <f>IF(+'評価項目(標準)'!D8="","",+'評価項目(標準)'!D8)</f>
        <v>地域貢献度</v>
      </c>
      <c r="E8" s="292" t="str">
        <f>IF(+'評価項目(標準)'!E8="","",+'評価項目(標準)'!E8)</f>
        <v>災害協定の評価</v>
      </c>
      <c r="F8" s="294">
        <f>+IF(+'評価項目(標準)'!J8="","",+'評価項目(標準)'!J8)</f>
        <v>6</v>
      </c>
      <c r="G8" s="56">
        <f>+IF(+'評価項目(標準)'!I8="","",+'評価項目(標準)'!I8)</f>
        <v>6</v>
      </c>
      <c r="H8" s="71" t="str">
        <f>+IF(+'評価項目(標準)'!F8="","",+'評価項目(標準)'!F8)</f>
        <v>災害協定の実績（２協定以上）あり</v>
      </c>
      <c r="I8" s="325"/>
      <c r="J8" s="322" t="str">
        <f>IF(I8="","",VLOOKUP(I8,'評価項目(標準)'!F8:I10,4,FALSE))</f>
        <v/>
      </c>
    </row>
    <row r="9" spans="2:12" ht="27" customHeight="1" x14ac:dyDescent="0.2">
      <c r="B9" s="348"/>
      <c r="C9" s="371"/>
      <c r="D9" s="356"/>
      <c r="E9" s="293"/>
      <c r="F9" s="295"/>
      <c r="G9" s="56">
        <f>+IF(+'評価項目(標準)'!I9="","",+'評価項目(標準)'!I9)</f>
        <v>3</v>
      </c>
      <c r="H9" s="71" t="str">
        <f>+IF(+'評価項目(標準)'!F9="","",+'評価項目(標準)'!F9)</f>
        <v>災害協定の実績（１協定）あり</v>
      </c>
      <c r="I9" s="321"/>
      <c r="J9" s="314"/>
    </row>
    <row r="10" spans="2:12" ht="27" customHeight="1" x14ac:dyDescent="0.2">
      <c r="B10" s="348"/>
      <c r="C10" s="371"/>
      <c r="D10" s="356"/>
      <c r="E10" s="293"/>
      <c r="F10" s="295"/>
      <c r="G10" s="56">
        <f>+IF(+'評価項目(標準)'!I10="","",+'評価項目(標準)'!I10)</f>
        <v>0</v>
      </c>
      <c r="H10" s="70" t="str">
        <f>+IF(+'評価項目(標準)'!F10="","",+'評価項目(標準)'!F10)</f>
        <v>実績なし</v>
      </c>
      <c r="I10" s="321"/>
      <c r="J10" s="314"/>
    </row>
    <row r="11" spans="2:12" ht="40.15" customHeight="1" x14ac:dyDescent="0.2">
      <c r="B11" s="348"/>
      <c r="C11" s="357" t="str">
        <f>IF(+'評価項目(標準)'!C11="","",+'評価項目(標準)'!C11)</f>
        <v>社会貢献度</v>
      </c>
      <c r="D11" s="317" t="str">
        <f>IF(+'評価項目(標準)'!D11="","",+'評価項目(標準)'!D11)</f>
        <v>社会貢献度</v>
      </c>
      <c r="E11" s="341"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1" s="294">
        <f>+IF(+'評価項目(標準)'!J11="","",+'評価項目(標準)'!J11)</f>
        <v>4</v>
      </c>
      <c r="G11" s="289" t="s">
        <v>103</v>
      </c>
      <c r="H11" s="328"/>
      <c r="I11" s="325"/>
      <c r="J11" s="323" t="str">
        <f>IF(I11="","",IF(I11=H12,G12,IF(I11=H13,G13,IF(I11=H14,G14,IF(I11=H15,G15,IF(I11=H16,G16))))))</f>
        <v/>
      </c>
    </row>
    <row r="12" spans="2:12" ht="40.15" customHeight="1" x14ac:dyDescent="0.2">
      <c r="B12" s="348"/>
      <c r="C12" s="348"/>
      <c r="D12" s="359"/>
      <c r="E12" s="342"/>
      <c r="F12" s="295"/>
      <c r="G12" s="58">
        <f>+IF(+'評価項目(標準)'!I12="","",+'評価項目(標準)'!I12)</f>
        <v>4</v>
      </c>
      <c r="H12" s="73" t="str">
        <f>+IF(+'評価項目(標準)'!F12="","",+'評価項目(標準)'!F12)</f>
        <v>４点</v>
      </c>
      <c r="I12" s="321"/>
      <c r="J12" s="312"/>
    </row>
    <row r="13" spans="2:12" ht="40.15" customHeight="1" x14ac:dyDescent="0.2">
      <c r="B13" s="348"/>
      <c r="C13" s="348"/>
      <c r="D13" s="359"/>
      <c r="E13" s="342"/>
      <c r="F13" s="295"/>
      <c r="G13" s="58">
        <f>+IF(+'評価項目(標準)'!I13="","",+'評価項目(標準)'!I13)</f>
        <v>3</v>
      </c>
      <c r="H13" s="73" t="str">
        <f>+IF(+'評価項目(標準)'!F13="","",+'評価項目(標準)'!F13)</f>
        <v>３点</v>
      </c>
      <c r="I13" s="321"/>
      <c r="J13" s="312"/>
    </row>
    <row r="14" spans="2:12" ht="40.15" customHeight="1" x14ac:dyDescent="0.2">
      <c r="B14" s="348"/>
      <c r="C14" s="348"/>
      <c r="D14" s="359"/>
      <c r="E14" s="342"/>
      <c r="F14" s="295"/>
      <c r="G14" s="58">
        <f>+IF(+'評価項目(標準)'!I14="","",+'評価項目(標準)'!I14)</f>
        <v>2</v>
      </c>
      <c r="H14" s="73" t="str">
        <f>+IF(+'評価項目(標準)'!F14="","",+'評価項目(標準)'!F14)</f>
        <v>２点</v>
      </c>
      <c r="I14" s="321"/>
      <c r="J14" s="312"/>
    </row>
    <row r="15" spans="2:12" ht="40.15" customHeight="1" x14ac:dyDescent="0.2">
      <c r="B15" s="348"/>
      <c r="C15" s="348"/>
      <c r="D15" s="359"/>
      <c r="E15" s="342"/>
      <c r="F15" s="295"/>
      <c r="G15" s="58">
        <f>+IF(+'評価項目(標準)'!I15="","",+'評価項目(標準)'!I15)</f>
        <v>1</v>
      </c>
      <c r="H15" s="73" t="str">
        <f>+IF(+'評価項目(標準)'!F15="","",+'評価項目(標準)'!F15)</f>
        <v>１点</v>
      </c>
      <c r="I15" s="321"/>
      <c r="J15" s="312"/>
    </row>
    <row r="16" spans="2:12" ht="40.15" customHeight="1" x14ac:dyDescent="0.2">
      <c r="B16" s="348"/>
      <c r="C16" s="348"/>
      <c r="D16" s="359"/>
      <c r="E16" s="343"/>
      <c r="F16" s="298"/>
      <c r="G16" s="58">
        <f>+IF(+'評価項目(標準)'!I16="","",+'評価項目(標準)'!I16)</f>
        <v>0</v>
      </c>
      <c r="H16" s="73" t="str">
        <f>+IF(+'評価項目(標準)'!F16="","",+'評価項目(標準)'!F16)</f>
        <v>実績（取得点）なし</v>
      </c>
      <c r="I16" s="326"/>
      <c r="J16" s="324"/>
    </row>
    <row r="17" spans="2:10" ht="25.15" customHeight="1" x14ac:dyDescent="0.2">
      <c r="B17" s="348"/>
      <c r="C17" s="348"/>
      <c r="D17" s="359"/>
      <c r="E17" s="292" t="str">
        <f>IF(+'評価項目(標準)'!E17="","",+'評価項目(標準)'!E17)</f>
        <v>第一種フロン類充填回収業者登録</v>
      </c>
      <c r="F17" s="294">
        <f>+IF(+'評価項目(標準)'!J17="","",+'評価項目(標準)'!J17)</f>
        <v>5</v>
      </c>
      <c r="G17" s="72">
        <f>+IF(+'評価項目(標準)'!I17="","",+'評価項目(標準)'!I17)</f>
        <v>5</v>
      </c>
      <c r="H17" s="73" t="str">
        <f>+IF(+'評価項目(標準)'!F17="","",+'評価項目(標準)'!F17)</f>
        <v>知事登録業者</v>
      </c>
      <c r="I17" s="325"/>
      <c r="J17" s="323" t="str">
        <f>IF(I17="","",IF(I17=H17,G17,IF(I17=H18,G18)))</f>
        <v/>
      </c>
    </row>
    <row r="18" spans="2:10" ht="25.15" customHeight="1" x14ac:dyDescent="0.2">
      <c r="B18" s="348"/>
      <c r="C18" s="348"/>
      <c r="D18" s="359"/>
      <c r="E18" s="302"/>
      <c r="F18" s="298"/>
      <c r="G18" s="58">
        <f>+IF(+'評価項目(標準)'!I18="","",+'評価項目(標準)'!I18)</f>
        <v>0</v>
      </c>
      <c r="H18" s="73" t="str">
        <f>+IF(+'評価項目(標準)'!F18="","",+'評価項目(標準)'!F18)</f>
        <v>上記以外</v>
      </c>
      <c r="I18" s="326"/>
      <c r="J18" s="324"/>
    </row>
    <row r="19" spans="2:10" ht="25.15" customHeight="1" x14ac:dyDescent="0.2">
      <c r="B19" s="348"/>
      <c r="C19" s="348"/>
      <c r="D19" s="359"/>
      <c r="E19" s="292" t="str">
        <f>IF(+'評価項目(標準)'!E19="","",+'評価項目(標準)'!E19)</f>
        <v>県内企業による施工</v>
      </c>
      <c r="F19" s="294">
        <f>+IF(+'評価項目(標準)'!J19="","",+'評価項目(標準)'!J19)</f>
        <v>5</v>
      </c>
      <c r="G19" s="58">
        <f>+IF(+'評価項目(標準)'!I19="","",+'評価項目(標準)'!I19)</f>
        <v>5</v>
      </c>
      <c r="H19" s="73" t="str">
        <f>+IF(+'評価項目(標準)'!F19="","",+'評価項目(標準)'!F19)</f>
        <v>県内企業による施工の割合 70 ％以上</v>
      </c>
      <c r="I19" s="325"/>
      <c r="J19" s="322" t="str">
        <f>IF(I19="","",VLOOKUP(I19,'評価項目(標準)'!F19:I21,4,FALSE))</f>
        <v/>
      </c>
    </row>
    <row r="20" spans="2:10" ht="25.15" customHeight="1" x14ac:dyDescent="0.2">
      <c r="B20" s="348"/>
      <c r="C20" s="348"/>
      <c r="D20" s="359"/>
      <c r="E20" s="293"/>
      <c r="F20" s="295"/>
      <c r="G20" s="58">
        <f>+IF(+'評価項目(標準)'!I20="","",+'評価項目(標準)'!I20)</f>
        <v>3</v>
      </c>
      <c r="H20" s="73" t="str">
        <f>+IF(+'評価項目(標準)'!F20="","",+'評価項目(標準)'!F20)</f>
        <v>県内企業による施工の割合 50 ％以上</v>
      </c>
      <c r="I20" s="321"/>
      <c r="J20" s="314"/>
    </row>
    <row r="21" spans="2:10" ht="25.15" customHeight="1" x14ac:dyDescent="0.2">
      <c r="B21" s="348"/>
      <c r="C21" s="358"/>
      <c r="D21" s="368"/>
      <c r="E21" s="302"/>
      <c r="F21" s="298"/>
      <c r="G21" s="58">
        <f>+IF(+'評価項目(標準)'!I21="","",+'評価項目(標準)'!I21)</f>
        <v>0</v>
      </c>
      <c r="H21" s="73" t="str">
        <f>+IF(+'評価項目(標準)'!F21="","",+'評価項目(標準)'!F21)</f>
        <v>上記以外</v>
      </c>
      <c r="I21" s="326"/>
      <c r="J21" s="327"/>
    </row>
    <row r="22" spans="2:10" ht="27" customHeight="1" x14ac:dyDescent="0.2">
      <c r="B22" s="348"/>
      <c r="C22" s="357" t="str">
        <f>IF(+'評価項目(標準)'!C22="","",+'評価項目(標準)'!C22)</f>
        <v>企業の技術力等</v>
      </c>
      <c r="D22" s="317" t="str">
        <f>IF(+'評価項目(標準)'!D22="","",+'評価項目(標準)'!D22)</f>
        <v>工事実績</v>
      </c>
      <c r="E22" s="292" t="str">
        <f>IF(+'評価項目(標準)'!E22="","",+'評価項目(標準)'!E22)</f>
        <v>企業の工事実績</v>
      </c>
      <c r="F22" s="294">
        <f>+IF(+'評価項目(標準)'!J22="","",+'評価項目(標準)'!J22)</f>
        <v>20</v>
      </c>
      <c r="G22" s="58">
        <f>+IF(+'評価項目(標準)'!I22="","",+'評価項目(標準)'!I22)</f>
        <v>20</v>
      </c>
      <c r="H22" s="73" t="str">
        <f>+IF(+'評価項目(標準)'!F22="","",+'評価項目(標準)'!F22)</f>
        <v>評価対象工事①の実績あり</v>
      </c>
      <c r="I22" s="325"/>
      <c r="J22" s="322" t="str">
        <f>IF(I22="","",VLOOKUP(I22,'評価項目(標準)'!F22:I23,4,FALSE))</f>
        <v/>
      </c>
    </row>
    <row r="23" spans="2:10" ht="27" customHeight="1" x14ac:dyDescent="0.2">
      <c r="B23" s="348"/>
      <c r="C23" s="348"/>
      <c r="D23" s="368"/>
      <c r="E23" s="302"/>
      <c r="F23" s="298"/>
      <c r="G23" s="58">
        <f>+IF(+'評価項目(標準)'!I23="","",+'評価項目(標準)'!I23)</f>
        <v>0</v>
      </c>
      <c r="H23" s="74" t="str">
        <f>+IF(+'評価項目(標準)'!F23="","",+'評価項目(標準)'!F23)</f>
        <v>評価対象工事の実績なし</v>
      </c>
      <c r="I23" s="321"/>
      <c r="J23" s="327"/>
    </row>
    <row r="24" spans="2:10" ht="27" customHeight="1" x14ac:dyDescent="0.2">
      <c r="B24" s="348"/>
      <c r="C24" s="348"/>
      <c r="D24" s="317" t="str">
        <f>IF(+'評価項目(標準)'!D24="","",+'評価項目(標準)'!D24)</f>
        <v>工事成績</v>
      </c>
      <c r="E24" s="292" t="str">
        <f>IF(+'評価項目(標準)'!E24="","",+'評価項目(標準)'!E24)</f>
        <v>管工事格付けに係る
平均工事成績</v>
      </c>
      <c r="F24" s="294">
        <f>+IF(+'評価項目(標準)'!J24="","",+'評価項目(標準)'!J24)</f>
        <v>5</v>
      </c>
      <c r="G24" s="56">
        <f>IF(+'評価項目(標準)'!I24="","",+'評価項目(標準)'!I24)</f>
        <v>5</v>
      </c>
      <c r="H24" s="75" t="str">
        <f>IF(+'評価項目(標準)'!F24="","",+'評価項目(標準)'!F24)</f>
        <v>８４点以上の場合</v>
      </c>
      <c r="I24" s="338"/>
      <c r="J24" s="296" t="str">
        <f>IF(NOT(ISNUMBER(I24)),"",IF(I24="","",IF(I24&gt;100,"",IF(I24&gt;84,G24,IF(I24&gt;=80,ROUNDDOWN((ROUND(I24-79,1)*G24/5),1),IF(I24&lt;80,0))))))</f>
        <v/>
      </c>
    </row>
    <row r="25" spans="2:10" ht="27" customHeight="1" x14ac:dyDescent="0.2">
      <c r="B25" s="348"/>
      <c r="C25" s="348"/>
      <c r="D25" s="359"/>
      <c r="E25" s="293"/>
      <c r="F25" s="295"/>
      <c r="G25" s="132" t="str">
        <f>IF(+'評価項目(標準)'!I25="","",+'評価項目(標準)'!I25)</f>
        <v/>
      </c>
      <c r="H25" s="289" t="str">
        <f>IF(+'評価項目(標準)'!F25="","",+'評価項目(標準)'!F25)</f>
        <v>８０点以上８４点未満の場合
(平均工事成績点－７９点)  ×  ５/５</v>
      </c>
      <c r="I25" s="339"/>
      <c r="J25" s="297"/>
    </row>
    <row r="26" spans="2:10" ht="27" customHeight="1" x14ac:dyDescent="0.2">
      <c r="B26" s="348"/>
      <c r="C26" s="348"/>
      <c r="D26" s="359"/>
      <c r="E26" s="293"/>
      <c r="F26" s="295"/>
      <c r="G26" s="59" t="str">
        <f>IF(+'評価項目(標準)'!I26="","",+'評価項目(標準)'!I26)</f>
        <v>～</v>
      </c>
      <c r="H26" s="290"/>
      <c r="I26" s="339"/>
      <c r="J26" s="297"/>
    </row>
    <row r="27" spans="2:10" ht="27" customHeight="1" x14ac:dyDescent="0.2">
      <c r="B27" s="348"/>
      <c r="C27" s="348"/>
      <c r="D27" s="359"/>
      <c r="E27" s="293"/>
      <c r="F27" s="295"/>
      <c r="G27" s="57" t="str">
        <f>IF(+'評価項目(標準)'!I27="","",+'評価項目(標準)'!I27)</f>
        <v/>
      </c>
      <c r="H27" s="291"/>
      <c r="I27" s="339"/>
      <c r="J27" s="297"/>
    </row>
    <row r="28" spans="2:10" ht="27" customHeight="1" x14ac:dyDescent="0.2">
      <c r="B28" s="348"/>
      <c r="C28" s="348"/>
      <c r="D28" s="359"/>
      <c r="E28" s="293"/>
      <c r="F28" s="295"/>
      <c r="G28" s="56">
        <f>IF(+'評価項目(標準)'!I28="","",+'評価項目(標準)'!I28)</f>
        <v>0</v>
      </c>
      <c r="H28" s="75" t="str">
        <f>IF(+'評価項目(標準)'!F28="","",+'評価項目(標準)'!F28)</f>
        <v>８０点未満の場合</v>
      </c>
      <c r="I28" s="340"/>
      <c r="J28" s="297"/>
    </row>
    <row r="29" spans="2:10" ht="27" customHeight="1" x14ac:dyDescent="0.2">
      <c r="B29" s="348"/>
      <c r="C29" s="348"/>
      <c r="D29" s="292" t="str">
        <f>IF(+'評価項目(標準)'!D29="","",+'評価項目(標準)'!D29)</f>
        <v>品質マネジメント</v>
      </c>
      <c r="E29" s="292" t="str">
        <f>IF(+'評価項目(標準)'!E29="","",+'評価項目(標準)'!E29)</f>
        <v>品質マネジメントシステムの認証</v>
      </c>
      <c r="F29" s="294">
        <f>+IF(+'評価項目(標準)'!J29="","",+'評価項目(標準)'!J29)</f>
        <v>3</v>
      </c>
      <c r="G29" s="58">
        <f>+IF(+'評価項目(標準)'!I29="","",+'評価項目(標準)'!I29)</f>
        <v>3</v>
      </c>
      <c r="H29" s="73" t="str">
        <f>+IF(+'評価項目(標準)'!F29="","",+'評価項目(標準)'!F29)</f>
        <v>有</v>
      </c>
      <c r="I29" s="321"/>
      <c r="J29" s="323" t="str">
        <f>IF(I29="","",IF(I29=H29,G29,IF(I29=H30,G30)))</f>
        <v/>
      </c>
    </row>
    <row r="30" spans="2:10" ht="27" customHeight="1" x14ac:dyDescent="0.2">
      <c r="B30" s="348"/>
      <c r="C30" s="348"/>
      <c r="D30" s="359"/>
      <c r="E30" s="302"/>
      <c r="F30" s="298"/>
      <c r="G30" s="58">
        <f>+IF(+'評価項目(標準)'!I30="","",+'評価項目(標準)'!I30)</f>
        <v>0</v>
      </c>
      <c r="H30" s="73" t="str">
        <f>+IF(+'評価項目(標準)'!F30="","",+'評価項目(標準)'!F30)</f>
        <v>無</v>
      </c>
      <c r="I30" s="326"/>
      <c r="J30" s="324"/>
    </row>
    <row r="31" spans="2:10" ht="27" customHeight="1" x14ac:dyDescent="0.2">
      <c r="B31" s="348"/>
      <c r="C31" s="348"/>
      <c r="D31" s="292" t="str">
        <f>IF(+'評価項目(標準)'!D31="","",+'評価項目(標準)'!D31)</f>
        <v>労働安全衛生管理</v>
      </c>
      <c r="E31" s="292" t="str">
        <f>IF(+'評価項目(標準)'!E31="","",+'評価項目(標準)'!E31)</f>
        <v>労働安全衛生マネジメントシステムの認証</v>
      </c>
      <c r="F31" s="294">
        <f>+IF(+'評価項目(標準)'!J31="","",+'評価項目(標準)'!J31)</f>
        <v>5</v>
      </c>
      <c r="G31" s="56">
        <v>5</v>
      </c>
      <c r="H31" s="71" t="str">
        <f>IF(+'評価項目(標準)'!F31="","",+'評価項目(標準)'!F31)</f>
        <v>有</v>
      </c>
      <c r="I31" s="337"/>
      <c r="J31" s="323" t="str">
        <f>IF(I31="","",IF(I31=H31,G31,IF(I31=H32,G32)))</f>
        <v/>
      </c>
    </row>
    <row r="32" spans="2:10" ht="27" customHeight="1" x14ac:dyDescent="0.2">
      <c r="B32" s="348"/>
      <c r="C32" s="348"/>
      <c r="D32" s="369"/>
      <c r="E32" s="302"/>
      <c r="F32" s="298"/>
      <c r="G32" s="56">
        <v>0</v>
      </c>
      <c r="H32" s="76" t="str">
        <f>IF(+'評価項目(標準)'!F32="","",+'評価項目(標準)'!F32)</f>
        <v>無</v>
      </c>
      <c r="I32" s="337"/>
      <c r="J32" s="324"/>
    </row>
    <row r="33" spans="1:12" ht="27" customHeight="1" x14ac:dyDescent="0.2">
      <c r="B33" s="348"/>
      <c r="C33" s="348"/>
      <c r="D33" s="293" t="str">
        <f>IF(+'評価項目(標準)'!D33="","",+'評価項目(標準)'!D33)</f>
        <v>施工能力</v>
      </c>
      <c r="E33" s="292" t="str">
        <f>IF(+'評価項目(標準)'!E33="","",+'評価項目(標準)'!E33)</f>
        <v>登録基幹技能者配置</v>
      </c>
      <c r="F33" s="294">
        <f>+IF(+'評価項目(標準)'!J33="","",+'評価項目(標準)'!J33)</f>
        <v>5</v>
      </c>
      <c r="G33" s="56">
        <f>IF(+'評価項目(標準)'!I33="","",+'評価項目(標準)'!I33)</f>
        <v>5</v>
      </c>
      <c r="H33" s="71" t="str">
        <f>IF(+'評価項目(標準)'!F33="","",+'評価項目(標準)'!F33)</f>
        <v>１資格（以上）配置</v>
      </c>
      <c r="I33" s="321"/>
      <c r="J33" s="322" t="str">
        <f>IF(I33="","",VLOOKUP(I33,'評価項目(標準)'!F33:I34,4,FALSE))</f>
        <v/>
      </c>
    </row>
    <row r="34" spans="1:12" ht="27" customHeight="1" thickBot="1" x14ac:dyDescent="0.25">
      <c r="B34" s="349"/>
      <c r="C34" s="349"/>
      <c r="D34" s="304"/>
      <c r="E34" s="304"/>
      <c r="F34" s="303"/>
      <c r="G34" s="77">
        <f>IF(+'評価項目(標準)'!I34="","",+'評価項目(標準)'!I34)</f>
        <v>0</v>
      </c>
      <c r="H34" s="78" t="str">
        <f>IF(+'評価項目(標準)'!F34="","",+'評価項目(標準)'!F34)</f>
        <v>無</v>
      </c>
      <c r="I34" s="321"/>
      <c r="J34" s="327"/>
    </row>
    <row r="35" spans="1:12" ht="27" customHeight="1" thickTop="1" thickBot="1" x14ac:dyDescent="0.25">
      <c r="B35" s="353" t="str">
        <f>IF('評価項目(標準)'!B35="","",+'評価項目(標準)'!B35)</f>
        <v>技術者の能力</v>
      </c>
      <c r="C35" s="347" t="str">
        <f>IF(+'評価項目(標準)'!C35="","",+'評価項目(標準)'!C35)</f>
        <v>技術者の能力</v>
      </c>
      <c r="D35" s="301" t="str">
        <f>IF(+'評価項目(標準)'!D35="","",+'評価項目(標準)'!D35)</f>
        <v>配置予定技術者の工事実績</v>
      </c>
      <c r="E35" s="301" t="str">
        <f>IF(+'評価項目(標準)'!E35="","",+'評価項目(標準)'!E35)</f>
        <v>主任（監理）技術者又は
現場代理人としての工事実績</v>
      </c>
      <c r="F35" s="336">
        <f>+IF(+'評価項目(標準)'!J35="","",+'評価項目(標準)'!J35)</f>
        <v>10</v>
      </c>
      <c r="G35" s="79">
        <f>+IF(+'評価項目(標準)'!I35="","",+'評価項目(標準)'!I35)</f>
        <v>10</v>
      </c>
      <c r="H35" s="80" t="str">
        <f>+IF(+'評価項目(標準)'!F35="","",+'評価項目(標準)'!F35)</f>
        <v>評価対象工事②の実績あり</v>
      </c>
      <c r="I35" s="334"/>
      <c r="J35" s="313" t="str">
        <f>IF(I35="","",VLOOKUP(I35,'評価項目(標準)'!F35:I36,4,FALSE))</f>
        <v/>
      </c>
    </row>
    <row r="36" spans="1:12" ht="27" customHeight="1" thickTop="1" x14ac:dyDescent="0.2">
      <c r="B36" s="354"/>
      <c r="C36" s="348"/>
      <c r="D36" s="302"/>
      <c r="E36" s="302"/>
      <c r="F36" s="298"/>
      <c r="G36" s="58">
        <f>+IF(+'評価項目(標準)'!I36="","",+'評価項目(標準)'!I36)</f>
        <v>0</v>
      </c>
      <c r="H36" s="74" t="str">
        <f>+IF(+'評価項目(標準)'!F36="","",+'評価項目(標準)'!F36)</f>
        <v>評価対象工事の実績なし</v>
      </c>
      <c r="I36" s="335"/>
      <c r="J36" s="327"/>
    </row>
    <row r="37" spans="1:12" ht="27" customHeight="1" x14ac:dyDescent="0.2">
      <c r="B37" s="354"/>
      <c r="C37" s="348"/>
      <c r="D37" s="292" t="str">
        <f>IF(+'評価項目(標準)'!D37="","",+'評価項目(標準)'!D37)</f>
        <v>配置予定技術者の資格保有状況</v>
      </c>
      <c r="E37" s="292" t="str">
        <f>IF(+'評価項目(標準)'!E37="","",+'評価項目(標準)'!E37)</f>
        <v>管工事に係る資格</v>
      </c>
      <c r="F37" s="294">
        <f>+IF(+'評価項目(標準)'!J37="","",+'評価項目(標準)'!J37)</f>
        <v>5</v>
      </c>
      <c r="G37" s="58">
        <f>+IF(+'評価項目(標準)'!I37="","",+'評価項目(標準)'!I37)</f>
        <v>5</v>
      </c>
      <c r="H37" s="73" t="str">
        <f>+IF(+'評価項目(標準)'!F37="","",+'評価項目(標準)'!F37)</f>
        <v>有</v>
      </c>
      <c r="I37" s="305"/>
      <c r="J37" s="322" t="str">
        <f>IF(I37="","",IF(I37=H37,G37,IF(I37=H38,G38)))</f>
        <v/>
      </c>
    </row>
    <row r="38" spans="1:12" ht="27" customHeight="1" x14ac:dyDescent="0.2">
      <c r="B38" s="354"/>
      <c r="C38" s="348"/>
      <c r="D38" s="293"/>
      <c r="E38" s="293"/>
      <c r="F38" s="295"/>
      <c r="G38" s="58">
        <f>+IF(+'評価項目(標準)'!I38="","",+'評価項目(標準)'!I38)</f>
        <v>0</v>
      </c>
      <c r="H38" s="73" t="str">
        <f>+IF(+'評価項目(標準)'!F38="","",+'評価項目(標準)'!F38)</f>
        <v>無</v>
      </c>
      <c r="I38" s="305"/>
      <c r="J38" s="314"/>
    </row>
    <row r="39" spans="1:12" ht="27" customHeight="1" x14ac:dyDescent="0.2">
      <c r="B39" s="354"/>
      <c r="C39" s="348"/>
      <c r="D39" s="292" t="str">
        <f>IF(+'評価項目(標準)'!D39="","",+'評価項目(標準)'!D39)</f>
        <v>配置予定技術者のCPD(継続学習制度)取組実績</v>
      </c>
      <c r="E39" s="292" t="str">
        <f>IF(+'評価項目(標準)'!E39="","",+'評価項目(標準)'!E39)</f>
        <v>各団体が発行するCPDの取組実績</v>
      </c>
      <c r="F39" s="294">
        <f>+IF(+'評価項目(標準)'!J39="","",+'評価項目(標準)'!J39)</f>
        <v>5</v>
      </c>
      <c r="G39" s="58">
        <f>+IF(+'評価項目(標準)'!I39="","",+'評価項目(標準)'!I39)</f>
        <v>5</v>
      </c>
      <c r="H39" s="74" t="str">
        <f>+IF(+'評価項目(標準)'!F39="","",+'評価項目(標準)'!F39)</f>
        <v>換算後の単位数の合計が推奨単位以上</v>
      </c>
      <c r="I39" s="305"/>
      <c r="J39" s="322" t="str">
        <f>IF(I39="","",IF(I39=H39,G39,IF(I39=H40,G40,IF(I39=H41,G41))))</f>
        <v/>
      </c>
    </row>
    <row r="40" spans="1:12" ht="27" customHeight="1" x14ac:dyDescent="0.2">
      <c r="B40" s="354"/>
      <c r="C40" s="348"/>
      <c r="D40" s="293"/>
      <c r="E40" s="293"/>
      <c r="F40" s="295"/>
      <c r="G40" s="58">
        <f>+IF(+'評価項目(標準)'!I40="","",+'評価項目(標準)'!I40)</f>
        <v>3</v>
      </c>
      <c r="H40" s="74" t="str">
        <f>+IF(+'評価項目(標準)'!F40="","",+'評価項目(標準)'!F40)</f>
        <v>換算後の単位数の合計が推奨単位の1/2以上</v>
      </c>
      <c r="I40" s="305"/>
      <c r="J40" s="314"/>
    </row>
    <row r="41" spans="1:12" ht="27" customHeight="1" thickBot="1" x14ac:dyDescent="0.25">
      <c r="B41" s="355"/>
      <c r="C41" s="349"/>
      <c r="D41" s="304"/>
      <c r="E41" s="304"/>
      <c r="F41" s="303"/>
      <c r="G41" s="81">
        <f>+IF(+'評価項目(標準)'!I41="","",+'評価項目(標準)'!I41)</f>
        <v>0</v>
      </c>
      <c r="H41" s="82" t="str">
        <f>+IF(+'評価項目(標準)'!F41="","",+'評価項目(標準)'!F41)</f>
        <v>換算後の単位数の合計が推奨単位の1/2未満</v>
      </c>
      <c r="I41" s="333"/>
      <c r="J41" s="329"/>
    </row>
    <row r="42" spans="1:12" ht="59.25" customHeight="1" thickTop="1" x14ac:dyDescent="0.2">
      <c r="B42" s="350" t="str">
        <f>IF(+'評価項目(標準)'!B42="","",+'評価項目(標準)'!B42)</f>
        <v>総合評価方式の不履行による加算点の減点</v>
      </c>
      <c r="C42" s="351"/>
      <c r="D42" s="352"/>
      <c r="E42" s="330" t="str">
        <f>IF(+'評価項目(標準)'!E42="","",+'評価項目(標準)'!E42)</f>
        <v>当該工事の入札公告日が、三重県が総合評価方式で発注した工事で不履行による減点措置が課されている期間内である場合、「技術提案等不履行確定通知書等」に記載した減点を行います。</v>
      </c>
      <c r="F42" s="331"/>
      <c r="G42" s="332"/>
      <c r="H42" s="83" t="str">
        <f>IF('評価項目(標準)'!I42="","",+'評価項目(標準)'!I42)</f>
        <v>△換算前
加算点満点
×1割
×件数</v>
      </c>
      <c r="I42" s="84"/>
      <c r="J42" s="85" t="str">
        <f>IF(+I42="","",-(+'評価項目(標準)'!J44*0.1*I42))</f>
        <v/>
      </c>
    </row>
    <row r="43" spans="1:12" ht="59.25" customHeight="1" x14ac:dyDescent="0.2">
      <c r="B43" s="360" t="str">
        <f>IF(+'評価項目(標準)'!B43="","",+'評価項目(標準)'!B43)</f>
        <v>指名停止措置による
加算点の減点</v>
      </c>
      <c r="C43" s="361"/>
      <c r="D43" s="362"/>
      <c r="E43" s="344" t="str">
        <f>IF(+'評価項目(標準)'!E43="","",+'評価項目(標準)'!E43)</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3" s="345"/>
      <c r="G43" s="346"/>
      <c r="H43" s="86" t="str">
        <f>IF('評価項目(標準)'!I43="","",+'評価項目(標準)'!I43)</f>
        <v>△換算前
加算点満点
×1割</v>
      </c>
      <c r="I43" s="84"/>
      <c r="J43" s="85" t="str">
        <f>IF(+I43="","",-(+'評価項目(標準)'!J44*0.1))</f>
        <v/>
      </c>
    </row>
    <row r="44" spans="1:12" ht="26.25" customHeight="1" x14ac:dyDescent="0.2">
      <c r="E44" s="87"/>
      <c r="F44" s="88"/>
      <c r="G44" s="89"/>
      <c r="I44" s="90" t="s">
        <v>104</v>
      </c>
      <c r="J44" s="140">
        <f>SUM(J5:J43)</f>
        <v>0</v>
      </c>
    </row>
    <row r="45" spans="1:12" ht="13.5" thickBot="1" x14ac:dyDescent="0.25"/>
    <row r="46" spans="1:12" s="91" customFormat="1" ht="21.75" customHeight="1" x14ac:dyDescent="0.2">
      <c r="A46" s="66"/>
      <c r="B46" s="92" t="s">
        <v>105</v>
      </c>
      <c r="C46" s="93"/>
      <c r="D46" s="93"/>
      <c r="E46" s="94"/>
      <c r="F46" s="94"/>
      <c r="G46" s="94"/>
      <c r="H46" s="94"/>
      <c r="I46" s="94"/>
      <c r="J46" s="95"/>
      <c r="K46" s="66"/>
      <c r="L46" s="66"/>
    </row>
    <row r="47" spans="1:12" s="91" customFormat="1" ht="21.75" customHeight="1" x14ac:dyDescent="0.2">
      <c r="A47" s="66"/>
      <c r="B47" s="96" t="s">
        <v>106</v>
      </c>
      <c r="C47" s="103"/>
      <c r="D47" s="299" t="s">
        <v>107</v>
      </c>
      <c r="E47" s="299"/>
      <c r="F47" s="299"/>
      <c r="G47" s="299"/>
      <c r="H47" s="299"/>
      <c r="I47" s="299"/>
      <c r="J47" s="300"/>
      <c r="K47" s="66"/>
      <c r="L47" s="66"/>
    </row>
    <row r="48" spans="1:12" ht="21.75" customHeight="1" x14ac:dyDescent="0.2">
      <c r="B48" s="96" t="s">
        <v>106</v>
      </c>
      <c r="C48" s="104"/>
      <c r="D48" s="299" t="s">
        <v>108</v>
      </c>
      <c r="E48" s="299"/>
      <c r="F48" s="299"/>
      <c r="G48" s="299"/>
      <c r="H48" s="299"/>
      <c r="I48" s="299"/>
      <c r="J48" s="300"/>
    </row>
    <row r="49" spans="1:13" ht="21.75" customHeight="1" x14ac:dyDescent="0.2">
      <c r="B49" s="97" t="s">
        <v>109</v>
      </c>
      <c r="C49" s="105" t="s">
        <v>110</v>
      </c>
      <c r="D49" s="106"/>
      <c r="E49" s="106"/>
      <c r="F49" s="106"/>
      <c r="G49" s="106"/>
      <c r="H49" s="106"/>
      <c r="I49" s="106"/>
      <c r="J49" s="107"/>
    </row>
    <row r="50" spans="1:13" ht="21.75" customHeight="1" thickBot="1" x14ac:dyDescent="0.25">
      <c r="B50" s="98" t="s">
        <v>109</v>
      </c>
      <c r="C50" s="108" t="s">
        <v>111</v>
      </c>
      <c r="D50" s="109"/>
      <c r="E50" s="109"/>
      <c r="F50" s="109"/>
      <c r="G50" s="109"/>
      <c r="H50" s="109"/>
      <c r="I50" s="109"/>
      <c r="J50" s="110"/>
    </row>
    <row r="51" spans="1:13" ht="7.5" customHeight="1" x14ac:dyDescent="0.2">
      <c r="B51" s="99"/>
      <c r="C51" s="99"/>
      <c r="D51" s="99"/>
      <c r="E51" s="100"/>
      <c r="F51" s="100"/>
      <c r="G51" s="100"/>
      <c r="H51" s="100"/>
      <c r="I51" s="100"/>
      <c r="J51" s="100"/>
    </row>
    <row r="52" spans="1:13" ht="24" customHeight="1" x14ac:dyDescent="0.2">
      <c r="A52" s="288"/>
      <c r="B52" s="288"/>
      <c r="C52" s="288"/>
      <c r="D52" s="288"/>
      <c r="E52" s="288"/>
      <c r="F52" s="288"/>
      <c r="G52" s="288"/>
      <c r="H52" s="288"/>
      <c r="I52" s="288"/>
      <c r="J52" s="288"/>
      <c r="K52" s="67"/>
      <c r="L52" s="67"/>
      <c r="M52" s="67"/>
    </row>
  </sheetData>
  <sheetProtection sheet="1" selectLockedCells="1"/>
  <mergeCells count="88">
    <mergeCell ref="E5:E7"/>
    <mergeCell ref="E19:E21"/>
    <mergeCell ref="E29:E30"/>
    <mergeCell ref="B3:C4"/>
    <mergeCell ref="D3:D4"/>
    <mergeCell ref="D11:D21"/>
    <mergeCell ref="B5:B34"/>
    <mergeCell ref="E3:E4"/>
    <mergeCell ref="E17:E18"/>
    <mergeCell ref="E8:E10"/>
    <mergeCell ref="D33:D34"/>
    <mergeCell ref="D31:D32"/>
    <mergeCell ref="D24:D28"/>
    <mergeCell ref="C5:C10"/>
    <mergeCell ref="D5:D7"/>
    <mergeCell ref="D22:D23"/>
    <mergeCell ref="D8:D10"/>
    <mergeCell ref="C11:C21"/>
    <mergeCell ref="C22:C34"/>
    <mergeCell ref="D29:D30"/>
    <mergeCell ref="B43:D43"/>
    <mergeCell ref="E43:G43"/>
    <mergeCell ref="E35:E36"/>
    <mergeCell ref="C35:C41"/>
    <mergeCell ref="B42:D42"/>
    <mergeCell ref="B35:B41"/>
    <mergeCell ref="D37:D38"/>
    <mergeCell ref="I24:I28"/>
    <mergeCell ref="I22:I23"/>
    <mergeCell ref="E22:E23"/>
    <mergeCell ref="F8:F10"/>
    <mergeCell ref="E11:E16"/>
    <mergeCell ref="I19:I21"/>
    <mergeCell ref="I29:I30"/>
    <mergeCell ref="J39:J41"/>
    <mergeCell ref="J33:J34"/>
    <mergeCell ref="E42:G42"/>
    <mergeCell ref="J37:J38"/>
    <mergeCell ref="I39:I41"/>
    <mergeCell ref="I35:I36"/>
    <mergeCell ref="I33:I34"/>
    <mergeCell ref="E31:E32"/>
    <mergeCell ref="E33:E34"/>
    <mergeCell ref="F35:F36"/>
    <mergeCell ref="J29:J30"/>
    <mergeCell ref="J35:J36"/>
    <mergeCell ref="J31:J32"/>
    <mergeCell ref="F31:F32"/>
    <mergeCell ref="I31:I32"/>
    <mergeCell ref="J8:J10"/>
    <mergeCell ref="F11:F16"/>
    <mergeCell ref="F17:F18"/>
    <mergeCell ref="F19:F21"/>
    <mergeCell ref="F22:F23"/>
    <mergeCell ref="J11:J16"/>
    <mergeCell ref="J17:J18"/>
    <mergeCell ref="I17:I18"/>
    <mergeCell ref="J22:J23"/>
    <mergeCell ref="I11:I16"/>
    <mergeCell ref="G11:H11"/>
    <mergeCell ref="I8:I10"/>
    <mergeCell ref="J19:J21"/>
    <mergeCell ref="H1:J1"/>
    <mergeCell ref="H2:J2"/>
    <mergeCell ref="I3:I4"/>
    <mergeCell ref="J3:J4"/>
    <mergeCell ref="F5:F7"/>
    <mergeCell ref="J5:J7"/>
    <mergeCell ref="F2:G2"/>
    <mergeCell ref="F3:F4"/>
    <mergeCell ref="G3:H3"/>
    <mergeCell ref="I5:I7"/>
    <mergeCell ref="A52:J52"/>
    <mergeCell ref="H25:H27"/>
    <mergeCell ref="E24:E28"/>
    <mergeCell ref="F24:F28"/>
    <mergeCell ref="J24:J28"/>
    <mergeCell ref="F29:F30"/>
    <mergeCell ref="D47:J47"/>
    <mergeCell ref="D35:D36"/>
    <mergeCell ref="F33:F34"/>
    <mergeCell ref="D39:D41"/>
    <mergeCell ref="E39:E41"/>
    <mergeCell ref="F39:F41"/>
    <mergeCell ref="F37:F38"/>
    <mergeCell ref="I37:I38"/>
    <mergeCell ref="E37:E38"/>
    <mergeCell ref="D48:J48"/>
  </mergeCells>
  <phoneticPr fontId="2"/>
  <conditionalFormatting sqref="I5:I7">
    <cfRule type="cellIs" dxfId="37" priority="3" stopIfTrue="1" operator="equal">
      <formula>$F$5</formula>
    </cfRule>
  </conditionalFormatting>
  <conditionalFormatting sqref="I8:I10">
    <cfRule type="cellIs" dxfId="36" priority="25" stopIfTrue="1" operator="equal">
      <formula>$F$8</formula>
    </cfRule>
  </conditionalFormatting>
  <conditionalFormatting sqref="I11:I16">
    <cfRule type="cellIs" dxfId="35" priority="20" stopIfTrue="1" operator="equal">
      <formula>$F$11</formula>
    </cfRule>
  </conditionalFormatting>
  <conditionalFormatting sqref="I17:I18">
    <cfRule type="cellIs" dxfId="34" priority="30" stopIfTrue="1" operator="equal">
      <formula>$F$17</formula>
    </cfRule>
  </conditionalFormatting>
  <conditionalFormatting sqref="I19:I21">
    <cfRule type="cellIs" dxfId="33" priority="10" stopIfTrue="1" operator="equal">
      <formula>$F$19</formula>
    </cfRule>
  </conditionalFormatting>
  <conditionalFormatting sqref="I22:I23">
    <cfRule type="cellIs" dxfId="32" priority="17" stopIfTrue="1" operator="equal">
      <formula>$F$22</formula>
    </cfRule>
  </conditionalFormatting>
  <conditionalFormatting sqref="I24">
    <cfRule type="cellIs" dxfId="31" priority="2" stopIfTrue="1" operator="equal">
      <formula>#REF!</formula>
    </cfRule>
  </conditionalFormatting>
  <conditionalFormatting sqref="I29:I30">
    <cfRule type="cellIs" dxfId="30" priority="18" stopIfTrue="1" operator="equal">
      <formula>$F$29</formula>
    </cfRule>
  </conditionalFormatting>
  <conditionalFormatting sqref="I31:I32">
    <cfRule type="cellIs" dxfId="29" priority="21" stopIfTrue="1" operator="equal">
      <formula>$F$31</formula>
    </cfRule>
  </conditionalFormatting>
  <conditionalFormatting sqref="I33:I34">
    <cfRule type="cellIs" dxfId="28" priority="1" stopIfTrue="1" operator="equal">
      <formula>$G$33</formula>
    </cfRule>
  </conditionalFormatting>
  <conditionalFormatting sqref="I35:I36">
    <cfRule type="cellIs" dxfId="27" priority="8" stopIfTrue="1" operator="equal">
      <formula>$F$35</formula>
    </cfRule>
  </conditionalFormatting>
  <conditionalFormatting sqref="I37:I38">
    <cfRule type="cellIs" dxfId="26" priority="6" stopIfTrue="1" operator="equal">
      <formula>$F$37</formula>
    </cfRule>
  </conditionalFormatting>
  <conditionalFormatting sqref="I39:I41">
    <cfRule type="cellIs" dxfId="25" priority="15" stopIfTrue="1" operator="equal">
      <formula>$F$39</formula>
    </cfRule>
  </conditionalFormatting>
  <dataValidations count="12">
    <dataValidation type="list" allowBlank="1" showInputMessage="1" showErrorMessage="1" sqref="I31:I32" xr:uid="{00000000-0002-0000-0300-000000000000}">
      <formula1>$H$31:$H$32</formula1>
    </dataValidation>
    <dataValidation type="list" allowBlank="1" showInputMessage="1" showErrorMessage="1" sqref="I17:I18" xr:uid="{00000000-0002-0000-0300-000001000000}">
      <formula1>$H$17:$H$18</formula1>
    </dataValidation>
    <dataValidation type="list" allowBlank="1" showInputMessage="1" showErrorMessage="1" sqref="I29:I30" xr:uid="{00000000-0002-0000-0300-000002000000}">
      <formula1>$H$29:$H$30</formula1>
    </dataValidation>
    <dataValidation type="list" allowBlank="1" showInputMessage="1" showErrorMessage="1" sqref="I8:I10" xr:uid="{00000000-0002-0000-0300-000005000000}">
      <formula1>$H$8:$H$10</formula1>
    </dataValidation>
    <dataValidation type="list" allowBlank="1" showInputMessage="1" showErrorMessage="1" sqref="I37:I38" xr:uid="{00000000-0002-0000-0300-000006000000}">
      <formula1>$H$37:$H$38</formula1>
    </dataValidation>
    <dataValidation type="list" allowBlank="1" showInputMessage="1" showErrorMessage="1" sqref="I39:I41" xr:uid="{00000000-0002-0000-0300-000007000000}">
      <formula1>$H$39:$H$41</formula1>
    </dataValidation>
    <dataValidation type="list" allowBlank="1" showInputMessage="1" showErrorMessage="1" sqref="I19:I21" xr:uid="{00000000-0002-0000-0300-000009000000}">
      <formula1>$H$19:$H$21</formula1>
    </dataValidation>
    <dataValidation type="list" allowBlank="1" showInputMessage="1" showErrorMessage="1" sqref="I5:I7" xr:uid="{00000000-0002-0000-0300-00000A000000}">
      <formula1>$H$5:$H$7</formula1>
    </dataValidation>
    <dataValidation type="list" allowBlank="1" showInputMessage="1" showErrorMessage="1" sqref="I11:I16" xr:uid="{00000000-0002-0000-0300-00000B000000}">
      <formula1>$H$12:$H$16</formula1>
    </dataValidation>
    <dataValidation type="list" allowBlank="1" showInputMessage="1" showErrorMessage="1" sqref="I33:I34" xr:uid="{00000000-0002-0000-0300-000008000000}">
      <formula1>$H$33:$H$34</formula1>
    </dataValidation>
    <dataValidation type="list" allowBlank="1" showInputMessage="1" showErrorMessage="1" sqref="I22:I23" xr:uid="{00000000-0002-0000-0300-000003000000}">
      <formula1>$H$22:$H$23</formula1>
    </dataValidation>
    <dataValidation type="list" allowBlank="1" showInputMessage="1" showErrorMessage="1" sqref="I35:I36" xr:uid="{00000000-0002-0000-0300-000004000000}">
      <formula1>$H$35:$H$36</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3"/>
  <sheetViews>
    <sheetView view="pageBreakPreview" zoomScaleNormal="71" zoomScaleSheetLayoutView="100" workbookViewId="0"/>
  </sheetViews>
  <sheetFormatPr defaultColWidth="8.7265625" defaultRowHeight="13" x14ac:dyDescent="0.2"/>
  <cols>
    <col min="1" max="1" width="2.453125" style="66" customWidth="1"/>
    <col min="2" max="3" width="6.26953125" style="66" customWidth="1"/>
    <col min="4" max="4" width="17.7265625" style="66" customWidth="1"/>
    <col min="5" max="5" width="56.453125" style="66" customWidth="1"/>
    <col min="6" max="7" width="10.7265625" style="66" customWidth="1"/>
    <col min="8" max="8" width="49.08984375" style="66" customWidth="1"/>
    <col min="9" max="9" width="20.7265625" style="91" customWidth="1"/>
    <col min="10" max="10" width="15.7265625" style="66" customWidth="1"/>
    <col min="11" max="11" width="20.7265625" style="66" customWidth="1"/>
    <col min="12" max="12" width="15.7265625" style="66" customWidth="1"/>
    <col min="13" max="13" width="20.7265625" style="66" customWidth="1"/>
    <col min="14" max="14" width="21.26953125" style="66" customWidth="1"/>
    <col min="15" max="15" width="8.7265625" style="66"/>
    <col min="16" max="16" width="10.453125" style="66" bestFit="1" customWidth="1"/>
    <col min="17" max="16384" width="8.7265625" style="66"/>
  </cols>
  <sheetData>
    <row r="1" spans="2:13" ht="34.15" customHeight="1" x14ac:dyDescent="0.2"/>
    <row r="2" spans="2:13" ht="30.75" customHeight="1" x14ac:dyDescent="0.2">
      <c r="B2" s="53" t="s">
        <v>98</v>
      </c>
      <c r="C2" s="65"/>
      <c r="D2" s="65"/>
      <c r="G2" s="67"/>
      <c r="H2" s="179"/>
      <c r="I2" s="179"/>
      <c r="J2" s="179"/>
    </row>
    <row r="3" spans="2:13" ht="24" customHeight="1" x14ac:dyDescent="0.2">
      <c r="B3" s="68"/>
      <c r="C3" s="68"/>
      <c r="D3" s="68"/>
      <c r="E3" s="68"/>
      <c r="F3" s="315" t="s">
        <v>81</v>
      </c>
      <c r="G3" s="316"/>
      <c r="H3" s="383"/>
      <c r="I3" s="384"/>
      <c r="J3" s="384"/>
      <c r="K3" s="384"/>
      <c r="L3" s="384"/>
      <c r="M3" s="385"/>
    </row>
    <row r="4" spans="2:13" ht="20.149999999999999" customHeight="1" x14ac:dyDescent="0.2">
      <c r="B4" s="364" t="s">
        <v>1</v>
      </c>
      <c r="C4" s="365"/>
      <c r="D4" s="317" t="s">
        <v>2</v>
      </c>
      <c r="E4" s="317" t="s">
        <v>3</v>
      </c>
      <c r="F4" s="317" t="s">
        <v>5</v>
      </c>
      <c r="G4" s="319" t="s">
        <v>99</v>
      </c>
      <c r="H4" s="319"/>
      <c r="I4" s="376" t="s">
        <v>112</v>
      </c>
      <c r="J4" s="376"/>
      <c r="K4" s="376" t="s">
        <v>113</v>
      </c>
      <c r="L4" s="376"/>
      <c r="M4" s="386" t="s">
        <v>114</v>
      </c>
    </row>
    <row r="5" spans="2:13" ht="43.5" customHeight="1" thickBot="1" x14ac:dyDescent="0.25">
      <c r="B5" s="366"/>
      <c r="C5" s="367"/>
      <c r="D5" s="318"/>
      <c r="E5" s="318"/>
      <c r="F5" s="318"/>
      <c r="G5" s="54" t="s">
        <v>8</v>
      </c>
      <c r="H5" s="69" t="s">
        <v>102</v>
      </c>
      <c r="I5" s="54" t="s">
        <v>100</v>
      </c>
      <c r="J5" s="111" t="s">
        <v>101</v>
      </c>
      <c r="K5" s="54" t="s">
        <v>100</v>
      </c>
      <c r="L5" s="111" t="s">
        <v>101</v>
      </c>
      <c r="M5" s="387"/>
    </row>
    <row r="6" spans="2:13" ht="27" customHeight="1" thickTop="1" x14ac:dyDescent="0.2">
      <c r="B6" s="347" t="str">
        <f>IF('評価項目(標準)'!B5="","",+'評価項目(標準)'!B5)</f>
        <v>企　業　の　能　力　等</v>
      </c>
      <c r="C6" s="370" t="str">
        <f>IF(+'評価項目(標準)'!C5="","",+'評価項目(標準)'!C5)</f>
        <v>地域精通度・貢献度</v>
      </c>
      <c r="D6" s="372" t="str">
        <f>IF(+'評価項目(標準)'!D5="","",+'評価項目(標準)'!D5)</f>
        <v>地域精通度</v>
      </c>
      <c r="E6" s="363" t="str">
        <f>IF(+'評価項目(標準)'!E5="","",+'評価項目(標準)'!E5)</f>
        <v>本店等所在地</v>
      </c>
      <c r="F6" s="311">
        <f>+IF(+'評価項目(標準)'!J5="","",+'評価項目(標準)'!J5)</f>
        <v>10</v>
      </c>
      <c r="G6" s="138">
        <f>+IF(+'評価項目(標準)'!I5="","",+'評価項目(標準)'!I5)</f>
        <v>10</v>
      </c>
      <c r="H6" s="60" t="str">
        <f>+IF(+'評価項目(標準)'!F5="","",+'評価項目(標準)'!F5)</f>
        <v>津建設事務所管内に
本店及び建設業法上の主たる営業所あり</v>
      </c>
      <c r="I6" s="320"/>
      <c r="J6" s="313" t="str">
        <f>IF(I6="","",VLOOKUP(I6,'評価項目(標準)'!F5:I7,4,FALSE))</f>
        <v/>
      </c>
      <c r="K6" s="336" t="s">
        <v>60</v>
      </c>
      <c r="L6" s="389" t="s">
        <v>60</v>
      </c>
      <c r="M6" s="311" t="str">
        <f>J6</f>
        <v/>
      </c>
    </row>
    <row r="7" spans="2:13" ht="27" customHeight="1" x14ac:dyDescent="0.2">
      <c r="B7" s="348"/>
      <c r="C7" s="371"/>
      <c r="D7" s="356"/>
      <c r="E7" s="359"/>
      <c r="F7" s="312"/>
      <c r="G7" s="56">
        <f>+IF(+'評価項目(標準)'!I6="","",+'評価項目(標準)'!I6)</f>
        <v>5</v>
      </c>
      <c r="H7" s="70" t="str">
        <f>+IF(+'評価項目(標準)'!F6="","",+'評価項目(標準)'!F6)</f>
        <v>中勢地域ブロック内（伊賀建設事務所管内）に
本店及び建設業法上の主たる営業所あり</v>
      </c>
      <c r="I7" s="321"/>
      <c r="J7" s="314"/>
      <c r="K7" s="295"/>
      <c r="L7" s="390"/>
      <c r="M7" s="312"/>
    </row>
    <row r="8" spans="2:13" ht="27" customHeight="1" x14ac:dyDescent="0.2">
      <c r="B8" s="348"/>
      <c r="C8" s="371"/>
      <c r="D8" s="369"/>
      <c r="E8" s="359"/>
      <c r="F8" s="312"/>
      <c r="G8" s="56">
        <f>+IF(+'評価項目(標準)'!I7="","",+'評価項目(標準)'!I7)</f>
        <v>0</v>
      </c>
      <c r="H8" s="70" t="str">
        <f>+IF(+'評価項目(標準)'!F7="","",+'評価項目(標準)'!F7)</f>
        <v>上記以外</v>
      </c>
      <c r="I8" s="321"/>
      <c r="J8" s="314"/>
      <c r="K8" s="295"/>
      <c r="L8" s="390"/>
      <c r="M8" s="312"/>
    </row>
    <row r="9" spans="2:13" ht="27" customHeight="1" x14ac:dyDescent="0.2">
      <c r="B9" s="348"/>
      <c r="C9" s="371"/>
      <c r="D9" s="356" t="str">
        <f>IF(+'評価項目(標準)'!D8="","",+'評価項目(標準)'!D8)</f>
        <v>地域貢献度</v>
      </c>
      <c r="E9" s="292" t="str">
        <f>IF(+'評価項目(標準)'!E8="","",+'評価項目(標準)'!E8)</f>
        <v>災害協定の評価</v>
      </c>
      <c r="F9" s="294">
        <f>+IF(+'評価項目(標準)'!J8="","",+'評価項目(標準)'!J8)</f>
        <v>6</v>
      </c>
      <c r="G9" s="56">
        <f>+IF(+'評価項目(標準)'!I8="","",+'評価項目(標準)'!I8)</f>
        <v>6</v>
      </c>
      <c r="H9" s="71" t="str">
        <f>+IF(+'評価項目(標準)'!F8="","",+'評価項目(標準)'!F8)</f>
        <v>災害協定の実績（２協定以上）あり</v>
      </c>
      <c r="I9" s="325"/>
      <c r="J9" s="322" t="str">
        <f>IF(I9="","",VLOOKUP(I9,'評価項目(標準)'!F8:I10,4,FALSE))</f>
        <v/>
      </c>
      <c r="K9" s="325"/>
      <c r="L9" s="323" t="str">
        <f>IF(K9="","",VLOOKUP(K9,'評価項目(標準)'!F8:I10,4,FALSE))</f>
        <v/>
      </c>
      <c r="M9" s="323" t="str">
        <f>IF(J9="","",IF(L9="","",ROUNDUP(AVERAGE(J9,L9),1)))</f>
        <v/>
      </c>
    </row>
    <row r="10" spans="2:13" ht="27" customHeight="1" x14ac:dyDescent="0.2">
      <c r="B10" s="348"/>
      <c r="C10" s="371"/>
      <c r="D10" s="356"/>
      <c r="E10" s="293"/>
      <c r="F10" s="295"/>
      <c r="G10" s="56">
        <f>+IF(+'評価項目(標準)'!I9="","",+'評価項目(標準)'!I9)</f>
        <v>3</v>
      </c>
      <c r="H10" s="71" t="str">
        <f>+IF(+'評価項目(標準)'!F9="","",+'評価項目(標準)'!F9)</f>
        <v>災害協定の実績（１協定）あり</v>
      </c>
      <c r="I10" s="321"/>
      <c r="J10" s="314"/>
      <c r="K10" s="321"/>
      <c r="L10" s="312"/>
      <c r="M10" s="312"/>
    </row>
    <row r="11" spans="2:13" ht="27" customHeight="1" x14ac:dyDescent="0.2">
      <c r="B11" s="348"/>
      <c r="C11" s="371"/>
      <c r="D11" s="356"/>
      <c r="E11" s="293"/>
      <c r="F11" s="375"/>
      <c r="G11" s="56">
        <f>+IF(+'評価項目(標準)'!I10="","",+'評価項目(標準)'!I10)</f>
        <v>0</v>
      </c>
      <c r="H11" s="70" t="str">
        <f>+IF(+'評価項目(標準)'!F10="","",+'評価項目(標準)'!F10)</f>
        <v>実績なし</v>
      </c>
      <c r="I11" s="321"/>
      <c r="J11" s="314"/>
      <c r="K11" s="321"/>
      <c r="L11" s="324"/>
      <c r="M11" s="324"/>
    </row>
    <row r="12" spans="2:13" ht="40.15" customHeight="1" x14ac:dyDescent="0.2">
      <c r="B12" s="348"/>
      <c r="C12" s="357" t="str">
        <f>IF(+'評価項目(標準)'!C11="","",+'評価項目(標準)'!C11)</f>
        <v>社会貢献度</v>
      </c>
      <c r="D12" s="317" t="str">
        <f>IF(+'評価項目(標準)'!D11="","",+'評価項目(標準)'!D11)</f>
        <v>社会貢献度</v>
      </c>
      <c r="E12" s="341"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294">
        <f>+IF(+'評価項目(標準)'!J11="","",+'評価項目(標準)'!J11)</f>
        <v>4</v>
      </c>
      <c r="G12" s="289" t="s">
        <v>103</v>
      </c>
      <c r="H12" s="328"/>
      <c r="I12" s="325"/>
      <c r="J12" s="323" t="str">
        <f>IF(I12="","",IF(I12=H13,G13,IF(I12=H14,G14,IF(I12=H15,G15,IF(I12=H16,G16,IF(I12=H17,G17))))))</f>
        <v/>
      </c>
      <c r="K12" s="325"/>
      <c r="L12" s="323" t="str">
        <f>IF(K12="","",IF(K12=H13,G13,IF(K12=H14,G14,IF(K12=H15,G15,IF(K12=H16,G16,IF(K12=H17,G17))))))</f>
        <v/>
      </c>
      <c r="M12" s="323" t="str">
        <f>IF(J12="","",IF(L12="","",ROUNDUP(AVERAGE(J12,L12),1)))</f>
        <v/>
      </c>
    </row>
    <row r="13" spans="2:13" ht="40.15" customHeight="1" x14ac:dyDescent="0.2">
      <c r="B13" s="348"/>
      <c r="C13" s="348"/>
      <c r="D13" s="359"/>
      <c r="E13" s="342"/>
      <c r="F13" s="295"/>
      <c r="G13" s="58">
        <f>+IF(+'評価項目(標準)'!I12="","",+'評価項目(標準)'!I12)</f>
        <v>4</v>
      </c>
      <c r="H13" s="73" t="str">
        <f>+IF(+'評価項目(標準)'!F12="","",+'評価項目(標準)'!F12)</f>
        <v>４点</v>
      </c>
      <c r="I13" s="321"/>
      <c r="J13" s="312"/>
      <c r="K13" s="321"/>
      <c r="L13" s="312"/>
      <c r="M13" s="312"/>
    </row>
    <row r="14" spans="2:13" ht="40.15" customHeight="1" x14ac:dyDescent="0.2">
      <c r="B14" s="348"/>
      <c r="C14" s="348"/>
      <c r="D14" s="359"/>
      <c r="E14" s="342"/>
      <c r="F14" s="295"/>
      <c r="G14" s="58">
        <f>+IF(+'評価項目(標準)'!I13="","",+'評価項目(標準)'!I13)</f>
        <v>3</v>
      </c>
      <c r="H14" s="73" t="str">
        <f>+IF(+'評価項目(標準)'!F13="","",+'評価項目(標準)'!F13)</f>
        <v>３点</v>
      </c>
      <c r="I14" s="321"/>
      <c r="J14" s="312"/>
      <c r="K14" s="321"/>
      <c r="L14" s="312"/>
      <c r="M14" s="312"/>
    </row>
    <row r="15" spans="2:13" ht="40.15" customHeight="1" x14ac:dyDescent="0.2">
      <c r="B15" s="348"/>
      <c r="C15" s="348"/>
      <c r="D15" s="359"/>
      <c r="E15" s="373"/>
      <c r="F15" s="295"/>
      <c r="G15" s="58">
        <f>+IF(+'評価項目(標準)'!I14="","",+'評価項目(標準)'!I14)</f>
        <v>2</v>
      </c>
      <c r="H15" s="73" t="str">
        <f>+IF(+'評価項目(標準)'!F14="","",+'評価項目(標準)'!F14)</f>
        <v>２点</v>
      </c>
      <c r="I15" s="321"/>
      <c r="J15" s="312"/>
      <c r="K15" s="321"/>
      <c r="L15" s="312"/>
      <c r="M15" s="312"/>
    </row>
    <row r="16" spans="2:13" ht="40.15" customHeight="1" x14ac:dyDescent="0.2">
      <c r="B16" s="348"/>
      <c r="C16" s="348"/>
      <c r="D16" s="359"/>
      <c r="E16" s="373"/>
      <c r="F16" s="295"/>
      <c r="G16" s="58">
        <f>+IF(+'評価項目(標準)'!I15="","",+'評価項目(標準)'!I15)</f>
        <v>1</v>
      </c>
      <c r="H16" s="73" t="str">
        <f>+IF(+'評価項目(標準)'!F15="","",+'評価項目(標準)'!F15)</f>
        <v>１点</v>
      </c>
      <c r="I16" s="321"/>
      <c r="J16" s="312"/>
      <c r="K16" s="321"/>
      <c r="L16" s="312"/>
      <c r="M16" s="312"/>
    </row>
    <row r="17" spans="2:13" ht="40.15" customHeight="1" x14ac:dyDescent="0.2">
      <c r="B17" s="348"/>
      <c r="C17" s="348"/>
      <c r="D17" s="359"/>
      <c r="E17" s="374"/>
      <c r="F17" s="298"/>
      <c r="G17" s="58">
        <f>+IF(+'評価項目(標準)'!I16="","",+'評価項目(標準)'!I16)</f>
        <v>0</v>
      </c>
      <c r="H17" s="73" t="str">
        <f>+IF(+'評価項目(標準)'!F16="","",+'評価項目(標準)'!F16)</f>
        <v>実績（取得点）なし</v>
      </c>
      <c r="I17" s="326"/>
      <c r="J17" s="324"/>
      <c r="K17" s="326"/>
      <c r="L17" s="324"/>
      <c r="M17" s="324"/>
    </row>
    <row r="18" spans="2:13" ht="27" customHeight="1" x14ac:dyDescent="0.2">
      <c r="B18" s="348"/>
      <c r="C18" s="348"/>
      <c r="D18" s="359"/>
      <c r="E18" s="292" t="str">
        <f>IF(+'評価項目(標準)'!E17="","",+'評価項目(標準)'!E17)</f>
        <v>第一種フロン類充填回収業者登録</v>
      </c>
      <c r="F18" s="294">
        <f>+IF(+'評価項目(標準)'!J17="","",+'評価項目(標準)'!J17)</f>
        <v>5</v>
      </c>
      <c r="G18" s="72">
        <f>+IF(+'評価項目(標準)'!I17="","",+'評価項目(標準)'!I17)</f>
        <v>5</v>
      </c>
      <c r="H18" s="73" t="str">
        <f>+IF(+'評価項目(標準)'!F17="","",+'評価項目(標準)'!F17)</f>
        <v>知事登録業者</v>
      </c>
      <c r="I18" s="325"/>
      <c r="J18" s="323" t="str">
        <f>IF(I18="","",IF(I18=H18,G18,IF(I18=H19,G19)))</f>
        <v/>
      </c>
      <c r="K18" s="325"/>
      <c r="L18" s="323" t="str">
        <f>IF(K18="","",IF(K18=H18,G18,IF(K18=H19,G19)))</f>
        <v/>
      </c>
      <c r="M18" s="323" t="str">
        <f>IF(J18="","",IF(L18="","",ROUNDUP(AVERAGE(J18,L18),1)))</f>
        <v/>
      </c>
    </row>
    <row r="19" spans="2:13" ht="27" customHeight="1" x14ac:dyDescent="0.2">
      <c r="B19" s="348"/>
      <c r="C19" s="348"/>
      <c r="D19" s="359"/>
      <c r="E19" s="302"/>
      <c r="F19" s="298"/>
      <c r="G19" s="58">
        <f>+IF(+'評価項目(標準)'!I18="","",+'評価項目(標準)'!I18)</f>
        <v>0</v>
      </c>
      <c r="H19" s="73" t="str">
        <f>+IF(+'評価項目(標準)'!F18="","",+'評価項目(標準)'!F18)</f>
        <v>上記以外</v>
      </c>
      <c r="I19" s="326"/>
      <c r="J19" s="324"/>
      <c r="K19" s="326"/>
      <c r="L19" s="324"/>
      <c r="M19" s="324"/>
    </row>
    <row r="20" spans="2:13" ht="60" customHeight="1" x14ac:dyDescent="0.2">
      <c r="B20" s="348"/>
      <c r="C20" s="348"/>
      <c r="D20" s="359"/>
      <c r="E20" s="292" t="str">
        <f>IF(+'評価項目(標準)'!E19="","",+'評価項目(標準)'!E19)</f>
        <v>県内企業による施工</v>
      </c>
      <c r="F20" s="294">
        <f>+IF(+'評価項目(標準)'!J19="","",+'評価項目(標準)'!J19)</f>
        <v>5</v>
      </c>
      <c r="G20" s="58">
        <f>+IF(+'評価項目(標準)'!I19="","",+'評価項目(標準)'!I19)</f>
        <v>5</v>
      </c>
      <c r="H20" s="73" t="str">
        <f>+IF(+'評価項目(標準)'!F19="","",+'評価項目(標準)'!F19)</f>
        <v>県内企業による施工の割合 70 ％以上</v>
      </c>
      <c r="I20" s="325"/>
      <c r="J20" s="322" t="str">
        <f>IF(I20="","",VLOOKUP(I20,'評価項目(標準)'!F19:I21,4,FALSE))</f>
        <v/>
      </c>
      <c r="K20" s="294" t="s">
        <v>60</v>
      </c>
      <c r="L20" s="323" t="s">
        <v>60</v>
      </c>
      <c r="M20" s="323" t="str">
        <f>J20</f>
        <v/>
      </c>
    </row>
    <row r="21" spans="2:13" ht="40.15" customHeight="1" x14ac:dyDescent="0.2">
      <c r="B21" s="348"/>
      <c r="C21" s="348"/>
      <c r="D21" s="359"/>
      <c r="E21" s="293"/>
      <c r="F21" s="295"/>
      <c r="G21" s="58">
        <f>+IF(+'評価項目(標準)'!I20="","",+'評価項目(標準)'!I20)</f>
        <v>3</v>
      </c>
      <c r="H21" s="73" t="str">
        <f>+IF(+'評価項目(標準)'!F20="","",+'評価項目(標準)'!F20)</f>
        <v>県内企業による施工の割合 50 ％以上</v>
      </c>
      <c r="I21" s="321"/>
      <c r="J21" s="314"/>
      <c r="K21" s="295"/>
      <c r="L21" s="312"/>
      <c r="M21" s="312"/>
    </row>
    <row r="22" spans="2:13" ht="26.25" customHeight="1" x14ac:dyDescent="0.2">
      <c r="B22" s="348"/>
      <c r="C22" s="358"/>
      <c r="D22" s="368"/>
      <c r="E22" s="302"/>
      <c r="F22" s="298"/>
      <c r="G22" s="58">
        <f>+IF(+'評価項目(標準)'!I21="","",+'評価項目(標準)'!I21)</f>
        <v>0</v>
      </c>
      <c r="H22" s="73" t="str">
        <f>+IF(+'評価項目(標準)'!F21="","",+'評価項目(標準)'!F21)</f>
        <v>上記以外</v>
      </c>
      <c r="I22" s="326"/>
      <c r="J22" s="327"/>
      <c r="K22" s="298"/>
      <c r="L22" s="324"/>
      <c r="M22" s="324"/>
    </row>
    <row r="23" spans="2:13" ht="27" customHeight="1" x14ac:dyDescent="0.2">
      <c r="B23" s="348"/>
      <c r="C23" s="357" t="str">
        <f>IF(+'評価項目(標準)'!C22="","",+'評価項目(標準)'!C22)</f>
        <v>企業の技術力等</v>
      </c>
      <c r="D23" s="317" t="str">
        <f>IF(+'評価項目(標準)'!D22="","",+'評価項目(標準)'!D22)</f>
        <v>工事実績</v>
      </c>
      <c r="E23" s="292" t="str">
        <f>IF(+'評価項目(標準)'!E22="","",+'評価項目(標準)'!E22)</f>
        <v>企業の工事実績</v>
      </c>
      <c r="F23" s="294">
        <f>+IF(+'評価項目(標準)'!J22="","",+'評価項目(標準)'!J22)</f>
        <v>20</v>
      </c>
      <c r="G23" s="58">
        <f>+IF(+'評価項目(標準)'!I22="","",+'評価項目(標準)'!I22)</f>
        <v>20</v>
      </c>
      <c r="H23" s="73" t="str">
        <f>+IF(+'評価項目(標準)'!F22="","",+'評価項目(標準)'!F22)</f>
        <v>評価対象工事①の実績あり</v>
      </c>
      <c r="I23" s="325"/>
      <c r="J23" s="322" t="str">
        <f>IF(I23="","",VLOOKUP(I23,'評価項目(標準)'!F22:I23,4,FALSE))</f>
        <v/>
      </c>
      <c r="K23" s="325"/>
      <c r="L23" s="323" t="str">
        <f>IF(K23="","",VLOOKUP(K23,'評価項目(標準)'!F22:I23,4,FALSE))</f>
        <v/>
      </c>
      <c r="M23" s="323" t="str">
        <f>IF(J23="","",IF(L23="","",ROUNDUP(AVERAGE(J23,L23),1)))</f>
        <v/>
      </c>
    </row>
    <row r="24" spans="2:13" ht="27" customHeight="1" x14ac:dyDescent="0.2">
      <c r="B24" s="348"/>
      <c r="C24" s="348"/>
      <c r="D24" s="368"/>
      <c r="E24" s="302"/>
      <c r="F24" s="298"/>
      <c r="G24" s="58">
        <f>+IF(+'評価項目(標準)'!I23="","",+'評価項目(標準)'!I23)</f>
        <v>0</v>
      </c>
      <c r="H24" s="74" t="str">
        <f>+IF(+'評価項目(標準)'!F23="","",+'評価項目(標準)'!F23)</f>
        <v>評価対象工事の実績なし</v>
      </c>
      <c r="I24" s="321"/>
      <c r="J24" s="327"/>
      <c r="K24" s="321"/>
      <c r="L24" s="324"/>
      <c r="M24" s="324"/>
    </row>
    <row r="25" spans="2:13" ht="27" customHeight="1" x14ac:dyDescent="0.2">
      <c r="B25" s="348"/>
      <c r="C25" s="348"/>
      <c r="D25" s="317" t="str">
        <f>IF(+'評価項目(標準)'!D24="","",+'評価項目(標準)'!D24)</f>
        <v>工事成績</v>
      </c>
      <c r="E25" s="292" t="str">
        <f>IF(+'評価項目(標準)'!E24="","",+'評価項目(標準)'!E24)</f>
        <v>管工事格付けに係る
平均工事成績</v>
      </c>
      <c r="F25" s="294">
        <f>+IF(+'評価項目(標準)'!J24="","",+'評価項目(標準)'!J24)</f>
        <v>5</v>
      </c>
      <c r="G25" s="56">
        <f>IF(+'評価項目(標準)'!I24="","",+'評価項目(標準)'!I24)</f>
        <v>5</v>
      </c>
      <c r="H25" s="75" t="str">
        <f>IF(+'評価項目(標準)'!F24="","",+'評価項目(標準)'!F24)</f>
        <v>８４点以上の場合</v>
      </c>
      <c r="I25" s="338"/>
      <c r="J25" s="296" t="str">
        <f>IF(NOT(ISNUMBER(I25)),"",IF(I25="","",IF(I25&gt;100,"",IF(I25&gt;84,G25,IF(I25&gt;=80,ROUNDDOWN((ROUND(I25-79,1)*G25/5),1),IF(I25&lt;80,0))))))</f>
        <v/>
      </c>
      <c r="K25" s="338"/>
      <c r="L25" s="296" t="str">
        <f>IF(NOT(ISNUMBER(K25)),"",IF(K25="","",IF(K25&gt;100,"",IF(K25&gt;84,G25,IF(K25&gt;=80,ROUNDDOWN((ROUND(K25-79,1)*G25/5),1),IF(K25&lt;80,0))))))</f>
        <v/>
      </c>
      <c r="M25" s="394" t="str">
        <f>IF(J25="","",IF(L25="","",ROUNDUP(AVERAGE(J25,L25),1)))</f>
        <v/>
      </c>
    </row>
    <row r="26" spans="2:13" ht="27" customHeight="1" x14ac:dyDescent="0.2">
      <c r="B26" s="348"/>
      <c r="C26" s="348"/>
      <c r="D26" s="359"/>
      <c r="E26" s="293"/>
      <c r="F26" s="295"/>
      <c r="G26" s="132" t="str">
        <f>IF(+'評価項目(標準)'!I25="","",+'評価項目(標準)'!I25)</f>
        <v/>
      </c>
      <c r="H26" s="289" t="str">
        <f>IF(+'評価項目(標準)'!F25="","",+'評価項目(標準)'!F25)</f>
        <v>８０点以上８４点未満の場合
(平均工事成績点－７９点)  ×  ５/５</v>
      </c>
      <c r="I26" s="339"/>
      <c r="J26" s="297"/>
      <c r="K26" s="339"/>
      <c r="L26" s="297"/>
      <c r="M26" s="395"/>
    </row>
    <row r="27" spans="2:13" ht="27" customHeight="1" x14ac:dyDescent="0.2">
      <c r="B27" s="348"/>
      <c r="C27" s="348"/>
      <c r="D27" s="359"/>
      <c r="E27" s="293"/>
      <c r="F27" s="295"/>
      <c r="G27" s="59" t="str">
        <f>IF(+'評価項目(標準)'!I26="","",+'評価項目(標準)'!I26)</f>
        <v>～</v>
      </c>
      <c r="H27" s="290"/>
      <c r="I27" s="339"/>
      <c r="J27" s="297"/>
      <c r="K27" s="339"/>
      <c r="L27" s="297"/>
      <c r="M27" s="395"/>
    </row>
    <row r="28" spans="2:13" ht="27" customHeight="1" x14ac:dyDescent="0.2">
      <c r="B28" s="348"/>
      <c r="C28" s="348"/>
      <c r="D28" s="359"/>
      <c r="E28" s="293"/>
      <c r="F28" s="295"/>
      <c r="G28" s="57" t="str">
        <f>IF(+'評価項目(標準)'!I27="","",+'評価項目(標準)'!I27)</f>
        <v/>
      </c>
      <c r="H28" s="291"/>
      <c r="I28" s="339"/>
      <c r="J28" s="297"/>
      <c r="K28" s="339"/>
      <c r="L28" s="297"/>
      <c r="M28" s="395"/>
    </row>
    <row r="29" spans="2:13" ht="27" customHeight="1" x14ac:dyDescent="0.2">
      <c r="B29" s="348"/>
      <c r="C29" s="348"/>
      <c r="D29" s="359"/>
      <c r="E29" s="293"/>
      <c r="F29" s="295"/>
      <c r="G29" s="56">
        <f>IF(+'評価項目(標準)'!I28="","",+'評価項目(標準)'!I28)</f>
        <v>0</v>
      </c>
      <c r="H29" s="75" t="str">
        <f>IF(+'評価項目(標準)'!F28="","",+'評価項目(標準)'!F28)</f>
        <v>８０点未満の場合</v>
      </c>
      <c r="I29" s="340"/>
      <c r="J29" s="297"/>
      <c r="K29" s="340"/>
      <c r="L29" s="297"/>
      <c r="M29" s="396"/>
    </row>
    <row r="30" spans="2:13" ht="27" customHeight="1" x14ac:dyDescent="0.2">
      <c r="B30" s="348"/>
      <c r="C30" s="348"/>
      <c r="D30" s="292" t="str">
        <f>IF(+'評価項目(標準)'!D29="","",+'評価項目(標準)'!D29)</f>
        <v>品質マネジメント</v>
      </c>
      <c r="E30" s="292" t="str">
        <f>IF(+'評価項目(標準)'!E29="","",+'評価項目(標準)'!E29)</f>
        <v>品質マネジメントシステムの認証</v>
      </c>
      <c r="F30" s="294">
        <f>+IF(+'評価項目(標準)'!J29="","",+'評価項目(標準)'!J29)</f>
        <v>3</v>
      </c>
      <c r="G30" s="58">
        <f>+IF(+'評価項目(標準)'!I29="","",+'評価項目(標準)'!I29)</f>
        <v>3</v>
      </c>
      <c r="H30" s="73" t="str">
        <f>+IF(+'評価項目(標準)'!F29="","",+'評価項目(標準)'!F29)</f>
        <v>有</v>
      </c>
      <c r="I30" s="321"/>
      <c r="J30" s="323" t="str">
        <f>IF(I30="","",IF(I30=H30,G30,IF(I30=H31,G31)))</f>
        <v/>
      </c>
      <c r="K30" s="321"/>
      <c r="L30" s="323" t="str">
        <f>IF(K30="","",IF(K30=H30,G30,IF(K30=H31,G31)))</f>
        <v/>
      </c>
      <c r="M30" s="323" t="str">
        <f>IF(J30="","",IF(L30="","",ROUNDUP(AVERAGE(J30,L30),1)))</f>
        <v/>
      </c>
    </row>
    <row r="31" spans="2:13" ht="27" customHeight="1" x14ac:dyDescent="0.2">
      <c r="B31" s="348"/>
      <c r="C31" s="348"/>
      <c r="D31" s="359"/>
      <c r="E31" s="302"/>
      <c r="F31" s="298"/>
      <c r="G31" s="58">
        <f>+IF(+'評価項目(標準)'!I30="","",+'評価項目(標準)'!I30)</f>
        <v>0</v>
      </c>
      <c r="H31" s="73" t="str">
        <f>+IF(+'評価項目(標準)'!F30="","",+'評価項目(標準)'!F30)</f>
        <v>無</v>
      </c>
      <c r="I31" s="326"/>
      <c r="J31" s="324"/>
      <c r="K31" s="326"/>
      <c r="L31" s="324"/>
      <c r="M31" s="324"/>
    </row>
    <row r="32" spans="2:13" ht="27" customHeight="1" x14ac:dyDescent="0.2">
      <c r="B32" s="348"/>
      <c r="C32" s="348"/>
      <c r="D32" s="317" t="str">
        <f>IF(+'評価項目(標準)'!D31="","",+'評価項目(標準)'!D31)</f>
        <v>労働安全衛生管理</v>
      </c>
      <c r="E32" s="292" t="str">
        <f>IF(+'評価項目(標準)'!E31="","",+'評価項目(標準)'!E31)</f>
        <v>労働安全衛生マネジメントシステムの認証</v>
      </c>
      <c r="F32" s="294">
        <f>+IF(+'評価項目(標準)'!J31="","",+'評価項目(標準)'!J31)</f>
        <v>5</v>
      </c>
      <c r="G32" s="56">
        <v>5</v>
      </c>
      <c r="H32" s="71" t="str">
        <f>IF(+'評価項目(標準)'!F31="","",+'評価項目(標準)'!F31)</f>
        <v>有</v>
      </c>
      <c r="I32" s="337"/>
      <c r="J32" s="323" t="str">
        <f>IF(I32="","",IF(I32=H32,G32,IF(I32=H33,G33)))</f>
        <v/>
      </c>
      <c r="K32" s="337"/>
      <c r="L32" s="323" t="str">
        <f>IF(K32="","",IF(K32=H32,G32,IF(K32=H33,G33)))</f>
        <v/>
      </c>
      <c r="M32" s="323" t="str">
        <f>IF(J32="","",IF(L32="","",ROUNDUP(AVERAGE(J32,L32),1)))</f>
        <v/>
      </c>
    </row>
    <row r="33" spans="1:13" ht="27" customHeight="1" x14ac:dyDescent="0.2">
      <c r="B33" s="348"/>
      <c r="C33" s="348"/>
      <c r="D33" s="377"/>
      <c r="E33" s="302"/>
      <c r="F33" s="298"/>
      <c r="G33" s="56">
        <v>0</v>
      </c>
      <c r="H33" s="76" t="str">
        <f>IF(+'評価項目(標準)'!F32="","",+'評価項目(標準)'!F32)</f>
        <v>無</v>
      </c>
      <c r="I33" s="337"/>
      <c r="J33" s="324"/>
      <c r="K33" s="337"/>
      <c r="L33" s="324"/>
      <c r="M33" s="324"/>
    </row>
    <row r="34" spans="1:13" ht="27" customHeight="1" thickBot="1" x14ac:dyDescent="0.25">
      <c r="B34" s="348"/>
      <c r="C34" s="348"/>
      <c r="D34" s="293" t="str">
        <f>IF(+'評価項目(標準)'!D33="","",+'評価項目(標準)'!D33)</f>
        <v>施工能力</v>
      </c>
      <c r="E34" s="292" t="str">
        <f>IF(+'評価項目(標準)'!E33="","",+'評価項目(標準)'!E33)</f>
        <v>登録基幹技能者配置</v>
      </c>
      <c r="F34" s="294">
        <f>+IF(+'評価項目(標準)'!J33="","",+'評価項目(標準)'!J33)</f>
        <v>5</v>
      </c>
      <c r="G34" s="56">
        <f>IF(+'評価項目(標準)'!I33="","",+'評価項目(標準)'!I33)</f>
        <v>5</v>
      </c>
      <c r="H34" s="71" t="str">
        <f>IF(+'評価項目(標準)'!F33="","",+'評価項目(標準)'!F33)</f>
        <v>１資格（以上）配置</v>
      </c>
      <c r="I34" s="321"/>
      <c r="J34" s="322" t="str">
        <f>IF(I34="","",VLOOKUP(I34,'評価項目(標準)'!F33:I34,4,FALSE))</f>
        <v/>
      </c>
      <c r="K34" s="388" t="s">
        <v>115</v>
      </c>
      <c r="L34" s="388" t="s">
        <v>115</v>
      </c>
      <c r="M34" s="393" t="str">
        <f>J34</f>
        <v/>
      </c>
    </row>
    <row r="35" spans="1:13" ht="27" customHeight="1" thickTop="1" thickBot="1" x14ac:dyDescent="0.25">
      <c r="B35" s="349"/>
      <c r="C35" s="349"/>
      <c r="D35" s="304"/>
      <c r="E35" s="304"/>
      <c r="F35" s="303"/>
      <c r="G35" s="77">
        <f>IF(+'評価項目(標準)'!I34="","",+'評価項目(標準)'!I34)</f>
        <v>0</v>
      </c>
      <c r="H35" s="78" t="str">
        <f>IF(+'評価項目(標準)'!F34="","",+'評価項目(標準)'!F34)</f>
        <v>無</v>
      </c>
      <c r="I35" s="321"/>
      <c r="J35" s="327"/>
      <c r="K35" s="388"/>
      <c r="L35" s="388"/>
      <c r="M35" s="391"/>
    </row>
    <row r="36" spans="1:13" ht="27" customHeight="1" thickTop="1" thickBot="1" x14ac:dyDescent="0.25">
      <c r="B36" s="353" t="str">
        <f>IF('評価項目(標準)'!B35="","",+'評価項目(標準)'!B35)</f>
        <v>技術者の能力</v>
      </c>
      <c r="C36" s="347" t="str">
        <f>IF(+'評価項目(標準)'!C35="","",+'評価項目(標準)'!C35)</f>
        <v>技術者の能力</v>
      </c>
      <c r="D36" s="301" t="str">
        <f>IF(+'評価項目(標準)'!D35="","",+'評価項目(標準)'!D35)</f>
        <v>配置予定技術者の工事実績</v>
      </c>
      <c r="E36" s="301" t="str">
        <f>IF(+'評価項目(標準)'!E35="","",+'評価項目(標準)'!E35)</f>
        <v>主任（監理）技術者又は
現場代理人としての工事実績</v>
      </c>
      <c r="F36" s="336">
        <f>+IF(+'評価項目(標準)'!J35="","",+'評価項目(標準)'!J35)</f>
        <v>10</v>
      </c>
      <c r="G36" s="79">
        <f>+IF(+'評価項目(標準)'!I35="","",+'評価項目(標準)'!I35)</f>
        <v>10</v>
      </c>
      <c r="H36" s="80" t="str">
        <f>+IF(+'評価項目(標準)'!F35="","",+'評価項目(標準)'!F35)</f>
        <v>評価対象工事②の実績あり</v>
      </c>
      <c r="I36" s="334"/>
      <c r="J36" s="313" t="str">
        <f>IF(I36="","",VLOOKUP(I36,'評価項目(標準)'!F35:I36,4,FALSE))</f>
        <v/>
      </c>
      <c r="K36" s="334"/>
      <c r="L36" s="391" t="str">
        <f>IF(K36="","",VLOOKUP(K36,'評価項目(標準)'!F35:I36,4,FALSE))</f>
        <v/>
      </c>
      <c r="M36" s="391" t="str">
        <f>IF(J36="","",IF(L36="","",ROUNDUP(AVERAGE(J36,L36),1)))</f>
        <v/>
      </c>
    </row>
    <row r="37" spans="1:13" ht="27" customHeight="1" thickTop="1" x14ac:dyDescent="0.2">
      <c r="B37" s="354"/>
      <c r="C37" s="348"/>
      <c r="D37" s="302"/>
      <c r="E37" s="302"/>
      <c r="F37" s="298"/>
      <c r="G37" s="58">
        <f>+IF(+'評価項目(標準)'!I36="","",+'評価項目(標準)'!I36)</f>
        <v>0</v>
      </c>
      <c r="H37" s="74" t="str">
        <f>+IF(+'評価項目(標準)'!F36="","",+'評価項目(標準)'!F36)</f>
        <v>評価対象工事の実績なし</v>
      </c>
      <c r="I37" s="335"/>
      <c r="J37" s="327"/>
      <c r="K37" s="335"/>
      <c r="L37" s="389"/>
      <c r="M37" s="389"/>
    </row>
    <row r="38" spans="1:13" ht="27" customHeight="1" x14ac:dyDescent="0.2">
      <c r="B38" s="354"/>
      <c r="C38" s="348"/>
      <c r="D38" s="292" t="str">
        <f>IF(+'評価項目(標準)'!D37="","",+'評価項目(標準)'!D37)</f>
        <v>配置予定技術者の資格保有状況</v>
      </c>
      <c r="E38" s="292" t="str">
        <f>IF(+'評価項目(標準)'!E37="","",+'評価項目(標準)'!E37)</f>
        <v>管工事に係る資格</v>
      </c>
      <c r="F38" s="294">
        <f>+IF(+'評価項目(標準)'!J37="","",+'評価項目(標準)'!J37)</f>
        <v>5</v>
      </c>
      <c r="G38" s="58">
        <f>+IF(+'評価項目(標準)'!I37="","",+'評価項目(標準)'!I37)</f>
        <v>5</v>
      </c>
      <c r="H38" s="73" t="str">
        <f>+IF(+'評価項目(標準)'!F37="","",+'評価項目(標準)'!F37)</f>
        <v>有</v>
      </c>
      <c r="I38" s="305"/>
      <c r="J38" s="322" t="str">
        <f>IF(I38="","",IF(I38=H38,G38,IF(I38=H39,G39)))</f>
        <v/>
      </c>
      <c r="K38" s="305"/>
      <c r="L38" s="323" t="str">
        <f>IF(K38="","",IF(K38=H38,G38,IF(K38=H39,G39)))</f>
        <v/>
      </c>
      <c r="M38" s="323" t="str">
        <f>IF(J38="","",IF(L38="","",ROUNDUP(AVERAGE(J38,L38),1)))</f>
        <v/>
      </c>
    </row>
    <row r="39" spans="1:13" ht="27" customHeight="1" x14ac:dyDescent="0.2">
      <c r="B39" s="354"/>
      <c r="C39" s="348"/>
      <c r="D39" s="293"/>
      <c r="E39" s="293"/>
      <c r="F39" s="295"/>
      <c r="G39" s="58">
        <f>+IF(+'評価項目(標準)'!I38="","",+'評価項目(標準)'!I38)</f>
        <v>0</v>
      </c>
      <c r="H39" s="73" t="str">
        <f>+IF(+'評価項目(標準)'!F38="","",+'評価項目(標準)'!F38)</f>
        <v>無</v>
      </c>
      <c r="I39" s="305"/>
      <c r="J39" s="314"/>
      <c r="K39" s="305"/>
      <c r="L39" s="324"/>
      <c r="M39" s="324"/>
    </row>
    <row r="40" spans="1:13" ht="27" customHeight="1" x14ac:dyDescent="0.2">
      <c r="B40" s="354"/>
      <c r="C40" s="348"/>
      <c r="D40" s="292" t="str">
        <f>IF(+'評価項目(標準)'!D39="","",+'評価項目(標準)'!D39)</f>
        <v>配置予定技術者のCPD(継続学習制度)取組実績</v>
      </c>
      <c r="E40" s="292" t="str">
        <f>IF(+'評価項目(標準)'!E39="","",+'評価項目(標準)'!E39)</f>
        <v>各団体が発行するCPDの取組実績</v>
      </c>
      <c r="F40" s="294">
        <f>+IF(+'評価項目(標準)'!J39="","",+'評価項目(標準)'!J39)</f>
        <v>5</v>
      </c>
      <c r="G40" s="58">
        <f>+IF(+'評価項目(標準)'!I39="","",+'評価項目(標準)'!I39)</f>
        <v>5</v>
      </c>
      <c r="H40" s="74" t="str">
        <f>+IF(+'評価項目(標準)'!F39="","",+'評価項目(標準)'!F39)</f>
        <v>換算後の単位数の合計が推奨単位以上</v>
      </c>
      <c r="I40" s="305"/>
      <c r="J40" s="322" t="str">
        <f>IF(I40="","",IF(I40=H40,G40,IF(I40=H41,G41,IF(I40=H42,G42))))</f>
        <v/>
      </c>
      <c r="K40" s="305"/>
      <c r="L40" s="323" t="str">
        <f>IF(K40="","",IF(K40=H40,G40,IF(K40=H41,G41,IF(K40=H42,G42))))</f>
        <v/>
      </c>
      <c r="M40" s="323" t="str">
        <f>IF(J40="","",IF(L40="","",ROUNDUP(AVERAGE(J40,L40),1)))</f>
        <v/>
      </c>
    </row>
    <row r="41" spans="1:13" ht="27" customHeight="1" x14ac:dyDescent="0.2">
      <c r="B41" s="354"/>
      <c r="C41" s="348"/>
      <c r="D41" s="293"/>
      <c r="E41" s="293"/>
      <c r="F41" s="295"/>
      <c r="G41" s="58">
        <f>+IF(+'評価項目(標準)'!I40="","",+'評価項目(標準)'!I40)</f>
        <v>3</v>
      </c>
      <c r="H41" s="74" t="str">
        <f>+IF(+'評価項目(標準)'!F40="","",+'評価項目(標準)'!F40)</f>
        <v>換算後の単位数の合計が推奨単位の1/2以上</v>
      </c>
      <c r="I41" s="305"/>
      <c r="J41" s="314"/>
      <c r="K41" s="305"/>
      <c r="L41" s="312"/>
      <c r="M41" s="312"/>
    </row>
    <row r="42" spans="1:13" ht="27" customHeight="1" thickBot="1" x14ac:dyDescent="0.25">
      <c r="B42" s="355"/>
      <c r="C42" s="349"/>
      <c r="D42" s="304"/>
      <c r="E42" s="304"/>
      <c r="F42" s="303"/>
      <c r="G42" s="81">
        <f>+IF(+'評価項目(標準)'!I41="","",+'評価項目(標準)'!I41)</f>
        <v>0</v>
      </c>
      <c r="H42" s="82" t="str">
        <f>+IF(+'評価項目(標準)'!F41="","",+'評価項目(標準)'!F41)</f>
        <v>換算後の単位数の合計が推奨単位の1/2未満</v>
      </c>
      <c r="I42" s="333"/>
      <c r="J42" s="329"/>
      <c r="K42" s="333"/>
      <c r="L42" s="392"/>
      <c r="M42" s="392"/>
    </row>
    <row r="43" spans="1:13" ht="59.25" customHeight="1" thickTop="1" x14ac:dyDescent="0.2">
      <c r="B43" s="350" t="str">
        <f>IF(+'評価項目(標準)'!B42="","",+'評価項目(標準)'!B42)</f>
        <v>総合評価方式の不履行による加算点の減点</v>
      </c>
      <c r="C43" s="351"/>
      <c r="D43" s="352"/>
      <c r="E43" s="330" t="str">
        <f>IF(+'評価項目(標準)'!E42="","",+'評価項目(標準)'!E42)</f>
        <v>当該工事の入札公告日が、三重県が総合評価方式で発注した工事で不履行による減点措置が課されている期間内である場合、「技術提案等不履行確定通知書等」に記載した減点を行います。</v>
      </c>
      <c r="F43" s="331"/>
      <c r="G43" s="332"/>
      <c r="H43" s="83" t="str">
        <f>IF('評価項目(標準)'!I42="","",+'評価項目(標準)'!I42)</f>
        <v>△換算前
加算点満点
×1割
×件数</v>
      </c>
      <c r="I43" s="84"/>
      <c r="J43" s="85">
        <f>IF(+I43="",0,-(+'評価項目(標準)'!J44*0.1*I43))</f>
        <v>0</v>
      </c>
      <c r="K43" s="84"/>
      <c r="L43" s="112">
        <f>IF(+K43="",0,-(+'評価項目(標準)'!J44*0.1*K43))</f>
        <v>0</v>
      </c>
      <c r="M43" s="112" t="str">
        <f>IF(J43+L43=0,"",J43+L43)</f>
        <v/>
      </c>
    </row>
    <row r="44" spans="1:13" ht="59.25" customHeight="1" thickBot="1" x14ac:dyDescent="0.25">
      <c r="B44" s="291" t="str">
        <f>IF(+'評価項目(標準)'!B43="","",+'評価項目(標準)'!B43)</f>
        <v>指名停止措置による
加算点の減点</v>
      </c>
      <c r="C44" s="378"/>
      <c r="D44" s="379"/>
      <c r="E44" s="380" t="str">
        <f>IF(+'評価項目(標準)'!E43="","",+'評価項目(標準)'!E43)</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4" s="381"/>
      <c r="G44" s="382"/>
      <c r="H44" s="83" t="str">
        <f>IF('評価項目(標準)'!I43="","",+'評価項目(標準)'!I43)</f>
        <v>△換算前
加算点満点
×1割</v>
      </c>
      <c r="I44" s="84"/>
      <c r="J44" s="85"/>
      <c r="K44" s="84"/>
      <c r="L44" s="102"/>
      <c r="M44" s="101" t="str">
        <f>IF(I44+K44&gt;0,-'評価項目(標準)'!J44*0.1,"")</f>
        <v/>
      </c>
    </row>
    <row r="45" spans="1:13" ht="26.25" customHeight="1" thickBot="1" x14ac:dyDescent="0.25">
      <c r="E45" s="87"/>
      <c r="F45" s="88"/>
      <c r="G45" s="89"/>
      <c r="I45" s="113"/>
      <c r="J45" s="114"/>
      <c r="K45" s="115"/>
      <c r="L45" s="90" t="s">
        <v>104</v>
      </c>
      <c r="M45" s="139">
        <f>SUM(M6:M44)</f>
        <v>0</v>
      </c>
    </row>
    <row r="46" spans="1:13" ht="13.5" thickBot="1" x14ac:dyDescent="0.25"/>
    <row r="47" spans="1:13" s="91" customFormat="1" ht="21.75" customHeight="1" x14ac:dyDescent="0.2">
      <c r="A47" s="66"/>
      <c r="B47" s="92" t="s">
        <v>105</v>
      </c>
      <c r="C47" s="93"/>
      <c r="D47" s="93"/>
      <c r="E47" s="94"/>
      <c r="F47" s="94"/>
      <c r="G47" s="94"/>
      <c r="H47" s="94"/>
      <c r="I47" s="94"/>
      <c r="J47" s="94"/>
      <c r="K47" s="116"/>
      <c r="L47" s="117"/>
    </row>
    <row r="48" spans="1:13" s="91" customFormat="1" ht="21.75" customHeight="1" x14ac:dyDescent="0.2">
      <c r="A48" s="66"/>
      <c r="B48" s="96" t="s">
        <v>106</v>
      </c>
      <c r="C48" s="103"/>
      <c r="D48" s="299" t="s">
        <v>107</v>
      </c>
      <c r="E48" s="299"/>
      <c r="F48" s="299"/>
      <c r="G48" s="299"/>
      <c r="H48" s="299"/>
      <c r="I48" s="299"/>
      <c r="J48" s="299"/>
      <c r="K48" s="66"/>
      <c r="L48" s="118"/>
    </row>
    <row r="49" spans="1:13" ht="21.75" customHeight="1" x14ac:dyDescent="0.2">
      <c r="B49" s="96" t="s">
        <v>106</v>
      </c>
      <c r="C49" s="104"/>
      <c r="D49" s="299" t="s">
        <v>108</v>
      </c>
      <c r="E49" s="299"/>
      <c r="F49" s="299"/>
      <c r="G49" s="299"/>
      <c r="H49" s="299"/>
      <c r="I49" s="299"/>
      <c r="J49" s="299"/>
      <c r="L49" s="118"/>
    </row>
    <row r="50" spans="1:13" ht="21.75" customHeight="1" x14ac:dyDescent="0.2">
      <c r="B50" s="97" t="s">
        <v>109</v>
      </c>
      <c r="C50" s="105" t="s">
        <v>110</v>
      </c>
      <c r="D50" s="106"/>
      <c r="E50" s="106"/>
      <c r="F50" s="106"/>
      <c r="G50" s="106"/>
      <c r="H50" s="106"/>
      <c r="I50" s="106"/>
      <c r="J50" s="106"/>
      <c r="L50" s="118"/>
    </row>
    <row r="51" spans="1:13" ht="21.75" customHeight="1" thickBot="1" x14ac:dyDescent="0.25">
      <c r="B51" s="98" t="s">
        <v>109</v>
      </c>
      <c r="C51" s="108" t="s">
        <v>111</v>
      </c>
      <c r="D51" s="109"/>
      <c r="E51" s="109"/>
      <c r="F51" s="109"/>
      <c r="G51" s="109"/>
      <c r="H51" s="109"/>
      <c r="I51" s="109"/>
      <c r="J51" s="109"/>
      <c r="K51" s="119"/>
      <c r="L51" s="120"/>
    </row>
    <row r="52" spans="1:13" ht="7.5" customHeight="1" x14ac:dyDescent="0.2">
      <c r="B52" s="99"/>
      <c r="C52" s="99"/>
      <c r="D52" s="99"/>
      <c r="E52" s="100"/>
      <c r="F52" s="100"/>
      <c r="G52" s="100"/>
      <c r="H52" s="100"/>
      <c r="I52" s="100"/>
      <c r="J52" s="100"/>
    </row>
    <row r="53" spans="1:13" ht="24" customHeight="1" x14ac:dyDescent="0.2">
      <c r="A53" s="288"/>
      <c r="B53" s="288"/>
      <c r="C53" s="288"/>
      <c r="D53" s="288"/>
      <c r="E53" s="288"/>
      <c r="F53" s="288"/>
      <c r="G53" s="288"/>
      <c r="H53" s="288"/>
      <c r="I53" s="288"/>
      <c r="J53" s="288"/>
      <c r="K53" s="67"/>
      <c r="L53" s="67"/>
      <c r="M53" s="67"/>
    </row>
  </sheetData>
  <sheetProtection selectLockedCells="1"/>
  <mergeCells count="128">
    <mergeCell ref="M40:M42"/>
    <mergeCell ref="M38:M39"/>
    <mergeCell ref="M36:M37"/>
    <mergeCell ref="M12:M17"/>
    <mergeCell ref="M9:M11"/>
    <mergeCell ref="M34:M35"/>
    <mergeCell ref="M32:M33"/>
    <mergeCell ref="M30:M31"/>
    <mergeCell ref="M25:M29"/>
    <mergeCell ref="M23:M24"/>
    <mergeCell ref="M18:M19"/>
    <mergeCell ref="M20:M22"/>
    <mergeCell ref="K32:K33"/>
    <mergeCell ref="K34:K35"/>
    <mergeCell ref="K36:K37"/>
    <mergeCell ref="K38:K39"/>
    <mergeCell ref="K40:K42"/>
    <mergeCell ref="L6:L8"/>
    <mergeCell ref="L9:L11"/>
    <mergeCell ref="L12:L17"/>
    <mergeCell ref="L18:L19"/>
    <mergeCell ref="L32:L33"/>
    <mergeCell ref="L34:L35"/>
    <mergeCell ref="L36:L37"/>
    <mergeCell ref="L38:L39"/>
    <mergeCell ref="L40:L42"/>
    <mergeCell ref="K20:K22"/>
    <mergeCell ref="K23:K24"/>
    <mergeCell ref="K25:K29"/>
    <mergeCell ref="K30:K31"/>
    <mergeCell ref="L20:L22"/>
    <mergeCell ref="L23:L24"/>
    <mergeCell ref="L25:L29"/>
    <mergeCell ref="L30:L31"/>
    <mergeCell ref="H3:M3"/>
    <mergeCell ref="K6:K8"/>
    <mergeCell ref="K9:K11"/>
    <mergeCell ref="K12:K17"/>
    <mergeCell ref="K18:K19"/>
    <mergeCell ref="G12:H12"/>
    <mergeCell ref="I12:I17"/>
    <mergeCell ref="J12:J17"/>
    <mergeCell ref="M6:M8"/>
    <mergeCell ref="K4:L4"/>
    <mergeCell ref="M4:M5"/>
    <mergeCell ref="B43:D43"/>
    <mergeCell ref="E43:G43"/>
    <mergeCell ref="D48:J48"/>
    <mergeCell ref="D49:J49"/>
    <mergeCell ref="A53:J53"/>
    <mergeCell ref="B36:B42"/>
    <mergeCell ref="C36:C42"/>
    <mergeCell ref="D40:D42"/>
    <mergeCell ref="E40:E42"/>
    <mergeCell ref="F40:F42"/>
    <mergeCell ref="I40:I42"/>
    <mergeCell ref="J40:J42"/>
    <mergeCell ref="B44:D44"/>
    <mergeCell ref="E44:G44"/>
    <mergeCell ref="F32:F33"/>
    <mergeCell ref="I32:I33"/>
    <mergeCell ref="J36:J37"/>
    <mergeCell ref="D38:D39"/>
    <mergeCell ref="E38:E39"/>
    <mergeCell ref="F38:F39"/>
    <mergeCell ref="I38:I39"/>
    <mergeCell ref="J38:J39"/>
    <mergeCell ref="D36:D37"/>
    <mergeCell ref="E36:E37"/>
    <mergeCell ref="F36:F37"/>
    <mergeCell ref="I36:I37"/>
    <mergeCell ref="C23:C35"/>
    <mergeCell ref="D23:D24"/>
    <mergeCell ref="E23:E24"/>
    <mergeCell ref="F23:F24"/>
    <mergeCell ref="I23:I24"/>
    <mergeCell ref="J23:J24"/>
    <mergeCell ref="D25:D29"/>
    <mergeCell ref="E25:E29"/>
    <mergeCell ref="I25:I29"/>
    <mergeCell ref="J25:J29"/>
    <mergeCell ref="H26:H28"/>
    <mergeCell ref="D30:D31"/>
    <mergeCell ref="E30:E31"/>
    <mergeCell ref="F30:F31"/>
    <mergeCell ref="I30:I31"/>
    <mergeCell ref="J30:J31"/>
    <mergeCell ref="J32:J33"/>
    <mergeCell ref="D34:D35"/>
    <mergeCell ref="E34:E35"/>
    <mergeCell ref="F34:F35"/>
    <mergeCell ref="I34:I35"/>
    <mergeCell ref="J34:J35"/>
    <mergeCell ref="D32:D33"/>
    <mergeCell ref="E32:E33"/>
    <mergeCell ref="E20:E22"/>
    <mergeCell ref="F20:F22"/>
    <mergeCell ref="F25:F29"/>
    <mergeCell ref="I18:I19"/>
    <mergeCell ref="J18:J19"/>
    <mergeCell ref="J6:J8"/>
    <mergeCell ref="I6:I8"/>
    <mergeCell ref="I20:I22"/>
    <mergeCell ref="J20:J22"/>
    <mergeCell ref="C12:C22"/>
    <mergeCell ref="D12:D22"/>
    <mergeCell ref="E12:E17"/>
    <mergeCell ref="F12:F17"/>
    <mergeCell ref="H2:J2"/>
    <mergeCell ref="F3:G3"/>
    <mergeCell ref="B4:C5"/>
    <mergeCell ref="D4:D5"/>
    <mergeCell ref="E4:E5"/>
    <mergeCell ref="F4:F5"/>
    <mergeCell ref="D9:D11"/>
    <mergeCell ref="E9:E11"/>
    <mergeCell ref="F9:F11"/>
    <mergeCell ref="I9:I11"/>
    <mergeCell ref="J9:J11"/>
    <mergeCell ref="I4:J4"/>
    <mergeCell ref="G4:H4"/>
    <mergeCell ref="B6:B35"/>
    <mergeCell ref="C6:C11"/>
    <mergeCell ref="D6:D8"/>
    <mergeCell ref="E6:E8"/>
    <mergeCell ref="F6:F8"/>
    <mergeCell ref="E18:E19"/>
    <mergeCell ref="F18:F19"/>
  </mergeCells>
  <phoneticPr fontId="2"/>
  <conditionalFormatting sqref="I6:I8">
    <cfRule type="cellIs" dxfId="24" priority="19" stopIfTrue="1" operator="equal">
      <formula>$F$6</formula>
    </cfRule>
  </conditionalFormatting>
  <conditionalFormatting sqref="I9:I11">
    <cfRule type="cellIs" dxfId="23" priority="29" stopIfTrue="1" operator="equal">
      <formula>$F$9</formula>
    </cfRule>
  </conditionalFormatting>
  <conditionalFormatting sqref="I12:I17 K12:K17">
    <cfRule type="cellIs" dxfId="22" priority="27" stopIfTrue="1" operator="equal">
      <formula>$F$12</formula>
    </cfRule>
  </conditionalFormatting>
  <conditionalFormatting sqref="I18:I19">
    <cfRule type="cellIs" dxfId="21" priority="30" stopIfTrue="1" operator="equal">
      <formula>$F$18</formula>
    </cfRule>
  </conditionalFormatting>
  <conditionalFormatting sqref="I20:I22 K20:K22">
    <cfRule type="cellIs" dxfId="20" priority="22" stopIfTrue="1" operator="equal">
      <formula>$F$20</formula>
    </cfRule>
  </conditionalFormatting>
  <conditionalFormatting sqref="I23:I24 K23:K24">
    <cfRule type="cellIs" dxfId="19" priority="25" stopIfTrue="1" operator="equal">
      <formula>$F$23</formula>
    </cfRule>
  </conditionalFormatting>
  <conditionalFormatting sqref="I25">
    <cfRule type="cellIs" dxfId="18" priority="18" stopIfTrue="1" operator="equal">
      <formula>#REF!</formula>
    </cfRule>
  </conditionalFormatting>
  <conditionalFormatting sqref="I30:I31">
    <cfRule type="cellIs" dxfId="17" priority="26" stopIfTrue="1" operator="equal">
      <formula>$F$30</formula>
    </cfRule>
  </conditionalFormatting>
  <conditionalFormatting sqref="I32:I33">
    <cfRule type="cellIs" dxfId="16" priority="28" stopIfTrue="1" operator="equal">
      <formula>$F$32</formula>
    </cfRule>
  </conditionalFormatting>
  <conditionalFormatting sqref="I34:I35 K34:L35">
    <cfRule type="cellIs" dxfId="15" priority="17" stopIfTrue="1" operator="equal">
      <formula>$G$34</formula>
    </cfRule>
  </conditionalFormatting>
  <conditionalFormatting sqref="I36:I37 K36:K37">
    <cfRule type="cellIs" dxfId="14" priority="21" stopIfTrue="1" operator="equal">
      <formula>$F$36</formula>
    </cfRule>
  </conditionalFormatting>
  <conditionalFormatting sqref="I38:I39">
    <cfRule type="cellIs" dxfId="13" priority="20" stopIfTrue="1" operator="equal">
      <formula>$F$38</formula>
    </cfRule>
  </conditionalFormatting>
  <conditionalFormatting sqref="I40:I42">
    <cfRule type="cellIs" dxfId="12" priority="24" stopIfTrue="1" operator="equal">
      <formula>$F$40</formula>
    </cfRule>
  </conditionalFormatting>
  <conditionalFormatting sqref="K6:K8">
    <cfRule type="cellIs" dxfId="11" priority="5" stopIfTrue="1" operator="equal">
      <formula>$F$6</formula>
    </cfRule>
  </conditionalFormatting>
  <conditionalFormatting sqref="K9:K11">
    <cfRule type="cellIs" dxfId="10" priority="15" stopIfTrue="1" operator="equal">
      <formula>$F$9</formula>
    </cfRule>
  </conditionalFormatting>
  <conditionalFormatting sqref="K18:K19">
    <cfRule type="cellIs" dxfId="9" priority="16" stopIfTrue="1" operator="equal">
      <formula>$F$18</formula>
    </cfRule>
  </conditionalFormatting>
  <conditionalFormatting sqref="K25">
    <cfRule type="cellIs" dxfId="8" priority="1" stopIfTrue="1" operator="equal">
      <formula>#REF!</formula>
    </cfRule>
  </conditionalFormatting>
  <conditionalFormatting sqref="K30:K31">
    <cfRule type="cellIs" dxfId="7" priority="12" stopIfTrue="1" operator="equal">
      <formula>$F$30</formula>
    </cfRule>
  </conditionalFormatting>
  <conditionalFormatting sqref="K32:K33">
    <cfRule type="cellIs" dxfId="6" priority="14" stopIfTrue="1" operator="equal">
      <formula>$F$32</formula>
    </cfRule>
  </conditionalFormatting>
  <conditionalFormatting sqref="K38:K39">
    <cfRule type="cellIs" dxfId="5" priority="6" stopIfTrue="1" operator="equal">
      <formula>$F$38</formula>
    </cfRule>
  </conditionalFormatting>
  <conditionalFormatting sqref="K40:K42">
    <cfRule type="cellIs" dxfId="4" priority="10" stopIfTrue="1" operator="equal">
      <formula>$F$40</formula>
    </cfRule>
  </conditionalFormatting>
  <dataValidations count="12">
    <dataValidation type="list" allowBlank="1" showInputMessage="1" showErrorMessage="1" sqref="I40:I42 K40:K42" xr:uid="{00000000-0002-0000-0400-000001000000}">
      <formula1>$H$40:$H$42</formula1>
    </dataValidation>
    <dataValidation type="list" allowBlank="1" showInputMessage="1" showErrorMessage="1" sqref="I38:I39 K38:K39" xr:uid="{00000000-0002-0000-0400-000002000000}">
      <formula1>$H$38:$H$39</formula1>
    </dataValidation>
    <dataValidation type="list" allowBlank="1" showInputMessage="1" showErrorMessage="1" sqref="I9:I11 K9:K11" xr:uid="{00000000-0002-0000-0400-000003000000}">
      <formula1>$H$9:$H$11</formula1>
    </dataValidation>
    <dataValidation type="list" allowBlank="1" showInputMessage="1" showErrorMessage="1" sqref="I30:I31 K30:K31" xr:uid="{00000000-0002-0000-0400-000006000000}">
      <formula1>$H$30:$H$31</formula1>
    </dataValidation>
    <dataValidation type="list" allowBlank="1" showInputMessage="1" showErrorMessage="1" sqref="I18:I19 K18:K19" xr:uid="{00000000-0002-0000-0400-000007000000}">
      <formula1>$H$18:$H$19</formula1>
    </dataValidation>
    <dataValidation type="list" allowBlank="1" showInputMessage="1" showErrorMessage="1" sqref="I32:I33 K32:K33" xr:uid="{00000000-0002-0000-0400-000008000000}">
      <formula1>$H$32:$H$33</formula1>
    </dataValidation>
    <dataValidation type="list" allowBlank="1" showInputMessage="1" showErrorMessage="1" sqref="I20:I22" xr:uid="{00000000-0002-0000-0400-000009000000}">
      <formula1>$H$20:$H$22</formula1>
    </dataValidation>
    <dataValidation type="list" allowBlank="1" showInputMessage="1" showErrorMessage="1" sqref="I6:I8" xr:uid="{00000000-0002-0000-0400-00000A000000}">
      <formula1>$H$6:$H$8</formula1>
    </dataValidation>
    <dataValidation type="list" allowBlank="1" showInputMessage="1" showErrorMessage="1" sqref="K12:K17 I12:I17" xr:uid="{00000000-0002-0000-0400-00000B000000}">
      <formula1>$H$13:$H$17</formula1>
    </dataValidation>
    <dataValidation type="list" allowBlank="1" showInputMessage="1" showErrorMessage="1" sqref="I34:I35" xr:uid="{00000000-0002-0000-0400-000000000000}">
      <formula1>$H$34:$H$35</formula1>
    </dataValidation>
    <dataValidation type="list" allowBlank="1" showInputMessage="1" showErrorMessage="1" sqref="K23:K24 I23:I24" xr:uid="{00000000-0002-0000-0400-000005000000}">
      <formula1>$H$23:$H$24</formula1>
    </dataValidation>
    <dataValidation type="list" allowBlank="1" showInputMessage="1" showErrorMessage="1" sqref="K36:K37 I36:I37" xr:uid="{00000000-0002-0000-0400-000004000000}">
      <formula1>$H$36:$H$37</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05"/>
  <sheetViews>
    <sheetView view="pageBreakPreview" zoomScaleNormal="85" zoomScaleSheetLayoutView="100" workbookViewId="0"/>
  </sheetViews>
  <sheetFormatPr defaultColWidth="3.08984375" defaultRowHeight="18" customHeight="1" x14ac:dyDescent="0.2"/>
  <cols>
    <col min="1" max="70" width="3.90625" style="1" customWidth="1"/>
    <col min="71" max="16384" width="3.08984375" style="1"/>
  </cols>
  <sheetData>
    <row r="1" spans="1:70" ht="22.5" customHeight="1" x14ac:dyDescent="0.2">
      <c r="A1" s="15" t="s">
        <v>116</v>
      </c>
      <c r="O1" s="2"/>
      <c r="P1" s="2"/>
      <c r="Q1" s="2"/>
      <c r="R1" s="3"/>
      <c r="S1" s="3"/>
      <c r="T1" s="3"/>
      <c r="U1" s="3"/>
      <c r="V1" s="3"/>
      <c r="W1" s="3"/>
      <c r="X1" s="3"/>
      <c r="Y1" s="3"/>
      <c r="Z1" s="3"/>
      <c r="AA1" s="3"/>
      <c r="AB1" s="3"/>
      <c r="AC1" s="3"/>
      <c r="AD1" s="3"/>
      <c r="AE1" s="3"/>
      <c r="AF1" s="3"/>
      <c r="AG1" s="3"/>
      <c r="AH1" s="3"/>
      <c r="AI1" s="3"/>
      <c r="AJ1" s="477" t="s">
        <v>117</v>
      </c>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c r="BR1" s="478"/>
    </row>
    <row r="2" spans="1:70" ht="22.5" customHeight="1" thickBot="1" x14ac:dyDescent="0.25">
      <c r="O2" s="397" t="s">
        <v>118</v>
      </c>
      <c r="P2" s="398"/>
      <c r="Q2" s="399"/>
      <c r="R2" s="400"/>
      <c r="S2" s="401"/>
      <c r="T2" s="401"/>
      <c r="U2" s="401"/>
      <c r="V2" s="401"/>
      <c r="W2" s="401"/>
      <c r="X2" s="401"/>
      <c r="Y2" s="401"/>
      <c r="Z2" s="401"/>
      <c r="AA2" s="401"/>
      <c r="AB2" s="401"/>
      <c r="AC2" s="401"/>
      <c r="AD2" s="401"/>
      <c r="AE2" s="401"/>
      <c r="AF2" s="401"/>
      <c r="AG2" s="401"/>
      <c r="AH2" s="401"/>
      <c r="AI2" s="402"/>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79"/>
      <c r="BJ2" s="479"/>
      <c r="BK2" s="479"/>
      <c r="BL2" s="479"/>
      <c r="BM2" s="479"/>
      <c r="BN2" s="479"/>
      <c r="BO2" s="479"/>
      <c r="BP2" s="479"/>
      <c r="BQ2" s="479"/>
      <c r="BR2" s="479"/>
    </row>
    <row r="3" spans="1:70" ht="15" customHeight="1" x14ac:dyDescent="0.2">
      <c r="A3" s="403" t="s">
        <v>119</v>
      </c>
      <c r="B3" s="404"/>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5"/>
      <c r="AJ3" s="403" t="s">
        <v>120</v>
      </c>
      <c r="AK3" s="404"/>
      <c r="AL3" s="404"/>
      <c r="AM3" s="404"/>
      <c r="AN3" s="404"/>
      <c r="AO3" s="404"/>
      <c r="AP3" s="404"/>
      <c r="AQ3" s="404"/>
      <c r="AR3" s="404"/>
      <c r="AS3" s="404"/>
      <c r="AT3" s="404"/>
      <c r="AU3" s="404"/>
      <c r="AV3" s="404"/>
      <c r="AW3" s="404"/>
      <c r="AX3" s="404"/>
      <c r="AY3" s="404"/>
      <c r="AZ3" s="404"/>
      <c r="BA3" s="404"/>
      <c r="BB3" s="404"/>
      <c r="BC3" s="404"/>
      <c r="BD3" s="404"/>
      <c r="BE3" s="404"/>
      <c r="BF3" s="404"/>
      <c r="BG3" s="404"/>
      <c r="BH3" s="404"/>
      <c r="BI3" s="404"/>
      <c r="BJ3" s="404"/>
      <c r="BK3" s="404"/>
      <c r="BL3" s="404"/>
      <c r="BM3" s="404"/>
      <c r="BN3" s="404"/>
      <c r="BO3" s="404"/>
      <c r="BP3" s="404"/>
      <c r="BQ3" s="404"/>
      <c r="BR3" s="405"/>
    </row>
    <row r="4" spans="1:70" ht="15" customHeight="1" x14ac:dyDescent="0.2">
      <c r="A4" s="406"/>
      <c r="B4" s="407"/>
      <c r="C4" s="407"/>
      <c r="D4" s="407"/>
      <c r="E4" s="407"/>
      <c r="F4" s="407"/>
      <c r="G4" s="407"/>
      <c r="H4" s="407"/>
      <c r="I4" s="407"/>
      <c r="J4" s="407"/>
      <c r="K4" s="407"/>
      <c r="L4" s="407"/>
      <c r="M4" s="407"/>
      <c r="N4" s="407"/>
      <c r="O4" s="407"/>
      <c r="P4" s="407"/>
      <c r="Q4" s="407"/>
      <c r="R4" s="407"/>
      <c r="S4" s="407"/>
      <c r="T4" s="407"/>
      <c r="U4" s="407"/>
      <c r="V4" s="407"/>
      <c r="W4" s="407"/>
      <c r="X4" s="407"/>
      <c r="Y4" s="407"/>
      <c r="Z4" s="407"/>
      <c r="AA4" s="407"/>
      <c r="AB4" s="407"/>
      <c r="AC4" s="407"/>
      <c r="AD4" s="407"/>
      <c r="AE4" s="407"/>
      <c r="AF4" s="407"/>
      <c r="AG4" s="407"/>
      <c r="AH4" s="407"/>
      <c r="AI4" s="408"/>
      <c r="AJ4" s="406"/>
      <c r="AK4" s="407"/>
      <c r="AL4" s="407"/>
      <c r="AM4" s="407"/>
      <c r="AN4" s="407"/>
      <c r="AO4" s="407"/>
      <c r="AP4" s="407"/>
      <c r="AQ4" s="407"/>
      <c r="AR4" s="407"/>
      <c r="AS4" s="407"/>
      <c r="AT4" s="407"/>
      <c r="AU4" s="407"/>
      <c r="AV4" s="407"/>
      <c r="AW4" s="407"/>
      <c r="AX4" s="407"/>
      <c r="AY4" s="407"/>
      <c r="AZ4" s="407"/>
      <c r="BA4" s="407"/>
      <c r="BB4" s="407"/>
      <c r="BC4" s="407"/>
      <c r="BD4" s="407"/>
      <c r="BE4" s="407"/>
      <c r="BF4" s="407"/>
      <c r="BG4" s="407"/>
      <c r="BH4" s="407"/>
      <c r="BI4" s="407"/>
      <c r="BJ4" s="407"/>
      <c r="BK4" s="407"/>
      <c r="BL4" s="407"/>
      <c r="BM4" s="407"/>
      <c r="BN4" s="407"/>
      <c r="BO4" s="407"/>
      <c r="BP4" s="407"/>
      <c r="BQ4" s="407"/>
      <c r="BR4" s="408"/>
    </row>
    <row r="5" spans="1:70" ht="20.149999999999999" customHeight="1" x14ac:dyDescent="0.2">
      <c r="A5" s="409" t="s">
        <v>13</v>
      </c>
      <c r="B5" s="410"/>
      <c r="C5" s="410"/>
      <c r="D5" s="411"/>
      <c r="E5" s="418" t="s">
        <v>121</v>
      </c>
      <c r="F5" s="419"/>
      <c r="G5" s="419"/>
      <c r="H5" s="419"/>
      <c r="I5" s="419"/>
      <c r="J5" s="435"/>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7"/>
      <c r="AJ5" s="448" t="s">
        <v>122</v>
      </c>
      <c r="AK5" s="449"/>
      <c r="AL5" s="452" t="s">
        <v>123</v>
      </c>
      <c r="AM5" s="453"/>
      <c r="AN5" s="453"/>
      <c r="AO5" s="453"/>
      <c r="AP5" s="453"/>
      <c r="AQ5" s="453"/>
      <c r="AR5" s="453"/>
      <c r="AS5" s="453"/>
      <c r="AT5" s="453"/>
      <c r="AU5" s="453"/>
      <c r="AV5" s="453"/>
      <c r="AW5" s="453"/>
      <c r="AX5" s="453"/>
      <c r="AY5" s="453"/>
      <c r="AZ5" s="453"/>
      <c r="BA5" s="453"/>
      <c r="BB5" s="453"/>
      <c r="BC5" s="453"/>
      <c r="BD5" s="453"/>
      <c r="BE5" s="453"/>
      <c r="BF5" s="453"/>
      <c r="BG5" s="453"/>
      <c r="BH5" s="453"/>
      <c r="BI5" s="453"/>
      <c r="BJ5" s="453"/>
      <c r="BK5" s="453"/>
      <c r="BL5" s="453"/>
      <c r="BM5" s="453"/>
      <c r="BN5" s="453"/>
      <c r="BO5" s="453"/>
      <c r="BP5" s="453"/>
      <c r="BQ5" s="453"/>
      <c r="BR5" s="454"/>
    </row>
    <row r="6" spans="1:70" ht="20.149999999999999" customHeight="1" x14ac:dyDescent="0.2">
      <c r="A6" s="412"/>
      <c r="B6" s="413"/>
      <c r="C6" s="413"/>
      <c r="D6" s="414"/>
      <c r="E6" s="420"/>
      <c r="F6" s="421"/>
      <c r="G6" s="421"/>
      <c r="H6" s="421"/>
      <c r="I6" s="421"/>
      <c r="J6" s="438"/>
      <c r="K6" s="439"/>
      <c r="L6" s="439"/>
      <c r="M6" s="439"/>
      <c r="N6" s="439"/>
      <c r="O6" s="439"/>
      <c r="P6" s="439"/>
      <c r="Q6" s="439"/>
      <c r="R6" s="439"/>
      <c r="S6" s="439"/>
      <c r="T6" s="439"/>
      <c r="U6" s="439"/>
      <c r="V6" s="439"/>
      <c r="W6" s="439"/>
      <c r="X6" s="439"/>
      <c r="Y6" s="439"/>
      <c r="Z6" s="439"/>
      <c r="AA6" s="439"/>
      <c r="AB6" s="439"/>
      <c r="AC6" s="439"/>
      <c r="AD6" s="439"/>
      <c r="AE6" s="439"/>
      <c r="AF6" s="439"/>
      <c r="AG6" s="439"/>
      <c r="AH6" s="439"/>
      <c r="AI6" s="440"/>
      <c r="AJ6" s="450"/>
      <c r="AK6" s="451"/>
      <c r="AL6" s="425"/>
      <c r="AM6" s="425"/>
      <c r="AN6" s="425"/>
      <c r="AO6" s="425"/>
      <c r="AP6" s="425"/>
      <c r="AQ6" s="425"/>
      <c r="AR6" s="425"/>
      <c r="AS6" s="425"/>
      <c r="AT6" s="425"/>
      <c r="AU6" s="425"/>
      <c r="AV6" s="425"/>
      <c r="AW6" s="425"/>
      <c r="AX6" s="425"/>
      <c r="AY6" s="425"/>
      <c r="AZ6" s="425"/>
      <c r="BA6" s="425"/>
      <c r="BB6" s="425"/>
      <c r="BC6" s="425"/>
      <c r="BD6" s="425"/>
      <c r="BE6" s="425"/>
      <c r="BF6" s="425"/>
      <c r="BG6" s="425"/>
      <c r="BH6" s="425"/>
      <c r="BI6" s="425"/>
      <c r="BJ6" s="425"/>
      <c r="BK6" s="425"/>
      <c r="BL6" s="425"/>
      <c r="BM6" s="425"/>
      <c r="BN6" s="425"/>
      <c r="BO6" s="425"/>
      <c r="BP6" s="425"/>
      <c r="BQ6" s="425"/>
      <c r="BR6" s="426"/>
    </row>
    <row r="7" spans="1:70" ht="20.149999999999999" customHeight="1" x14ac:dyDescent="0.2">
      <c r="A7" s="412"/>
      <c r="B7" s="413"/>
      <c r="C7" s="413"/>
      <c r="D7" s="414"/>
      <c r="E7" s="430" t="s">
        <v>124</v>
      </c>
      <c r="F7" s="431"/>
      <c r="G7" s="431"/>
      <c r="H7" s="431"/>
      <c r="I7" s="431"/>
      <c r="J7" s="432" t="s">
        <v>125</v>
      </c>
      <c r="K7" s="433"/>
      <c r="L7" s="433"/>
      <c r="M7" s="433"/>
      <c r="N7" s="433"/>
      <c r="O7" s="433"/>
      <c r="P7" s="433"/>
      <c r="Q7" s="433"/>
      <c r="R7" s="433"/>
      <c r="S7" s="433"/>
      <c r="T7" s="433"/>
      <c r="U7" s="433"/>
      <c r="V7" s="433"/>
      <c r="W7" s="433"/>
      <c r="X7" s="433"/>
      <c r="Y7" s="433"/>
      <c r="Z7" s="433"/>
      <c r="AA7" s="433"/>
      <c r="AB7" s="433"/>
      <c r="AC7" s="433"/>
      <c r="AD7" s="433"/>
      <c r="AE7" s="433"/>
      <c r="AF7" s="433"/>
      <c r="AG7" s="433"/>
      <c r="AH7" s="433"/>
      <c r="AI7" s="434"/>
      <c r="AJ7" s="486" t="s">
        <v>126</v>
      </c>
      <c r="AK7" s="451"/>
      <c r="AL7" s="446" t="s">
        <v>127</v>
      </c>
      <c r="AM7" s="446"/>
      <c r="AN7" s="446"/>
      <c r="AO7" s="446"/>
      <c r="AP7" s="446"/>
      <c r="AQ7" s="446"/>
      <c r="AR7" s="446"/>
      <c r="AS7" s="446"/>
      <c r="AT7" s="446"/>
      <c r="AU7" s="446"/>
      <c r="AV7" s="446"/>
      <c r="AW7" s="446"/>
      <c r="AX7" s="446"/>
      <c r="AY7" s="446"/>
      <c r="AZ7" s="446"/>
      <c r="BA7" s="446"/>
      <c r="BB7" s="446"/>
      <c r="BC7" s="446"/>
      <c r="BD7" s="446"/>
      <c r="BE7" s="446"/>
      <c r="BF7" s="446"/>
      <c r="BG7" s="446"/>
      <c r="BH7" s="446"/>
      <c r="BI7" s="446"/>
      <c r="BJ7" s="446"/>
      <c r="BK7" s="446"/>
      <c r="BL7" s="446"/>
      <c r="BM7" s="446"/>
      <c r="BN7" s="446"/>
      <c r="BO7" s="446"/>
      <c r="BP7" s="446"/>
      <c r="BQ7" s="446"/>
      <c r="BR7" s="447"/>
    </row>
    <row r="8" spans="1:70" ht="20.149999999999999" customHeight="1" x14ac:dyDescent="0.2">
      <c r="A8" s="412"/>
      <c r="B8" s="413"/>
      <c r="C8" s="413"/>
      <c r="D8" s="414"/>
      <c r="E8" s="441" t="s">
        <v>128</v>
      </c>
      <c r="F8" s="442"/>
      <c r="G8" s="442"/>
      <c r="H8" s="442"/>
      <c r="I8" s="442"/>
      <c r="J8" s="443"/>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5"/>
      <c r="AJ8" s="450"/>
      <c r="AK8" s="451"/>
      <c r="AL8" s="446"/>
      <c r="AM8" s="446"/>
      <c r="AN8" s="446"/>
      <c r="AO8" s="446"/>
      <c r="AP8" s="446"/>
      <c r="AQ8" s="446"/>
      <c r="AR8" s="446"/>
      <c r="AS8" s="446"/>
      <c r="AT8" s="446"/>
      <c r="AU8" s="446"/>
      <c r="AV8" s="446"/>
      <c r="AW8" s="446"/>
      <c r="AX8" s="446"/>
      <c r="AY8" s="446"/>
      <c r="AZ8" s="446"/>
      <c r="BA8" s="446"/>
      <c r="BB8" s="446"/>
      <c r="BC8" s="446"/>
      <c r="BD8" s="446"/>
      <c r="BE8" s="446"/>
      <c r="BF8" s="446"/>
      <c r="BG8" s="446"/>
      <c r="BH8" s="446"/>
      <c r="BI8" s="446"/>
      <c r="BJ8" s="446"/>
      <c r="BK8" s="446"/>
      <c r="BL8" s="446"/>
      <c r="BM8" s="446"/>
      <c r="BN8" s="446"/>
      <c r="BO8" s="446"/>
      <c r="BP8" s="446"/>
      <c r="BQ8" s="446"/>
      <c r="BR8" s="447"/>
    </row>
    <row r="9" spans="1:70" ht="20.149999999999999" customHeight="1" x14ac:dyDescent="0.2">
      <c r="A9" s="412"/>
      <c r="B9" s="413"/>
      <c r="C9" s="413"/>
      <c r="D9" s="414"/>
      <c r="E9" s="420"/>
      <c r="F9" s="421"/>
      <c r="G9" s="421"/>
      <c r="H9" s="421"/>
      <c r="I9" s="421"/>
      <c r="J9" s="438"/>
      <c r="K9" s="439"/>
      <c r="L9" s="439"/>
      <c r="M9" s="439"/>
      <c r="N9" s="439"/>
      <c r="O9" s="439"/>
      <c r="P9" s="439"/>
      <c r="Q9" s="439"/>
      <c r="R9" s="439"/>
      <c r="S9" s="439"/>
      <c r="T9" s="439"/>
      <c r="U9" s="439"/>
      <c r="V9" s="439"/>
      <c r="W9" s="439"/>
      <c r="X9" s="439"/>
      <c r="Y9" s="439"/>
      <c r="Z9" s="439"/>
      <c r="AA9" s="439"/>
      <c r="AB9" s="439"/>
      <c r="AC9" s="439"/>
      <c r="AD9" s="439"/>
      <c r="AE9" s="439"/>
      <c r="AF9" s="439"/>
      <c r="AG9" s="439"/>
      <c r="AH9" s="439"/>
      <c r="AI9" s="440"/>
      <c r="AJ9" s="450"/>
      <c r="AK9" s="451"/>
      <c r="AL9" s="446"/>
      <c r="AM9" s="446"/>
      <c r="AN9" s="446"/>
      <c r="AO9" s="446"/>
      <c r="AP9" s="446"/>
      <c r="AQ9" s="446"/>
      <c r="AR9" s="446"/>
      <c r="AS9" s="446"/>
      <c r="AT9" s="446"/>
      <c r="AU9" s="446"/>
      <c r="AV9" s="446"/>
      <c r="AW9" s="446"/>
      <c r="AX9" s="446"/>
      <c r="AY9" s="446"/>
      <c r="AZ9" s="446"/>
      <c r="BA9" s="446"/>
      <c r="BB9" s="446"/>
      <c r="BC9" s="446"/>
      <c r="BD9" s="446"/>
      <c r="BE9" s="446"/>
      <c r="BF9" s="446"/>
      <c r="BG9" s="446"/>
      <c r="BH9" s="446"/>
      <c r="BI9" s="446"/>
      <c r="BJ9" s="446"/>
      <c r="BK9" s="446"/>
      <c r="BL9" s="446"/>
      <c r="BM9" s="446"/>
      <c r="BN9" s="446"/>
      <c r="BO9" s="446"/>
      <c r="BP9" s="446"/>
      <c r="BQ9" s="446"/>
      <c r="BR9" s="447"/>
    </row>
    <row r="10" spans="1:70" ht="20.149999999999999" customHeight="1" x14ac:dyDescent="0.2">
      <c r="A10" s="412"/>
      <c r="B10" s="413"/>
      <c r="C10" s="413"/>
      <c r="D10" s="414"/>
      <c r="E10" s="422" t="s">
        <v>129</v>
      </c>
      <c r="F10" s="413"/>
      <c r="G10" s="413"/>
      <c r="H10" s="413"/>
      <c r="I10" s="413"/>
      <c r="J10" s="424"/>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6"/>
      <c r="AJ10" s="450" t="s">
        <v>130</v>
      </c>
      <c r="AK10" s="451"/>
      <c r="AL10" s="446" t="s">
        <v>131</v>
      </c>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6"/>
    </row>
    <row r="11" spans="1:70" ht="20.149999999999999" customHeight="1" thickBot="1" x14ac:dyDescent="0.25">
      <c r="A11" s="415"/>
      <c r="B11" s="416"/>
      <c r="C11" s="416"/>
      <c r="D11" s="417"/>
      <c r="E11" s="423"/>
      <c r="F11" s="416"/>
      <c r="G11" s="416"/>
      <c r="H11" s="416"/>
      <c r="I11" s="416"/>
      <c r="J11" s="427"/>
      <c r="K11" s="428"/>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I11" s="429"/>
      <c r="AJ11" s="450"/>
      <c r="AK11" s="451"/>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6"/>
    </row>
    <row r="12" spans="1:70" ht="15" customHeight="1" thickTop="1" x14ac:dyDescent="0.2">
      <c r="A12" s="487"/>
      <c r="B12" s="488"/>
      <c r="C12" s="488"/>
      <c r="D12" s="488"/>
      <c r="E12" s="488"/>
      <c r="F12" s="488"/>
      <c r="G12" s="506" t="s">
        <v>132</v>
      </c>
      <c r="H12" s="506"/>
      <c r="I12" s="506"/>
      <c r="J12" s="506"/>
      <c r="K12" s="506"/>
      <c r="L12" s="506"/>
      <c r="M12" s="506"/>
      <c r="N12" s="506"/>
      <c r="O12" s="506"/>
      <c r="P12" s="506"/>
      <c r="Q12" s="506"/>
      <c r="R12" s="506"/>
      <c r="S12" s="506"/>
      <c r="T12" s="506"/>
      <c r="U12" s="506"/>
      <c r="V12" s="506"/>
      <c r="W12" s="506"/>
      <c r="X12" s="506"/>
      <c r="Y12" s="506"/>
      <c r="Z12" s="506"/>
      <c r="AA12" s="506"/>
      <c r="AB12" s="506"/>
      <c r="AC12" s="506"/>
      <c r="AD12" s="130"/>
      <c r="AE12" s="4"/>
      <c r="AF12" s="4"/>
      <c r="AG12" s="4"/>
      <c r="AH12" s="4"/>
      <c r="AI12" s="5"/>
      <c r="AJ12" s="461" t="s">
        <v>133</v>
      </c>
      <c r="AK12" s="462"/>
      <c r="AL12" s="462"/>
      <c r="AM12" s="462"/>
      <c r="AN12" s="462"/>
      <c r="AO12" s="462"/>
      <c r="AP12" s="462"/>
      <c r="AQ12" s="462"/>
      <c r="AR12" s="462"/>
      <c r="AS12" s="462"/>
      <c r="AT12" s="462"/>
      <c r="AU12" s="462"/>
      <c r="AV12" s="462"/>
      <c r="AW12" s="462"/>
      <c r="AX12" s="462"/>
      <c r="AY12" s="462"/>
      <c r="AZ12" s="462"/>
      <c r="BA12" s="462"/>
      <c r="BB12" s="462"/>
      <c r="BC12" s="462"/>
      <c r="BD12" s="462"/>
      <c r="BE12" s="462"/>
      <c r="BF12" s="462"/>
      <c r="BG12" s="462"/>
      <c r="BH12" s="462"/>
      <c r="BI12" s="462"/>
      <c r="BJ12" s="462"/>
      <c r="BK12" s="462"/>
      <c r="BL12" s="462"/>
      <c r="BM12" s="462"/>
      <c r="BN12" s="462"/>
      <c r="BO12" s="462"/>
      <c r="BP12" s="462"/>
      <c r="BQ12" s="462"/>
      <c r="BR12" s="463"/>
    </row>
    <row r="13" spans="1:70" ht="15" customHeight="1" x14ac:dyDescent="0.2">
      <c r="A13" s="489"/>
      <c r="B13" s="490"/>
      <c r="C13" s="490"/>
      <c r="D13" s="490"/>
      <c r="E13" s="490"/>
      <c r="F13" s="490"/>
      <c r="G13" s="507"/>
      <c r="H13" s="507"/>
      <c r="I13" s="507"/>
      <c r="J13" s="507"/>
      <c r="K13" s="507"/>
      <c r="L13" s="507"/>
      <c r="M13" s="507"/>
      <c r="N13" s="507"/>
      <c r="O13" s="507"/>
      <c r="P13" s="507"/>
      <c r="Q13" s="507"/>
      <c r="R13" s="507"/>
      <c r="S13" s="507"/>
      <c r="T13" s="507"/>
      <c r="U13" s="507"/>
      <c r="V13" s="507"/>
      <c r="W13" s="507"/>
      <c r="X13" s="507"/>
      <c r="Y13" s="507"/>
      <c r="Z13" s="507"/>
      <c r="AA13" s="507"/>
      <c r="AB13" s="507"/>
      <c r="AC13" s="507"/>
      <c r="AD13" s="464" t="s">
        <v>134</v>
      </c>
      <c r="AE13" s="464"/>
      <c r="AF13" s="464"/>
      <c r="AG13" s="464" t="s">
        <v>135</v>
      </c>
      <c r="AH13" s="464"/>
      <c r="AI13" s="465"/>
      <c r="AJ13" s="406"/>
      <c r="AK13" s="407"/>
      <c r="AL13" s="407"/>
      <c r="AM13" s="407"/>
      <c r="AN13" s="407"/>
      <c r="AO13" s="407"/>
      <c r="AP13" s="407"/>
      <c r="AQ13" s="407"/>
      <c r="AR13" s="407"/>
      <c r="AS13" s="407"/>
      <c r="AT13" s="407"/>
      <c r="AU13" s="407"/>
      <c r="AV13" s="407"/>
      <c r="AW13" s="407"/>
      <c r="AX13" s="407"/>
      <c r="AY13" s="407"/>
      <c r="AZ13" s="407"/>
      <c r="BA13" s="407"/>
      <c r="BB13" s="407"/>
      <c r="BC13" s="407"/>
      <c r="BD13" s="407"/>
      <c r="BE13" s="407"/>
      <c r="BF13" s="407"/>
      <c r="BG13" s="407"/>
      <c r="BH13" s="407"/>
      <c r="BI13" s="407"/>
      <c r="BJ13" s="407"/>
      <c r="BK13" s="407"/>
      <c r="BL13" s="407"/>
      <c r="BM13" s="407"/>
      <c r="BN13" s="407"/>
      <c r="BO13" s="407"/>
      <c r="BP13" s="407"/>
      <c r="BQ13" s="407"/>
      <c r="BR13" s="408"/>
    </row>
    <row r="14" spans="1:70" ht="21.75" customHeight="1" x14ac:dyDescent="0.2">
      <c r="A14" s="491" t="s">
        <v>21</v>
      </c>
      <c r="B14" s="492"/>
      <c r="C14" s="492"/>
      <c r="D14" s="492"/>
      <c r="E14" s="121" t="s">
        <v>136</v>
      </c>
      <c r="F14" s="123" t="s">
        <v>137</v>
      </c>
      <c r="G14" s="123"/>
      <c r="H14" s="6"/>
      <c r="I14" s="6"/>
      <c r="J14" s="6"/>
      <c r="K14" s="6"/>
      <c r="L14" s="6"/>
      <c r="M14" s="6"/>
      <c r="N14" s="6"/>
      <c r="O14" s="6"/>
      <c r="P14" s="6"/>
      <c r="Q14" s="6"/>
      <c r="R14" s="6"/>
      <c r="S14" s="6"/>
      <c r="T14" s="6"/>
      <c r="U14" s="6"/>
      <c r="V14" s="6"/>
      <c r="W14" s="6"/>
      <c r="X14" s="6"/>
      <c r="Y14" s="6"/>
      <c r="Z14" s="6"/>
      <c r="AA14" s="6"/>
      <c r="AB14" s="6"/>
      <c r="AC14" s="6"/>
      <c r="AD14" s="455"/>
      <c r="AE14" s="456"/>
      <c r="AF14" s="457"/>
      <c r="AG14" s="458"/>
      <c r="AH14" s="459"/>
      <c r="AI14" s="460"/>
      <c r="AJ14" s="448" t="s">
        <v>122</v>
      </c>
      <c r="AK14" s="449"/>
      <c r="AL14" s="453" t="s">
        <v>138</v>
      </c>
      <c r="AM14" s="453"/>
      <c r="AN14" s="453"/>
      <c r="AO14" s="453"/>
      <c r="AP14" s="453"/>
      <c r="AQ14" s="453"/>
      <c r="AR14" s="453"/>
      <c r="AS14" s="453"/>
      <c r="AT14" s="453"/>
      <c r="AU14" s="453"/>
      <c r="AV14" s="453"/>
      <c r="AW14" s="453"/>
      <c r="AX14" s="453"/>
      <c r="AY14" s="453"/>
      <c r="AZ14" s="453"/>
      <c r="BA14" s="453"/>
      <c r="BB14" s="453"/>
      <c r="BC14" s="453"/>
      <c r="BD14" s="453"/>
      <c r="BE14" s="453"/>
      <c r="BF14" s="453"/>
      <c r="BG14" s="453"/>
      <c r="BH14" s="453"/>
      <c r="BI14" s="453"/>
      <c r="BJ14" s="453"/>
      <c r="BK14" s="453"/>
      <c r="BL14" s="453"/>
      <c r="BM14" s="453"/>
      <c r="BN14" s="453"/>
      <c r="BO14" s="453"/>
      <c r="BP14" s="453"/>
      <c r="BQ14" s="453"/>
      <c r="BR14" s="454"/>
    </row>
    <row r="15" spans="1:70" ht="22.5" customHeight="1" x14ac:dyDescent="0.2">
      <c r="A15" s="493"/>
      <c r="B15" s="494"/>
      <c r="C15" s="494"/>
      <c r="D15" s="494"/>
      <c r="E15" s="121" t="s">
        <v>139</v>
      </c>
      <c r="F15" s="123" t="s">
        <v>140</v>
      </c>
      <c r="G15" s="123"/>
      <c r="H15" s="6"/>
      <c r="I15" s="6"/>
      <c r="J15" s="6"/>
      <c r="K15" s="6"/>
      <c r="L15" s="6"/>
      <c r="M15" s="6"/>
      <c r="N15" s="6"/>
      <c r="O15" s="6"/>
      <c r="P15" s="6"/>
      <c r="Q15" s="6"/>
      <c r="R15" s="6"/>
      <c r="S15" s="6"/>
      <c r="T15" s="6"/>
      <c r="U15" s="6"/>
      <c r="V15" s="6"/>
      <c r="W15" s="6"/>
      <c r="X15" s="6"/>
      <c r="Y15" s="6"/>
      <c r="Z15" s="6"/>
      <c r="AA15" s="6"/>
      <c r="AB15" s="6"/>
      <c r="AC15" s="6"/>
      <c r="AD15" s="455"/>
      <c r="AE15" s="456"/>
      <c r="AF15" s="457"/>
      <c r="AG15" s="458"/>
      <c r="AH15" s="459"/>
      <c r="AI15" s="460"/>
      <c r="AJ15" s="450"/>
      <c r="AK15" s="451"/>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6"/>
    </row>
    <row r="16" spans="1:70" ht="22.5" customHeight="1" x14ac:dyDescent="0.2">
      <c r="A16" s="493"/>
      <c r="B16" s="494"/>
      <c r="C16" s="494"/>
      <c r="D16" s="494"/>
      <c r="E16" s="121" t="s">
        <v>141</v>
      </c>
      <c r="F16" s="123" t="s">
        <v>142</v>
      </c>
      <c r="G16" s="123"/>
      <c r="H16" s="6"/>
      <c r="I16" s="6"/>
      <c r="J16" s="6"/>
      <c r="K16" s="6"/>
      <c r="L16" s="6"/>
      <c r="M16" s="6"/>
      <c r="N16" s="6"/>
      <c r="O16" s="6"/>
      <c r="P16" s="6"/>
      <c r="Q16" s="6"/>
      <c r="R16" s="6"/>
      <c r="S16" s="6"/>
      <c r="T16" s="6"/>
      <c r="U16" s="6"/>
      <c r="V16" s="6"/>
      <c r="W16" s="6"/>
      <c r="X16" s="6"/>
      <c r="Y16" s="6"/>
      <c r="Z16" s="6"/>
      <c r="AA16" s="6"/>
      <c r="AB16" s="6"/>
      <c r="AC16" s="6"/>
      <c r="AD16" s="455"/>
      <c r="AE16" s="456"/>
      <c r="AF16" s="457"/>
      <c r="AG16" s="458"/>
      <c r="AH16" s="459"/>
      <c r="AI16" s="460"/>
      <c r="AJ16" s="450" t="s">
        <v>143</v>
      </c>
      <c r="AK16" s="451"/>
      <c r="AL16" s="425" t="s">
        <v>144</v>
      </c>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6"/>
    </row>
    <row r="17" spans="1:70" ht="22.5" customHeight="1" x14ac:dyDescent="0.2">
      <c r="A17" s="493"/>
      <c r="B17" s="494"/>
      <c r="C17" s="494"/>
      <c r="D17" s="494"/>
      <c r="E17" s="121" t="s">
        <v>145</v>
      </c>
      <c r="F17" s="123" t="s">
        <v>146</v>
      </c>
      <c r="G17" s="123"/>
      <c r="H17" s="7"/>
      <c r="I17" s="7"/>
      <c r="J17" s="7"/>
      <c r="K17" s="7"/>
      <c r="L17" s="7"/>
      <c r="M17" s="122"/>
      <c r="N17" s="122"/>
      <c r="O17" s="122"/>
      <c r="P17" s="122"/>
      <c r="Q17" s="122"/>
      <c r="R17" s="122"/>
      <c r="S17" s="122"/>
      <c r="T17" s="122"/>
      <c r="U17" s="122"/>
      <c r="V17" s="122"/>
      <c r="W17" s="122"/>
      <c r="X17" s="122"/>
      <c r="Y17" s="122"/>
      <c r="Z17" s="122"/>
      <c r="AA17" s="122"/>
      <c r="AB17" s="122"/>
      <c r="AC17" s="122"/>
      <c r="AD17" s="455"/>
      <c r="AE17" s="456"/>
      <c r="AF17" s="457"/>
      <c r="AG17" s="458"/>
      <c r="AH17" s="459"/>
      <c r="AI17" s="460"/>
      <c r="AJ17" s="450"/>
      <c r="AK17" s="451"/>
      <c r="AL17" s="425"/>
      <c r="AM17" s="425"/>
      <c r="AN17" s="425"/>
      <c r="AO17" s="425"/>
      <c r="AP17" s="425"/>
      <c r="AQ17" s="425"/>
      <c r="AR17" s="425"/>
      <c r="AS17" s="425"/>
      <c r="AT17" s="425"/>
      <c r="AU17" s="425"/>
      <c r="AV17" s="425"/>
      <c r="AW17" s="425"/>
      <c r="AX17" s="425"/>
      <c r="AY17" s="425"/>
      <c r="AZ17" s="425"/>
      <c r="BA17" s="425"/>
      <c r="BB17" s="425"/>
      <c r="BC17" s="425"/>
      <c r="BD17" s="425"/>
      <c r="BE17" s="425"/>
      <c r="BF17" s="425"/>
      <c r="BG17" s="425"/>
      <c r="BH17" s="425"/>
      <c r="BI17" s="425"/>
      <c r="BJ17" s="425"/>
      <c r="BK17" s="425"/>
      <c r="BL17" s="425"/>
      <c r="BM17" s="425"/>
      <c r="BN17" s="425"/>
      <c r="BO17" s="425"/>
      <c r="BP17" s="425"/>
      <c r="BQ17" s="425"/>
      <c r="BR17" s="426"/>
    </row>
    <row r="18" spans="1:70" ht="22.5" customHeight="1" x14ac:dyDescent="0.2">
      <c r="A18" s="493"/>
      <c r="B18" s="494"/>
      <c r="C18" s="494"/>
      <c r="D18" s="494"/>
      <c r="E18" s="121" t="s">
        <v>147</v>
      </c>
      <c r="F18" s="123" t="s">
        <v>148</v>
      </c>
      <c r="G18" s="123"/>
      <c r="H18" s="7"/>
      <c r="I18" s="7"/>
      <c r="J18" s="7"/>
      <c r="K18" s="7"/>
      <c r="L18" s="7"/>
      <c r="M18" s="122"/>
      <c r="N18" s="122"/>
      <c r="O18" s="122"/>
      <c r="P18" s="122"/>
      <c r="Q18" s="122"/>
      <c r="R18" s="122"/>
      <c r="S18" s="122"/>
      <c r="T18" s="122"/>
      <c r="U18" s="122"/>
      <c r="V18" s="122"/>
      <c r="W18" s="122"/>
      <c r="X18" s="122"/>
      <c r="Y18" s="122"/>
      <c r="Z18" s="122"/>
      <c r="AA18" s="122"/>
      <c r="AB18" s="122"/>
      <c r="AC18" s="122"/>
      <c r="AD18" s="455"/>
      <c r="AE18" s="456"/>
      <c r="AF18" s="457"/>
      <c r="AG18" s="458"/>
      <c r="AH18" s="459"/>
      <c r="AI18" s="460"/>
      <c r="AJ18" s="16"/>
      <c r="BR18" s="17"/>
    </row>
    <row r="19" spans="1:70" ht="22.5" customHeight="1" x14ac:dyDescent="0.2">
      <c r="A19" s="493"/>
      <c r="B19" s="494"/>
      <c r="C19" s="494"/>
      <c r="D19" s="494"/>
      <c r="E19" s="121" t="s">
        <v>149</v>
      </c>
      <c r="F19" s="123" t="s">
        <v>150</v>
      </c>
      <c r="G19" s="123"/>
      <c r="H19" s="7"/>
      <c r="I19" s="7"/>
      <c r="J19" s="7"/>
      <c r="K19" s="7"/>
      <c r="L19" s="7"/>
      <c r="M19" s="122"/>
      <c r="N19" s="122"/>
      <c r="O19" s="122"/>
      <c r="P19" s="122"/>
      <c r="Q19" s="122"/>
      <c r="R19" s="122"/>
      <c r="S19" s="122"/>
      <c r="T19" s="122"/>
      <c r="U19" s="122"/>
      <c r="V19" s="122"/>
      <c r="W19" s="122"/>
      <c r="X19" s="122"/>
      <c r="Y19" s="122"/>
      <c r="Z19" s="122"/>
      <c r="AA19" s="122"/>
      <c r="AB19" s="122"/>
      <c r="AC19" s="122"/>
      <c r="AD19" s="455"/>
      <c r="AE19" s="456"/>
      <c r="AF19" s="457"/>
      <c r="AG19" s="458"/>
      <c r="AH19" s="459"/>
      <c r="AI19" s="460"/>
      <c r="AJ19" s="16"/>
      <c r="BR19" s="17"/>
    </row>
    <row r="20" spans="1:70" ht="22.5" customHeight="1" x14ac:dyDescent="0.2">
      <c r="A20" s="493"/>
      <c r="B20" s="494"/>
      <c r="C20" s="494"/>
      <c r="D20" s="494"/>
      <c r="E20" s="495" t="s">
        <v>151</v>
      </c>
      <c r="F20" s="6" t="s">
        <v>152</v>
      </c>
      <c r="G20" s="6"/>
      <c r="H20" s="7"/>
      <c r="I20" s="7"/>
      <c r="J20" s="7"/>
      <c r="K20" s="7"/>
      <c r="L20" s="7"/>
      <c r="M20" s="122"/>
      <c r="N20" s="122"/>
      <c r="O20" s="122"/>
      <c r="P20" s="122"/>
      <c r="Q20" s="122"/>
      <c r="R20" s="122"/>
      <c r="S20" s="122"/>
      <c r="T20" s="122"/>
      <c r="U20" s="122"/>
      <c r="V20" s="122"/>
      <c r="W20" s="122"/>
      <c r="X20" s="122"/>
      <c r="Y20" s="122"/>
      <c r="Z20" s="122"/>
      <c r="AA20" s="122"/>
      <c r="AB20" s="122"/>
      <c r="AC20" s="122"/>
      <c r="AD20" s="455"/>
      <c r="AE20" s="456"/>
      <c r="AF20" s="457"/>
      <c r="AG20" s="458"/>
      <c r="AH20" s="459"/>
      <c r="AI20" s="460"/>
      <c r="AJ20" s="16"/>
      <c r="BR20" s="17"/>
    </row>
    <row r="21" spans="1:70" ht="22.5" customHeight="1" thickBot="1" x14ac:dyDescent="0.25">
      <c r="A21" s="493"/>
      <c r="B21" s="494"/>
      <c r="C21" s="494"/>
      <c r="D21" s="494"/>
      <c r="E21" s="496"/>
      <c r="F21" s="19" t="s">
        <v>153</v>
      </c>
      <c r="G21" s="19"/>
      <c r="H21" s="131"/>
      <c r="I21" s="7"/>
      <c r="J21" s="7"/>
      <c r="K21" s="7"/>
      <c r="L21" s="7"/>
      <c r="M21" s="122"/>
      <c r="N21" s="122"/>
      <c r="O21" s="122"/>
      <c r="P21" s="122"/>
      <c r="Q21" s="122"/>
      <c r="R21" s="122"/>
      <c r="S21" s="122"/>
      <c r="T21" s="122"/>
      <c r="U21" s="122"/>
      <c r="V21" s="122"/>
      <c r="W21" s="122"/>
      <c r="X21" s="122"/>
      <c r="Y21" s="122"/>
      <c r="Z21" s="122"/>
      <c r="AA21" s="122"/>
      <c r="AB21" s="122"/>
      <c r="AC21" s="122"/>
      <c r="AD21" s="455"/>
      <c r="AE21" s="456"/>
      <c r="AF21" s="457"/>
      <c r="AG21" s="458"/>
      <c r="AH21" s="459"/>
      <c r="AI21" s="460"/>
      <c r="AJ21" s="18"/>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20"/>
    </row>
    <row r="22" spans="1:70" ht="15" customHeight="1" thickTop="1" thickBot="1" x14ac:dyDescent="0.25">
      <c r="A22" s="480" t="s">
        <v>154</v>
      </c>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2"/>
      <c r="AJ22" s="461" t="s">
        <v>155</v>
      </c>
      <c r="AK22" s="462"/>
      <c r="AL22" s="462"/>
      <c r="AM22" s="462"/>
      <c r="AN22" s="462"/>
      <c r="AO22" s="462"/>
      <c r="AP22" s="462"/>
      <c r="AQ22" s="462"/>
      <c r="AR22" s="462"/>
      <c r="AS22" s="462"/>
      <c r="AT22" s="462"/>
      <c r="AU22" s="462"/>
      <c r="AV22" s="462"/>
      <c r="AW22" s="462"/>
      <c r="AX22" s="462"/>
      <c r="AY22" s="462"/>
      <c r="AZ22" s="462"/>
      <c r="BA22" s="462"/>
      <c r="BB22" s="462"/>
      <c r="BC22" s="462"/>
      <c r="BD22" s="462"/>
      <c r="BE22" s="462"/>
      <c r="BF22" s="462"/>
      <c r="BG22" s="462"/>
      <c r="BH22" s="462"/>
      <c r="BI22" s="462"/>
      <c r="BJ22" s="462"/>
      <c r="BK22" s="462"/>
      <c r="BL22" s="462"/>
      <c r="BM22" s="462"/>
      <c r="BN22" s="462"/>
      <c r="BO22" s="462"/>
      <c r="BP22" s="462"/>
      <c r="BQ22" s="462"/>
      <c r="BR22" s="463"/>
    </row>
    <row r="23" spans="1:70" ht="15" customHeight="1" thickTop="1" x14ac:dyDescent="0.2">
      <c r="A23" s="483"/>
      <c r="B23" s="484"/>
      <c r="C23" s="484"/>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5"/>
      <c r="AJ23" s="406"/>
      <c r="AK23" s="407"/>
      <c r="AL23" s="407"/>
      <c r="AM23" s="407"/>
      <c r="AN23" s="407"/>
      <c r="AO23" s="407"/>
      <c r="AP23" s="407"/>
      <c r="AQ23" s="407"/>
      <c r="AR23" s="407"/>
      <c r="AS23" s="407"/>
      <c r="AT23" s="407"/>
      <c r="AU23" s="407"/>
      <c r="AV23" s="407"/>
      <c r="AW23" s="407"/>
      <c r="AX23" s="407"/>
      <c r="AY23" s="407"/>
      <c r="AZ23" s="407"/>
      <c r="BA23" s="407"/>
      <c r="BB23" s="407"/>
      <c r="BC23" s="407"/>
      <c r="BD23" s="407"/>
      <c r="BE23" s="407"/>
      <c r="BF23" s="407"/>
      <c r="BG23" s="407"/>
      <c r="BH23" s="407"/>
      <c r="BI23" s="407"/>
      <c r="BJ23" s="407"/>
      <c r="BK23" s="407"/>
      <c r="BL23" s="407"/>
      <c r="BM23" s="407"/>
      <c r="BN23" s="407"/>
      <c r="BO23" s="407"/>
      <c r="BP23" s="407"/>
      <c r="BQ23" s="407"/>
      <c r="BR23" s="408"/>
    </row>
    <row r="24" spans="1:70" ht="20.149999999999999" customHeight="1" x14ac:dyDescent="0.2">
      <c r="A24" s="491" t="s">
        <v>34</v>
      </c>
      <c r="B24" s="492"/>
      <c r="C24" s="492"/>
      <c r="D24" s="497"/>
      <c r="E24" s="502" t="s">
        <v>156</v>
      </c>
      <c r="F24" s="503"/>
      <c r="G24" s="503"/>
      <c r="H24" s="503"/>
      <c r="I24" s="503"/>
      <c r="J24" s="469"/>
      <c r="K24" s="470"/>
      <c r="L24" s="470"/>
      <c r="M24" s="470"/>
      <c r="N24" s="470"/>
      <c r="O24" s="470"/>
      <c r="P24" s="470"/>
      <c r="Q24" s="470"/>
      <c r="R24" s="470"/>
      <c r="S24" s="470"/>
      <c r="T24" s="470"/>
      <c r="U24" s="470"/>
      <c r="V24" s="470"/>
      <c r="W24" s="470"/>
      <c r="X24" s="470"/>
      <c r="Y24" s="470"/>
      <c r="Z24" s="470"/>
      <c r="AA24" s="470"/>
      <c r="AB24" s="470"/>
      <c r="AC24" s="470"/>
      <c r="AD24" s="470"/>
      <c r="AE24" s="470"/>
      <c r="AF24" s="470"/>
      <c r="AG24" s="470"/>
      <c r="AH24" s="470"/>
      <c r="AI24" s="471"/>
      <c r="AJ24" s="21"/>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3"/>
    </row>
    <row r="25" spans="1:70" ht="20.149999999999999" customHeight="1" x14ac:dyDescent="0.2">
      <c r="A25" s="493"/>
      <c r="B25" s="494"/>
      <c r="C25" s="494"/>
      <c r="D25" s="498"/>
      <c r="E25" s="422" t="s">
        <v>157</v>
      </c>
      <c r="F25" s="413"/>
      <c r="G25" s="413"/>
      <c r="H25" s="413"/>
      <c r="I25" s="413"/>
      <c r="J25" s="424"/>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6"/>
      <c r="AJ25" s="16"/>
      <c r="BR25" s="17"/>
    </row>
    <row r="26" spans="1:70" ht="20.149999999999999" customHeight="1" x14ac:dyDescent="0.2">
      <c r="A26" s="493"/>
      <c r="B26" s="494"/>
      <c r="C26" s="494"/>
      <c r="D26" s="498"/>
      <c r="E26" s="422"/>
      <c r="F26" s="413"/>
      <c r="G26" s="413"/>
      <c r="H26" s="413"/>
      <c r="I26" s="413"/>
      <c r="J26" s="424"/>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6"/>
      <c r="AJ26" s="16"/>
      <c r="BR26" s="17"/>
    </row>
    <row r="27" spans="1:70" ht="20.149999999999999" customHeight="1" thickBot="1" x14ac:dyDescent="0.25">
      <c r="A27" s="499"/>
      <c r="B27" s="500"/>
      <c r="C27" s="500"/>
      <c r="D27" s="501"/>
      <c r="E27" s="504"/>
      <c r="F27" s="505"/>
      <c r="G27" s="505"/>
      <c r="H27" s="505"/>
      <c r="I27" s="505"/>
      <c r="J27" s="472"/>
      <c r="K27" s="473"/>
      <c r="L27" s="473"/>
      <c r="M27" s="473"/>
      <c r="N27" s="473"/>
      <c r="O27" s="473"/>
      <c r="P27" s="473"/>
      <c r="Q27" s="473"/>
      <c r="R27" s="473"/>
      <c r="S27" s="473"/>
      <c r="T27" s="473"/>
      <c r="U27" s="473"/>
      <c r="V27" s="473"/>
      <c r="W27" s="473"/>
      <c r="X27" s="473"/>
      <c r="Y27" s="473"/>
      <c r="Z27" s="473"/>
      <c r="AA27" s="473"/>
      <c r="AB27" s="473"/>
      <c r="AC27" s="473"/>
      <c r="AD27" s="473"/>
      <c r="AE27" s="473"/>
      <c r="AF27" s="473"/>
      <c r="AG27" s="473"/>
      <c r="AH27" s="473"/>
      <c r="AI27" s="474"/>
      <c r="AJ27" s="133"/>
      <c r="AK27" s="134"/>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6"/>
    </row>
    <row r="28" spans="1:70" ht="15" customHeight="1" x14ac:dyDescent="0.2"/>
    <row r="29" spans="1:70" ht="15" customHeight="1" x14ac:dyDescent="0.2"/>
    <row r="30" spans="1:70" ht="15" customHeight="1" x14ac:dyDescent="0.2"/>
    <row r="31" spans="1:70" ht="15" customHeight="1" x14ac:dyDescent="0.2"/>
    <row r="32" spans="1:7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7" ht="15" customHeight="1" x14ac:dyDescent="0.2"/>
    <row r="48" ht="15" customHeight="1" x14ac:dyDescent="0.2"/>
    <row r="50" spans="1:35" ht="18"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spans="1:35" ht="18" customHeight="1"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row>
    <row r="52" spans="1:35" ht="18" customHeight="1" x14ac:dyDescent="0.2">
      <c r="A52" s="3"/>
      <c r="B52" s="8"/>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ht="18" customHeight="1" x14ac:dyDescent="0.2">
      <c r="A53" s="8"/>
      <c r="B53" s="8"/>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ht="18" customHeight="1" x14ac:dyDescent="0.2">
      <c r="A54" s="8"/>
      <c r="B54" s="8"/>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ht="18" customHeight="1" x14ac:dyDescent="0.2">
      <c r="A55" s="3"/>
      <c r="B55" s="8"/>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94" spans="5:35" ht="15" customHeight="1" x14ac:dyDescent="0.2">
      <c r="E94" s="12"/>
      <c r="F94" s="12"/>
      <c r="G94" s="12"/>
      <c r="H94" s="12"/>
      <c r="I94" s="12"/>
      <c r="J94" s="12"/>
      <c r="K94" s="12"/>
      <c r="L94" s="12"/>
      <c r="M94" s="12"/>
      <c r="N94" s="12"/>
      <c r="O94" s="12"/>
      <c r="P94" s="13"/>
      <c r="Q94" s="13"/>
      <c r="R94" s="13"/>
      <c r="S94" s="13"/>
      <c r="T94" s="476"/>
      <c r="U94" s="476"/>
      <c r="V94" s="476"/>
      <c r="W94" s="476"/>
      <c r="X94" s="476"/>
      <c r="Y94" s="476"/>
      <c r="Z94" s="466"/>
      <c r="AA94" s="466"/>
      <c r="AB94" s="466"/>
      <c r="AC94" s="466"/>
      <c r="AD94" s="466"/>
      <c r="AE94" s="466"/>
      <c r="AF94" s="466"/>
      <c r="AG94" s="466"/>
      <c r="AH94" s="468"/>
      <c r="AI94" s="468"/>
    </row>
    <row r="95" spans="5:35" ht="15" customHeight="1" x14ac:dyDescent="0.2">
      <c r="E95" s="12"/>
      <c r="F95" s="12"/>
      <c r="G95" s="12"/>
      <c r="H95" s="12"/>
      <c r="I95" s="12"/>
      <c r="J95" s="12"/>
      <c r="K95" s="12"/>
      <c r="L95" s="12"/>
      <c r="M95" s="12"/>
      <c r="N95" s="12"/>
      <c r="O95" s="12"/>
      <c r="P95" s="13"/>
      <c r="Q95" s="13"/>
      <c r="R95" s="13"/>
      <c r="S95" s="13"/>
      <c r="T95" s="467"/>
      <c r="U95" s="467"/>
      <c r="V95" s="467"/>
      <c r="W95" s="467"/>
      <c r="X95" s="467"/>
      <c r="Y95" s="467"/>
      <c r="Z95" s="466"/>
      <c r="AA95" s="466"/>
      <c r="AB95" s="466"/>
      <c r="AC95" s="466"/>
      <c r="AD95" s="466"/>
      <c r="AE95" s="466"/>
      <c r="AF95" s="466"/>
      <c r="AG95" s="466"/>
      <c r="AH95" s="468"/>
      <c r="AI95" s="468"/>
    </row>
    <row r="96" spans="5:35" ht="15" customHeight="1" x14ac:dyDescent="0.2">
      <c r="E96" s="12"/>
      <c r="F96" s="12"/>
      <c r="G96" s="12"/>
      <c r="H96" s="12"/>
      <c r="I96" s="12"/>
      <c r="J96" s="12"/>
      <c r="K96" s="12"/>
      <c r="L96" s="12"/>
      <c r="M96" s="12"/>
      <c r="N96" s="12"/>
      <c r="O96" s="14"/>
      <c r="P96" s="13"/>
      <c r="Q96" s="13"/>
      <c r="R96" s="13"/>
      <c r="S96" s="14"/>
      <c r="T96" s="475"/>
      <c r="U96" s="475"/>
      <c r="V96" s="475"/>
      <c r="W96" s="475"/>
      <c r="X96" s="475"/>
      <c r="Y96" s="475"/>
      <c r="Z96" s="466"/>
      <c r="AA96" s="466"/>
      <c r="AB96" s="466"/>
      <c r="AC96" s="466"/>
      <c r="AD96" s="466"/>
      <c r="AE96" s="466"/>
      <c r="AF96" s="466"/>
      <c r="AG96" s="466"/>
      <c r="AH96" s="468"/>
      <c r="AI96" s="468"/>
    </row>
    <row r="97" spans="5:35" ht="15" customHeight="1" x14ac:dyDescent="0.2">
      <c r="E97" s="12"/>
      <c r="F97" s="12"/>
      <c r="G97" s="12"/>
      <c r="H97" s="12"/>
      <c r="I97" s="12"/>
      <c r="J97" s="12"/>
      <c r="K97" s="12"/>
      <c r="L97" s="12"/>
      <c r="M97" s="12"/>
      <c r="N97" s="12"/>
      <c r="O97" s="12"/>
      <c r="P97" s="13"/>
      <c r="Q97" s="13"/>
      <c r="R97" s="13"/>
      <c r="S97" s="13"/>
      <c r="T97" s="476"/>
      <c r="U97" s="476"/>
      <c r="V97" s="476"/>
      <c r="W97" s="476"/>
      <c r="X97" s="476"/>
      <c r="Y97" s="476"/>
      <c r="Z97" s="466"/>
      <c r="AA97" s="466"/>
      <c r="AB97" s="466"/>
      <c r="AC97" s="466"/>
      <c r="AD97" s="466"/>
      <c r="AE97" s="466"/>
      <c r="AF97" s="466"/>
      <c r="AG97" s="466"/>
      <c r="AH97" s="468"/>
      <c r="AI97" s="468"/>
    </row>
    <row r="98" spans="5:35" ht="15" customHeight="1" x14ac:dyDescent="0.2">
      <c r="E98" s="12"/>
      <c r="F98" s="12"/>
      <c r="G98" s="12"/>
      <c r="H98" s="12"/>
      <c r="I98" s="12"/>
      <c r="J98" s="12"/>
      <c r="K98" s="12"/>
      <c r="L98" s="12"/>
      <c r="M98" s="12"/>
      <c r="N98" s="12"/>
      <c r="O98" s="12"/>
      <c r="P98" s="13"/>
      <c r="Q98" s="13"/>
      <c r="R98" s="13"/>
      <c r="S98" s="13"/>
      <c r="T98" s="467"/>
      <c r="U98" s="467"/>
      <c r="V98" s="467"/>
      <c r="W98" s="467"/>
      <c r="X98" s="467"/>
      <c r="Y98" s="467"/>
      <c r="Z98" s="466"/>
      <c r="AA98" s="466"/>
      <c r="AB98" s="466"/>
      <c r="AC98" s="466"/>
      <c r="AD98" s="466"/>
      <c r="AE98" s="466"/>
      <c r="AF98" s="466"/>
      <c r="AG98" s="466"/>
      <c r="AH98" s="468"/>
      <c r="AI98" s="468"/>
    </row>
    <row r="99" spans="5:35" ht="15" customHeight="1" x14ac:dyDescent="0.2">
      <c r="E99" s="12"/>
      <c r="F99" s="12"/>
      <c r="G99" s="12"/>
      <c r="H99" s="12"/>
      <c r="I99" s="12"/>
      <c r="J99" s="12"/>
      <c r="K99" s="12"/>
      <c r="L99" s="12"/>
      <c r="M99" s="12"/>
      <c r="N99" s="12"/>
      <c r="O99" s="14"/>
      <c r="P99" s="13"/>
      <c r="Q99" s="13"/>
      <c r="R99" s="13"/>
      <c r="S99" s="14"/>
      <c r="T99" s="475"/>
      <c r="U99" s="475"/>
      <c r="V99" s="475"/>
      <c r="W99" s="475"/>
      <c r="X99" s="475"/>
      <c r="Y99" s="475"/>
      <c r="Z99" s="466"/>
      <c r="AA99" s="466"/>
      <c r="AB99" s="466"/>
      <c r="AC99" s="466"/>
      <c r="AD99" s="466"/>
      <c r="AE99" s="466"/>
      <c r="AF99" s="466"/>
      <c r="AG99" s="466"/>
      <c r="AH99" s="468"/>
      <c r="AI99" s="468"/>
    </row>
    <row r="100" spans="5:35" ht="15" customHeight="1" x14ac:dyDescent="0.2">
      <c r="E100" s="12"/>
      <c r="F100" s="12"/>
      <c r="G100" s="12"/>
      <c r="H100" s="12"/>
      <c r="I100" s="12"/>
      <c r="J100" s="12"/>
      <c r="K100" s="12"/>
      <c r="L100" s="12"/>
      <c r="M100" s="12"/>
      <c r="N100" s="12"/>
      <c r="O100" s="12"/>
      <c r="P100" s="13"/>
      <c r="Q100" s="13"/>
      <c r="R100" s="13"/>
      <c r="S100" s="13"/>
      <c r="T100" s="476"/>
      <c r="U100" s="476"/>
      <c r="V100" s="476"/>
      <c r="W100" s="476"/>
      <c r="X100" s="476"/>
      <c r="Y100" s="476"/>
      <c r="Z100" s="466"/>
      <c r="AA100" s="466"/>
      <c r="AB100" s="466"/>
      <c r="AC100" s="466"/>
      <c r="AD100" s="466"/>
      <c r="AE100" s="466"/>
      <c r="AF100" s="466"/>
      <c r="AG100" s="466"/>
      <c r="AH100" s="468"/>
      <c r="AI100" s="468"/>
    </row>
    <row r="101" spans="5:35" ht="15" customHeight="1" x14ac:dyDescent="0.2">
      <c r="E101" s="12"/>
      <c r="F101" s="12"/>
      <c r="G101" s="12"/>
      <c r="H101" s="12"/>
      <c r="I101" s="12"/>
      <c r="J101" s="12"/>
      <c r="K101" s="12"/>
      <c r="L101" s="12"/>
      <c r="M101" s="12"/>
      <c r="N101" s="12"/>
      <c r="O101" s="12"/>
      <c r="P101" s="13"/>
      <c r="Q101" s="13"/>
      <c r="R101" s="13"/>
      <c r="S101" s="13"/>
      <c r="T101" s="467"/>
      <c r="U101" s="467"/>
      <c r="V101" s="467"/>
      <c r="W101" s="467"/>
      <c r="X101" s="467"/>
      <c r="Y101" s="467"/>
      <c r="Z101" s="466"/>
      <c r="AA101" s="466"/>
      <c r="AB101" s="466"/>
      <c r="AC101" s="466"/>
      <c r="AD101" s="466"/>
      <c r="AE101" s="466"/>
      <c r="AF101" s="466"/>
      <c r="AG101" s="466"/>
      <c r="AH101" s="468"/>
      <c r="AI101" s="468"/>
    </row>
    <row r="102" spans="5:35" ht="15" customHeight="1" x14ac:dyDescent="0.2">
      <c r="E102" s="12"/>
      <c r="F102" s="12"/>
      <c r="G102" s="12"/>
      <c r="H102" s="12"/>
      <c r="I102" s="12"/>
      <c r="J102" s="12"/>
      <c r="K102" s="12"/>
      <c r="L102" s="12"/>
      <c r="M102" s="12"/>
      <c r="N102" s="12"/>
      <c r="O102" s="14"/>
      <c r="P102" s="13"/>
      <c r="Q102" s="13"/>
      <c r="R102" s="13"/>
      <c r="S102" s="14"/>
      <c r="T102" s="475"/>
      <c r="U102" s="475"/>
      <c r="V102" s="475"/>
      <c r="W102" s="475"/>
      <c r="X102" s="475"/>
      <c r="Y102" s="475"/>
      <c r="Z102" s="466"/>
      <c r="AA102" s="466"/>
      <c r="AB102" s="466"/>
      <c r="AC102" s="466"/>
      <c r="AD102" s="466"/>
      <c r="AE102" s="466"/>
      <c r="AF102" s="466"/>
      <c r="AG102" s="466"/>
      <c r="AH102" s="468"/>
      <c r="AI102" s="468"/>
    </row>
    <row r="103" spans="5:35" ht="15" customHeight="1" x14ac:dyDescent="0.2">
      <c r="E103" s="12"/>
      <c r="F103" s="12"/>
      <c r="G103" s="12"/>
      <c r="H103" s="12"/>
      <c r="I103" s="12"/>
      <c r="J103" s="12"/>
      <c r="K103" s="12"/>
      <c r="L103" s="12"/>
      <c r="M103" s="12"/>
      <c r="N103" s="12"/>
      <c r="O103" s="12"/>
      <c r="P103" s="13"/>
      <c r="Q103" s="13"/>
      <c r="R103" s="13"/>
      <c r="S103" s="13"/>
      <c r="T103" s="476"/>
      <c r="U103" s="476"/>
      <c r="V103" s="476"/>
      <c r="W103" s="476"/>
      <c r="X103" s="476"/>
      <c r="Y103" s="476"/>
      <c r="Z103" s="466"/>
      <c r="AA103" s="466"/>
      <c r="AB103" s="466"/>
      <c r="AC103" s="466"/>
      <c r="AD103" s="466"/>
      <c r="AE103" s="466"/>
      <c r="AF103" s="466"/>
      <c r="AG103" s="466"/>
      <c r="AH103" s="468"/>
      <c r="AI103" s="468"/>
    </row>
    <row r="104" spans="5:35" ht="15" customHeight="1" x14ac:dyDescent="0.2">
      <c r="E104" s="12"/>
      <c r="F104" s="12"/>
      <c r="G104" s="12"/>
      <c r="H104" s="12"/>
      <c r="I104" s="12"/>
      <c r="J104" s="12"/>
      <c r="K104" s="12"/>
      <c r="L104" s="12"/>
      <c r="M104" s="12"/>
      <c r="N104" s="12"/>
      <c r="O104" s="12"/>
      <c r="P104" s="13"/>
      <c r="Q104" s="13"/>
      <c r="R104" s="13"/>
      <c r="S104" s="13"/>
      <c r="T104" s="467"/>
      <c r="U104" s="467"/>
      <c r="V104" s="467"/>
      <c r="W104" s="467"/>
      <c r="X104" s="467"/>
      <c r="Y104" s="467"/>
      <c r="Z104" s="466"/>
      <c r="AA104" s="466"/>
      <c r="AB104" s="466"/>
      <c r="AC104" s="466"/>
      <c r="AD104" s="466"/>
      <c r="AE104" s="466"/>
      <c r="AF104" s="466"/>
      <c r="AG104" s="466"/>
      <c r="AH104" s="468"/>
      <c r="AI104" s="468"/>
    </row>
    <row r="105" spans="5:35" ht="15" customHeight="1" x14ac:dyDescent="0.2">
      <c r="E105" s="12"/>
      <c r="F105" s="12"/>
      <c r="G105" s="12"/>
      <c r="H105" s="12"/>
      <c r="I105" s="12"/>
      <c r="J105" s="12"/>
      <c r="K105" s="12"/>
      <c r="L105" s="12"/>
      <c r="M105" s="12"/>
      <c r="N105" s="12"/>
      <c r="O105" s="14"/>
      <c r="P105" s="13"/>
      <c r="Q105" s="13"/>
      <c r="R105" s="13"/>
      <c r="S105" s="14"/>
      <c r="T105" s="475"/>
      <c r="U105" s="475"/>
      <c r="V105" s="475"/>
      <c r="W105" s="475"/>
      <c r="X105" s="475"/>
      <c r="Y105" s="475"/>
      <c r="Z105" s="466"/>
      <c r="AA105" s="466"/>
      <c r="AB105" s="466"/>
      <c r="AC105" s="466"/>
      <c r="AD105" s="466"/>
      <c r="AE105" s="466"/>
      <c r="AF105" s="466"/>
      <c r="AG105" s="466"/>
      <c r="AH105" s="468"/>
      <c r="AI105" s="468"/>
    </row>
  </sheetData>
  <sheetProtection selectLockedCells="1"/>
  <mergeCells count="90">
    <mergeCell ref="A12:F13"/>
    <mergeCell ref="A14:D21"/>
    <mergeCell ref="E20:E21"/>
    <mergeCell ref="A24:D27"/>
    <mergeCell ref="E24:I24"/>
    <mergeCell ref="E25:I27"/>
    <mergeCell ref="G12:AC13"/>
    <mergeCell ref="AH103:AI105"/>
    <mergeCell ref="T104:V104"/>
    <mergeCell ref="W104:Y104"/>
    <mergeCell ref="AJ16:AK17"/>
    <mergeCell ref="W105:Y105"/>
    <mergeCell ref="T100:V100"/>
    <mergeCell ref="W100:Y100"/>
    <mergeCell ref="Z100:AC102"/>
    <mergeCell ref="AH100:AI102"/>
    <mergeCell ref="T101:V101"/>
    <mergeCell ref="W101:Y101"/>
    <mergeCell ref="T102:V102"/>
    <mergeCell ref="W102:Y102"/>
    <mergeCell ref="AD97:AG99"/>
    <mergeCell ref="AH97:AI99"/>
    <mergeCell ref="T98:V98"/>
    <mergeCell ref="T105:V105"/>
    <mergeCell ref="T103:V103"/>
    <mergeCell ref="W103:Y103"/>
    <mergeCell ref="Z103:AC105"/>
    <mergeCell ref="AD103:AG105"/>
    <mergeCell ref="AJ1:BR2"/>
    <mergeCell ref="AL16:BR17"/>
    <mergeCell ref="T95:V95"/>
    <mergeCell ref="W95:Y95"/>
    <mergeCell ref="T94:V94"/>
    <mergeCell ref="W94:Y94"/>
    <mergeCell ref="Z94:AC96"/>
    <mergeCell ref="W96:Y96"/>
    <mergeCell ref="T96:V96"/>
    <mergeCell ref="AJ22:BR23"/>
    <mergeCell ref="AL14:BR15"/>
    <mergeCell ref="AJ3:BR4"/>
    <mergeCell ref="AJ10:AK11"/>
    <mergeCell ref="AD94:AG96"/>
    <mergeCell ref="A22:AI23"/>
    <mergeCell ref="AJ7:AK9"/>
    <mergeCell ref="Z97:AC99"/>
    <mergeCell ref="AD100:AG102"/>
    <mergeCell ref="W98:Y98"/>
    <mergeCell ref="AH94:AI96"/>
    <mergeCell ref="J24:AI24"/>
    <mergeCell ref="J25:AI27"/>
    <mergeCell ref="T99:V99"/>
    <mergeCell ref="W99:Y99"/>
    <mergeCell ref="T97:V97"/>
    <mergeCell ref="W97:Y97"/>
    <mergeCell ref="AD21:AF21"/>
    <mergeCell ref="AJ12:BR13"/>
    <mergeCell ref="AJ14:AK15"/>
    <mergeCell ref="AD13:AF13"/>
    <mergeCell ref="AG13:AI13"/>
    <mergeCell ref="AG14:AI14"/>
    <mergeCell ref="AG15:AI15"/>
    <mergeCell ref="AG16:AI16"/>
    <mergeCell ref="AG21:AI21"/>
    <mergeCell ref="AL7:BR9"/>
    <mergeCell ref="AJ5:AK6"/>
    <mergeCell ref="AL5:BR6"/>
    <mergeCell ref="AD20:AF20"/>
    <mergeCell ref="AD16:AF16"/>
    <mergeCell ref="AD19:AF19"/>
    <mergeCell ref="AG17:AI17"/>
    <mergeCell ref="AD14:AF14"/>
    <mergeCell ref="AG18:AI18"/>
    <mergeCell ref="AG19:AI19"/>
    <mergeCell ref="AG20:AI20"/>
    <mergeCell ref="AD15:AF15"/>
    <mergeCell ref="AL10:BR11"/>
    <mergeCell ref="AD17:AF17"/>
    <mergeCell ref="AD18:AF18"/>
    <mergeCell ref="O2:Q2"/>
    <mergeCell ref="R2:AI2"/>
    <mergeCell ref="A3:AI4"/>
    <mergeCell ref="A5:D11"/>
    <mergeCell ref="E5:I6"/>
    <mergeCell ref="E10:I11"/>
    <mergeCell ref="J10:AI11"/>
    <mergeCell ref="E7:I7"/>
    <mergeCell ref="J7:AI7"/>
    <mergeCell ref="J5:AI6"/>
    <mergeCell ref="E8:I9"/>
    <mergeCell ref="J8:AI9"/>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list" allowBlank="1" showInputMessage="1" showErrorMessage="1" sqref="AD14:AF21" xr:uid="{00000000-0002-0000-0500-000003000000}">
      <formula1>"○,－"</formula1>
    </dataValidation>
    <dataValidation type="list" allowBlank="1" showInputMessage="1" showErrorMessage="1" sqref="AG16" xr:uid="{00000000-0002-0000-0500-000004000000}">
      <formula1>"無,研修受講実績有,推進員設置有"</formula1>
    </dataValidation>
    <dataValidation type="list" allowBlank="1" showInputMessage="1" showErrorMessage="1" sqref="AG14:AG15 AG17:AG21" xr:uid="{00000000-0002-0000-0500-000005000000}">
      <formula1>"無,有"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50"/>
  <sheetViews>
    <sheetView showGridLines="0" view="pageBreakPreview" zoomScaleNormal="85" zoomScaleSheetLayoutView="100" workbookViewId="0"/>
  </sheetViews>
  <sheetFormatPr defaultColWidth="3.08984375" defaultRowHeight="18" customHeight="1" x14ac:dyDescent="0.2"/>
  <cols>
    <col min="1" max="50" width="3.90625" style="1" customWidth="1"/>
    <col min="51" max="16384" width="3.08984375" style="1"/>
  </cols>
  <sheetData>
    <row r="1" spans="1:55" ht="23.25" customHeight="1" x14ac:dyDescent="0.2">
      <c r="A1" s="15" t="s">
        <v>158</v>
      </c>
      <c r="N1" s="2"/>
      <c r="O1" s="2"/>
      <c r="P1" s="2"/>
      <c r="Q1" s="3"/>
      <c r="R1" s="3"/>
      <c r="S1" s="3"/>
      <c r="T1" s="3"/>
      <c r="U1" s="3"/>
      <c r="V1" s="3"/>
      <c r="W1" s="3"/>
      <c r="X1" s="3"/>
      <c r="Y1" s="3"/>
      <c r="Z1" s="3"/>
      <c r="AA1" s="3"/>
      <c r="AB1" s="3"/>
      <c r="AC1" s="3"/>
      <c r="AD1" s="3"/>
      <c r="AE1" s="3"/>
      <c r="AF1" s="3"/>
      <c r="AG1" s="3"/>
      <c r="AH1" s="3"/>
    </row>
    <row r="2" spans="1:55" ht="26.25" customHeight="1" thickBot="1" x14ac:dyDescent="0.25">
      <c r="N2" s="397" t="s">
        <v>118</v>
      </c>
      <c r="O2" s="398"/>
      <c r="P2" s="399"/>
      <c r="Q2" s="400"/>
      <c r="R2" s="401"/>
      <c r="S2" s="401"/>
      <c r="T2" s="401"/>
      <c r="U2" s="401"/>
      <c r="V2" s="401"/>
      <c r="W2" s="401"/>
      <c r="X2" s="401"/>
      <c r="Y2" s="401"/>
      <c r="Z2" s="401"/>
      <c r="AA2" s="401"/>
      <c r="AB2" s="401"/>
      <c r="AC2" s="401"/>
      <c r="AD2" s="401"/>
      <c r="AE2" s="401"/>
      <c r="AF2" s="401"/>
      <c r="AG2" s="401"/>
      <c r="AH2" s="402"/>
    </row>
    <row r="3" spans="1:55" ht="15" customHeight="1" x14ac:dyDescent="0.2">
      <c r="A3" s="403" t="s">
        <v>159</v>
      </c>
      <c r="B3" s="515"/>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6"/>
    </row>
    <row r="4" spans="1:55" ht="15" customHeight="1" thickBot="1" x14ac:dyDescent="0.25">
      <c r="A4" s="517"/>
      <c r="B4" s="518"/>
      <c r="C4" s="518"/>
      <c r="D4" s="518"/>
      <c r="E4" s="518"/>
      <c r="F4" s="518"/>
      <c r="G4" s="518"/>
      <c r="H4" s="518"/>
      <c r="I4" s="518"/>
      <c r="J4" s="518"/>
      <c r="K4" s="518"/>
      <c r="L4" s="518"/>
      <c r="M4" s="518"/>
      <c r="N4" s="518"/>
      <c r="O4" s="518"/>
      <c r="P4" s="518"/>
      <c r="Q4" s="518"/>
      <c r="R4" s="518"/>
      <c r="S4" s="518"/>
      <c r="T4" s="518"/>
      <c r="U4" s="518"/>
      <c r="V4" s="518"/>
      <c r="W4" s="518"/>
      <c r="X4" s="518"/>
      <c r="Y4" s="518"/>
      <c r="Z4" s="518"/>
      <c r="AA4" s="518"/>
      <c r="AB4" s="518"/>
      <c r="AC4" s="518"/>
      <c r="AD4" s="518"/>
      <c r="AE4" s="518"/>
      <c r="AF4" s="518"/>
      <c r="AG4" s="518"/>
      <c r="AH4" s="519"/>
    </row>
    <row r="5" spans="1:55" ht="26.25" customHeight="1" x14ac:dyDescent="0.2">
      <c r="A5" s="535" t="s">
        <v>160</v>
      </c>
      <c r="B5" s="536"/>
      <c r="C5" s="580" t="s">
        <v>161</v>
      </c>
      <c r="D5" s="581"/>
      <c r="E5" s="582"/>
      <c r="F5" s="586"/>
      <c r="G5" s="587"/>
      <c r="H5" s="587"/>
      <c r="I5" s="587"/>
      <c r="J5" s="587"/>
      <c r="K5" s="587"/>
      <c r="L5" s="587"/>
      <c r="M5" s="587"/>
      <c r="N5" s="587"/>
      <c r="O5" s="587"/>
      <c r="P5" s="587"/>
      <c r="Q5" s="587"/>
      <c r="R5" s="587"/>
      <c r="S5" s="587"/>
      <c r="T5" s="587"/>
      <c r="U5" s="587"/>
      <c r="V5" s="588"/>
      <c r="W5" s="580" t="s">
        <v>162</v>
      </c>
      <c r="X5" s="581"/>
      <c r="Y5" s="581"/>
      <c r="Z5" s="581"/>
      <c r="AA5" s="582"/>
      <c r="AB5" s="580" t="s">
        <v>163</v>
      </c>
      <c r="AC5" s="581"/>
      <c r="AD5" s="581"/>
      <c r="AE5" s="581"/>
      <c r="AF5" s="581"/>
      <c r="AG5" s="581"/>
      <c r="AH5" s="590"/>
    </row>
    <row r="6" spans="1:55" ht="26.25" customHeight="1" x14ac:dyDescent="0.2">
      <c r="A6" s="537"/>
      <c r="B6" s="538"/>
      <c r="C6" s="583" t="s">
        <v>164</v>
      </c>
      <c r="D6" s="584"/>
      <c r="E6" s="585"/>
      <c r="F6" s="583" t="s">
        <v>165</v>
      </c>
      <c r="G6" s="584"/>
      <c r="H6" s="584"/>
      <c r="I6" s="584"/>
      <c r="J6" s="589"/>
      <c r="K6" s="24" t="s">
        <v>166</v>
      </c>
      <c r="L6" s="508"/>
      <c r="M6" s="509"/>
      <c r="N6" s="509"/>
      <c r="O6" s="509"/>
      <c r="P6" s="509"/>
      <c r="Q6" s="510"/>
      <c r="R6" s="510"/>
      <c r="S6" s="510"/>
      <c r="T6" s="510"/>
      <c r="U6" s="510"/>
      <c r="V6" s="510"/>
      <c r="W6" s="510"/>
      <c r="X6" s="510"/>
      <c r="Y6" s="510"/>
      <c r="Z6" s="510"/>
      <c r="AA6" s="510"/>
      <c r="AB6" s="510"/>
      <c r="AC6" s="510"/>
      <c r="AD6" s="510"/>
      <c r="AE6" s="510"/>
      <c r="AF6" s="510"/>
      <c r="AG6" s="510"/>
      <c r="AH6" s="511"/>
    </row>
    <row r="7" spans="1:55" ht="26.25" customHeight="1" x14ac:dyDescent="0.2">
      <c r="A7" s="537"/>
      <c r="B7" s="538"/>
      <c r="C7" s="464" t="s">
        <v>34</v>
      </c>
      <c r="D7" s="464"/>
      <c r="E7" s="464"/>
      <c r="F7" s="533" t="s">
        <v>156</v>
      </c>
      <c r="G7" s="533"/>
      <c r="H7" s="533"/>
      <c r="I7" s="533"/>
      <c r="J7" s="533"/>
      <c r="K7" s="577"/>
      <c r="L7" s="578"/>
      <c r="M7" s="578"/>
      <c r="N7" s="578"/>
      <c r="O7" s="578"/>
      <c r="P7" s="578"/>
      <c r="Q7" s="578"/>
      <c r="R7" s="578"/>
      <c r="S7" s="578"/>
      <c r="T7" s="578"/>
      <c r="U7" s="578"/>
      <c r="V7" s="578"/>
      <c r="W7" s="578"/>
      <c r="X7" s="578"/>
      <c r="Y7" s="578"/>
      <c r="Z7" s="578"/>
      <c r="AA7" s="578"/>
      <c r="AB7" s="578"/>
      <c r="AC7" s="578"/>
      <c r="AD7" s="578"/>
      <c r="AE7" s="578"/>
      <c r="AF7" s="578"/>
      <c r="AG7" s="578"/>
      <c r="AH7" s="579"/>
    </row>
    <row r="8" spans="1:55" ht="26.25" customHeight="1" x14ac:dyDescent="0.2">
      <c r="A8" s="537"/>
      <c r="B8" s="538"/>
      <c r="C8" s="464"/>
      <c r="D8" s="464"/>
      <c r="E8" s="464"/>
      <c r="F8" s="534" t="s">
        <v>157</v>
      </c>
      <c r="G8" s="534"/>
      <c r="H8" s="534"/>
      <c r="I8" s="534"/>
      <c r="J8" s="534"/>
      <c r="K8" s="527"/>
      <c r="L8" s="528"/>
      <c r="M8" s="528"/>
      <c r="N8" s="528"/>
      <c r="O8" s="528"/>
      <c r="P8" s="528"/>
      <c r="Q8" s="528"/>
      <c r="R8" s="528"/>
      <c r="S8" s="528"/>
      <c r="T8" s="528"/>
      <c r="U8" s="528"/>
      <c r="V8" s="528"/>
      <c r="W8" s="528"/>
      <c r="X8" s="528"/>
      <c r="Y8" s="528"/>
      <c r="Z8" s="528"/>
      <c r="AA8" s="528"/>
      <c r="AB8" s="528"/>
      <c r="AC8" s="528"/>
      <c r="AD8" s="528"/>
      <c r="AE8" s="528"/>
      <c r="AF8" s="528"/>
      <c r="AG8" s="528"/>
      <c r="AH8" s="529"/>
      <c r="AK8" s="25"/>
    </row>
    <row r="9" spans="1:55" ht="26.25" customHeight="1" x14ac:dyDescent="0.2">
      <c r="A9" s="537"/>
      <c r="B9" s="538"/>
      <c r="C9" s="464"/>
      <c r="D9" s="464"/>
      <c r="E9" s="464"/>
      <c r="F9" s="534"/>
      <c r="G9" s="534"/>
      <c r="H9" s="534"/>
      <c r="I9" s="534"/>
      <c r="J9" s="534"/>
      <c r="K9" s="530"/>
      <c r="L9" s="531"/>
      <c r="M9" s="531"/>
      <c r="N9" s="531"/>
      <c r="O9" s="531"/>
      <c r="P9" s="531"/>
      <c r="Q9" s="531"/>
      <c r="R9" s="531"/>
      <c r="S9" s="531"/>
      <c r="T9" s="531"/>
      <c r="U9" s="531"/>
      <c r="V9" s="531"/>
      <c r="W9" s="531"/>
      <c r="X9" s="531"/>
      <c r="Y9" s="531"/>
      <c r="Z9" s="531"/>
      <c r="AA9" s="531"/>
      <c r="AB9" s="531"/>
      <c r="AC9" s="531"/>
      <c r="AD9" s="531"/>
      <c r="AE9" s="531"/>
      <c r="AF9" s="531"/>
      <c r="AG9" s="531"/>
      <c r="AH9" s="532"/>
    </row>
    <row r="10" spans="1:55" ht="26.25" customHeight="1" x14ac:dyDescent="0.2">
      <c r="A10" s="537"/>
      <c r="B10" s="538"/>
      <c r="C10" s="534" t="s">
        <v>167</v>
      </c>
      <c r="D10" s="534"/>
      <c r="E10" s="534"/>
      <c r="F10" s="534"/>
      <c r="G10" s="534"/>
      <c r="H10" s="534"/>
      <c r="I10" s="534"/>
      <c r="J10" s="534"/>
      <c r="K10" s="502" t="s">
        <v>168</v>
      </c>
      <c r="L10" s="503"/>
      <c r="M10" s="503"/>
      <c r="N10" s="503"/>
      <c r="O10" s="503"/>
      <c r="P10" s="522"/>
      <c r="Q10" s="559" t="s">
        <v>169</v>
      </c>
      <c r="R10" s="520"/>
      <c r="S10" s="520"/>
      <c r="T10" s="520"/>
      <c r="U10" s="520"/>
      <c r="V10" s="26" t="s">
        <v>166</v>
      </c>
      <c r="W10" s="559" t="s">
        <v>170</v>
      </c>
      <c r="X10" s="520"/>
      <c r="Y10" s="520"/>
      <c r="Z10" s="520"/>
      <c r="AA10" s="520"/>
      <c r="AB10" s="26" t="s">
        <v>166</v>
      </c>
      <c r="AC10" s="559" t="s">
        <v>171</v>
      </c>
      <c r="AD10" s="520"/>
      <c r="AE10" s="520"/>
      <c r="AF10" s="520"/>
      <c r="AG10" s="520"/>
      <c r="AH10" s="27" t="s">
        <v>166</v>
      </c>
      <c r="AL10" s="2"/>
    </row>
    <row r="11" spans="1:55" ht="26.25" customHeight="1" x14ac:dyDescent="0.2">
      <c r="A11" s="537"/>
      <c r="B11" s="538"/>
      <c r="C11" s="534"/>
      <c r="D11" s="534"/>
      <c r="E11" s="534"/>
      <c r="F11" s="534"/>
      <c r="G11" s="534"/>
      <c r="H11" s="534"/>
      <c r="I11" s="534"/>
      <c r="J11" s="534"/>
      <c r="K11" s="430" t="s">
        <v>172</v>
      </c>
      <c r="L11" s="431"/>
      <c r="M11" s="431"/>
      <c r="N11" s="431"/>
      <c r="O11" s="431"/>
      <c r="P11" s="512"/>
      <c r="Q11" s="520"/>
      <c r="R11" s="520"/>
      <c r="S11" s="520"/>
      <c r="T11" s="520"/>
      <c r="U11" s="520"/>
      <c r="V11" s="520"/>
      <c r="W11" s="520"/>
      <c r="X11" s="520"/>
      <c r="Y11" s="520"/>
      <c r="Z11" s="520"/>
      <c r="AA11" s="520"/>
      <c r="AB11" s="520"/>
      <c r="AC11" s="520"/>
      <c r="AD11" s="520"/>
      <c r="AE11" s="520"/>
      <c r="AF11" s="520"/>
      <c r="AG11" s="520"/>
      <c r="AH11" s="521"/>
    </row>
    <row r="12" spans="1:55" ht="26.25" customHeight="1" x14ac:dyDescent="0.2">
      <c r="A12" s="537"/>
      <c r="B12" s="538"/>
      <c r="C12" s="541" t="s">
        <v>173</v>
      </c>
      <c r="D12" s="538"/>
      <c r="E12" s="559" t="s">
        <v>174</v>
      </c>
      <c r="F12" s="520"/>
      <c r="G12" s="520"/>
      <c r="H12" s="520"/>
      <c r="I12" s="520"/>
      <c r="J12" s="520"/>
      <c r="K12" s="520"/>
      <c r="L12" s="520"/>
      <c r="M12" s="520"/>
      <c r="N12" s="423" t="s">
        <v>175</v>
      </c>
      <c r="O12" s="416"/>
      <c r="P12" s="416"/>
      <c r="Q12" s="416"/>
      <c r="R12" s="416"/>
      <c r="S12" s="416"/>
      <c r="T12" s="416"/>
      <c r="U12" s="416"/>
      <c r="V12" s="416"/>
      <c r="W12" s="416"/>
      <c r="X12" s="417"/>
      <c r="Y12" s="423" t="s">
        <v>176</v>
      </c>
      <c r="Z12" s="416"/>
      <c r="AA12" s="416"/>
      <c r="AB12" s="416"/>
      <c r="AC12" s="417"/>
      <c r="AD12" s="423"/>
      <c r="AE12" s="416"/>
      <c r="AF12" s="416"/>
      <c r="AG12" s="523" t="s">
        <v>177</v>
      </c>
      <c r="AH12" s="524"/>
      <c r="AL12" s="2"/>
      <c r="AM12" s="28"/>
      <c r="AN12" s="28"/>
      <c r="AO12" s="28"/>
      <c r="AP12" s="28"/>
      <c r="AQ12" s="28"/>
      <c r="AR12" s="2"/>
      <c r="AS12" s="28"/>
      <c r="AT12" s="28"/>
      <c r="AU12" s="28"/>
      <c r="AV12" s="28"/>
      <c r="AW12" s="28"/>
      <c r="AX12" s="2"/>
      <c r="AY12" s="28"/>
      <c r="AZ12" s="28"/>
      <c r="BA12" s="28"/>
      <c r="BB12" s="28"/>
      <c r="BC12" s="28"/>
    </row>
    <row r="13" spans="1:55" ht="26.25" customHeight="1" x14ac:dyDescent="0.2">
      <c r="A13" s="537"/>
      <c r="B13" s="538"/>
      <c r="C13" s="541"/>
      <c r="D13" s="538"/>
      <c r="E13" s="525"/>
      <c r="F13" s="526"/>
      <c r="G13" s="526"/>
      <c r="H13" s="526"/>
      <c r="I13" s="526"/>
      <c r="J13" s="526"/>
      <c r="K13" s="526"/>
      <c r="L13" s="526"/>
      <c r="M13" s="526"/>
      <c r="N13" s="534" t="s">
        <v>178</v>
      </c>
      <c r="O13" s="534"/>
      <c r="P13" s="534"/>
      <c r="Q13" s="534"/>
      <c r="R13" s="534"/>
      <c r="S13" s="573" t="s">
        <v>179</v>
      </c>
      <c r="T13" s="574"/>
      <c r="U13" s="503" t="s">
        <v>180</v>
      </c>
      <c r="V13" s="503"/>
      <c r="W13" s="503"/>
      <c r="X13" s="503"/>
      <c r="Y13" s="502" t="s">
        <v>181</v>
      </c>
      <c r="Z13" s="503"/>
      <c r="AA13" s="503"/>
      <c r="AB13" s="503"/>
      <c r="AC13" s="503"/>
      <c r="AD13" s="503"/>
      <c r="AE13" s="503"/>
      <c r="AF13" s="503"/>
      <c r="AG13" s="503"/>
      <c r="AH13" s="560"/>
    </row>
    <row r="14" spans="1:55" ht="26.25" customHeight="1" x14ac:dyDescent="0.2">
      <c r="A14" s="537"/>
      <c r="B14" s="538"/>
      <c r="C14" s="541"/>
      <c r="D14" s="538"/>
      <c r="E14" s="502" t="s">
        <v>182</v>
      </c>
      <c r="F14" s="503"/>
      <c r="G14" s="503"/>
      <c r="H14" s="503"/>
      <c r="I14" s="503"/>
      <c r="J14" s="503"/>
      <c r="K14" s="503"/>
      <c r="L14" s="503"/>
      <c r="M14" s="522"/>
      <c r="N14" s="563"/>
      <c r="O14" s="563"/>
      <c r="P14" s="564"/>
      <c r="Q14" s="522" t="s">
        <v>183</v>
      </c>
      <c r="R14" s="534"/>
      <c r="S14" s="555">
        <v>1</v>
      </c>
      <c r="T14" s="556"/>
      <c r="U14" s="558" t="str">
        <f>IF(N14="","",ROUNDDOWN(N14*S14,3))</f>
        <v/>
      </c>
      <c r="V14" s="558"/>
      <c r="W14" s="503" t="s">
        <v>183</v>
      </c>
      <c r="X14" s="503"/>
      <c r="Y14" s="543" t="str">
        <f>IF(SUM(U14:V17)=0,"",SUM(U14:V17))</f>
        <v/>
      </c>
      <c r="Z14" s="544"/>
      <c r="AA14" s="544"/>
      <c r="AB14" s="544"/>
      <c r="AC14" s="544"/>
      <c r="AD14" s="410" t="s">
        <v>184</v>
      </c>
      <c r="AE14" s="410"/>
      <c r="AF14" s="410"/>
      <c r="AG14" s="410"/>
      <c r="AH14" s="549"/>
    </row>
    <row r="15" spans="1:55" ht="26.25" customHeight="1" x14ac:dyDescent="0.2">
      <c r="A15" s="537"/>
      <c r="B15" s="538"/>
      <c r="C15" s="541"/>
      <c r="D15" s="538"/>
      <c r="E15" s="502" t="s">
        <v>185</v>
      </c>
      <c r="F15" s="503"/>
      <c r="G15" s="503"/>
      <c r="H15" s="503"/>
      <c r="I15" s="503"/>
      <c r="J15" s="503"/>
      <c r="K15" s="503"/>
      <c r="L15" s="503"/>
      <c r="M15" s="522"/>
      <c r="N15" s="563"/>
      <c r="O15" s="563"/>
      <c r="P15" s="564"/>
      <c r="Q15" s="522" t="s">
        <v>183</v>
      </c>
      <c r="R15" s="534"/>
      <c r="S15" s="555">
        <v>1</v>
      </c>
      <c r="T15" s="556"/>
      <c r="U15" s="558" t="str">
        <f>IF(N15="","",ROUNDDOWN(N15*S15,3))</f>
        <v/>
      </c>
      <c r="V15" s="558"/>
      <c r="W15" s="503" t="s">
        <v>183</v>
      </c>
      <c r="X15" s="503"/>
      <c r="Y15" s="545"/>
      <c r="Z15" s="546"/>
      <c r="AA15" s="546"/>
      <c r="AB15" s="546"/>
      <c r="AC15" s="546"/>
      <c r="AD15" s="413"/>
      <c r="AE15" s="413"/>
      <c r="AF15" s="413"/>
      <c r="AG15" s="413"/>
      <c r="AH15" s="550"/>
    </row>
    <row r="16" spans="1:55" ht="26.25" customHeight="1" x14ac:dyDescent="0.2">
      <c r="A16" s="537"/>
      <c r="B16" s="538"/>
      <c r="C16" s="541"/>
      <c r="D16" s="538"/>
      <c r="E16" s="502" t="s">
        <v>186</v>
      </c>
      <c r="F16" s="503"/>
      <c r="G16" s="503"/>
      <c r="H16" s="503"/>
      <c r="I16" s="503"/>
      <c r="J16" s="503"/>
      <c r="K16" s="503"/>
      <c r="L16" s="503"/>
      <c r="M16" s="522"/>
      <c r="N16" s="563"/>
      <c r="O16" s="563"/>
      <c r="P16" s="564"/>
      <c r="Q16" s="522" t="s">
        <v>183</v>
      </c>
      <c r="R16" s="534"/>
      <c r="S16" s="557">
        <v>0.5</v>
      </c>
      <c r="T16" s="557"/>
      <c r="U16" s="558" t="str">
        <f>IF(N16="","",ROUNDDOWN(N16*(1/2),3))</f>
        <v/>
      </c>
      <c r="V16" s="558"/>
      <c r="W16" s="503" t="s">
        <v>183</v>
      </c>
      <c r="X16" s="503"/>
      <c r="Y16" s="545"/>
      <c r="Z16" s="546"/>
      <c r="AA16" s="546"/>
      <c r="AB16" s="546"/>
      <c r="AC16" s="546"/>
      <c r="AD16" s="413"/>
      <c r="AE16" s="413"/>
      <c r="AF16" s="413"/>
      <c r="AG16" s="413"/>
      <c r="AH16" s="550"/>
    </row>
    <row r="17" spans="1:34" ht="26.25" customHeight="1" thickBot="1" x14ac:dyDescent="0.25">
      <c r="A17" s="539"/>
      <c r="B17" s="540"/>
      <c r="C17" s="542"/>
      <c r="D17" s="540"/>
      <c r="E17" s="552" t="s">
        <v>187</v>
      </c>
      <c r="F17" s="553"/>
      <c r="G17" s="553"/>
      <c r="H17" s="553"/>
      <c r="I17" s="553"/>
      <c r="J17" s="553"/>
      <c r="K17" s="553"/>
      <c r="L17" s="553"/>
      <c r="M17" s="554"/>
      <c r="N17" s="513"/>
      <c r="O17" s="513"/>
      <c r="P17" s="514"/>
      <c r="Q17" s="554" t="s">
        <v>183</v>
      </c>
      <c r="R17" s="561"/>
      <c r="S17" s="562">
        <v>0.25</v>
      </c>
      <c r="T17" s="562"/>
      <c r="U17" s="565" t="str">
        <f>IF(N17="","",ROUNDDOWN(N17*(1/4),3))</f>
        <v/>
      </c>
      <c r="V17" s="565"/>
      <c r="W17" s="553" t="s">
        <v>183</v>
      </c>
      <c r="X17" s="553"/>
      <c r="Y17" s="547"/>
      <c r="Z17" s="548"/>
      <c r="AA17" s="548"/>
      <c r="AB17" s="548"/>
      <c r="AC17" s="548"/>
      <c r="AD17" s="505"/>
      <c r="AE17" s="505"/>
      <c r="AF17" s="505"/>
      <c r="AG17" s="505"/>
      <c r="AH17" s="551"/>
    </row>
    <row r="18" spans="1:34" ht="26.25" customHeight="1" x14ac:dyDescent="0.2">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row>
    <row r="19" spans="1:34" ht="11.25" customHeight="1" x14ac:dyDescent="0.2">
      <c r="A19" s="30"/>
      <c r="B19" s="30"/>
      <c r="C19" s="30"/>
      <c r="D19" s="30"/>
      <c r="E19" s="31"/>
      <c r="F19" s="31"/>
      <c r="G19" s="31"/>
      <c r="H19" s="31"/>
      <c r="I19" s="31"/>
      <c r="J19" s="31"/>
      <c r="K19" s="31"/>
      <c r="L19" s="31"/>
      <c r="M19" s="31"/>
      <c r="N19" s="32"/>
      <c r="O19" s="32"/>
      <c r="P19" s="32"/>
      <c r="Q19" s="31"/>
      <c r="R19" s="31"/>
      <c r="S19" s="33"/>
      <c r="T19" s="33"/>
      <c r="U19" s="34"/>
      <c r="V19" s="34"/>
      <c r="W19" s="31"/>
      <c r="X19" s="31"/>
      <c r="Y19" s="35"/>
      <c r="Z19" s="35"/>
      <c r="AA19" s="35"/>
      <c r="AB19" s="35"/>
      <c r="AC19" s="35"/>
      <c r="AD19" s="31"/>
      <c r="AE19" s="31"/>
      <c r="AF19" s="31"/>
      <c r="AG19" s="31"/>
      <c r="AH19" s="31"/>
    </row>
    <row r="20" spans="1:34" ht="11.25" customHeight="1" x14ac:dyDescent="0.2">
      <c r="A20" s="30"/>
      <c r="B20" s="30"/>
      <c r="C20" s="30"/>
      <c r="D20" s="30"/>
      <c r="E20" s="31"/>
      <c r="F20" s="31"/>
      <c r="G20" s="31"/>
      <c r="H20" s="31"/>
      <c r="I20" s="31"/>
      <c r="J20" s="31"/>
      <c r="K20" s="31"/>
      <c r="L20" s="31"/>
      <c r="M20" s="31"/>
      <c r="N20" s="32"/>
      <c r="O20" s="32"/>
      <c r="P20" s="32"/>
      <c r="Q20" s="31"/>
      <c r="R20" s="31"/>
      <c r="S20" s="33"/>
      <c r="T20" s="33"/>
      <c r="U20" s="34"/>
      <c r="V20" s="34"/>
      <c r="W20" s="31"/>
      <c r="X20" s="31"/>
      <c r="Y20" s="35"/>
      <c r="Z20" s="35"/>
      <c r="AA20" s="35"/>
      <c r="AB20" s="35"/>
      <c r="AC20" s="35"/>
      <c r="AD20" s="31"/>
      <c r="AE20" s="31"/>
      <c r="AF20" s="31"/>
      <c r="AG20" s="31"/>
      <c r="AH20" s="31"/>
    </row>
    <row r="21" spans="1:34" ht="11.25" customHeight="1" thickBot="1" x14ac:dyDescent="0.25">
      <c r="C21" s="30"/>
      <c r="D21" s="30"/>
      <c r="E21" s="31"/>
      <c r="F21" s="31"/>
      <c r="G21" s="31"/>
      <c r="H21" s="31"/>
      <c r="I21" s="31"/>
      <c r="J21" s="31"/>
      <c r="K21" s="31"/>
      <c r="L21" s="31"/>
      <c r="M21" s="31"/>
      <c r="N21" s="32"/>
      <c r="O21" s="32"/>
      <c r="P21" s="32"/>
      <c r="Q21" s="31"/>
      <c r="R21" s="31"/>
      <c r="S21" s="33"/>
      <c r="T21" s="33"/>
      <c r="U21" s="36"/>
      <c r="V21" s="36"/>
      <c r="W21" s="31"/>
      <c r="X21" s="31"/>
      <c r="Y21" s="37"/>
      <c r="Z21" s="37"/>
      <c r="AA21" s="37"/>
      <c r="AB21" s="37"/>
      <c r="AC21" s="37"/>
      <c r="AD21" s="31"/>
      <c r="AE21" s="31"/>
      <c r="AF21" s="31"/>
      <c r="AG21" s="31"/>
      <c r="AH21" s="31"/>
    </row>
    <row r="22" spans="1:34" ht="18.75" customHeight="1" x14ac:dyDescent="0.2">
      <c r="A22" s="403" t="s">
        <v>188</v>
      </c>
      <c r="B22" s="515"/>
      <c r="C22" s="515"/>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6"/>
    </row>
    <row r="23" spans="1:34" ht="18.75" customHeight="1" x14ac:dyDescent="0.2">
      <c r="A23" s="566"/>
      <c r="B23" s="567"/>
      <c r="C23" s="567"/>
      <c r="D23" s="567"/>
      <c r="E23" s="567"/>
      <c r="F23" s="567"/>
      <c r="G23" s="567"/>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8"/>
    </row>
    <row r="24" spans="1:34" ht="18.75" customHeight="1" x14ac:dyDescent="0.2">
      <c r="A24" s="569" t="s">
        <v>189</v>
      </c>
      <c r="B24" s="570"/>
      <c r="C24" s="452" t="s">
        <v>190</v>
      </c>
      <c r="D24" s="452"/>
      <c r="E24" s="452"/>
      <c r="F24" s="452"/>
      <c r="G24" s="452"/>
      <c r="H24" s="452"/>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572"/>
    </row>
    <row r="25" spans="1:34" ht="18.75" customHeight="1" x14ac:dyDescent="0.2">
      <c r="A25" s="486"/>
      <c r="B25" s="571"/>
      <c r="C25" s="446"/>
      <c r="D25" s="446"/>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G25" s="446"/>
      <c r="AH25" s="447"/>
    </row>
    <row r="26" spans="1:34" ht="18.75" customHeight="1" x14ac:dyDescent="0.2">
      <c r="A26" s="450" t="s">
        <v>191</v>
      </c>
      <c r="B26" s="451"/>
      <c r="C26" s="575" t="s">
        <v>192</v>
      </c>
      <c r="D26" s="575"/>
      <c r="E26" s="575"/>
      <c r="F26" s="575"/>
      <c r="G26" s="575"/>
      <c r="H26" s="575"/>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575"/>
      <c r="AG26" s="575"/>
      <c r="AH26" s="576"/>
    </row>
    <row r="27" spans="1:34" ht="18.75" customHeight="1" x14ac:dyDescent="0.2">
      <c r="A27" s="450"/>
      <c r="B27" s="451"/>
      <c r="C27" s="575"/>
      <c r="D27" s="575"/>
      <c r="E27" s="575"/>
      <c r="F27" s="575"/>
      <c r="G27" s="575"/>
      <c r="H27" s="575"/>
      <c r="I27" s="575"/>
      <c r="J27" s="575"/>
      <c r="K27" s="575"/>
      <c r="L27" s="575"/>
      <c r="M27" s="575"/>
      <c r="N27" s="575"/>
      <c r="O27" s="575"/>
      <c r="P27" s="575"/>
      <c r="Q27" s="575"/>
      <c r="R27" s="575"/>
      <c r="S27" s="575"/>
      <c r="T27" s="575"/>
      <c r="U27" s="575"/>
      <c r="V27" s="575"/>
      <c r="W27" s="575"/>
      <c r="X27" s="575"/>
      <c r="Y27" s="575"/>
      <c r="Z27" s="575"/>
      <c r="AA27" s="575"/>
      <c r="AB27" s="575"/>
      <c r="AC27" s="575"/>
      <c r="AD27" s="575"/>
      <c r="AE27" s="575"/>
      <c r="AF27" s="575"/>
      <c r="AG27" s="575"/>
      <c r="AH27" s="576"/>
    </row>
    <row r="28" spans="1:34" ht="18.75" customHeight="1" x14ac:dyDescent="0.2">
      <c r="A28" s="486" t="s">
        <v>193</v>
      </c>
      <c r="B28" s="451"/>
      <c r="C28" s="446" t="s">
        <v>194</v>
      </c>
      <c r="D28" s="446"/>
      <c r="E28" s="446"/>
      <c r="F28" s="446"/>
      <c r="G28" s="446"/>
      <c r="H28" s="446"/>
      <c r="I28" s="446"/>
      <c r="J28" s="446"/>
      <c r="K28" s="446"/>
      <c r="L28" s="446"/>
      <c r="M28" s="446"/>
      <c r="N28" s="446"/>
      <c r="O28" s="446"/>
      <c r="P28" s="446"/>
      <c r="Q28" s="446"/>
      <c r="R28" s="446"/>
      <c r="S28" s="446"/>
      <c r="T28" s="446"/>
      <c r="U28" s="446"/>
      <c r="V28" s="446"/>
      <c r="W28" s="446"/>
      <c r="X28" s="446"/>
      <c r="Y28" s="446"/>
      <c r="Z28" s="446"/>
      <c r="AA28" s="446"/>
      <c r="AB28" s="446"/>
      <c r="AC28" s="446"/>
      <c r="AD28" s="446"/>
      <c r="AE28" s="446"/>
      <c r="AF28" s="446"/>
      <c r="AG28" s="446"/>
      <c r="AH28" s="447"/>
    </row>
    <row r="29" spans="1:34" ht="18.75" customHeight="1" x14ac:dyDescent="0.2">
      <c r="A29" s="450"/>
      <c r="B29" s="451"/>
      <c r="C29" s="446"/>
      <c r="D29" s="446"/>
      <c r="E29" s="446"/>
      <c r="F29" s="446"/>
      <c r="G29" s="446"/>
      <c r="H29" s="446"/>
      <c r="I29" s="446"/>
      <c r="J29" s="446"/>
      <c r="K29" s="446"/>
      <c r="L29" s="446"/>
      <c r="M29" s="446"/>
      <c r="N29" s="446"/>
      <c r="O29" s="446"/>
      <c r="P29" s="446"/>
      <c r="Q29" s="446"/>
      <c r="R29" s="446"/>
      <c r="S29" s="446"/>
      <c r="T29" s="446"/>
      <c r="U29" s="446"/>
      <c r="V29" s="446"/>
      <c r="W29" s="446"/>
      <c r="X29" s="446"/>
      <c r="Y29" s="446"/>
      <c r="Z29" s="446"/>
      <c r="AA29" s="446"/>
      <c r="AB29" s="446"/>
      <c r="AC29" s="446"/>
      <c r="AD29" s="446"/>
      <c r="AE29" s="446"/>
      <c r="AF29" s="446"/>
      <c r="AG29" s="446"/>
      <c r="AH29" s="447"/>
    </row>
    <row r="30" spans="1:34" ht="18.75" customHeight="1" x14ac:dyDescent="0.2">
      <c r="A30" s="486" t="s">
        <v>195</v>
      </c>
      <c r="B30" s="451"/>
      <c r="C30" s="446" t="s">
        <v>196</v>
      </c>
      <c r="D30" s="446"/>
      <c r="E30" s="446"/>
      <c r="F30" s="446"/>
      <c r="G30" s="446"/>
      <c r="H30" s="446"/>
      <c r="I30" s="446"/>
      <c r="J30" s="446"/>
      <c r="K30" s="446"/>
      <c r="L30" s="446"/>
      <c r="M30" s="446"/>
      <c r="N30" s="446"/>
      <c r="O30" s="446"/>
      <c r="P30" s="446"/>
      <c r="Q30" s="446"/>
      <c r="R30" s="446"/>
      <c r="S30" s="446"/>
      <c r="T30" s="446"/>
      <c r="U30" s="446"/>
      <c r="V30" s="446"/>
      <c r="W30" s="446"/>
      <c r="X30" s="446"/>
      <c r="Y30" s="446"/>
      <c r="Z30" s="446"/>
      <c r="AA30" s="446"/>
      <c r="AB30" s="446"/>
      <c r="AC30" s="446"/>
      <c r="AD30" s="446"/>
      <c r="AE30" s="446"/>
      <c r="AF30" s="446"/>
      <c r="AG30" s="446"/>
      <c r="AH30" s="447"/>
    </row>
    <row r="31" spans="1:34" ht="18.75" customHeight="1" x14ac:dyDescent="0.2">
      <c r="A31" s="450"/>
      <c r="B31" s="451"/>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6"/>
      <c r="AA31" s="446"/>
      <c r="AB31" s="446"/>
      <c r="AC31" s="446"/>
      <c r="AD31" s="446"/>
      <c r="AE31" s="446"/>
      <c r="AF31" s="446"/>
      <c r="AG31" s="446"/>
      <c r="AH31" s="447"/>
    </row>
    <row r="32" spans="1:34" ht="18.75" customHeight="1" x14ac:dyDescent="0.2">
      <c r="A32" s="38"/>
      <c r="B32" s="39"/>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40"/>
    </row>
    <row r="33" spans="1:34" ht="18.75" customHeight="1" x14ac:dyDescent="0.2">
      <c r="A33" s="38"/>
      <c r="B33" s="39"/>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40"/>
    </row>
    <row r="34" spans="1:34" ht="18.75" customHeight="1" x14ac:dyDescent="0.2">
      <c r="A34" s="38"/>
      <c r="B34" s="39"/>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40"/>
    </row>
    <row r="35" spans="1:34" ht="18.75" customHeight="1" x14ac:dyDescent="0.2">
      <c r="A35" s="38"/>
      <c r="B35" s="39"/>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41"/>
    </row>
    <row r="36" spans="1:34" ht="18.75" customHeight="1" thickBot="1" x14ac:dyDescent="0.25">
      <c r="A36" s="42"/>
      <c r="B36" s="43"/>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5"/>
    </row>
    <row r="37" spans="1:34" ht="7.5" customHeight="1" x14ac:dyDescent="0.2">
      <c r="C37" s="30"/>
      <c r="D37" s="30"/>
      <c r="E37" s="2"/>
      <c r="F37" s="2"/>
      <c r="G37" s="2"/>
      <c r="H37" s="2"/>
      <c r="I37" s="2"/>
      <c r="J37" s="2"/>
      <c r="K37" s="2"/>
      <c r="L37" s="2"/>
      <c r="M37" s="2"/>
      <c r="N37" s="2"/>
      <c r="O37" s="2"/>
      <c r="P37" s="2"/>
      <c r="Q37" s="2"/>
      <c r="R37" s="46"/>
      <c r="S37" s="46"/>
      <c r="T37" s="46"/>
      <c r="U37" s="46"/>
      <c r="V37" s="46"/>
      <c r="W37" s="2"/>
      <c r="X37" s="46"/>
      <c r="Y37" s="46"/>
      <c r="Z37" s="46"/>
      <c r="AA37" s="46"/>
      <c r="AB37" s="46"/>
      <c r="AC37" s="2"/>
      <c r="AD37" s="46"/>
      <c r="AE37" s="46"/>
      <c r="AF37" s="46"/>
      <c r="AG37" s="46"/>
      <c r="AH37" s="46"/>
    </row>
    <row r="38" spans="1:34" ht="29.25" customHeight="1" x14ac:dyDescent="0.2">
      <c r="C38" s="30"/>
      <c r="D38" s="30"/>
      <c r="E38" s="2"/>
      <c r="F38" s="2"/>
      <c r="G38" s="2"/>
      <c r="H38" s="2"/>
      <c r="I38" s="2"/>
      <c r="J38" s="2"/>
      <c r="K38" s="2"/>
      <c r="L38" s="2"/>
      <c r="M38" s="2"/>
      <c r="N38" s="2"/>
      <c r="O38" s="2"/>
      <c r="P38" s="2"/>
      <c r="Q38" s="2"/>
      <c r="R38" s="46"/>
      <c r="S38" s="46"/>
      <c r="T38" s="46"/>
      <c r="U38" s="46"/>
      <c r="V38" s="46"/>
      <c r="W38" s="2"/>
      <c r="X38" s="46"/>
      <c r="Y38" s="46"/>
      <c r="Z38" s="46"/>
      <c r="AA38" s="46"/>
      <c r="AB38" s="46"/>
      <c r="AC38" s="2"/>
      <c r="AD38" s="46"/>
      <c r="AE38" s="46"/>
      <c r="AF38" s="46"/>
      <c r="AG38" s="46"/>
      <c r="AH38" s="46"/>
    </row>
    <row r="39" spans="1:34" ht="29.25" customHeight="1" x14ac:dyDescent="0.2">
      <c r="C39" s="30"/>
      <c r="D39" s="30"/>
      <c r="E39" s="2"/>
      <c r="F39" s="2"/>
      <c r="G39" s="2"/>
      <c r="H39" s="2"/>
      <c r="I39" s="2"/>
      <c r="J39" s="2"/>
      <c r="K39" s="2"/>
      <c r="L39" s="2"/>
      <c r="M39" s="2"/>
      <c r="N39" s="2"/>
      <c r="O39" s="2"/>
      <c r="P39" s="2"/>
      <c r="Q39" s="2"/>
      <c r="R39" s="46"/>
      <c r="S39" s="46"/>
      <c r="T39" s="46"/>
      <c r="U39" s="46"/>
      <c r="V39" s="46"/>
      <c r="W39" s="2"/>
      <c r="X39" s="46"/>
      <c r="Y39" s="46"/>
      <c r="Z39" s="46"/>
      <c r="AA39" s="46"/>
      <c r="AB39" s="46"/>
      <c r="AC39" s="2"/>
      <c r="AD39" s="46"/>
      <c r="AE39" s="46"/>
      <c r="AF39" s="46"/>
      <c r="AG39" s="46"/>
      <c r="AH39" s="46"/>
    </row>
    <row r="40" spans="1:34" ht="29.25" customHeight="1" x14ac:dyDescent="0.2">
      <c r="C40" s="30"/>
      <c r="D40" s="30"/>
      <c r="E40" s="2"/>
      <c r="F40" s="2"/>
      <c r="G40" s="2"/>
      <c r="H40" s="2"/>
      <c r="I40" s="2"/>
      <c r="J40" s="2"/>
      <c r="K40" s="2"/>
      <c r="L40" s="2"/>
      <c r="M40" s="2"/>
      <c r="N40" s="2"/>
      <c r="O40" s="2"/>
      <c r="P40" s="2"/>
      <c r="Q40" s="2"/>
      <c r="R40" s="46"/>
      <c r="S40" s="46"/>
      <c r="T40" s="46"/>
      <c r="U40" s="46"/>
      <c r="V40" s="46"/>
      <c r="W40" s="2"/>
      <c r="X40" s="46"/>
      <c r="Y40" s="46"/>
      <c r="Z40" s="46"/>
      <c r="AA40" s="46"/>
      <c r="AB40" s="46"/>
      <c r="AC40" s="2"/>
      <c r="AD40" s="46"/>
      <c r="AE40" s="46"/>
      <c r="AF40" s="46"/>
      <c r="AG40" s="46"/>
      <c r="AH40" s="46"/>
    </row>
    <row r="41" spans="1:34" ht="29.25" customHeight="1" x14ac:dyDescent="0.2">
      <c r="C41" s="30"/>
      <c r="D41" s="30"/>
      <c r="E41" s="2"/>
      <c r="F41" s="2"/>
      <c r="G41" s="2"/>
      <c r="H41" s="2"/>
      <c r="I41" s="2"/>
      <c r="J41" s="2"/>
      <c r="K41" s="2"/>
      <c r="L41" s="2"/>
      <c r="M41" s="2"/>
      <c r="N41" s="2"/>
      <c r="O41" s="2"/>
      <c r="P41" s="2"/>
      <c r="Q41" s="2"/>
      <c r="R41" s="46"/>
      <c r="S41" s="46"/>
      <c r="T41" s="46"/>
      <c r="U41" s="46"/>
      <c r="V41" s="46"/>
      <c r="W41" s="2"/>
      <c r="X41" s="46"/>
      <c r="Y41" s="46"/>
      <c r="Z41" s="46"/>
      <c r="AA41" s="46"/>
      <c r="AB41" s="46"/>
      <c r="AC41" s="2"/>
      <c r="AD41" s="46"/>
      <c r="AE41" s="46"/>
      <c r="AF41" s="46"/>
      <c r="AG41" s="46"/>
      <c r="AH41" s="46"/>
    </row>
    <row r="42" spans="1:34" ht="29.25" customHeight="1" x14ac:dyDescent="0.2">
      <c r="C42" s="30"/>
      <c r="D42" s="30"/>
      <c r="E42" s="2"/>
      <c r="F42" s="2"/>
      <c r="G42" s="2"/>
      <c r="H42" s="2"/>
      <c r="I42" s="2"/>
      <c r="J42" s="2"/>
      <c r="K42" s="2"/>
      <c r="L42" s="2"/>
      <c r="M42" s="2"/>
      <c r="N42" s="2"/>
      <c r="O42" s="2"/>
      <c r="P42" s="2"/>
      <c r="Q42" s="2"/>
      <c r="R42" s="46"/>
      <c r="S42" s="46"/>
      <c r="T42" s="46"/>
      <c r="U42" s="46"/>
      <c r="V42" s="46"/>
      <c r="W42" s="2"/>
      <c r="X42" s="46"/>
      <c r="Y42" s="46"/>
      <c r="Z42" s="46"/>
      <c r="AA42" s="46"/>
      <c r="AB42" s="46"/>
      <c r="AC42" s="2"/>
      <c r="AD42" s="46"/>
      <c r="AE42" s="46"/>
      <c r="AF42" s="46"/>
      <c r="AG42" s="46"/>
      <c r="AH42" s="46"/>
    </row>
    <row r="43" spans="1:34" ht="29.25" customHeight="1" x14ac:dyDescent="0.2">
      <c r="C43" s="30"/>
      <c r="D43" s="30"/>
      <c r="E43" s="2"/>
      <c r="F43" s="2"/>
      <c r="G43" s="2"/>
      <c r="H43" s="2"/>
      <c r="I43" s="2"/>
      <c r="J43" s="2"/>
      <c r="K43" s="2"/>
      <c r="L43" s="2"/>
      <c r="M43" s="2"/>
      <c r="N43" s="2"/>
      <c r="O43" s="2"/>
      <c r="P43" s="2"/>
      <c r="Q43" s="2"/>
      <c r="R43" s="46"/>
      <c r="S43" s="46"/>
      <c r="T43" s="46"/>
      <c r="U43" s="46"/>
      <c r="V43" s="46"/>
      <c r="W43" s="2"/>
      <c r="X43" s="46"/>
      <c r="Y43" s="46"/>
      <c r="Z43" s="46"/>
      <c r="AA43" s="46"/>
      <c r="AB43" s="46"/>
      <c r="AC43" s="2"/>
      <c r="AD43" s="46"/>
      <c r="AE43" s="46"/>
      <c r="AF43" s="46"/>
      <c r="AG43" s="46"/>
      <c r="AH43" s="46"/>
    </row>
    <row r="44" spans="1:34" ht="29.25" customHeight="1" x14ac:dyDescent="0.2">
      <c r="C44" s="30"/>
      <c r="D44" s="30"/>
      <c r="E44" s="2"/>
      <c r="F44" s="2"/>
      <c r="G44" s="2"/>
      <c r="H44" s="2"/>
      <c r="I44" s="2"/>
      <c r="J44" s="2"/>
      <c r="K44" s="2"/>
      <c r="L44" s="2"/>
      <c r="M44" s="2"/>
      <c r="N44" s="2"/>
      <c r="O44" s="2"/>
      <c r="P44" s="2"/>
      <c r="Q44" s="2"/>
      <c r="R44" s="46"/>
      <c r="S44" s="46"/>
      <c r="T44" s="46"/>
      <c r="U44" s="46"/>
      <c r="V44" s="46"/>
      <c r="W44" s="2"/>
      <c r="X44" s="46"/>
      <c r="Y44" s="46"/>
      <c r="Z44" s="46"/>
      <c r="AA44" s="46"/>
      <c r="AB44" s="46"/>
      <c r="AC44" s="2"/>
      <c r="AD44" s="46"/>
      <c r="AE44" s="46"/>
      <c r="AF44" s="46"/>
      <c r="AG44" s="46"/>
      <c r="AH44" s="46"/>
    </row>
    <row r="45" spans="1:34" ht="29.25" customHeight="1" x14ac:dyDescent="0.2">
      <c r="C45" s="30"/>
      <c r="D45" s="30"/>
      <c r="E45" s="2"/>
      <c r="F45" s="2"/>
      <c r="G45" s="2"/>
      <c r="H45" s="2"/>
      <c r="I45" s="2"/>
      <c r="J45" s="2"/>
      <c r="K45" s="2"/>
      <c r="L45" s="2"/>
      <c r="M45" s="2"/>
      <c r="N45" s="2"/>
      <c r="O45" s="2"/>
      <c r="P45" s="2"/>
      <c r="Q45" s="2"/>
      <c r="R45" s="46"/>
      <c r="S45" s="46"/>
      <c r="T45" s="46"/>
      <c r="U45" s="46"/>
      <c r="V45" s="46"/>
      <c r="W45" s="2"/>
      <c r="X45" s="46"/>
      <c r="Y45" s="46"/>
      <c r="Z45" s="46"/>
      <c r="AA45" s="46"/>
      <c r="AB45" s="46"/>
      <c r="AC45" s="2"/>
      <c r="AD45" s="46"/>
      <c r="AE45" s="46"/>
      <c r="AF45" s="46"/>
      <c r="AG45" s="46"/>
      <c r="AH45" s="46"/>
    </row>
    <row r="46" spans="1:34" ht="29.25" customHeight="1" x14ac:dyDescent="0.2">
      <c r="C46" s="30"/>
      <c r="D46" s="30"/>
      <c r="E46" s="2"/>
      <c r="F46" s="2"/>
      <c r="G46" s="2"/>
      <c r="H46" s="2"/>
      <c r="I46" s="2"/>
      <c r="J46" s="2"/>
      <c r="K46" s="2"/>
      <c r="L46" s="2"/>
      <c r="M46" s="2"/>
      <c r="N46" s="2"/>
      <c r="O46" s="2"/>
      <c r="P46" s="2"/>
      <c r="Q46" s="2"/>
      <c r="R46" s="46"/>
      <c r="S46" s="46"/>
      <c r="T46" s="46"/>
      <c r="U46" s="46"/>
      <c r="V46" s="46"/>
      <c r="W46" s="2"/>
      <c r="X46" s="46"/>
      <c r="Y46" s="46"/>
      <c r="Z46" s="46"/>
      <c r="AA46" s="46"/>
      <c r="AB46" s="46"/>
      <c r="AC46" s="2"/>
      <c r="AD46" s="46"/>
      <c r="AE46" s="46"/>
      <c r="AF46" s="46"/>
      <c r="AG46" s="46"/>
      <c r="AH46" s="46"/>
    </row>
    <row r="47" spans="1:34" ht="29.25" customHeight="1" x14ac:dyDescent="0.2">
      <c r="C47" s="30"/>
      <c r="D47" s="30"/>
      <c r="E47" s="2"/>
      <c r="F47" s="2"/>
      <c r="G47" s="2"/>
      <c r="H47" s="2"/>
      <c r="I47" s="2"/>
      <c r="J47" s="2"/>
      <c r="K47" s="2"/>
      <c r="L47" s="2"/>
      <c r="M47" s="2"/>
      <c r="N47" s="2"/>
      <c r="O47" s="2"/>
      <c r="P47" s="2"/>
      <c r="Q47" s="2"/>
      <c r="R47" s="46"/>
      <c r="S47" s="46"/>
      <c r="T47" s="46"/>
      <c r="U47" s="46"/>
      <c r="V47" s="46"/>
      <c r="W47" s="2"/>
      <c r="X47" s="46"/>
      <c r="Y47" s="46"/>
      <c r="Z47" s="46"/>
      <c r="AA47" s="46"/>
      <c r="AB47" s="46"/>
      <c r="AC47" s="2"/>
      <c r="AD47" s="46"/>
      <c r="AE47" s="46"/>
      <c r="AF47" s="46"/>
      <c r="AG47" s="46"/>
      <c r="AH47" s="46"/>
    </row>
    <row r="48" spans="1:34" ht="29.25" customHeight="1" x14ac:dyDescent="0.2">
      <c r="C48" s="30"/>
      <c r="D48" s="30"/>
      <c r="E48" s="2"/>
      <c r="F48" s="2"/>
      <c r="G48" s="2"/>
      <c r="H48" s="2"/>
      <c r="I48" s="2"/>
      <c r="J48" s="2"/>
      <c r="K48" s="2"/>
      <c r="L48" s="2"/>
      <c r="M48" s="2"/>
      <c r="N48" s="2"/>
      <c r="O48" s="2"/>
      <c r="P48" s="2"/>
      <c r="Q48" s="2"/>
      <c r="R48" s="46"/>
      <c r="S48" s="46"/>
      <c r="T48" s="46"/>
      <c r="U48" s="46"/>
      <c r="V48" s="46"/>
      <c r="W48" s="2"/>
      <c r="X48" s="46"/>
      <c r="Y48" s="46"/>
      <c r="Z48" s="46"/>
      <c r="AA48" s="46"/>
      <c r="AB48" s="46"/>
      <c r="AC48" s="2"/>
      <c r="AD48" s="46"/>
      <c r="AE48" s="46"/>
      <c r="AF48" s="46"/>
      <c r="AG48" s="46"/>
      <c r="AH48" s="46"/>
    </row>
    <row r="49" spans="1:34" ht="29.25" customHeight="1" x14ac:dyDescent="0.2">
      <c r="C49" s="30"/>
      <c r="D49" s="30"/>
      <c r="E49" s="2"/>
      <c r="F49" s="2"/>
      <c r="G49" s="2"/>
      <c r="H49" s="2"/>
      <c r="I49" s="2"/>
      <c r="J49" s="2"/>
      <c r="K49" s="2"/>
      <c r="L49" s="2"/>
      <c r="M49" s="2"/>
      <c r="N49" s="2"/>
      <c r="O49" s="2"/>
      <c r="P49" s="2"/>
      <c r="Q49" s="2"/>
      <c r="R49" s="46"/>
      <c r="S49" s="46"/>
      <c r="T49" s="46"/>
      <c r="U49" s="46"/>
      <c r="V49" s="46"/>
      <c r="W49" s="2"/>
      <c r="X49" s="46"/>
      <c r="Y49" s="46"/>
      <c r="Z49" s="46"/>
      <c r="AA49" s="46"/>
      <c r="AB49" s="46"/>
      <c r="AC49" s="2"/>
      <c r="AD49" s="46"/>
      <c r="AE49" s="46"/>
      <c r="AF49" s="46"/>
      <c r="AG49" s="46"/>
      <c r="AH49" s="46"/>
    </row>
    <row r="50" spans="1:34" ht="29.25" customHeight="1" x14ac:dyDescent="0.2">
      <c r="C50" s="30"/>
      <c r="D50" s="30"/>
      <c r="E50" s="2"/>
      <c r="F50" s="2"/>
      <c r="G50" s="2"/>
      <c r="H50" s="2"/>
      <c r="I50" s="2"/>
      <c r="J50" s="2"/>
      <c r="K50" s="2"/>
      <c r="L50" s="2"/>
      <c r="M50" s="2"/>
      <c r="N50" s="2"/>
      <c r="O50" s="2"/>
      <c r="P50" s="2"/>
      <c r="Q50" s="2"/>
      <c r="R50" s="46"/>
      <c r="S50" s="46"/>
      <c r="T50" s="46"/>
      <c r="U50" s="46"/>
      <c r="V50" s="46"/>
      <c r="W50" s="2"/>
      <c r="X50" s="46"/>
      <c r="Y50" s="46"/>
      <c r="Z50" s="46"/>
      <c r="AA50" s="46"/>
      <c r="AB50" s="46"/>
      <c r="AC50" s="2"/>
      <c r="AD50" s="46"/>
      <c r="AE50" s="46"/>
      <c r="AF50" s="46"/>
      <c r="AG50" s="46"/>
      <c r="AH50" s="46"/>
    </row>
    <row r="51" spans="1:34" ht="29.25" customHeight="1" x14ac:dyDescent="0.2">
      <c r="C51" s="30"/>
      <c r="D51" s="30"/>
      <c r="E51" s="2"/>
      <c r="F51" s="2"/>
      <c r="G51" s="2"/>
      <c r="H51" s="2"/>
      <c r="I51" s="2"/>
      <c r="J51" s="2"/>
      <c r="K51" s="2"/>
      <c r="L51" s="2"/>
      <c r="M51" s="2"/>
      <c r="N51" s="2"/>
      <c r="O51" s="2"/>
      <c r="P51" s="2"/>
      <c r="Q51" s="2"/>
      <c r="R51" s="46"/>
      <c r="S51" s="46"/>
      <c r="T51" s="46"/>
      <c r="U51" s="46"/>
      <c r="V51" s="46"/>
      <c r="W51" s="2"/>
      <c r="X51" s="46"/>
      <c r="Y51" s="46"/>
      <c r="Z51" s="46"/>
      <c r="AA51" s="46"/>
      <c r="AB51" s="46"/>
      <c r="AC51" s="2"/>
      <c r="AD51" s="46"/>
      <c r="AE51" s="46"/>
      <c r="AF51" s="46"/>
      <c r="AG51" s="46"/>
      <c r="AH51" s="46"/>
    </row>
    <row r="52" spans="1:34" ht="1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139" spans="7:34" ht="15" customHeight="1" x14ac:dyDescent="0.2">
      <c r="G139" s="12"/>
      <c r="H139" s="12"/>
      <c r="I139" s="12"/>
      <c r="J139" s="12"/>
      <c r="K139" s="12"/>
      <c r="L139" s="12"/>
      <c r="M139" s="12"/>
      <c r="N139" s="12"/>
      <c r="O139" s="13"/>
      <c r="P139" s="13"/>
      <c r="Q139" s="13"/>
      <c r="R139" s="13"/>
      <c r="S139" s="47"/>
      <c r="T139" s="47"/>
      <c r="U139" s="47"/>
      <c r="V139" s="47"/>
      <c r="W139" s="47"/>
      <c r="X139" s="47"/>
      <c r="Y139" s="48"/>
      <c r="Z139" s="48"/>
      <c r="AA139" s="48"/>
      <c r="AB139" s="48"/>
      <c r="AC139" s="48"/>
      <c r="AD139" s="48"/>
      <c r="AE139" s="48"/>
      <c r="AF139" s="48"/>
      <c r="AG139" s="49"/>
      <c r="AH139" s="49"/>
    </row>
    <row r="140" spans="7:34" ht="15" customHeight="1" x14ac:dyDescent="0.2">
      <c r="G140" s="12"/>
      <c r="H140" s="12"/>
      <c r="I140" s="12"/>
      <c r="J140" s="12"/>
      <c r="K140" s="12"/>
      <c r="L140" s="12"/>
      <c r="M140" s="12"/>
      <c r="N140" s="12"/>
      <c r="O140" s="13"/>
      <c r="P140" s="13"/>
      <c r="Q140" s="13"/>
      <c r="R140" s="13"/>
      <c r="S140" s="50"/>
      <c r="T140" s="50"/>
      <c r="U140" s="50"/>
      <c r="V140" s="50"/>
      <c r="W140" s="50"/>
      <c r="X140" s="50"/>
      <c r="Y140" s="48"/>
      <c r="Z140" s="48"/>
      <c r="AA140" s="48"/>
      <c r="AB140" s="48"/>
      <c r="AC140" s="48"/>
      <c r="AD140" s="48"/>
      <c r="AE140" s="48"/>
      <c r="AF140" s="48"/>
      <c r="AG140" s="49"/>
      <c r="AH140" s="49"/>
    </row>
    <row r="141" spans="7:34" ht="15" customHeight="1" x14ac:dyDescent="0.2">
      <c r="G141" s="12"/>
      <c r="H141" s="12"/>
      <c r="I141" s="12"/>
      <c r="J141" s="12"/>
      <c r="K141" s="12"/>
      <c r="L141" s="12"/>
      <c r="M141" s="12"/>
      <c r="N141" s="14"/>
      <c r="O141" s="13"/>
      <c r="P141" s="13"/>
      <c r="Q141" s="13"/>
      <c r="R141" s="14"/>
      <c r="S141" s="51"/>
      <c r="T141" s="51"/>
      <c r="U141" s="51"/>
      <c r="V141" s="51"/>
      <c r="W141" s="51"/>
      <c r="X141" s="51"/>
      <c r="Y141" s="48"/>
      <c r="Z141" s="48"/>
      <c r="AA141" s="48"/>
      <c r="AB141" s="48"/>
      <c r="AC141" s="48"/>
      <c r="AD141" s="48"/>
      <c r="AE141" s="48"/>
      <c r="AF141" s="48"/>
      <c r="AG141" s="49"/>
      <c r="AH141" s="49"/>
    </row>
    <row r="142" spans="7:34" ht="15" customHeight="1" x14ac:dyDescent="0.2">
      <c r="G142" s="12"/>
      <c r="H142" s="12"/>
      <c r="I142" s="12"/>
      <c r="J142" s="12"/>
      <c r="K142" s="12"/>
      <c r="L142" s="12"/>
      <c r="M142" s="12"/>
      <c r="N142" s="12"/>
      <c r="O142" s="13"/>
      <c r="P142" s="13"/>
      <c r="Q142" s="13"/>
      <c r="R142" s="13"/>
      <c r="S142" s="47"/>
      <c r="T142" s="47"/>
      <c r="U142" s="47"/>
      <c r="V142" s="47"/>
      <c r="W142" s="47"/>
      <c r="X142" s="47"/>
      <c r="Y142" s="48"/>
      <c r="Z142" s="48"/>
      <c r="AA142" s="48"/>
      <c r="AB142" s="48"/>
      <c r="AC142" s="48"/>
      <c r="AD142" s="48"/>
      <c r="AE142" s="48"/>
      <c r="AF142" s="48"/>
      <c r="AG142" s="49"/>
      <c r="AH142" s="49"/>
    </row>
    <row r="143" spans="7:34" ht="15" customHeight="1" x14ac:dyDescent="0.2">
      <c r="G143" s="12"/>
      <c r="H143" s="12"/>
      <c r="I143" s="12"/>
      <c r="J143" s="12"/>
      <c r="K143" s="12"/>
      <c r="L143" s="12"/>
      <c r="M143" s="12"/>
      <c r="N143" s="12"/>
      <c r="O143" s="13"/>
      <c r="P143" s="13"/>
      <c r="Q143" s="13"/>
      <c r="R143" s="13"/>
      <c r="S143" s="50"/>
      <c r="T143" s="50"/>
      <c r="U143" s="50"/>
      <c r="V143" s="50"/>
      <c r="W143" s="50"/>
      <c r="X143" s="50"/>
      <c r="Y143" s="48"/>
      <c r="Z143" s="48"/>
      <c r="AA143" s="48"/>
      <c r="AB143" s="48"/>
      <c r="AC143" s="48"/>
      <c r="AD143" s="48"/>
      <c r="AE143" s="48"/>
      <c r="AF143" s="48"/>
      <c r="AG143" s="49"/>
      <c r="AH143" s="49"/>
    </row>
    <row r="144" spans="7:34" ht="15" customHeight="1" x14ac:dyDescent="0.2">
      <c r="G144" s="12"/>
      <c r="H144" s="12"/>
      <c r="I144" s="12"/>
      <c r="J144" s="12"/>
      <c r="K144" s="12"/>
      <c r="L144" s="12"/>
      <c r="M144" s="12"/>
      <c r="N144" s="14"/>
      <c r="O144" s="13"/>
      <c r="P144" s="13"/>
      <c r="Q144" s="13"/>
      <c r="R144" s="14"/>
      <c r="S144" s="51"/>
      <c r="T144" s="51"/>
      <c r="U144" s="51"/>
      <c r="V144" s="51"/>
      <c r="W144" s="51"/>
      <c r="X144" s="51"/>
      <c r="Y144" s="48"/>
      <c r="Z144" s="48"/>
      <c r="AA144" s="48"/>
      <c r="AB144" s="48"/>
      <c r="AC144" s="48"/>
      <c r="AD144" s="48"/>
      <c r="AE144" s="48"/>
      <c r="AF144" s="48"/>
      <c r="AG144" s="49"/>
      <c r="AH144" s="49"/>
    </row>
    <row r="145" spans="7:34" ht="15" customHeight="1" x14ac:dyDescent="0.2">
      <c r="G145" s="12"/>
      <c r="H145" s="12"/>
      <c r="I145" s="12"/>
      <c r="J145" s="12"/>
      <c r="K145" s="12"/>
      <c r="L145" s="12"/>
      <c r="M145" s="12"/>
      <c r="N145" s="12"/>
      <c r="O145" s="13"/>
      <c r="P145" s="13"/>
      <c r="Q145" s="13"/>
      <c r="R145" s="13"/>
      <c r="S145" s="47"/>
      <c r="T145" s="47"/>
      <c r="U145" s="47"/>
      <c r="V145" s="47"/>
      <c r="W145" s="47"/>
      <c r="X145" s="47"/>
      <c r="Y145" s="48"/>
      <c r="Z145" s="48"/>
      <c r="AA145" s="48"/>
      <c r="AB145" s="48"/>
      <c r="AC145" s="48"/>
      <c r="AD145" s="48"/>
      <c r="AE145" s="48"/>
      <c r="AF145" s="48"/>
      <c r="AG145" s="49"/>
      <c r="AH145" s="49"/>
    </row>
    <row r="146" spans="7:34" ht="15" customHeight="1" x14ac:dyDescent="0.2">
      <c r="G146" s="12"/>
      <c r="H146" s="12"/>
      <c r="I146" s="12"/>
      <c r="J146" s="12"/>
      <c r="K146" s="12"/>
      <c r="L146" s="12"/>
      <c r="M146" s="12"/>
      <c r="N146" s="12"/>
      <c r="O146" s="13"/>
      <c r="P146" s="13"/>
      <c r="Q146" s="13"/>
      <c r="R146" s="13"/>
      <c r="S146" s="50"/>
      <c r="T146" s="50"/>
      <c r="U146" s="50"/>
      <c r="V146" s="50"/>
      <c r="W146" s="50"/>
      <c r="X146" s="50"/>
      <c r="Y146" s="48"/>
      <c r="Z146" s="48"/>
      <c r="AA146" s="48"/>
      <c r="AB146" s="48"/>
      <c r="AC146" s="48"/>
      <c r="AD146" s="48"/>
      <c r="AE146" s="48"/>
      <c r="AF146" s="48"/>
      <c r="AG146" s="49"/>
      <c r="AH146" s="49"/>
    </row>
    <row r="147" spans="7:34" ht="15" customHeight="1" x14ac:dyDescent="0.2">
      <c r="G147" s="12"/>
      <c r="H147" s="12"/>
      <c r="I147" s="12"/>
      <c r="J147" s="12"/>
      <c r="K147" s="12"/>
      <c r="L147" s="12"/>
      <c r="M147" s="12"/>
      <c r="N147" s="14"/>
      <c r="O147" s="13"/>
      <c r="P147" s="13"/>
      <c r="Q147" s="13"/>
      <c r="R147" s="14"/>
      <c r="S147" s="51"/>
      <c r="T147" s="51"/>
      <c r="U147" s="51"/>
      <c r="V147" s="51"/>
      <c r="W147" s="51"/>
      <c r="X147" s="51"/>
      <c r="Y147" s="48"/>
      <c r="Z147" s="48"/>
      <c r="AA147" s="48"/>
      <c r="AB147" s="48"/>
      <c r="AC147" s="48"/>
      <c r="AD147" s="48"/>
      <c r="AE147" s="48"/>
      <c r="AF147" s="48"/>
      <c r="AG147" s="49"/>
      <c r="AH147" s="49"/>
    </row>
    <row r="148" spans="7:34" ht="15" customHeight="1" x14ac:dyDescent="0.2">
      <c r="G148" s="12"/>
      <c r="H148" s="12"/>
      <c r="I148" s="12"/>
      <c r="J148" s="12"/>
      <c r="K148" s="12"/>
      <c r="L148" s="12"/>
      <c r="M148" s="12"/>
      <c r="N148" s="12"/>
      <c r="O148" s="13"/>
      <c r="P148" s="13"/>
      <c r="Q148" s="13"/>
      <c r="R148" s="13"/>
      <c r="S148" s="47"/>
      <c r="T148" s="47"/>
      <c r="U148" s="47"/>
      <c r="V148" s="47"/>
      <c r="W148" s="47"/>
      <c r="X148" s="47"/>
      <c r="Y148" s="48"/>
      <c r="Z148" s="48"/>
      <c r="AA148" s="48"/>
      <c r="AB148" s="48"/>
      <c r="AC148" s="48"/>
      <c r="AD148" s="48"/>
      <c r="AE148" s="48"/>
      <c r="AF148" s="48"/>
      <c r="AG148" s="49"/>
      <c r="AH148" s="49"/>
    </row>
    <row r="149" spans="7:34" ht="15" customHeight="1" x14ac:dyDescent="0.2">
      <c r="G149" s="12"/>
      <c r="H149" s="12"/>
      <c r="I149" s="12"/>
      <c r="J149" s="12"/>
      <c r="K149" s="12"/>
      <c r="L149" s="12"/>
      <c r="M149" s="12"/>
      <c r="N149" s="12"/>
      <c r="O149" s="13"/>
      <c r="P149" s="13"/>
      <c r="Q149" s="13"/>
      <c r="R149" s="13"/>
      <c r="S149" s="50"/>
      <c r="T149" s="50"/>
      <c r="U149" s="50"/>
      <c r="V149" s="50"/>
      <c r="W149" s="50"/>
      <c r="X149" s="50"/>
      <c r="Y149" s="48"/>
      <c r="Z149" s="48"/>
      <c r="AA149" s="48"/>
      <c r="AB149" s="48"/>
      <c r="AC149" s="48"/>
      <c r="AD149" s="48"/>
      <c r="AE149" s="48"/>
      <c r="AF149" s="48"/>
      <c r="AG149" s="49"/>
      <c r="AH149" s="49"/>
    </row>
    <row r="150" spans="7:34" ht="15" customHeight="1" x14ac:dyDescent="0.2">
      <c r="G150" s="12"/>
      <c r="H150" s="12"/>
      <c r="I150" s="12"/>
      <c r="J150" s="12"/>
      <c r="K150" s="12"/>
      <c r="L150" s="12"/>
      <c r="M150" s="12"/>
      <c r="N150" s="14"/>
      <c r="O150" s="13"/>
      <c r="P150" s="13"/>
      <c r="Q150" s="13"/>
      <c r="R150" s="14"/>
      <c r="S150" s="51"/>
      <c r="T150" s="51"/>
      <c r="U150" s="51"/>
      <c r="V150" s="51"/>
      <c r="W150" s="51"/>
      <c r="X150" s="51"/>
      <c r="Y150" s="48"/>
      <c r="Z150" s="48"/>
      <c r="AA150" s="48"/>
      <c r="AB150" s="48"/>
      <c r="AC150" s="48"/>
      <c r="AD150" s="48"/>
      <c r="AE150" s="48"/>
      <c r="AF150" s="48"/>
      <c r="AG150" s="49"/>
      <c r="AH150" s="49"/>
    </row>
  </sheetData>
  <sheetProtection sheet="1" selectLockedCells="1"/>
  <mergeCells count="69">
    <mergeCell ref="AB5:AH5"/>
    <mergeCell ref="E16:M16"/>
    <mergeCell ref="N14:P14"/>
    <mergeCell ref="U14:V14"/>
    <mergeCell ref="C5:E5"/>
    <mergeCell ref="C6:E6"/>
    <mergeCell ref="F5:V5"/>
    <mergeCell ref="F6:J6"/>
    <mergeCell ref="W14:X14"/>
    <mergeCell ref="W5:AA5"/>
    <mergeCell ref="C26:AH27"/>
    <mergeCell ref="A28:B29"/>
    <mergeCell ref="K7:AH7"/>
    <mergeCell ref="AC10:AG10"/>
    <mergeCell ref="C28:AH29"/>
    <mergeCell ref="N16:P16"/>
    <mergeCell ref="W16:X16"/>
    <mergeCell ref="U17:V17"/>
    <mergeCell ref="W10:AA10"/>
    <mergeCell ref="A30:B31"/>
    <mergeCell ref="C30:AH31"/>
    <mergeCell ref="E12:M12"/>
    <mergeCell ref="N12:X12"/>
    <mergeCell ref="U13:X13"/>
    <mergeCell ref="A22:AH23"/>
    <mergeCell ref="A24:B25"/>
    <mergeCell ref="E15:M15"/>
    <mergeCell ref="N15:P15"/>
    <mergeCell ref="C24:AH25"/>
    <mergeCell ref="A26:B27"/>
    <mergeCell ref="N13:R13"/>
    <mergeCell ref="Q10:U10"/>
    <mergeCell ref="Y13:AH13"/>
    <mergeCell ref="Q17:R17"/>
    <mergeCell ref="W17:X17"/>
    <mergeCell ref="S17:T17"/>
    <mergeCell ref="S13:T13"/>
    <mergeCell ref="C10:J11"/>
    <mergeCell ref="A5:B17"/>
    <mergeCell ref="C12:D17"/>
    <mergeCell ref="Y14:AC17"/>
    <mergeCell ref="AD14:AH17"/>
    <mergeCell ref="W15:X15"/>
    <mergeCell ref="Q15:R15"/>
    <mergeCell ref="E17:M17"/>
    <mergeCell ref="Q16:R16"/>
    <mergeCell ref="K10:P10"/>
    <mergeCell ref="Q14:R14"/>
    <mergeCell ref="S15:T15"/>
    <mergeCell ref="S16:T16"/>
    <mergeCell ref="U16:V16"/>
    <mergeCell ref="S14:T14"/>
    <mergeCell ref="U15:V15"/>
    <mergeCell ref="L6:AH6"/>
    <mergeCell ref="K11:P11"/>
    <mergeCell ref="N17:P17"/>
    <mergeCell ref="N2:P2"/>
    <mergeCell ref="Q2:AH2"/>
    <mergeCell ref="A3:AH4"/>
    <mergeCell ref="Q11:AH11"/>
    <mergeCell ref="E14:M14"/>
    <mergeCell ref="AG12:AH12"/>
    <mergeCell ref="E13:M13"/>
    <mergeCell ref="K8:AH9"/>
    <mergeCell ref="Y12:AC12"/>
    <mergeCell ref="AD12:AF12"/>
    <mergeCell ref="F7:J7"/>
    <mergeCell ref="F8:J9"/>
    <mergeCell ref="C7:E9"/>
  </mergeCells>
  <phoneticPr fontId="2"/>
  <dataValidations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K6 AH10 AB10 V10" xr:uid="{00000000-0002-0000-06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511FDF-DF83-419F-9F1F-B4B82BE59945}">
  <ds:schemaRefs>
    <ds:schemaRef ds:uri="http://schemas.microsoft.com/sharepoint/v3/contenttype/forms"/>
  </ds:schemaRefs>
</ds:datastoreItem>
</file>

<file path=customXml/itemProps2.xml><?xml version="1.0" encoding="utf-8"?>
<ds:datastoreItem xmlns:ds="http://schemas.openxmlformats.org/officeDocument/2006/customXml" ds:itemID="{7549A4E2-CF05-4746-A540-16AD495250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様式１（経常JV用）</vt:lpstr>
      <vt:lpstr>様式２</vt:lpstr>
      <vt:lpstr>様式３</vt:lpstr>
      <vt:lpstr>届出書!Print_Area</vt:lpstr>
      <vt:lpstr>'評価項目(標準)'!Print_Area</vt:lpstr>
      <vt:lpstr>様式１!Print_Area</vt:lpstr>
      <vt:lpstr>'様式１（経常JV用）'!Print_Area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2026-09-14T04:14:30Z</dcterms:modified>
  <cp:category/>
  <cp:contentStatus/>
</cp:coreProperties>
</file>