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DBFAD485-B6CF-4F7D-A4C8-135281B5BFCA}" xr6:coauthVersionLast="47" xr6:coauthVersionMax="47" xr10:uidLastSave="{00000000-0000-0000-0000-000000000000}"/>
  <bookViews>
    <workbookView xWindow="-108" yWindow="-108" windowWidth="23256" windowHeight="13896" tabRatio="748" activeTab="1" xr2:uid="{00000000-000D-0000-FFFF-FFFF00000000}"/>
  </bookViews>
  <sheets>
    <sheet name="（発注所属）" sheetId="1" r:id="rId1"/>
    <sheet name="技術資料表紙（入札参加者）" sheetId="2" r:id="rId2"/>
    <sheet name="技術者情報" sheetId="30" r:id="rId3"/>
    <sheet name="様式- 2a" sheetId="38" r:id="rId4"/>
    <sheet name="様式－2b" sheetId="41" r:id="rId5"/>
    <sheet name="様式-3" sheetId="44" r:id="rId6"/>
    <sheet name="様式-3 (2人目)" sheetId="45" r:id="rId7"/>
    <sheet name="様式- 4" sheetId="46" r:id="rId8"/>
    <sheet name="様式- 5" sheetId="47" r:id="rId9"/>
    <sheet name="登録基幹技能者配置表" sheetId="37" r:id="rId10"/>
  </sheets>
  <definedNames>
    <definedName name="_xlnm._FilterDatabase" localSheetId="3" hidden="1">'様式- 2a'!$C$14:$AE$25</definedName>
    <definedName name="_xlnm.Print_Area" localSheetId="0">'（発注所属）'!$B$1:$I$47</definedName>
    <definedName name="_xlnm.Print_Area" localSheetId="1">'技術資料表紙（入札参加者）'!$C$1:$H$72</definedName>
    <definedName name="_xlnm.Print_Area" localSheetId="2">技術者情報!$A$1:$W$44</definedName>
    <definedName name="_xlnm.Print_Area" localSheetId="9">登録基幹技能者配置表!$B$7:$AF$19</definedName>
    <definedName name="_xlnm.Print_Area" localSheetId="3">'様式- 2a'!$B$6:$AF$58</definedName>
    <definedName name="_xlnm.Print_Area" localSheetId="7">'様式- 4'!$B$8:$AF$58</definedName>
    <definedName name="_xlnm.Print_Area" localSheetId="8">'様式- 5'!$B$7:$AF$33</definedName>
    <definedName name="_xlnm.Print_Area" localSheetId="4">'様式－2b'!$C$6:$AJ$57</definedName>
    <definedName name="_xlnm.Print_Area" localSheetId="5">'様式-3'!$B$7:$AF$62</definedName>
    <definedName name="_xlnm.Print_Area" localSheetId="6">'様式-3 (2人目)'!$B$8:$AF$61</definedName>
    <definedName name="_xlnm.Print_Titles" localSheetId="4">'様式－2b'!$6:$17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2" i="2" l="1"/>
  <c r="M50" i="46"/>
  <c r="H63" i="2"/>
  <c r="K64" i="2"/>
  <c r="K63" i="2"/>
  <c r="I63" i="2"/>
  <c r="I52" i="2"/>
  <c r="E64" i="2"/>
  <c r="F64" i="2" s="1"/>
  <c r="E63" i="2"/>
  <c r="F63" i="2" s="1"/>
  <c r="I30" i="1"/>
  <c r="G41" i="1" l="1"/>
  <c r="O33" i="46"/>
  <c r="H58" i="2"/>
  <c r="E60" i="2" l="1"/>
  <c r="F60" i="2" s="1"/>
  <c r="E59" i="2"/>
  <c r="F59" i="2" s="1"/>
  <c r="E58" i="2"/>
  <c r="F58" i="2" s="1"/>
  <c r="D36" i="1" l="1"/>
  <c r="D26" i="1"/>
  <c r="D43" i="1" s="1"/>
  <c r="D32" i="1"/>
  <c r="D31" i="1"/>
  <c r="D30" i="1"/>
  <c r="D23" i="1"/>
  <c r="D24" i="1"/>
  <c r="D21" i="1"/>
  <c r="D37" i="1" l="1"/>
  <c r="D41" i="1"/>
  <c r="D45" i="1"/>
  <c r="D27" i="1"/>
  <c r="D28" i="1"/>
  <c r="D33" i="1"/>
  <c r="D34" i="1"/>
  <c r="D44" i="1"/>
  <c r="D38" i="1"/>
  <c r="D39" i="1"/>
  <c r="D40" i="1"/>
  <c r="D25" i="1"/>
  <c r="S53" i="45" l="1"/>
  <c r="S53" i="44"/>
  <c r="K50" i="2" l="1"/>
  <c r="K48" i="2"/>
  <c r="K60" i="2"/>
  <c r="K58" i="2"/>
  <c r="K47" i="2"/>
  <c r="G33" i="1" l="1"/>
  <c r="G39" i="1"/>
  <c r="F7" i="41" l="1"/>
  <c r="I58" i="2" l="1"/>
  <c r="E48" i="2"/>
  <c r="F48" i="2" s="1"/>
  <c r="E47" i="2"/>
  <c r="F47" i="2" s="1"/>
  <c r="I47" i="2"/>
  <c r="H47" i="2"/>
  <c r="M29" i="47" l="1"/>
  <c r="M23" i="47"/>
  <c r="M17" i="47"/>
  <c r="F8" i="47"/>
  <c r="M42" i="46" l="1"/>
  <c r="M28" i="46"/>
  <c r="M23" i="46"/>
  <c r="M17" i="46"/>
  <c r="F9" i="46"/>
  <c r="M48" i="45"/>
  <c r="J55" i="45"/>
  <c r="M42" i="45"/>
  <c r="P39" i="45"/>
  <c r="M32" i="45"/>
  <c r="P23" i="45"/>
  <c r="M18" i="45"/>
  <c r="F8" i="45"/>
  <c r="M48" i="44" l="1"/>
  <c r="J55" i="44"/>
  <c r="M42" i="44"/>
  <c r="P39" i="44"/>
  <c r="M32" i="44"/>
  <c r="P23" i="44"/>
  <c r="M18" i="44"/>
  <c r="F8" i="44"/>
  <c r="AN38" i="41" l="1"/>
  <c r="AM38" i="41"/>
  <c r="AN37" i="41"/>
  <c r="AM37" i="41"/>
  <c r="AN36" i="41"/>
  <c r="AM36" i="41"/>
  <c r="AN35" i="41"/>
  <c r="AM35" i="41"/>
  <c r="AN34" i="41"/>
  <c r="AM34" i="41"/>
  <c r="AN33" i="41"/>
  <c r="AM33" i="41" s="1"/>
  <c r="AN32" i="41"/>
  <c r="AM32" i="41" s="1"/>
  <c r="AN31" i="41"/>
  <c r="AM31" i="41" s="1"/>
  <c r="AN30" i="41"/>
  <c r="AM30" i="41"/>
  <c r="AN29" i="41"/>
  <c r="AM29" i="41"/>
  <c r="AN28" i="41"/>
  <c r="AM28" i="41"/>
  <c r="AN27" i="41"/>
  <c r="AM27" i="41" s="1"/>
  <c r="AN26" i="41"/>
  <c r="AM26" i="41" s="1"/>
  <c r="AN25" i="41"/>
  <c r="AM25" i="41"/>
  <c r="AN24" i="41"/>
  <c r="AM24" i="41"/>
  <c r="AN23" i="41"/>
  <c r="AM23" i="41"/>
  <c r="AN22" i="41"/>
  <c r="AM22" i="41"/>
  <c r="AN21" i="41"/>
  <c r="AM21" i="41" s="1"/>
  <c r="AN20" i="41"/>
  <c r="AM20" i="41"/>
  <c r="AN19" i="41"/>
  <c r="AM19" i="41" s="1"/>
  <c r="AN17" i="41"/>
  <c r="AM18" i="41" l="1"/>
  <c r="AN18" i="41"/>
  <c r="M55" i="38" l="1"/>
  <c r="M50" i="38"/>
  <c r="M45" i="38"/>
  <c r="X41" i="38"/>
  <c r="X35" i="38"/>
  <c r="F31" i="38"/>
  <c r="M29" i="38"/>
  <c r="P20" i="38"/>
  <c r="M15" i="38"/>
  <c r="F7" i="38"/>
  <c r="K21" i="2" l="1"/>
  <c r="K23" i="2"/>
  <c r="K29" i="2"/>
  <c r="K34" i="2"/>
  <c r="K35" i="2"/>
  <c r="K36" i="2"/>
  <c r="K37" i="2"/>
  <c r="K38" i="2"/>
  <c r="K39" i="2"/>
  <c r="K41" i="2"/>
  <c r="K43" i="2"/>
  <c r="K45" i="2"/>
  <c r="K46" i="2"/>
  <c r="K49" i="2"/>
  <c r="K52" i="2"/>
  <c r="K53" i="2"/>
  <c r="K54" i="2"/>
  <c r="K55" i="2"/>
  <c r="K56" i="2"/>
  <c r="K57" i="2"/>
  <c r="K61" i="2"/>
  <c r="K62" i="2"/>
  <c r="K66" i="2"/>
  <c r="K67" i="2"/>
  <c r="K68" i="2"/>
  <c r="K69" i="2"/>
  <c r="K70" i="2"/>
  <c r="K71" i="2"/>
  <c r="E49" i="2"/>
  <c r="H49" i="2"/>
  <c r="I49" i="2"/>
  <c r="I61" i="2" l="1"/>
  <c r="H61" i="2" l="1"/>
  <c r="E62" i="2"/>
  <c r="E61" i="2"/>
  <c r="G40" i="1"/>
  <c r="H43" i="2" l="1"/>
  <c r="H41" i="2"/>
  <c r="E44" i="2"/>
  <c r="F44" i="2" s="1"/>
  <c r="E43" i="2"/>
  <c r="F43" i="2" s="1"/>
  <c r="E41" i="2"/>
  <c r="E42" i="2"/>
  <c r="F42" i="2" s="1"/>
  <c r="F41" i="2" l="1"/>
  <c r="E32" i="2"/>
  <c r="F32" i="2" s="1"/>
  <c r="E31" i="2"/>
  <c r="F31" i="2" s="1"/>
  <c r="E30" i="2"/>
  <c r="F30" i="2" s="1"/>
  <c r="E29" i="2"/>
  <c r="F29" i="2" s="1"/>
  <c r="E33" i="2"/>
  <c r="F33" i="2" s="1"/>
  <c r="E28" i="2"/>
  <c r="F28" i="2" s="1"/>
  <c r="E27" i="2"/>
  <c r="F27" i="2" s="1"/>
  <c r="E26" i="2"/>
  <c r="F26" i="2" s="1"/>
  <c r="E25" i="2"/>
  <c r="F25" i="2" s="1"/>
  <c r="E24" i="2"/>
  <c r="F24" i="2" s="1"/>
  <c r="E23" i="2"/>
  <c r="F23" i="2" s="1"/>
  <c r="E22" i="2"/>
  <c r="F22" i="2" s="1"/>
  <c r="E21" i="2"/>
  <c r="F21" i="2" s="1"/>
  <c r="I43" i="2"/>
  <c r="I41" i="2"/>
  <c r="I29" i="2"/>
  <c r="I23" i="2"/>
  <c r="I21" i="2"/>
  <c r="H23" i="2" l="1"/>
  <c r="H29" i="2"/>
  <c r="H21" i="2"/>
  <c r="G25" i="1" l="1"/>
  <c r="G24" i="1"/>
  <c r="G23" i="1"/>
  <c r="G26" i="1"/>
  <c r="I21" i="1" l="1"/>
  <c r="F19" i="2" l="1"/>
  <c r="H38" i="2" l="1"/>
  <c r="I38" i="2" l="1"/>
  <c r="I36" i="2"/>
  <c r="I34" i="2"/>
  <c r="E39" i="2"/>
  <c r="F39" i="2" l="1"/>
  <c r="F38" i="2"/>
  <c r="E38" i="2"/>
  <c r="G28" i="1"/>
  <c r="H34" i="2" l="1"/>
  <c r="B2" i="30" l="1"/>
  <c r="D4" i="2" l="1"/>
  <c r="H36" i="2"/>
  <c r="I70" i="2" l="1"/>
  <c r="I68" i="2"/>
  <c r="I66" i="2"/>
  <c r="I56" i="2"/>
  <c r="I54" i="2"/>
  <c r="I45" i="2"/>
  <c r="K10" i="2" l="1"/>
  <c r="K9" i="2"/>
  <c r="K8" i="2"/>
  <c r="K7" i="2"/>
  <c r="K6" i="2"/>
  <c r="F5" i="2"/>
  <c r="H66" i="2" l="1"/>
  <c r="H19" i="2" l="1"/>
  <c r="E21" i="1"/>
  <c r="B21" i="1"/>
  <c r="C19" i="2" l="1"/>
  <c r="H30" i="1"/>
  <c r="G37" i="1" l="1"/>
  <c r="I31" i="1"/>
  <c r="H70" i="2"/>
  <c r="H68" i="2"/>
  <c r="H56" i="2"/>
  <c r="H54" i="2"/>
  <c r="H52" i="2"/>
  <c r="H45" i="2"/>
  <c r="D14" i="2"/>
  <c r="D13" i="2"/>
  <c r="H43" i="1"/>
  <c r="E70" i="2"/>
  <c r="E68" i="2"/>
  <c r="E66" i="2"/>
  <c r="F61" i="2"/>
  <c r="E56" i="2"/>
  <c r="E45" i="2"/>
  <c r="E34" i="2"/>
  <c r="F34" i="2" s="1"/>
  <c r="E36" i="2"/>
  <c r="E71" i="2" l="1"/>
  <c r="F71" i="2" s="1"/>
  <c r="F70" i="2"/>
  <c r="E69" i="2"/>
  <c r="F69" i="2" s="1"/>
  <c r="F68" i="2"/>
  <c r="E67" i="2"/>
  <c r="F67" i="2" s="1"/>
  <c r="F66" i="2"/>
  <c r="F62" i="2"/>
  <c r="E57" i="2"/>
  <c r="F57" i="2" s="1"/>
  <c r="F56" i="2"/>
  <c r="E55" i="2"/>
  <c r="F55" i="2" s="1"/>
  <c r="E54" i="2"/>
  <c r="F54" i="2" s="1"/>
  <c r="E53" i="2"/>
  <c r="F53" i="2" s="1"/>
  <c r="E52" i="2"/>
  <c r="F52" i="2" s="1"/>
  <c r="E50" i="2"/>
  <c r="E46" i="2"/>
  <c r="F46" i="2" s="1"/>
  <c r="F45" i="2"/>
  <c r="E37" i="2"/>
  <c r="E35" i="2"/>
  <c r="F35" i="2" s="1"/>
  <c r="G38" i="1"/>
  <c r="G36" i="1"/>
  <c r="G34" i="1"/>
  <c r="G32" i="1"/>
  <c r="G27" i="1"/>
  <c r="G47" i="1" l="1"/>
  <c r="F49" i="2"/>
  <c r="F36" i="2"/>
  <c r="F37" i="2"/>
  <c r="F50" i="2"/>
</calcChain>
</file>

<file path=xl/sharedStrings.xml><?xml version="1.0" encoding="utf-8"?>
<sst xmlns="http://schemas.openxmlformats.org/spreadsheetml/2006/main" count="705" uniqueCount="278">
  <si>
    <t>落札者決定基準</t>
    <rPh sb="0" eb="3">
      <t>ラクサツシャ</t>
    </rPh>
    <rPh sb="3" eb="5">
      <t>ケッテイ</t>
    </rPh>
    <rPh sb="5" eb="7">
      <t>キジュン</t>
    </rPh>
    <phoneticPr fontId="1"/>
  </si>
  <si>
    <t xml:space="preserve">配置予定技術者 の技術的能力 </t>
  </si>
  <si>
    <t xml:space="preserve">企業の 社会性･信頼性 </t>
  </si>
  <si>
    <t>過去の同種工事の施工実績</t>
  </si>
  <si>
    <t>企業の技術的能力</t>
    <rPh sb="0" eb="2">
      <t>キギョウ</t>
    </rPh>
    <rPh sb="3" eb="5">
      <t>ギジュツ</t>
    </rPh>
    <rPh sb="5" eb="6">
      <t>テキ</t>
    </rPh>
    <rPh sb="6" eb="8">
      <t>ノウリョク</t>
    </rPh>
    <phoneticPr fontId="1"/>
  </si>
  <si>
    <t>過去３年間の工事成績評定点の平均点</t>
    <phoneticPr fontId="1"/>
  </si>
  <si>
    <t>地域精通度</t>
    <phoneticPr fontId="1"/>
  </si>
  <si>
    <t>登録業種</t>
    <rPh sb="0" eb="2">
      <t>トウロク</t>
    </rPh>
    <rPh sb="2" eb="4">
      <t>ギョウシュ</t>
    </rPh>
    <phoneticPr fontId="1"/>
  </si>
  <si>
    <t xml:space="preserve"> ISO9001の認証取得</t>
    <phoneticPr fontId="1"/>
  </si>
  <si>
    <t>過去の同種工事の施工実績</t>
    <phoneticPr fontId="1"/>
  </si>
  <si>
    <t>取得資格</t>
    <rPh sb="0" eb="2">
      <t>シュトク</t>
    </rPh>
    <rPh sb="2" eb="4">
      <t>シカク</t>
    </rPh>
    <phoneticPr fontId="1"/>
  </si>
  <si>
    <t>災害時等の地域貢献</t>
    <phoneticPr fontId="1"/>
  </si>
  <si>
    <t>建設業労働災害防止協会への加入</t>
    <phoneticPr fontId="1"/>
  </si>
  <si>
    <t>登録基幹技能者の配置</t>
    <phoneticPr fontId="1"/>
  </si>
  <si>
    <t>適用</t>
    <rPh sb="0" eb="2">
      <t>テキヨウ</t>
    </rPh>
    <phoneticPr fontId="1"/>
  </si>
  <si>
    <t>1又は2</t>
    <rPh sb="1" eb="2">
      <t>マタ</t>
    </rPh>
    <phoneticPr fontId="1"/>
  </si>
  <si>
    <t>〇</t>
    <phoneticPr fontId="1"/>
  </si>
  <si>
    <t>点数</t>
    <rPh sb="0" eb="2">
      <t>テンスウ</t>
    </rPh>
    <phoneticPr fontId="1"/>
  </si>
  <si>
    <t>あり</t>
    <phoneticPr fontId="1"/>
  </si>
  <si>
    <t>なし</t>
    <phoneticPr fontId="1"/>
  </si>
  <si>
    <t>提出様式</t>
    <rPh sb="0" eb="2">
      <t>テイシュツ</t>
    </rPh>
    <rPh sb="2" eb="4">
      <t>ヨウシキ</t>
    </rPh>
    <phoneticPr fontId="1"/>
  </si>
  <si>
    <t>過去３年間の工事成績評定実績</t>
    <phoneticPr fontId="1"/>
  </si>
  <si>
    <t>評価点計</t>
    <rPh sb="0" eb="2">
      <t>ヒョウカ</t>
    </rPh>
    <rPh sb="2" eb="3">
      <t>テン</t>
    </rPh>
    <rPh sb="3" eb="4">
      <t>ケイ</t>
    </rPh>
    <phoneticPr fontId="1"/>
  </si>
  <si>
    <t>工事場所</t>
    <rPh sb="0" eb="2">
      <t>コウジ</t>
    </rPh>
    <rPh sb="2" eb="4">
      <t>バショ</t>
    </rPh>
    <phoneticPr fontId="1"/>
  </si>
  <si>
    <t>－</t>
    <phoneticPr fontId="1"/>
  </si>
  <si>
    <t>評定点</t>
    <rPh sb="0" eb="2">
      <t>ヒョウテイ</t>
    </rPh>
    <rPh sb="2" eb="3">
      <t>テン</t>
    </rPh>
    <phoneticPr fontId="1"/>
  </si>
  <si>
    <t>点</t>
    <rPh sb="0" eb="1">
      <t>テン</t>
    </rPh>
    <phoneticPr fontId="1"/>
  </si>
  <si>
    <t>－</t>
    <phoneticPr fontId="1"/>
  </si>
  <si>
    <t>評価基準</t>
    <rPh sb="0" eb="2">
      <t>ヒョウカ</t>
    </rPh>
    <rPh sb="2" eb="4">
      <t>キジュン</t>
    </rPh>
    <phoneticPr fontId="1"/>
  </si>
  <si>
    <t>評価種別・評価項目</t>
    <rPh sb="0" eb="2">
      <t>ヒョウカ</t>
    </rPh>
    <rPh sb="2" eb="4">
      <t>シュベツ</t>
    </rPh>
    <rPh sb="5" eb="7">
      <t>ヒョウカ</t>
    </rPh>
    <rPh sb="7" eb="9">
      <t>コウモク</t>
    </rPh>
    <phoneticPr fontId="1"/>
  </si>
  <si>
    <t>発注情報</t>
    <rPh sb="0" eb="2">
      <t>ハッチュウ</t>
    </rPh>
    <rPh sb="2" eb="4">
      <t>ジョウホウ</t>
    </rPh>
    <phoneticPr fontId="1"/>
  </si>
  <si>
    <t>所属長名</t>
    <rPh sb="0" eb="2">
      <t>ショゾク</t>
    </rPh>
    <rPh sb="2" eb="3">
      <t>チョウ</t>
    </rPh>
    <rPh sb="3" eb="4">
      <t>メイ</t>
    </rPh>
    <phoneticPr fontId="1"/>
  </si>
  <si>
    <t>工事番号</t>
    <rPh sb="0" eb="2">
      <t>コウジ</t>
    </rPh>
    <rPh sb="2" eb="4">
      <t>バンゴウ</t>
    </rPh>
    <phoneticPr fontId="1"/>
  </si>
  <si>
    <t>工事名</t>
    <rPh sb="0" eb="2">
      <t>コウジ</t>
    </rPh>
    <rPh sb="2" eb="3">
      <t>メイ</t>
    </rPh>
    <phoneticPr fontId="1"/>
  </si>
  <si>
    <t>（入札参加者）</t>
    <rPh sb="1" eb="3">
      <t>ニュウサツ</t>
    </rPh>
    <rPh sb="3" eb="5">
      <t>サンカ</t>
    </rPh>
    <rPh sb="5" eb="6">
      <t>シャ</t>
    </rPh>
    <phoneticPr fontId="1"/>
  </si>
  <si>
    <t>所在地</t>
    <rPh sb="0" eb="3">
      <t>ショザイチ</t>
    </rPh>
    <phoneticPr fontId="1"/>
  </si>
  <si>
    <t>商号又は名称</t>
    <rPh sb="0" eb="2">
      <t>ショウゴウ</t>
    </rPh>
    <rPh sb="2" eb="3">
      <t>マタ</t>
    </rPh>
    <rPh sb="4" eb="6">
      <t>メイショウ</t>
    </rPh>
    <phoneticPr fontId="1"/>
  </si>
  <si>
    <t>代表者名</t>
    <rPh sb="0" eb="2">
      <t>ダイヒョウ</t>
    </rPh>
    <rPh sb="3" eb="4">
      <t>メイ</t>
    </rPh>
    <phoneticPr fontId="1"/>
  </si>
  <si>
    <t>①</t>
    <phoneticPr fontId="1"/>
  </si>
  <si>
    <t>②</t>
    <phoneticPr fontId="1"/>
  </si>
  <si>
    <t>③</t>
    <phoneticPr fontId="1"/>
  </si>
  <si>
    <t>④</t>
    <phoneticPr fontId="1"/>
  </si>
  <si>
    <t>⑤</t>
    <phoneticPr fontId="1"/>
  </si>
  <si>
    <t>⑥</t>
    <phoneticPr fontId="1"/>
  </si>
  <si>
    <t>⑨</t>
    <phoneticPr fontId="1"/>
  </si>
  <si>
    <t>⑩</t>
    <phoneticPr fontId="1"/>
  </si>
  <si>
    <t>⑪</t>
    <phoneticPr fontId="1"/>
  </si>
  <si>
    <t>⑫</t>
    <phoneticPr fontId="1"/>
  </si>
  <si>
    <t>⑬</t>
    <phoneticPr fontId="1"/>
  </si>
  <si>
    <t>⑭</t>
    <phoneticPr fontId="1"/>
  </si>
  <si>
    <t>⑮</t>
    <phoneticPr fontId="1"/>
  </si>
  <si>
    <t>表彰の種類</t>
    <rPh sb="0" eb="2">
      <t>ヒョウショウ</t>
    </rPh>
    <rPh sb="3" eb="5">
      <t>シュルイ</t>
    </rPh>
    <phoneticPr fontId="1"/>
  </si>
  <si>
    <t>①</t>
    <phoneticPr fontId="1"/>
  </si>
  <si>
    <t>②</t>
    <phoneticPr fontId="1"/>
  </si>
  <si>
    <t>③</t>
    <phoneticPr fontId="1"/>
  </si>
  <si>
    <t>④</t>
    <phoneticPr fontId="1"/>
  </si>
  <si>
    <t>⑦</t>
    <phoneticPr fontId="1"/>
  </si>
  <si>
    <t>⑧</t>
    <phoneticPr fontId="1"/>
  </si>
  <si>
    <t>実績の有無</t>
    <rPh sb="0" eb="2">
      <t>ジッセキ</t>
    </rPh>
    <rPh sb="3" eb="5">
      <t>ウム</t>
    </rPh>
    <phoneticPr fontId="1"/>
  </si>
  <si>
    <t>工事名</t>
    <rPh sb="0" eb="2">
      <t>コウジ</t>
    </rPh>
    <rPh sb="2" eb="3">
      <t>ナ</t>
    </rPh>
    <phoneticPr fontId="1"/>
  </si>
  <si>
    <t>工期(最終)</t>
    <rPh sb="0" eb="2">
      <t>コウキ</t>
    </rPh>
    <rPh sb="3" eb="5">
      <t>サイシュウ</t>
    </rPh>
    <phoneticPr fontId="1"/>
  </si>
  <si>
    <t>取得の有無</t>
    <rPh sb="0" eb="2">
      <t>シュトク</t>
    </rPh>
    <rPh sb="3" eb="5">
      <t>ウム</t>
    </rPh>
    <phoneticPr fontId="1"/>
  </si>
  <si>
    <t>資格の有無</t>
    <rPh sb="0" eb="2">
      <t>シカク</t>
    </rPh>
    <rPh sb="3" eb="5">
      <t>ウム</t>
    </rPh>
    <phoneticPr fontId="1"/>
  </si>
  <si>
    <t>ｺﾘﾝｽﾞ登録番号</t>
    <phoneticPr fontId="1"/>
  </si>
  <si>
    <t>完成年度</t>
    <rPh sb="0" eb="2">
      <t>カンセイ</t>
    </rPh>
    <rPh sb="2" eb="4">
      <t>ネンド</t>
    </rPh>
    <phoneticPr fontId="1"/>
  </si>
  <si>
    <t>自由設定項目－１</t>
    <phoneticPr fontId="1"/>
  </si>
  <si>
    <t>自由設定項目－３</t>
    <phoneticPr fontId="1"/>
  </si>
  <si>
    <t>過去３年間の工事成績評定実績</t>
    <phoneticPr fontId="1"/>
  </si>
  <si>
    <t>自由設定項目－１</t>
    <phoneticPr fontId="1"/>
  </si>
  <si>
    <t>自由設定項目－２</t>
    <phoneticPr fontId="1"/>
  </si>
  <si>
    <t>対象年度</t>
    <rPh sb="0" eb="2">
      <t>タイショウ</t>
    </rPh>
    <rPh sb="2" eb="4">
      <t>ネンド</t>
    </rPh>
    <phoneticPr fontId="1"/>
  </si>
  <si>
    <t>←　直接入力</t>
    <rPh sb="2" eb="4">
      <t>チョクセツ</t>
    </rPh>
    <rPh sb="4" eb="6">
      <t>ニュウリョク</t>
    </rPh>
    <phoneticPr fontId="1"/>
  </si>
  <si>
    <t xml:space="preserve">
</t>
    <phoneticPr fontId="1"/>
  </si>
  <si>
    <t>水色のセルは、直接入力してください。</t>
    <rPh sb="0" eb="2">
      <t>ミズイロ</t>
    </rPh>
    <rPh sb="7" eb="9">
      <t>チョクセツ</t>
    </rPh>
    <rPh sb="9" eb="11">
      <t>ニュウリョク</t>
    </rPh>
    <phoneticPr fontId="1"/>
  </si>
  <si>
    <t>黄色のセルは、プルダウンから選択してください。</t>
    <phoneticPr fontId="1"/>
  </si>
  <si>
    <t>標準型</t>
    <rPh sb="0" eb="3">
      <t>ヒョウジュンガタ</t>
    </rPh>
    <phoneticPr fontId="1"/>
  </si>
  <si>
    <t>簡易型</t>
    <rPh sb="0" eb="3">
      <t>カンイガタ</t>
    </rPh>
    <phoneticPr fontId="1"/>
  </si>
  <si>
    <t>タイプ</t>
    <phoneticPr fontId="1"/>
  </si>
  <si>
    <t>←　プルダウン</t>
    <phoneticPr fontId="1"/>
  </si>
  <si>
    <t>評価点</t>
    <rPh sb="0" eb="2">
      <t>ヒョウカ</t>
    </rPh>
    <rPh sb="2" eb="3">
      <t>テン</t>
    </rPh>
    <phoneticPr fontId="1"/>
  </si>
  <si>
    <t>基準</t>
    <rPh sb="0" eb="2">
      <t>キジュン</t>
    </rPh>
    <phoneticPr fontId="1"/>
  </si>
  <si>
    <t>当該発注工事</t>
    <rPh sb="0" eb="2">
      <t>トウガイ</t>
    </rPh>
    <rPh sb="2" eb="4">
      <t>ハッチュウ</t>
    </rPh>
    <rPh sb="4" eb="6">
      <t>コウジ</t>
    </rPh>
    <phoneticPr fontId="1"/>
  </si>
  <si>
    <t>備考</t>
    <rPh sb="0" eb="2">
      <t>ビコウ</t>
    </rPh>
    <phoneticPr fontId="1"/>
  </si>
  <si>
    <t>簡易な施工計画の技術的所見</t>
    <phoneticPr fontId="1"/>
  </si>
  <si>
    <t>技術提案及び技術提案に係る施工計画</t>
    <rPh sb="0" eb="2">
      <t>ギジュツ</t>
    </rPh>
    <rPh sb="2" eb="4">
      <t>テイアン</t>
    </rPh>
    <rPh sb="4" eb="5">
      <t>オヨ</t>
    </rPh>
    <rPh sb="11" eb="12">
      <t>カカ</t>
    </rPh>
    <phoneticPr fontId="1"/>
  </si>
  <si>
    <t>企業の技術的能力（技術提案等）</t>
    <rPh sb="0" eb="2">
      <t>キギョウ</t>
    </rPh>
    <rPh sb="3" eb="5">
      <t>ギジュツ</t>
    </rPh>
    <rPh sb="5" eb="6">
      <t>テキ</t>
    </rPh>
    <rPh sb="6" eb="8">
      <t>ノウリョク</t>
    </rPh>
    <rPh sb="9" eb="11">
      <t>ギジュツ</t>
    </rPh>
    <rPh sb="11" eb="13">
      <t>テイアン</t>
    </rPh>
    <rPh sb="13" eb="14">
      <t>トウ</t>
    </rPh>
    <phoneticPr fontId="1"/>
  </si>
  <si>
    <t>―</t>
    <phoneticPr fontId="1"/>
  </si>
  <si>
    <t>提出様式</t>
    <rPh sb="0" eb="2">
      <t>テイシュツ</t>
    </rPh>
    <rPh sb="2" eb="4">
      <t>ヨウシキ</t>
    </rPh>
    <phoneticPr fontId="1"/>
  </si>
  <si>
    <t>年</t>
    <rPh sb="0" eb="1">
      <t>ネン</t>
    </rPh>
    <phoneticPr fontId="1"/>
  </si>
  <si>
    <t>月</t>
    <rPh sb="0" eb="1">
      <t>ガツ</t>
    </rPh>
    <phoneticPr fontId="1"/>
  </si>
  <si>
    <t>日</t>
    <rPh sb="0" eb="1">
      <t>ニチ</t>
    </rPh>
    <phoneticPr fontId="1"/>
  </si>
  <si>
    <t>種類</t>
    <rPh sb="0" eb="2">
      <t>シュルイ</t>
    </rPh>
    <phoneticPr fontId="1"/>
  </si>
  <si>
    <t>←　直接入力（適用しない場合は、空欄にしてください）</t>
    <rPh sb="2" eb="4">
      <t>チョクセツ</t>
    </rPh>
    <rPh sb="4" eb="6">
      <t>ニュウリョク</t>
    </rPh>
    <rPh sb="7" eb="9">
      <t>テキヨウ</t>
    </rPh>
    <rPh sb="12" eb="14">
      <t>バアイ</t>
    </rPh>
    <rPh sb="16" eb="18">
      <t>クウラン</t>
    </rPh>
    <phoneticPr fontId="1"/>
  </si>
  <si>
    <t>優良工事等表彰の受賞実績</t>
    <phoneticPr fontId="1"/>
  </si>
  <si>
    <t>ふりがな</t>
    <phoneticPr fontId="1"/>
  </si>
  <si>
    <t>配置予定技術者１</t>
    <rPh sb="0" eb="2">
      <t>ハイチ</t>
    </rPh>
    <rPh sb="2" eb="4">
      <t>ヨテイ</t>
    </rPh>
    <rPh sb="4" eb="7">
      <t>ギジュツシャ</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</si>
  <si>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</si>
  <si>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</si>
  <si>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配置予定技術者４</t>
    <rPh sb="0" eb="2">
      <t>ハイチ</t>
    </rPh>
    <rPh sb="2" eb="4">
      <t>ヨテイ</t>
    </rPh>
    <rPh sb="4" eb="7">
      <t>ギジュツシャ</t>
    </rPh>
    <phoneticPr fontId="1"/>
  </si>
  <si>
    <t>配置予定技術者５</t>
    <rPh sb="0" eb="2">
      <t>ハイチ</t>
    </rPh>
    <rPh sb="2" eb="4">
      <t>ヨテイ</t>
    </rPh>
    <rPh sb="4" eb="7">
      <t>ギジュツシャ</t>
    </rPh>
    <phoneticPr fontId="1"/>
  </si>
  <si>
    <t>発注所属名</t>
    <rPh sb="0" eb="2">
      <t>ハッチュウ</t>
    </rPh>
    <rPh sb="2" eb="4">
      <t>ショゾク</t>
    </rPh>
    <rPh sb="4" eb="5">
      <t>メイ</t>
    </rPh>
    <phoneticPr fontId="1"/>
  </si>
  <si>
    <t>なし</t>
  </si>
  <si>
    <t>から</t>
    <phoneticPr fontId="1"/>
  </si>
  <si>
    <t>まで</t>
    <phoneticPr fontId="1"/>
  </si>
  <si>
    <t>（様式－３）</t>
    <phoneticPr fontId="1"/>
  </si>
  <si>
    <t>工 事 名</t>
    <rPh sb="0" eb="1">
      <t>コウ</t>
    </rPh>
    <rPh sb="2" eb="3">
      <t>コト</t>
    </rPh>
    <rPh sb="4" eb="5">
      <t>メイ</t>
    </rPh>
    <phoneticPr fontId="1"/>
  </si>
  <si>
    <t>請負会社名</t>
    <rPh sb="0" eb="2">
      <t>ウケオイ</t>
    </rPh>
    <rPh sb="2" eb="4">
      <t>カイシャ</t>
    </rPh>
    <rPh sb="4" eb="5">
      <t>メイ</t>
    </rPh>
    <phoneticPr fontId="1"/>
  </si>
  <si>
    <t>監理技術者資格者証の写し及び監理技術者講習修了証の写しを添付してください。</t>
    <rPh sb="0" eb="2">
      <t>カンリ</t>
    </rPh>
    <rPh sb="2" eb="5">
      <t>ギジュツシャ</t>
    </rPh>
    <rPh sb="5" eb="7">
      <t>シカク</t>
    </rPh>
    <rPh sb="7" eb="8">
      <t>シャ</t>
    </rPh>
    <rPh sb="8" eb="9">
      <t>ショウ</t>
    </rPh>
    <rPh sb="10" eb="11">
      <t>ウツ</t>
    </rPh>
    <rPh sb="12" eb="13">
      <t>オヨ</t>
    </rPh>
    <rPh sb="14" eb="16">
      <t>カンリ</t>
    </rPh>
    <rPh sb="16" eb="19">
      <t>ギジュツシャ</t>
    </rPh>
    <rPh sb="19" eb="21">
      <t>コウシュウ</t>
    </rPh>
    <rPh sb="21" eb="23">
      <t>シュウリョウ</t>
    </rPh>
    <rPh sb="23" eb="24">
      <t>ショウ</t>
    </rPh>
    <rPh sb="25" eb="26">
      <t>ウツ</t>
    </rPh>
    <rPh sb="28" eb="30">
      <t>テンプ</t>
    </rPh>
    <phoneticPr fontId="1"/>
  </si>
  <si>
    <t>35歳未満で実績あり</t>
  </si>
  <si>
    <t>配置予定技術者の氏名</t>
    <rPh sb="0" eb="2">
      <t>ハイチ</t>
    </rPh>
    <rPh sb="2" eb="4">
      <t>ヨテイ</t>
    </rPh>
    <rPh sb="4" eb="7">
      <t>ギジュツシャ</t>
    </rPh>
    <rPh sb="8" eb="10">
      <t>シメイ</t>
    </rPh>
    <phoneticPr fontId="1"/>
  </si>
  <si>
    <t>〔添付資料〕</t>
  </si>
  <si>
    <t>〔添付資料〕</t>
    <phoneticPr fontId="1"/>
  </si>
  <si>
    <t>年度</t>
    <rPh sb="0" eb="2">
      <t>ネンド</t>
    </rPh>
    <phoneticPr fontId="1"/>
  </si>
  <si>
    <t>歳</t>
    <rPh sb="0" eb="1">
      <t>サイ</t>
    </rPh>
    <phoneticPr fontId="1"/>
  </si>
  <si>
    <t>完成検査日の年齢</t>
    <rPh sb="0" eb="2">
      <t>カンセイ</t>
    </rPh>
    <rPh sb="2" eb="4">
      <t>ケンサ</t>
    </rPh>
    <rPh sb="4" eb="5">
      <t>ヒ</t>
    </rPh>
    <rPh sb="6" eb="8">
      <t>ネンレイ</t>
    </rPh>
    <phoneticPr fontId="1"/>
  </si>
  <si>
    <t>※ 上記の「完成年度」～「評定点」まで、いずれかの記載ができない場合と、別の企業での実績の場合は、下記も記載してください。</t>
    <rPh sb="2" eb="4">
      <t>ジョウキ</t>
    </rPh>
    <rPh sb="6" eb="8">
      <t>カンセイ</t>
    </rPh>
    <rPh sb="8" eb="10">
      <t>ネンド</t>
    </rPh>
    <rPh sb="13" eb="15">
      <t>ヒョウテイ</t>
    </rPh>
    <rPh sb="15" eb="16">
      <t>テン</t>
    </rPh>
    <rPh sb="25" eb="27">
      <t>キサイ</t>
    </rPh>
    <rPh sb="32" eb="34">
      <t>バアイ</t>
    </rPh>
    <rPh sb="36" eb="37">
      <t>ベツ</t>
    </rPh>
    <rPh sb="38" eb="40">
      <t>キギョウ</t>
    </rPh>
    <rPh sb="42" eb="44">
      <t>ジッセキ</t>
    </rPh>
    <rPh sb="45" eb="47">
      <t>バアイ</t>
    </rPh>
    <rPh sb="49" eb="51">
      <t>カキ</t>
    </rPh>
    <rPh sb="52" eb="54">
      <t>キサイ</t>
    </rPh>
    <phoneticPr fontId="1"/>
  </si>
  <si>
    <t>氏　名</t>
    <rPh sb="0" eb="1">
      <t>シ</t>
    </rPh>
    <rPh sb="2" eb="3">
      <t>ナ</t>
    </rPh>
    <phoneticPr fontId="1"/>
  </si>
  <si>
    <t>（様式－２ａ）</t>
    <phoneticPr fontId="1"/>
  </si>
  <si>
    <t>企業の技術的能力</t>
    <phoneticPr fontId="1"/>
  </si>
  <si>
    <t>〔評価項目①〕過去の同種工事の施工実績</t>
    <phoneticPr fontId="1"/>
  </si>
  <si>
    <t>〔評価項目②〕過去３年間の工事成績評定点の平均点</t>
    <phoneticPr fontId="1"/>
  </si>
  <si>
    <t>平均点</t>
    <rPh sb="0" eb="3">
      <t>ヘイキンテン</t>
    </rPh>
    <phoneticPr fontId="1"/>
  </si>
  <si>
    <t>受賞年度</t>
    <rPh sb="0" eb="2">
      <t>ジュショウ</t>
    </rPh>
    <rPh sb="2" eb="4">
      <t>ネンド</t>
    </rPh>
    <phoneticPr fontId="1"/>
  </si>
  <si>
    <t>過去３年間に同じ工事分野で実績あり</t>
    <phoneticPr fontId="1"/>
  </si>
  <si>
    <t>過去３年間に異なる工事分野で実績あり</t>
    <phoneticPr fontId="1"/>
  </si>
  <si>
    <t>過去10～４年間に同じ工事分野で実績あり</t>
    <phoneticPr fontId="1"/>
  </si>
  <si>
    <t>過去10～４年間に異なる工事分野で実績あり</t>
    <phoneticPr fontId="1"/>
  </si>
  <si>
    <t>〔評価項目④〕地域精通度</t>
    <phoneticPr fontId="1"/>
  </si>
  <si>
    <t>所在の有無</t>
    <rPh sb="0" eb="2">
      <t>ショザイ</t>
    </rPh>
    <rPh sb="3" eb="5">
      <t>ウム</t>
    </rPh>
    <phoneticPr fontId="1"/>
  </si>
  <si>
    <t>〔評価項目⑤〕ISO9001の認証取得</t>
    <phoneticPr fontId="1"/>
  </si>
  <si>
    <t>（様式－４）</t>
    <phoneticPr fontId="1"/>
  </si>
  <si>
    <t>配置の有無</t>
    <rPh sb="0" eb="2">
      <t>ハイチ</t>
    </rPh>
    <rPh sb="3" eb="5">
      <t>ウム</t>
    </rPh>
    <phoneticPr fontId="1"/>
  </si>
  <si>
    <t>加入の有無</t>
    <rPh sb="0" eb="2">
      <t>カニュウ</t>
    </rPh>
    <rPh sb="3" eb="5">
      <t>ウム</t>
    </rPh>
    <phoneticPr fontId="1"/>
  </si>
  <si>
    <t>協定等の
有無</t>
    <rPh sb="0" eb="2">
      <t>キョウテイ</t>
    </rPh>
    <rPh sb="2" eb="3">
      <t>トウ</t>
    </rPh>
    <rPh sb="5" eb="7">
      <t>ウム</t>
    </rPh>
    <phoneticPr fontId="1"/>
  </si>
  <si>
    <t>建設業労働災害防止協会神奈川支部の加入証明書の写しを添付してください。</t>
    <rPh sb="0" eb="2">
      <t>ケンセツ</t>
    </rPh>
    <rPh sb="2" eb="3">
      <t>ギョウ</t>
    </rPh>
    <rPh sb="3" eb="5">
      <t>ロウドウ</t>
    </rPh>
    <rPh sb="5" eb="7">
      <t>サイガイ</t>
    </rPh>
    <rPh sb="7" eb="9">
      <t>ボウシ</t>
    </rPh>
    <rPh sb="9" eb="11">
      <t>キョウカイ</t>
    </rPh>
    <rPh sb="11" eb="14">
      <t>カナガワ</t>
    </rPh>
    <rPh sb="14" eb="16">
      <t>シブ</t>
    </rPh>
    <rPh sb="17" eb="19">
      <t>カニュウ</t>
    </rPh>
    <rPh sb="19" eb="22">
      <t>ショウメイショ</t>
    </rPh>
    <rPh sb="23" eb="24">
      <t>ウツ</t>
    </rPh>
    <rPh sb="26" eb="28">
      <t>テンプ</t>
    </rPh>
    <phoneticPr fontId="1"/>
  </si>
  <si>
    <t>協定等の写しを添付してください。協定等の締結者が団体等である場合は、その協定等に基づき実際に出動するものであることを締結者が証明する資料も添付してください。</t>
    <rPh sb="0" eb="2">
      <t>キョウテイ</t>
    </rPh>
    <rPh sb="2" eb="3">
      <t>トウ</t>
    </rPh>
    <rPh sb="4" eb="5">
      <t>ウツ</t>
    </rPh>
    <rPh sb="7" eb="9">
      <t>テンプ</t>
    </rPh>
    <rPh sb="16" eb="18">
      <t>キョウテイ</t>
    </rPh>
    <rPh sb="18" eb="19">
      <t>トウ</t>
    </rPh>
    <rPh sb="20" eb="22">
      <t>テイケツ</t>
    </rPh>
    <rPh sb="22" eb="23">
      <t>シャ</t>
    </rPh>
    <rPh sb="24" eb="26">
      <t>ダンタイ</t>
    </rPh>
    <rPh sb="26" eb="27">
      <t>トウ</t>
    </rPh>
    <rPh sb="30" eb="32">
      <t>バアイ</t>
    </rPh>
    <rPh sb="36" eb="38">
      <t>キョウテイ</t>
    </rPh>
    <rPh sb="38" eb="39">
      <t>トウ</t>
    </rPh>
    <rPh sb="40" eb="41">
      <t>モト</t>
    </rPh>
    <rPh sb="43" eb="45">
      <t>ジッサイ</t>
    </rPh>
    <rPh sb="46" eb="48">
      <t>シュツドウ</t>
    </rPh>
    <rPh sb="58" eb="60">
      <t>テイケツ</t>
    </rPh>
    <rPh sb="60" eb="61">
      <t>シャ</t>
    </rPh>
    <rPh sb="62" eb="64">
      <t>ショウメイ</t>
    </rPh>
    <rPh sb="66" eb="68">
      <t>シリョウ</t>
    </rPh>
    <rPh sb="69" eb="71">
      <t>テンプ</t>
    </rPh>
    <phoneticPr fontId="1"/>
  </si>
  <si>
    <t>登録基幹技能者講習修了証（複数指定の場合は、全て）の写しを添付してください。</t>
    <rPh sb="0" eb="2">
      <t>トウロク</t>
    </rPh>
    <rPh sb="2" eb="4">
      <t>キカン</t>
    </rPh>
    <rPh sb="4" eb="7">
      <t>ギノウシャ</t>
    </rPh>
    <rPh sb="7" eb="9">
      <t>コウシュウ</t>
    </rPh>
    <rPh sb="9" eb="11">
      <t>シュウリョウ</t>
    </rPh>
    <rPh sb="11" eb="12">
      <t>ショウ</t>
    </rPh>
    <rPh sb="13" eb="15">
      <t>フクスウ</t>
    </rPh>
    <rPh sb="15" eb="17">
      <t>シテイ</t>
    </rPh>
    <rPh sb="18" eb="20">
      <t>バアイ</t>
    </rPh>
    <rPh sb="22" eb="23">
      <t>スベ</t>
    </rPh>
    <rPh sb="26" eb="27">
      <t>ウツ</t>
    </rPh>
    <rPh sb="29" eb="31">
      <t>テンプ</t>
    </rPh>
    <phoneticPr fontId="1"/>
  </si>
  <si>
    <t>企業の社会性・信頼性</t>
    <phoneticPr fontId="1"/>
  </si>
  <si>
    <t>地域特有の課題（施策）への取組</t>
    <phoneticPr fontId="1"/>
  </si>
  <si>
    <t>（様式－５）</t>
    <phoneticPr fontId="1"/>
  </si>
  <si>
    <t>該当の有無</t>
    <rPh sb="0" eb="2">
      <t>ガイトウ</t>
    </rPh>
    <rPh sb="3" eb="5">
      <t>ウム</t>
    </rPh>
    <phoneticPr fontId="1"/>
  </si>
  <si>
    <t>工事の情報</t>
    <rPh sb="0" eb="2">
      <t>コウジ</t>
    </rPh>
    <rPh sb="3" eb="5">
      <t>ジョウホウ</t>
    </rPh>
    <phoneticPr fontId="1"/>
  </si>
  <si>
    <t>番号</t>
    <rPh sb="0" eb="2">
      <t>バンゴウ</t>
    </rPh>
    <phoneticPr fontId="1"/>
  </si>
  <si>
    <t>（様式－２ｂ）</t>
    <phoneticPr fontId="1"/>
  </si>
  <si>
    <t>工事成績
評定点</t>
    <rPh sb="0" eb="2">
      <t>コウジ</t>
    </rPh>
    <rPh sb="2" eb="4">
      <t>セイセキ</t>
    </rPh>
    <rPh sb="5" eb="7">
      <t>ヒョウテイ</t>
    </rPh>
    <rPh sb="7" eb="8">
      <t>テン</t>
    </rPh>
    <phoneticPr fontId="1"/>
  </si>
  <si>
    <t xml:space="preserve">配置予定技術者の技術的能力 </t>
    <phoneticPr fontId="1"/>
  </si>
  <si>
    <t xml:space="preserve">企業の社会性･信頼性 </t>
    <phoneticPr fontId="1"/>
  </si>
  <si>
    <t>※ 上記の「完成年度」～「評定点」まで、いずれかの記載ができない場合は、下記も記載してください。</t>
    <rPh sb="2" eb="4">
      <t>ジョウキ</t>
    </rPh>
    <rPh sb="6" eb="8">
      <t>カンセイ</t>
    </rPh>
    <rPh sb="8" eb="10">
      <t>ネンド</t>
    </rPh>
    <rPh sb="13" eb="15">
      <t>ヒョウテイ</t>
    </rPh>
    <rPh sb="15" eb="16">
      <t>テン</t>
    </rPh>
    <rPh sb="25" eb="27">
      <t>キサイ</t>
    </rPh>
    <rPh sb="32" eb="34">
      <t>バアイ</t>
    </rPh>
    <rPh sb="36" eb="38">
      <t>カキ</t>
    </rPh>
    <rPh sb="39" eb="41">
      <t>キサイ</t>
    </rPh>
    <phoneticPr fontId="1"/>
  </si>
  <si>
    <t>次の工事について、技術資料（提出様式と添付資料）を提出します。内容については、事実と相違ないことを誓約します。</t>
    <rPh sb="14" eb="16">
      <t>テイシュツ</t>
    </rPh>
    <rPh sb="16" eb="18">
      <t>ヨウシキ</t>
    </rPh>
    <rPh sb="19" eb="21">
      <t>テンプ</t>
    </rPh>
    <rPh sb="21" eb="23">
      <t>シリョウ</t>
    </rPh>
    <phoneticPr fontId="1"/>
  </si>
  <si>
    <t>自己評価点</t>
    <rPh sb="0" eb="2">
      <t>ジコ</t>
    </rPh>
    <rPh sb="2" eb="4">
      <t>ヒョウカ</t>
    </rPh>
    <rPh sb="4" eb="5">
      <t>テン</t>
    </rPh>
    <phoneticPr fontId="1"/>
  </si>
  <si>
    <t>(入札者記載欄)</t>
    <rPh sb="1" eb="4">
      <t>ニュウサツシャ</t>
    </rPh>
    <rPh sb="4" eb="6">
      <t>キサイ</t>
    </rPh>
    <rPh sb="6" eb="7">
      <t>ラン</t>
    </rPh>
    <phoneticPr fontId="1"/>
  </si>
  <si>
    <t>（注意）</t>
    <rPh sb="1" eb="3">
      <t>チュウイ</t>
    </rPh>
    <phoneticPr fontId="1"/>
  </si>
  <si>
    <t>該当する全ての工事案件について、「工事の情報」、「工事成績評定点」を記載してください。</t>
    <rPh sb="0" eb="2">
      <t>ガイトウ</t>
    </rPh>
    <rPh sb="4" eb="5">
      <t>スベ</t>
    </rPh>
    <rPh sb="7" eb="9">
      <t>コウジ</t>
    </rPh>
    <rPh sb="9" eb="10">
      <t>アン</t>
    </rPh>
    <rPh sb="10" eb="11">
      <t>ケン</t>
    </rPh>
    <rPh sb="17" eb="19">
      <t>コウジ</t>
    </rPh>
    <rPh sb="20" eb="22">
      <t>ジョウホウ</t>
    </rPh>
    <rPh sb="25" eb="27">
      <t>コウジ</t>
    </rPh>
    <rPh sb="27" eb="29">
      <t>セイセキ</t>
    </rPh>
    <rPh sb="29" eb="31">
      <t>ヒョウテイ</t>
    </rPh>
    <rPh sb="31" eb="32">
      <t>テン</t>
    </rPh>
    <rPh sb="34" eb="36">
      <t>キサイ</t>
    </rPh>
    <phoneticPr fontId="1"/>
  </si>
  <si>
    <t>注２：該当する全ての工事案件を記載することとし、欄が不足する場合は用紙を追加し記載すること。</t>
    <phoneticPr fontId="1"/>
  </si>
  <si>
    <t>注３：該当する工事案件の記載漏れがある場合と、該当しない工事案件の記載がある場合は、この評価項目の評価点は、０点とする。</t>
    <phoneticPr fontId="1"/>
  </si>
  <si>
    <t>配置予定技術者の技術的能力</t>
    <phoneticPr fontId="1"/>
  </si>
  <si>
    <r>
      <rPr>
        <sz val="22"/>
        <color theme="1"/>
        <rFont val="Yu Gothic"/>
        <family val="3"/>
        <charset val="128"/>
        <scheme val="minor"/>
      </rPr>
      <t>自己評価点申請書</t>
    </r>
    <phoneticPr fontId="1"/>
  </si>
  <si>
    <t>この様式に関係する添付資料は、この様式の後に綴じてください。</t>
    <rPh sb="2" eb="4">
      <t>ヨウシキ</t>
    </rPh>
    <rPh sb="5" eb="7">
      <t>カンケイ</t>
    </rPh>
    <rPh sb="9" eb="11">
      <t>テンプ</t>
    </rPh>
    <rPh sb="11" eb="13">
      <t>シリョウ</t>
    </rPh>
    <rPh sb="17" eb="19">
      <t>ヨウシキ</t>
    </rPh>
    <rPh sb="20" eb="21">
      <t>ウシ</t>
    </rPh>
    <rPh sb="22" eb="23">
      <t>ツヅ</t>
    </rPh>
    <phoneticPr fontId="1"/>
  </si>
  <si>
    <t>〔評価項目③〕優良工事等表彰の受賞実績</t>
    <phoneticPr fontId="1"/>
  </si>
  <si>
    <t>工事実績を証明するコリンズデータの写しを添付してください。コリンズデータのみで証明できない場合は、その工事の契約書や図面、数量総括表等の写しをあわせて添付してください。</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phoneticPr fontId="1"/>
  </si>
  <si>
    <t>建設業の許可証等（過去５年前からの所在を証明する書類）の写しを添付してください。</t>
    <rPh sb="0" eb="2">
      <t>ケンセツ</t>
    </rPh>
    <rPh sb="2" eb="3">
      <t>ギョウ</t>
    </rPh>
    <rPh sb="4" eb="7">
      <t>キョカショウ</t>
    </rPh>
    <rPh sb="7" eb="8">
      <t>トウ</t>
    </rPh>
    <rPh sb="9" eb="11">
      <t>カコ</t>
    </rPh>
    <rPh sb="12" eb="14">
      <t>ネンマエ</t>
    </rPh>
    <rPh sb="17" eb="19">
      <t>ショザイ</t>
    </rPh>
    <rPh sb="20" eb="22">
      <t>ショウメイ</t>
    </rPh>
    <rPh sb="24" eb="26">
      <t>ショルイ</t>
    </rPh>
    <rPh sb="28" eb="29">
      <t>ウツ</t>
    </rPh>
    <rPh sb="31" eb="33">
      <t>テンプ</t>
    </rPh>
    <phoneticPr fontId="1"/>
  </si>
  <si>
    <t>建設工事に関する「ISO9001」認証の登録証の写しを添付してください。</t>
    <rPh sb="0" eb="2">
      <t>ケンセツ</t>
    </rPh>
    <rPh sb="2" eb="4">
      <t>コウジ</t>
    </rPh>
    <rPh sb="5" eb="6">
      <t>カン</t>
    </rPh>
    <rPh sb="17" eb="19">
      <t>ニンショウ</t>
    </rPh>
    <rPh sb="20" eb="22">
      <t>トウロク</t>
    </rPh>
    <rPh sb="22" eb="23">
      <t>ショウ</t>
    </rPh>
    <rPh sb="24" eb="25">
      <t>ウツ</t>
    </rPh>
    <rPh sb="27" eb="29">
      <t>テンプ</t>
    </rPh>
    <phoneticPr fontId="1"/>
  </si>
  <si>
    <t>神奈川県優良工事等表彰（知事表彰）</t>
    <rPh sb="0" eb="3">
      <t>カナガワ</t>
    </rPh>
    <rPh sb="3" eb="4">
      <t>ケン</t>
    </rPh>
    <rPh sb="4" eb="6">
      <t>ユウリョウ</t>
    </rPh>
    <rPh sb="6" eb="8">
      <t>コウジ</t>
    </rPh>
    <rPh sb="8" eb="9">
      <t>トウ</t>
    </rPh>
    <rPh sb="9" eb="11">
      <t>ヒョウショウ</t>
    </rPh>
    <rPh sb="12" eb="14">
      <t>チジ</t>
    </rPh>
    <rPh sb="14" eb="15">
      <t>ヒョウ</t>
    </rPh>
    <rPh sb="15" eb="16">
      <t>ショウ</t>
    </rPh>
    <phoneticPr fontId="1"/>
  </si>
  <si>
    <t>県土整備局（部）優良工事等局（部）長表彰</t>
    <rPh sb="0" eb="2">
      <t>ケンド</t>
    </rPh>
    <rPh sb="2" eb="4">
      <t>セイビ</t>
    </rPh>
    <rPh sb="4" eb="5">
      <t>キョク</t>
    </rPh>
    <rPh sb="6" eb="7">
      <t>ブ</t>
    </rPh>
    <rPh sb="8" eb="10">
      <t>ユウリョウ</t>
    </rPh>
    <rPh sb="10" eb="12">
      <t>コウジ</t>
    </rPh>
    <rPh sb="12" eb="13">
      <t>トウ</t>
    </rPh>
    <rPh sb="13" eb="14">
      <t>キョク</t>
    </rPh>
    <rPh sb="15" eb="16">
      <t>ブ</t>
    </rPh>
    <rPh sb="17" eb="18">
      <t>チョウ</t>
    </rPh>
    <rPh sb="18" eb="20">
      <t>ヒョウショウ</t>
    </rPh>
    <phoneticPr fontId="1"/>
  </si>
  <si>
    <t>太枠内の着色したセルに記載してください。</t>
    <rPh sb="0" eb="1">
      <t>フト</t>
    </rPh>
    <rPh sb="1" eb="3">
      <t>ワクナイ</t>
    </rPh>
    <rPh sb="4" eb="6">
      <t>チャクショク</t>
    </rPh>
    <rPh sb="11" eb="13">
      <t>キサイ</t>
    </rPh>
    <phoneticPr fontId="1"/>
  </si>
  <si>
    <t>太枠内の着色したセルに記載してください。配置予定技術者の氏名が未記載の場合は、その技術者の評価点は０点とします。</t>
    <rPh sb="0" eb="1">
      <t>フト</t>
    </rPh>
    <rPh sb="1" eb="3">
      <t>ワクナイ</t>
    </rPh>
    <rPh sb="4" eb="6">
      <t>チャクショク</t>
    </rPh>
    <rPh sb="11" eb="13">
      <t>キサイ</t>
    </rPh>
    <rPh sb="20" eb="22">
      <t>ハイチ</t>
    </rPh>
    <rPh sb="22" eb="24">
      <t>ヨテイ</t>
    </rPh>
    <rPh sb="24" eb="27">
      <t>ギジュツシャ</t>
    </rPh>
    <rPh sb="28" eb="30">
      <t>シメイ</t>
    </rPh>
    <rPh sb="31" eb="34">
      <t>ミキサイ</t>
    </rPh>
    <rPh sb="35" eb="37">
      <t>バアイ</t>
    </rPh>
    <rPh sb="41" eb="44">
      <t>ギジュツシャ</t>
    </rPh>
    <rPh sb="45" eb="47">
      <t>ヒョウカ</t>
    </rPh>
    <rPh sb="47" eb="48">
      <t>テン</t>
    </rPh>
    <rPh sb="50" eb="51">
      <t>テン</t>
    </rPh>
    <phoneticPr fontId="1"/>
  </si>
  <si>
    <t>配置予定技術者一覧</t>
    <rPh sb="0" eb="2">
      <t>ハイチ</t>
    </rPh>
    <rPh sb="2" eb="4">
      <t>ヨテイ</t>
    </rPh>
    <rPh sb="4" eb="7">
      <t>ギジュツシャ</t>
    </rPh>
    <rPh sb="7" eb="9">
      <t>イチラン</t>
    </rPh>
    <phoneticPr fontId="1"/>
  </si>
  <si>
    <t>※ 過去３年間に該当工事がある場合は、「様式－２b」を提出してください。</t>
    <rPh sb="27" eb="29">
      <t>テイシュツ</t>
    </rPh>
    <phoneticPr fontId="1"/>
  </si>
  <si>
    <t>⑥</t>
    <phoneticPr fontId="1"/>
  </si>
  <si>
    <t>⑦</t>
    <phoneticPr fontId="1"/>
  </si>
  <si>
    <t>⑧</t>
    <phoneticPr fontId="1"/>
  </si>
  <si>
    <t>⑨</t>
    <phoneticPr fontId="1"/>
  </si>
  <si>
    <t>　令和　　年　　月　　日</t>
    <rPh sb="1" eb="3">
      <t>レイワ</t>
    </rPh>
    <rPh sb="5" eb="6">
      <t>ネン</t>
    </rPh>
    <rPh sb="8" eb="9">
      <t>ツキ</t>
    </rPh>
    <rPh sb="11" eb="12">
      <t>ニチ</t>
    </rPh>
    <phoneticPr fontId="1"/>
  </si>
  <si>
    <t>〔評価項目⑦〕過去の同種工事の施工実績</t>
    <phoneticPr fontId="1"/>
  </si>
  <si>
    <t>〔評価項目⑧〕過去３年間の工事成績評定実績</t>
    <phoneticPr fontId="1"/>
  </si>
  <si>
    <t>〔評価項目⑨〕取得資格</t>
    <phoneticPr fontId="1"/>
  </si>
  <si>
    <t>〔評価項目⑪〕若手技術者・担い手の育成実績</t>
    <rPh sb="13" eb="14">
      <t>ニナ</t>
    </rPh>
    <rPh sb="15" eb="16">
      <t>テ</t>
    </rPh>
    <phoneticPr fontId="1"/>
  </si>
  <si>
    <t>地域特有の課題 （施策）への 取組</t>
    <phoneticPr fontId="1"/>
  </si>
  <si>
    <t>特別簡易型(Ⅱ)</t>
    <rPh sb="0" eb="2">
      <t>トクベツ</t>
    </rPh>
    <rPh sb="2" eb="5">
      <t>カンイガタ</t>
    </rPh>
    <phoneticPr fontId="1"/>
  </si>
  <si>
    <t>特別簡易型(Ⅰ)</t>
    <rPh sb="0" eb="2">
      <t>トクベツ</t>
    </rPh>
    <rPh sb="2" eb="5">
      <t>カンイガタ</t>
    </rPh>
    <phoneticPr fontId="1"/>
  </si>
  <si>
    <r>
      <t>　なお、技術資料提出時に、配置予定技術者を特定できない場合は、複数の候補者を立てることができますが、その場合は、全ての候補者の氏名</t>
    </r>
    <r>
      <rPr>
        <sz val="12"/>
        <color theme="1"/>
        <rFont val="HGPｺﾞｼｯｸM"/>
        <family val="3"/>
        <charset val="128"/>
      </rPr>
      <t>を記載してください。</t>
    </r>
    <rPh sb="4" eb="6">
      <t>ギジュツ</t>
    </rPh>
    <rPh sb="6" eb="8">
      <t>シリョウ</t>
    </rPh>
    <rPh sb="8" eb="10">
      <t>テイシュツ</t>
    </rPh>
    <rPh sb="10" eb="11">
      <t>ジ</t>
    </rPh>
    <rPh sb="21" eb="23">
      <t>トクテイ</t>
    </rPh>
    <rPh sb="27" eb="29">
      <t>バアイ</t>
    </rPh>
    <rPh sb="31" eb="33">
      <t>フクスウ</t>
    </rPh>
    <rPh sb="34" eb="37">
      <t>コウホシャ</t>
    </rPh>
    <rPh sb="38" eb="39">
      <t>タ</t>
    </rPh>
    <rPh sb="52" eb="54">
      <t>バアイ</t>
    </rPh>
    <rPh sb="56" eb="57">
      <t>スベ</t>
    </rPh>
    <rPh sb="59" eb="62">
      <t>コウホシャ</t>
    </rPh>
    <rPh sb="63" eb="65">
      <t>シメイ</t>
    </rPh>
    <rPh sb="66" eb="68">
      <t>キサイ</t>
    </rPh>
    <phoneticPr fontId="1"/>
  </si>
  <si>
    <t>※所属企業名</t>
    <rPh sb="1" eb="3">
      <t>ショゾク</t>
    </rPh>
    <rPh sb="3" eb="5">
      <t>キギョウ</t>
    </rPh>
    <rPh sb="5" eb="6">
      <t>メイ</t>
    </rPh>
    <phoneticPr fontId="1"/>
  </si>
  <si>
    <r>
      <t>・この様式に未記載の者や、記載があっても様式－３が無い者（様式－３に氏名の記載
　が無い者を含む）は、候補者になり得ません。</t>
    </r>
    <r>
      <rPr>
        <sz val="12"/>
        <color rgb="FFFF0000"/>
        <rFont val="HGPｺﾞｼｯｸM"/>
        <family val="3"/>
        <charset val="128"/>
      </rPr>
      <t xml:space="preserve">
</t>
    </r>
    <phoneticPr fontId="1"/>
  </si>
  <si>
    <t>事業者登録の
有無</t>
    <rPh sb="0" eb="3">
      <t>ジギョウシャ</t>
    </rPh>
    <rPh sb="3" eb="5">
      <t>トウロク</t>
    </rPh>
    <rPh sb="7" eb="9">
      <t>ウム</t>
    </rPh>
    <phoneticPr fontId="1"/>
  </si>
  <si>
    <t>建設ｷｬﾘｱｱｯﾌﾟｼｽﾃﾑの事業者登録【試行】</t>
    <phoneticPr fontId="1"/>
  </si>
  <si>
    <t>若手技術者・担い手の育成実績</t>
    <rPh sb="0" eb="2">
      <t>ワカテ</t>
    </rPh>
    <rPh sb="2" eb="5">
      <t>ギジュツシャ</t>
    </rPh>
    <rPh sb="6" eb="7">
      <t>ニナ</t>
    </rPh>
    <rPh sb="8" eb="9">
      <t>テ</t>
    </rPh>
    <rPh sb="10" eb="12">
      <t>イクセイ</t>
    </rPh>
    <rPh sb="12" eb="14">
      <t>ジッセキ</t>
    </rPh>
    <phoneticPr fontId="1"/>
  </si>
  <si>
    <t>建設ｷｬﾘｱｱｯﾌﾟｼｽﾃﾑの事業者登録【試行】</t>
    <phoneticPr fontId="1"/>
  </si>
  <si>
    <t>令和</t>
  </si>
  <si>
    <t>　　　　　　　工事成績の実績表</t>
    <phoneticPr fontId="1"/>
  </si>
  <si>
    <t xml:space="preserve">自由設定項目－２ </t>
    <phoneticPr fontId="1"/>
  </si>
  <si>
    <t xml:space="preserve"> ISO14001の認証取得</t>
    <phoneticPr fontId="1"/>
  </si>
  <si>
    <t>様式－1ｂ</t>
    <phoneticPr fontId="1"/>
  </si>
  <si>
    <t>―</t>
    <phoneticPr fontId="1"/>
  </si>
  <si>
    <t>ISO14001の認証取得</t>
    <phoneticPr fontId="1"/>
  </si>
  <si>
    <t>若手技術者の育成実績</t>
    <rPh sb="0" eb="2">
      <t>ワカテ</t>
    </rPh>
    <rPh sb="2" eb="5">
      <t>ギジュツシャ</t>
    </rPh>
    <rPh sb="6" eb="8">
      <t>イクセイ</t>
    </rPh>
    <rPh sb="8" eb="10">
      <t>ジッセキ</t>
    </rPh>
    <phoneticPr fontId="1"/>
  </si>
  <si>
    <t>〔評価項目⑥〕ISO14001の認証取得</t>
    <phoneticPr fontId="1"/>
  </si>
  <si>
    <t>環境マネジメントの「ISO14001」認証の登録証の写しを添付してください。</t>
    <rPh sb="0" eb="2">
      <t>カンキョウ</t>
    </rPh>
    <rPh sb="19" eb="21">
      <t>ニンショウ</t>
    </rPh>
    <rPh sb="22" eb="24">
      <t>トウロク</t>
    </rPh>
    <rPh sb="24" eb="25">
      <t>ショウ</t>
    </rPh>
    <rPh sb="26" eb="27">
      <t>ウツ</t>
    </rPh>
    <rPh sb="29" eb="31">
      <t>テンプ</t>
    </rPh>
    <phoneticPr fontId="1"/>
  </si>
  <si>
    <t>工事名：</t>
    <rPh sb="0" eb="2">
      <t>コウジ</t>
    </rPh>
    <rPh sb="2" eb="3">
      <t>メイ</t>
    </rPh>
    <phoneticPr fontId="66"/>
  </si>
  <si>
    <t>受注者：</t>
    <rPh sb="0" eb="3">
      <t>ジュチュウシャ</t>
    </rPh>
    <phoneticPr fontId="66"/>
  </si>
  <si>
    <t>技能者氏名</t>
    <rPh sb="0" eb="3">
      <t>ギノウシャ</t>
    </rPh>
    <rPh sb="3" eb="5">
      <t>シメイ</t>
    </rPh>
    <phoneticPr fontId="66"/>
  </si>
  <si>
    <t>配置する
工種名</t>
    <rPh sb="0" eb="2">
      <t>ハイチ</t>
    </rPh>
    <rPh sb="5" eb="6">
      <t>コウ</t>
    </rPh>
    <rPh sb="6" eb="7">
      <t>シュ</t>
    </rPh>
    <rPh sb="7" eb="8">
      <t>メイ</t>
    </rPh>
    <phoneticPr fontId="66"/>
  </si>
  <si>
    <t>資格者の
修了証番号</t>
    <rPh sb="0" eb="3">
      <t>シカクシャ</t>
    </rPh>
    <rPh sb="5" eb="7">
      <t>シュウリョウ</t>
    </rPh>
    <rPh sb="7" eb="8">
      <t>ショウ</t>
    </rPh>
    <rPh sb="8" eb="10">
      <t>バンゴウ</t>
    </rPh>
    <phoneticPr fontId="66"/>
  </si>
  <si>
    <t>所属企業名</t>
    <rPh sb="0" eb="2">
      <t>ショゾク</t>
    </rPh>
    <rPh sb="2" eb="4">
      <t>キギョウ</t>
    </rPh>
    <rPh sb="4" eb="5">
      <t>メイ</t>
    </rPh>
    <phoneticPr fontId="66"/>
  </si>
  <si>
    <t>備　　考</t>
    <rPh sb="0" eb="1">
      <t>ビ</t>
    </rPh>
    <rPh sb="3" eb="4">
      <t>コウ</t>
    </rPh>
    <phoneticPr fontId="66"/>
  </si>
  <si>
    <t>注</t>
    <rPh sb="0" eb="1">
      <t>チュウ</t>
    </rPh>
    <phoneticPr fontId="66"/>
  </si>
  <si>
    <t>登録○○基幹技能者</t>
    <rPh sb="0" eb="2">
      <t>トウロク</t>
    </rPh>
    <rPh sb="4" eb="6">
      <t>キカン</t>
    </rPh>
    <rPh sb="6" eb="9">
      <t>ギノウシャ</t>
    </rPh>
    <phoneticPr fontId="66"/>
  </si>
  <si>
    <t>注　　技能者氏名欄には、技術資料に記述した登録基幹技能者の資格者を記載してください。ただし、やむを得ない事情</t>
  </si>
  <si>
    <t>　　（下請業者の変更等）がある場合は、監督員と協議してください。</t>
  </si>
  <si>
    <t>備考※</t>
    <rPh sb="0" eb="2">
      <t>ビコウ</t>
    </rPh>
    <phoneticPr fontId="1"/>
  </si>
  <si>
    <t>※ 同種工事実績に該当することの補足説明が必要な場合は、備考欄に記載すること。</t>
    <phoneticPr fontId="1"/>
  </si>
  <si>
    <t>（小数点以下切捨、整数止）</t>
    <phoneticPr fontId="1"/>
  </si>
  <si>
    <t>※ＪＶとして入札参加する場合には、所属企業名も記載してください。ただし、単体企業として入札参加する場合は記載は不要です。</t>
    <rPh sb="36" eb="38">
      <t>タンタイ</t>
    </rPh>
    <rPh sb="38" eb="40">
      <t>キギョウ</t>
    </rPh>
    <rPh sb="43" eb="45">
      <t>ニュウサツ</t>
    </rPh>
    <rPh sb="45" eb="47">
      <t>サンカ</t>
    </rPh>
    <rPh sb="49" eb="51">
      <t>バアイ</t>
    </rPh>
    <rPh sb="52" eb="54">
      <t>キサイ</t>
    </rPh>
    <rPh sb="55" eb="57">
      <t>フヨウ</t>
    </rPh>
    <phoneticPr fontId="1"/>
  </si>
  <si>
    <t>※　ＪＶとして入札参加する場合には、所属企業名（略称での記載可）も記載してください。略称単体企業として入札参加する場合は記載は不要です。</t>
    <rPh sb="24" eb="26">
      <t>リャクショウ</t>
    </rPh>
    <rPh sb="28" eb="30">
      <t>キサイ</t>
    </rPh>
    <rPh sb="30" eb="31">
      <t>カ</t>
    </rPh>
    <rPh sb="42" eb="44">
      <t>リャクショウ</t>
    </rPh>
    <phoneticPr fontId="1"/>
  </si>
  <si>
    <t>注１：「工事成績評定点」の記載に誤りがある場合は０点とするが、平均点が65点未満となる場合は、評価基準に基づき減点する。</t>
    <rPh sb="25" eb="26">
      <t>テン</t>
    </rPh>
    <phoneticPr fontId="1"/>
  </si>
  <si>
    <t>注４：該当する完成検査のみ記入すること（「出来形検査」や「部分指定に係る完成検査」は記入しないこと）。</t>
    <rPh sb="3" eb="5">
      <t>ガイトウ</t>
    </rPh>
    <rPh sb="7" eb="9">
      <t>カンセイ</t>
    </rPh>
    <rPh sb="9" eb="11">
      <t>ケンサ</t>
    </rPh>
    <rPh sb="13" eb="15">
      <t>キニュウ</t>
    </rPh>
    <rPh sb="21" eb="24">
      <t>デキガタ</t>
    </rPh>
    <rPh sb="24" eb="26">
      <t>ケンサ</t>
    </rPh>
    <rPh sb="29" eb="31">
      <t>ブブン</t>
    </rPh>
    <rPh sb="31" eb="33">
      <t>シテイ</t>
    </rPh>
    <rPh sb="34" eb="35">
      <t>カカ</t>
    </rPh>
    <rPh sb="36" eb="38">
      <t>カンセイ</t>
    </rPh>
    <rPh sb="38" eb="40">
      <t>ケンサ</t>
    </rPh>
    <rPh sb="42" eb="44">
      <t>キニュウ</t>
    </rPh>
    <phoneticPr fontId="1"/>
  </si>
  <si>
    <t>所属
企業名※</t>
    <rPh sb="0" eb="2">
      <t>ショゾク</t>
    </rPh>
    <rPh sb="3" eb="5">
      <t>キギョウ</t>
    </rPh>
    <rPh sb="5" eb="6">
      <t>メイ</t>
    </rPh>
    <phoneticPr fontId="1"/>
  </si>
  <si>
    <t>備　考 ※</t>
    <rPh sb="0" eb="1">
      <t>ビ</t>
    </rPh>
    <rPh sb="2" eb="3">
      <t>コウ</t>
    </rPh>
    <phoneticPr fontId="1"/>
  </si>
  <si>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rPh sb="20" eb="22">
      <t>テンプ</t>
    </rPh>
    <phoneticPr fontId="1"/>
  </si>
  <si>
    <t>〔評価項目⑩〕継続教育（CPD）実績</t>
    <phoneticPr fontId="1"/>
  </si>
  <si>
    <t>雇用実績の
有無</t>
    <rPh sb="0" eb="2">
      <t>コヨウ</t>
    </rPh>
    <rPh sb="2" eb="4">
      <t>ジッセキ</t>
    </rPh>
    <rPh sb="6" eb="8">
      <t>ウム</t>
    </rPh>
    <phoneticPr fontId="1"/>
  </si>
  <si>
    <t>技術資料提出期限（提出期間の最終日）時点における元請負者の事業者登録を確認する資料として、事業者登録完了のお知らせ（はがき）の写し、事業者登録完了メールの写し、建設ｷｬﾘｱｱｯﾌﾟｼｽﾃﾑの事業者情報画面を印刷したもの、のいずれかを添付してください。</t>
    <phoneticPr fontId="1"/>
  </si>
  <si>
    <t>〔評価項目⑫災害時等の地域貢献</t>
    <phoneticPr fontId="1"/>
  </si>
  <si>
    <t>〔評価項目⑬〕建設業労働災害防止協会への加入</t>
    <phoneticPr fontId="1"/>
  </si>
  <si>
    <t>〔評価項目⑭〕登録基幹技能者の配置</t>
    <phoneticPr fontId="1"/>
  </si>
  <si>
    <t>〔評価項目⑯〕建設ｷｬﾘｱｱｯﾌﾟｼｽﾃﾑの事業者登録</t>
    <phoneticPr fontId="1"/>
  </si>
  <si>
    <t>継続教育（CPD）実績</t>
    <rPh sb="0" eb="2">
      <t>ケイゾク</t>
    </rPh>
    <rPh sb="2" eb="4">
      <t>キョウイク</t>
    </rPh>
    <rPh sb="9" eb="11">
      <t>ジッセキ</t>
    </rPh>
    <phoneticPr fontId="1"/>
  </si>
  <si>
    <t>⑯</t>
    <phoneticPr fontId="1"/>
  </si>
  <si>
    <t>⑰</t>
    <phoneticPr fontId="1"/>
  </si>
  <si>
    <t>⑰は自動計算されないので注意</t>
    <rPh sb="2" eb="4">
      <t>ジドウ</t>
    </rPh>
    <rPh sb="4" eb="6">
      <t>ケイサン</t>
    </rPh>
    <rPh sb="12" eb="14">
      <t>チュウイ</t>
    </rPh>
    <phoneticPr fontId="66"/>
  </si>
  <si>
    <t>⑩</t>
    <phoneticPr fontId="1"/>
  </si>
  <si>
    <t>⑬</t>
    <phoneticPr fontId="1"/>
  </si>
  <si>
    <t>〇</t>
  </si>
  <si>
    <t>※ 同種工事実績に該当することの補足説明が必要な場合は、備考欄に記載すること。</t>
    <phoneticPr fontId="1"/>
  </si>
  <si>
    <t>「氏名」と「生年月日」が記載されている公の機関が発行した証明書等の写しを添付してください。</t>
    <rPh sb="33" eb="34">
      <t>ウツ</t>
    </rPh>
    <rPh sb="36" eb="38">
      <t>テンプ</t>
    </rPh>
    <phoneticPr fontId="1"/>
  </si>
  <si>
    <t>選択</t>
    <rPh sb="0" eb="2">
      <t>センタク</t>
    </rPh>
    <phoneticPr fontId="1"/>
  </si>
  <si>
    <t>必須</t>
    <rPh sb="0" eb="2">
      <t>ヒッス</t>
    </rPh>
    <phoneticPr fontId="1"/>
  </si>
  <si>
    <t>新卒者の雇用実績</t>
    <phoneticPr fontId="1"/>
  </si>
  <si>
    <t>〔評価項目⑮〕新卒者の雇用実績</t>
    <phoneticPr fontId="1"/>
  </si>
  <si>
    <t>様式－1a</t>
    <phoneticPr fontId="1"/>
  </si>
  <si>
    <t>(※）責任者</t>
    <phoneticPr fontId="1"/>
  </si>
  <si>
    <t>(※）連絡担当者</t>
    <rPh sb="3" eb="5">
      <t>レンラク</t>
    </rPh>
    <rPh sb="5" eb="8">
      <t>タントウシャ</t>
    </rPh>
    <phoneticPr fontId="1"/>
  </si>
  <si>
    <t>(※）電話番号</t>
    <rPh sb="3" eb="5">
      <t>デンワ</t>
    </rPh>
    <rPh sb="5" eb="7">
      <t>バンゴウ</t>
    </rPh>
    <phoneticPr fontId="1"/>
  </si>
  <si>
    <t>監理技術者資格者証の写し（表面及び裏面）を添付してください。</t>
    <rPh sb="0" eb="2">
      <t>カンリ</t>
    </rPh>
    <rPh sb="2" eb="5">
      <t>ギジュツシャ</t>
    </rPh>
    <rPh sb="5" eb="7">
      <t>シカク</t>
    </rPh>
    <rPh sb="7" eb="8">
      <t>シャ</t>
    </rPh>
    <rPh sb="8" eb="9">
      <t>ショウ</t>
    </rPh>
    <rPh sb="10" eb="11">
      <t>ウツ</t>
    </rPh>
    <rPh sb="13" eb="15">
      <t>ヒョウメン</t>
    </rPh>
    <rPh sb="15" eb="16">
      <t>オヨ</t>
    </rPh>
    <rPh sb="17" eb="19">
      <t>ウラメン</t>
    </rPh>
    <rPh sb="21" eb="23">
      <t>テンプ</t>
    </rPh>
    <phoneticPr fontId="1"/>
  </si>
  <si>
    <t>あり（指定学科）</t>
    <phoneticPr fontId="1"/>
  </si>
  <si>
    <t>あり（指定学科以外）</t>
    <phoneticPr fontId="1"/>
  </si>
  <si>
    <t>雇用年月日を確認する資料として「健康保険・厚生年金保険被保険者標準報酬決定通知書」等の写しを添付してください。
正規雇用を確認する資料として、雇用契約書や労働条件通知書等の写しを添付してください。
卒業年次及び指定学科の卒業であることを確認する資料として卒業証書の写し又は卒業証明書等を添付してください。</t>
    <rPh sb="0" eb="2">
      <t>コヨウ</t>
    </rPh>
    <rPh sb="6" eb="8">
      <t>カクニン</t>
    </rPh>
    <rPh sb="10" eb="12">
      <t>シリョウ</t>
    </rPh>
    <rPh sb="41" eb="42">
      <t>トウ</t>
    </rPh>
    <rPh sb="43" eb="44">
      <t>ウツ</t>
    </rPh>
    <rPh sb="46" eb="48">
      <t>テンプ</t>
    </rPh>
    <rPh sb="99" eb="101">
      <t>ソツギョウ</t>
    </rPh>
    <rPh sb="101" eb="103">
      <t>ネンジ</t>
    </rPh>
    <rPh sb="103" eb="104">
      <t>オヨ</t>
    </rPh>
    <rPh sb="107" eb="109">
      <t>ガッカ</t>
    </rPh>
    <rPh sb="110" eb="112">
      <t>ソツギョウ</t>
    </rPh>
    <rPh sb="118" eb="120">
      <t>カクニン</t>
    </rPh>
    <rPh sb="122" eb="124">
      <t>シリョウ</t>
    </rPh>
    <rPh sb="127" eb="129">
      <t>ソツギョウ</t>
    </rPh>
    <rPh sb="129" eb="131">
      <t>ショウショ</t>
    </rPh>
    <rPh sb="134" eb="135">
      <t>マタ</t>
    </rPh>
    <rPh sb="136" eb="138">
      <t>ソツギョウ</t>
    </rPh>
    <rPh sb="138" eb="141">
      <t>ショウメイショ</t>
    </rPh>
    <rPh sb="141" eb="142">
      <t>トウ</t>
    </rPh>
    <rPh sb="143" eb="145">
      <t>テンプ</t>
    </rPh>
    <phoneticPr fontId="1"/>
  </si>
  <si>
    <t>該当事項を証明する資料の写しを添付すること。</t>
    <phoneticPr fontId="1"/>
  </si>
  <si>
    <t>女性技術者の活躍</t>
    <rPh sb="0" eb="2">
      <t>ジョセイ</t>
    </rPh>
    <rPh sb="2" eb="5">
      <t>ギジュツシャ</t>
    </rPh>
    <rPh sb="6" eb="8">
      <t>カツヤク</t>
    </rPh>
    <phoneticPr fontId="1"/>
  </si>
  <si>
    <t>⑱</t>
    <phoneticPr fontId="1"/>
  </si>
  <si>
    <t>－</t>
  </si>
  <si>
    <t>令和５年度～令和７年度</t>
    <rPh sb="0" eb="2">
      <t>レイワ</t>
    </rPh>
    <rPh sb="3" eb="5">
      <t>ネンド</t>
    </rPh>
    <rPh sb="6" eb="8">
      <t>レイワ</t>
    </rPh>
    <rPh sb="9" eb="11">
      <t>ネンド</t>
    </rPh>
    <phoneticPr fontId="1"/>
  </si>
  <si>
    <t>令和３年度～令和７年度</t>
    <rPh sb="0" eb="2">
      <t>レイワ</t>
    </rPh>
    <rPh sb="3" eb="5">
      <t>ネンド</t>
    </rPh>
    <rPh sb="4" eb="5">
      <t>ガンネン</t>
    </rPh>
    <rPh sb="6" eb="8">
      <t>レイワ</t>
    </rPh>
    <phoneticPr fontId="1"/>
  </si>
  <si>
    <t>←　プルダウン（過去３～１０年間年度）　※対象年度リストは適宜修正してください</t>
    <rPh sb="8" eb="10">
      <t>カコ</t>
    </rPh>
    <rPh sb="14" eb="15">
      <t>ネン</t>
    </rPh>
    <rPh sb="15" eb="16">
      <t>カン</t>
    </rPh>
    <rPh sb="16" eb="18">
      <t>ネンド</t>
    </rPh>
    <rPh sb="21" eb="25">
      <t>タイショウネンド</t>
    </rPh>
    <rPh sb="29" eb="31">
      <t>テキギ</t>
    </rPh>
    <rPh sb="31" eb="33">
      <t>シュウセイ</t>
    </rPh>
    <phoneticPr fontId="1"/>
  </si>
  <si>
    <t>平成28年度～令和７年度</t>
    <rPh sb="0" eb="2">
      <t>ヘイセイ</t>
    </rPh>
    <rPh sb="4" eb="6">
      <t>ネンド</t>
    </rPh>
    <rPh sb="7" eb="9">
      <t>レイワ</t>
    </rPh>
    <phoneticPr fontId="1"/>
  </si>
  <si>
    <t>←特別簡易型（Ⅱ）は１点、それ以外は２点</t>
    <rPh sb="1" eb="3">
      <t>トクベツ</t>
    </rPh>
    <rPh sb="3" eb="5">
      <t>カンイ</t>
    </rPh>
    <rPh sb="5" eb="6">
      <t>ガタ</t>
    </rPh>
    <rPh sb="11" eb="12">
      <t>テン</t>
    </rPh>
    <rPh sb="15" eb="17">
      <t>イガイ</t>
    </rPh>
    <rPh sb="19" eb="20">
      <t>テン</t>
    </rPh>
    <phoneticPr fontId="1"/>
  </si>
  <si>
    <t>女性技術者の活躍</t>
    <phoneticPr fontId="1"/>
  </si>
  <si>
    <t>評価項目⑦
添付資料の省略</t>
    <rPh sb="0" eb="2">
      <t>ヒョウカ</t>
    </rPh>
    <rPh sb="2" eb="4">
      <t>コウモク</t>
    </rPh>
    <rPh sb="6" eb="8">
      <t>テンプ</t>
    </rPh>
    <rPh sb="8" eb="10">
      <t>シリョウ</t>
    </rPh>
    <rPh sb="11" eb="13">
      <t>ショウリャク</t>
    </rPh>
    <phoneticPr fontId="1"/>
  </si>
  <si>
    <t>　配置予定技術者は、下記に氏名を記載し、記載した全ての技術者の技術資料（様式－３、添付資料）を作成してください。</t>
    <rPh sb="1" eb="3">
      <t>ハイチ</t>
    </rPh>
    <rPh sb="3" eb="5">
      <t>ヨテイ</t>
    </rPh>
    <rPh sb="5" eb="8">
      <t>ギジュツシャ</t>
    </rPh>
    <rPh sb="10" eb="12">
      <t>カキ</t>
    </rPh>
    <rPh sb="13" eb="15">
      <t>シメイ</t>
    </rPh>
    <rPh sb="16" eb="18">
      <t>キサイ</t>
    </rPh>
    <rPh sb="20" eb="22">
      <t>キサイ</t>
    </rPh>
    <rPh sb="24" eb="25">
      <t>スベ</t>
    </rPh>
    <rPh sb="27" eb="30">
      <t>ギジュツシャ</t>
    </rPh>
    <rPh sb="47" eb="49">
      <t>サクセイ</t>
    </rPh>
    <phoneticPr fontId="1"/>
  </si>
  <si>
    <r>
      <t>合　　計（①～</t>
    </r>
    <r>
      <rPr>
        <b/>
        <sz val="11"/>
        <color rgb="FFFF0000"/>
        <rFont val="Yu Gothic"/>
        <family val="3"/>
        <charset val="128"/>
        <scheme val="minor"/>
      </rPr>
      <t>⑱</t>
    </r>
    <r>
      <rPr>
        <b/>
        <sz val="11"/>
        <rFont val="Yu Gothic"/>
        <family val="3"/>
        <charset val="128"/>
        <scheme val="minor"/>
      </rPr>
      <t>の合計）</t>
    </r>
    <rPh sb="0" eb="1">
      <t>ゴウ</t>
    </rPh>
    <rPh sb="3" eb="4">
      <t>ケイ</t>
    </rPh>
    <rPh sb="9" eb="11">
      <t>ゴウケイ</t>
    </rPh>
    <phoneticPr fontId="1"/>
  </si>
  <si>
    <t>女性技術者</t>
    <rPh sb="0" eb="5">
      <t>ジョセイギジュツシャ</t>
    </rPh>
    <phoneticPr fontId="1"/>
  </si>
  <si>
    <t>○</t>
    <phoneticPr fontId="1"/>
  </si>
  <si>
    <t>【リスト】</t>
    <phoneticPr fontId="1"/>
  </si>
  <si>
    <r>
      <t>評価項目①の添付資料が、評価項目⑦の添付資料を兼ねる場合には添付資料を省略することができる。（添付を省略する場合は、</t>
    </r>
    <r>
      <rPr>
        <b/>
        <u/>
        <sz val="14"/>
        <color rgb="FFFF0000"/>
        <rFont val="HGPｺﾞｼｯｸM"/>
        <family val="3"/>
        <charset val="128"/>
      </rPr>
      <t>評価項目①の省略欄にチェックを入れること</t>
    </r>
    <r>
      <rPr>
        <sz val="14"/>
        <color rgb="FFFF0000"/>
        <rFont val="HGPｺﾞｼｯｸM"/>
        <family val="3"/>
        <charset val="128"/>
      </rPr>
      <t>。）</t>
    </r>
    <rPh sb="0" eb="2">
      <t>ヒョウカ</t>
    </rPh>
    <rPh sb="2" eb="4">
      <t>コウモク</t>
    </rPh>
    <rPh sb="6" eb="8">
      <t>テンプ</t>
    </rPh>
    <rPh sb="8" eb="10">
      <t>シリョウ</t>
    </rPh>
    <rPh sb="12" eb="14">
      <t>ヒョウカ</t>
    </rPh>
    <rPh sb="14" eb="16">
      <t>コウモク</t>
    </rPh>
    <rPh sb="18" eb="20">
      <t>テンプ</t>
    </rPh>
    <rPh sb="20" eb="22">
      <t>シリョウ</t>
    </rPh>
    <rPh sb="23" eb="24">
      <t>カ</t>
    </rPh>
    <rPh sb="26" eb="28">
      <t>バアイ</t>
    </rPh>
    <rPh sb="30" eb="32">
      <t>テンプ</t>
    </rPh>
    <rPh sb="32" eb="34">
      <t>シリョウ</t>
    </rPh>
    <rPh sb="35" eb="37">
      <t>ショウリャク</t>
    </rPh>
    <rPh sb="47" eb="49">
      <t>テンプ</t>
    </rPh>
    <rPh sb="50" eb="52">
      <t>ショウリャク</t>
    </rPh>
    <rPh sb="54" eb="56">
      <t>バアイ</t>
    </rPh>
    <rPh sb="58" eb="62">
      <t>ヒョウカコウモク</t>
    </rPh>
    <rPh sb="64" eb="67">
      <t>ショウリャクラン</t>
    </rPh>
    <rPh sb="73" eb="74">
      <t>イ</t>
    </rPh>
    <phoneticPr fontId="1"/>
  </si>
  <si>
    <t>〔評価項目⑰〕女性技術者の活躍</t>
    <rPh sb="7" eb="12">
      <t>ジョセイギジュツシャ</t>
    </rPh>
    <rPh sb="13" eb="15">
      <t>カツヤク</t>
    </rPh>
    <phoneticPr fontId="1"/>
  </si>
  <si>
    <t>女性技術者
配置の有無</t>
    <rPh sb="0" eb="2">
      <t>ジョセイ</t>
    </rPh>
    <rPh sb="2" eb="5">
      <t>ギジュツシャ</t>
    </rPh>
    <rPh sb="6" eb="8">
      <t>ハイチ</t>
    </rPh>
    <rPh sb="9" eb="11">
      <t>ウム</t>
    </rPh>
    <phoneticPr fontId="1"/>
  </si>
  <si>
    <r>
      <t>〔評価項目</t>
    </r>
    <r>
      <rPr>
        <b/>
        <sz val="16"/>
        <color rgb="FFFF0000"/>
        <rFont val="Yu Gothic"/>
        <family val="3"/>
        <charset val="128"/>
        <scheme val="minor"/>
      </rPr>
      <t>⑱</t>
    </r>
    <r>
      <rPr>
        <b/>
        <sz val="16"/>
        <rFont val="Yu Gothic"/>
        <family val="3"/>
        <charset val="128"/>
        <scheme val="minor"/>
      </rPr>
      <t>〕自由設定項目－１</t>
    </r>
    <phoneticPr fontId="1"/>
  </si>
  <si>
    <r>
      <t>〔評価項目</t>
    </r>
    <r>
      <rPr>
        <b/>
        <sz val="16"/>
        <color rgb="FFFF0000"/>
        <rFont val="Yu Gothic"/>
        <family val="3"/>
        <charset val="128"/>
        <scheme val="minor"/>
      </rPr>
      <t>⑱</t>
    </r>
    <r>
      <rPr>
        <b/>
        <sz val="16"/>
        <rFont val="Yu Gothic"/>
        <family val="3"/>
        <charset val="128"/>
        <scheme val="minor"/>
      </rPr>
      <t>〕自由設定項目－２</t>
    </r>
    <phoneticPr fontId="1"/>
  </si>
  <si>
    <r>
      <t>〔評価項目</t>
    </r>
    <r>
      <rPr>
        <b/>
        <sz val="16"/>
        <color rgb="FFFF0000"/>
        <rFont val="Yu Gothic"/>
        <family val="3"/>
        <charset val="128"/>
        <scheme val="minor"/>
      </rPr>
      <t>⑱</t>
    </r>
    <r>
      <rPr>
        <b/>
        <sz val="16"/>
        <rFont val="Yu Gothic"/>
        <family val="3"/>
        <charset val="128"/>
        <scheme val="minor"/>
      </rPr>
      <t>〕自由設定項目－３</t>
    </r>
    <phoneticPr fontId="1"/>
  </si>
  <si>
    <r>
      <t>←　評価項目①の添付資料が、</t>
    </r>
    <r>
      <rPr>
        <b/>
        <u/>
        <sz val="16"/>
        <color rgb="FFFF0000"/>
        <rFont val="HGPｺﾞｼｯｸM"/>
        <family val="3"/>
        <charset val="128"/>
      </rPr>
      <t>評価項目⑦「過去の同種工事の施工実績」の添付資料を兼ねる場合</t>
    </r>
    <r>
      <rPr>
        <sz val="16"/>
        <color rgb="FFFF0000"/>
        <rFont val="HGPｺﾞｼｯｸM"/>
        <family val="3"/>
        <charset val="128"/>
      </rPr>
      <t>は○</t>
    </r>
    <rPh sb="2" eb="6">
      <t>ヒョウカコウモク</t>
    </rPh>
    <rPh sb="8" eb="10">
      <t>テンプ</t>
    </rPh>
    <rPh sb="10" eb="12">
      <t>シリョウ</t>
    </rPh>
    <rPh sb="14" eb="18">
      <t>ヒョウカコウモク</t>
    </rPh>
    <rPh sb="20" eb="22">
      <t>カコ</t>
    </rPh>
    <rPh sb="23" eb="25">
      <t>ドウシュ</t>
    </rPh>
    <rPh sb="25" eb="27">
      <t>コウジ</t>
    </rPh>
    <rPh sb="28" eb="30">
      <t>セコウ</t>
    </rPh>
    <rPh sb="30" eb="32">
      <t>ジッセキ</t>
    </rPh>
    <rPh sb="34" eb="36">
      <t>テンプ</t>
    </rPh>
    <rPh sb="36" eb="38">
      <t>シリョウ</t>
    </rPh>
    <rPh sb="39" eb="40">
      <t>カ</t>
    </rPh>
    <rPh sb="42" eb="44">
      <t>バアイ</t>
    </rPh>
    <phoneticPr fontId="1"/>
  </si>
  <si>
    <r>
      <t>※評価項目①の添付資料が評価項目⑦「過去の同種工事の施工実績」の添付資料も兼ねる場合には、</t>
    </r>
    <r>
      <rPr>
        <b/>
        <u/>
        <sz val="14"/>
        <color rgb="FFFF0000"/>
        <rFont val="HGPｺﾞｼｯｸM"/>
        <family val="3"/>
        <charset val="128"/>
      </rPr>
      <t>備考欄にその旨を記載すること。</t>
    </r>
    <rPh sb="1" eb="3">
      <t>ヒョウカ</t>
    </rPh>
    <rPh sb="3" eb="5">
      <t>コウモク</t>
    </rPh>
    <rPh sb="7" eb="9">
      <t>テンプ</t>
    </rPh>
    <rPh sb="9" eb="11">
      <t>シリョウ</t>
    </rPh>
    <rPh sb="12" eb="16">
      <t>ヒョウカコウモク</t>
    </rPh>
    <rPh sb="18" eb="20">
      <t>カコ</t>
    </rPh>
    <rPh sb="21" eb="25">
      <t>ドウシュコウジ</t>
    </rPh>
    <rPh sb="26" eb="30">
      <t>セコウジッセキ</t>
    </rPh>
    <rPh sb="32" eb="34">
      <t>テンプ</t>
    </rPh>
    <rPh sb="34" eb="36">
      <t>シリョウ</t>
    </rPh>
    <rPh sb="37" eb="38">
      <t>カ</t>
    </rPh>
    <rPh sb="40" eb="42">
      <t>バアイ</t>
    </rPh>
    <rPh sb="45" eb="48">
      <t>ビコウラン</t>
    </rPh>
    <rPh sb="51" eb="52">
      <t>ムネ</t>
    </rPh>
    <rPh sb="53" eb="55">
      <t>キサイ</t>
    </rPh>
    <phoneticPr fontId="1"/>
  </si>
  <si>
    <r>
      <t>「</t>
    </r>
    <r>
      <rPr>
        <sz val="9"/>
        <color rgb="FFFF0000"/>
        <rFont val="Yu Gothic"/>
        <family val="3"/>
        <charset val="128"/>
        <scheme val="minor"/>
      </rPr>
      <t>総合評価方式に係る説明書</t>
    </r>
    <r>
      <rPr>
        <sz val="9"/>
        <color theme="1"/>
        <rFont val="Yu Gothic"/>
        <family val="3"/>
        <charset val="128"/>
        <scheme val="minor"/>
      </rPr>
      <t xml:space="preserve">」の記載の評価基準に基づき、自己評価による点数を自己評価点（入札者記載欄）に記載してください。
</t>
    </r>
    <r>
      <rPr>
        <sz val="9"/>
        <color rgb="FFFF0000"/>
        <rFont val="Yu Gothic"/>
        <family val="3"/>
        <charset val="128"/>
        <scheme val="minor"/>
      </rPr>
      <t>提出様式の内容に誤りが無くても、本申請書の自己評価点の記載が誤っている場合には、当該評価項目は評価しません。</t>
    </r>
    <r>
      <rPr>
        <sz val="9"/>
        <color theme="1"/>
        <rFont val="Yu Gothic"/>
        <family val="3"/>
        <charset val="128"/>
        <scheme val="minor"/>
      </rPr>
      <t xml:space="preserve">
JVとして⼊札に参加する場合は、構成員ではなくJVとしての⾃⼰評価点を記載してください。
（※）「責任者」、「連絡担当者」及び「電話番号」を記載した場合は、押印を省略できます。
押印を省略する場合、「責任者」、「連絡担当者」及び「電話番号」の記載が無かった場合は、技術資料を無効とします。</t>
    </r>
    <rPh sb="1" eb="5">
      <t>ソウゴウヒョウカ</t>
    </rPh>
    <rPh sb="5" eb="7">
      <t>ホウシキ</t>
    </rPh>
    <rPh sb="8" eb="9">
      <t>カカ</t>
    </rPh>
    <rPh sb="10" eb="13">
      <t>セツメイショ</t>
    </rPh>
    <rPh sb="61" eb="63">
      <t>テイシュツ</t>
    </rPh>
    <rPh sb="63" eb="65">
      <t>ヨウシキ</t>
    </rPh>
    <rPh sb="66" eb="68">
      <t>ナイヨウ</t>
    </rPh>
    <rPh sb="69" eb="70">
      <t>アヤマ</t>
    </rPh>
    <rPh sb="72" eb="73">
      <t>ナ</t>
    </rPh>
    <rPh sb="77" eb="81">
      <t>ホンシンセイショ</t>
    </rPh>
    <rPh sb="82" eb="87">
      <t>ジコヒョウカテン</t>
    </rPh>
    <rPh sb="88" eb="90">
      <t>キサイ</t>
    </rPh>
    <rPh sb="91" eb="92">
      <t>アヤマ</t>
    </rPh>
    <rPh sb="96" eb="98">
      <t>バアイ</t>
    </rPh>
    <rPh sb="101" eb="103">
      <t>トウガイ</t>
    </rPh>
    <rPh sb="103" eb="107">
      <t>ヒョウカコウモク</t>
    </rPh>
    <rPh sb="108" eb="110">
      <t>ヒョウカ</t>
    </rPh>
    <phoneticPr fontId="1"/>
  </si>
  <si>
    <t>　配置予定技術者が、評価項目⑰「女性技術者の活躍」の対象である場合には、氏名欄右の枠に「○」を入力するとともに、技術資料（様式－４、添付資料）を作成してください。
　女性技術者の欄に「〇」が無い場合には、様式－４に記載がある場合でも評価しません。</t>
    <rPh sb="1" eb="3">
      <t>ハイチ</t>
    </rPh>
    <rPh sb="3" eb="8">
      <t>ヨテイギジュツシャ</t>
    </rPh>
    <rPh sb="10" eb="14">
      <t>ヒョウカコウモク</t>
    </rPh>
    <rPh sb="16" eb="18">
      <t>ジョセイ</t>
    </rPh>
    <rPh sb="18" eb="21">
      <t>ギジュツシャ</t>
    </rPh>
    <rPh sb="22" eb="24">
      <t>カツヤク</t>
    </rPh>
    <rPh sb="26" eb="28">
      <t>タイショウ</t>
    </rPh>
    <rPh sb="31" eb="33">
      <t>バアイ</t>
    </rPh>
    <rPh sb="36" eb="38">
      <t>シメイ</t>
    </rPh>
    <rPh sb="38" eb="39">
      <t>ラン</t>
    </rPh>
    <rPh sb="39" eb="40">
      <t>ミギ</t>
    </rPh>
    <rPh sb="41" eb="42">
      <t>ワク</t>
    </rPh>
    <rPh sb="47" eb="48">
      <t>イ</t>
    </rPh>
    <rPh sb="56" eb="60">
      <t>ギジュツシリョウ</t>
    </rPh>
    <rPh sb="61" eb="63">
      <t>ヨウシキ</t>
    </rPh>
    <rPh sb="66" eb="70">
      <t>テンプシリョウ</t>
    </rPh>
    <rPh sb="72" eb="74">
      <t>サクセイ</t>
    </rPh>
    <rPh sb="83" eb="85">
      <t>ジョセイ</t>
    </rPh>
    <rPh sb="85" eb="88">
      <t>ギジュツシャ</t>
    </rPh>
    <rPh sb="89" eb="90">
      <t>ラン</t>
    </rPh>
    <rPh sb="95" eb="96">
      <t>ナ</t>
    </rPh>
    <rPh sb="97" eb="99">
      <t>バアイ</t>
    </rPh>
    <rPh sb="102" eb="104">
      <t>ヨウシキ</t>
    </rPh>
    <rPh sb="107" eb="109">
      <t>キサイ</t>
    </rPh>
    <rPh sb="112" eb="114">
      <t>バアイ</t>
    </rPh>
    <rPh sb="116" eb="118">
      <t>ヒョウカ</t>
    </rPh>
    <phoneticPr fontId="1"/>
  </si>
  <si>
    <r>
      <t>　評価値の算出にあたっては、各候補者のうち、</t>
    </r>
    <r>
      <rPr>
        <sz val="12"/>
        <color rgb="FFFF0000"/>
        <rFont val="HGPｺﾞｼｯｸM"/>
        <family val="3"/>
        <charset val="128"/>
      </rPr>
      <t>「配置予定技術者の技術的能力」の</t>
    </r>
    <r>
      <rPr>
        <sz val="12"/>
        <color theme="1"/>
        <rFont val="HGPｺﾞｼｯｸM"/>
        <family val="3"/>
        <charset val="128"/>
      </rPr>
      <t>評価点の合計が最も低い者で評価します。</t>
    </r>
    <r>
      <rPr>
        <sz val="12"/>
        <color rgb="FFFF0000"/>
        <rFont val="HGPｺﾞｼｯｸM"/>
        <family val="3"/>
        <charset val="128"/>
      </rPr>
      <t>（「配置予定技術者の技術的能力」の評価点合計には、「女性技術者の活躍」は含みません）</t>
    </r>
    <rPh sb="14" eb="15">
      <t>カク</t>
    </rPh>
    <rPh sb="15" eb="18">
      <t>コウホシャ</t>
    </rPh>
    <rPh sb="23" eb="27">
      <t>ハイチヨテイ</t>
    </rPh>
    <rPh sb="27" eb="30">
      <t>ギジュツシャ</t>
    </rPh>
    <rPh sb="31" eb="34">
      <t>ギジュツテキ</t>
    </rPh>
    <rPh sb="34" eb="36">
      <t>ノウリョク</t>
    </rPh>
    <rPh sb="38" eb="40">
      <t>ヒョウカ</t>
    </rPh>
    <rPh sb="40" eb="41">
      <t>テン</t>
    </rPh>
    <rPh sb="42" eb="44">
      <t>ゴウケイ</t>
    </rPh>
    <rPh sb="45" eb="46">
      <t>モット</t>
    </rPh>
    <rPh sb="47" eb="48">
      <t>ヒク</t>
    </rPh>
    <rPh sb="51" eb="53">
      <t>ヒョウカ</t>
    </rPh>
    <rPh sb="59" eb="61">
      <t>ハイチ</t>
    </rPh>
    <rPh sb="61" eb="63">
      <t>ヨテイ</t>
    </rPh>
    <rPh sb="63" eb="66">
      <t>ギジュツシャ</t>
    </rPh>
    <rPh sb="67" eb="70">
      <t>ギジュツテキ</t>
    </rPh>
    <rPh sb="70" eb="72">
      <t>ノウリョク</t>
    </rPh>
    <rPh sb="74" eb="77">
      <t>ヒョウカテン</t>
    </rPh>
    <rPh sb="77" eb="79">
      <t>ゴウケイ</t>
    </rPh>
    <rPh sb="83" eb="85">
      <t>ジョセイ</t>
    </rPh>
    <rPh sb="85" eb="87">
      <t>ギジュツ</t>
    </rPh>
    <rPh sb="87" eb="88">
      <t>シャ</t>
    </rPh>
    <rPh sb="89" eb="91">
      <t>カツヤク</t>
    </rPh>
    <rPh sb="93" eb="94">
      <t>フク</t>
    </rPh>
    <phoneticPr fontId="1"/>
  </si>
  <si>
    <r>
      <t>性別を確認する資料として、公の機関等が発行した証明書（「マイナンバーカード（おもて面）」、「パスポート」又は「雇用保険被保険者資格取得等確認通知書（事業主通知用）」）の写しを添付してください。また、技術資料提出時に配置予定の女性技術者を特定出来ない場合は、複数の女性技術者に関する資料を添付してください。
なお、マイナンバーカード（おもて面）の写しの提出にあたっては、氏名・性別確認に不要な「臓器提供意思表示欄」等は黒塗り等のマスキングを施してください。また、</t>
    </r>
    <r>
      <rPr>
        <b/>
        <u/>
        <sz val="14"/>
        <color rgb="FFFF0000"/>
        <rFont val="HGPｺﾞｼｯｸM"/>
        <family val="3"/>
        <charset val="128"/>
      </rPr>
      <t>マイナンバーが記載されたカード裏面の写しは提出しないでください。マイナンバーが記載されたカード裏面の写しが提出された場合には、県にて当該資料を廃棄し、本評価項目は評価しませんのでご留意ください。</t>
    </r>
    <rPh sb="0" eb="2">
      <t>セイベツ</t>
    </rPh>
    <rPh sb="3" eb="5">
      <t>カクニン</t>
    </rPh>
    <rPh sb="7" eb="9">
      <t>シリョウ</t>
    </rPh>
    <rPh sb="13" eb="14">
      <t>オオヤケ</t>
    </rPh>
    <rPh sb="15" eb="18">
      <t>キカントウ</t>
    </rPh>
    <rPh sb="19" eb="21">
      <t>ハッコウ</t>
    </rPh>
    <rPh sb="23" eb="25">
      <t>ショウメイ</t>
    </rPh>
    <rPh sb="25" eb="26">
      <t>ショ</t>
    </rPh>
    <rPh sb="41" eb="42">
      <t>メン</t>
    </rPh>
    <rPh sb="52" eb="53">
      <t>マタ</t>
    </rPh>
    <rPh sb="55" eb="59">
      <t>コヨウホケン</t>
    </rPh>
    <rPh sb="59" eb="63">
      <t>ヒホケンシャ</t>
    </rPh>
    <rPh sb="63" eb="67">
      <t>シカクシュトク</t>
    </rPh>
    <rPh sb="67" eb="68">
      <t>トウ</t>
    </rPh>
    <rPh sb="68" eb="70">
      <t>カクニン</t>
    </rPh>
    <rPh sb="70" eb="73">
      <t>ツウチショ</t>
    </rPh>
    <rPh sb="74" eb="77">
      <t>ジギョウヌシ</t>
    </rPh>
    <rPh sb="77" eb="80">
      <t>ツウチヨウ</t>
    </rPh>
    <rPh sb="84" eb="85">
      <t>ウツ</t>
    </rPh>
    <rPh sb="87" eb="89">
      <t>テンプ</t>
    </rPh>
    <rPh sb="169" eb="170">
      <t>メン</t>
    </rPh>
    <rPh sb="172" eb="173">
      <t>ウツ</t>
    </rPh>
    <rPh sb="175" eb="177">
      <t>テイシュツ</t>
    </rPh>
    <rPh sb="184" eb="186">
      <t>シメイ</t>
    </rPh>
    <rPh sb="187" eb="189">
      <t>セイベツ</t>
    </rPh>
    <rPh sb="189" eb="191">
      <t>カクニン</t>
    </rPh>
    <rPh sb="192" eb="194">
      <t>フヨウ</t>
    </rPh>
    <rPh sb="196" eb="202">
      <t>ゾウキテイキョウイシ</t>
    </rPh>
    <rPh sb="202" eb="204">
      <t>ヒョウジ</t>
    </rPh>
    <rPh sb="204" eb="205">
      <t>ラン</t>
    </rPh>
    <rPh sb="206" eb="207">
      <t>ナド</t>
    </rPh>
    <rPh sb="208" eb="210">
      <t>クロヌ</t>
    </rPh>
    <rPh sb="211" eb="212">
      <t>トウ</t>
    </rPh>
    <rPh sb="219" eb="220">
      <t>ホドコ</t>
    </rPh>
    <rPh sb="237" eb="239">
      <t>キサイ</t>
    </rPh>
    <rPh sb="245" eb="247">
      <t>リメン</t>
    </rPh>
    <rPh sb="248" eb="249">
      <t>ウツ</t>
    </rPh>
    <rPh sb="251" eb="253">
      <t>テイシュツ</t>
    </rPh>
    <rPh sb="269" eb="271">
      <t>キサイ</t>
    </rPh>
    <rPh sb="277" eb="279">
      <t>リメン</t>
    </rPh>
    <rPh sb="280" eb="281">
      <t>ウツ</t>
    </rPh>
    <rPh sb="283" eb="285">
      <t>テイシュツ</t>
    </rPh>
    <rPh sb="288" eb="290">
      <t>バアイ</t>
    </rPh>
    <rPh sb="293" eb="294">
      <t>ケン</t>
    </rPh>
    <rPh sb="296" eb="300">
      <t>トウガイシリョウ</t>
    </rPh>
    <rPh sb="301" eb="303">
      <t>ハイキ</t>
    </rPh>
    <rPh sb="305" eb="308">
      <t>ホンヒョウカ</t>
    </rPh>
    <rPh sb="308" eb="310">
      <t>コウモク</t>
    </rPh>
    <rPh sb="311" eb="313">
      <t>ヒョウカ</t>
    </rPh>
    <rPh sb="320" eb="322">
      <t>リュウイ</t>
    </rPh>
    <phoneticPr fontId="1"/>
  </si>
  <si>
    <t>藤沢水道営業所長</t>
    <rPh sb="0" eb="7">
      <t>フジサワスイドウエイギョウショ</t>
    </rPh>
    <rPh sb="7" eb="8">
      <t>チョウ</t>
    </rPh>
    <phoneticPr fontId="1"/>
  </si>
  <si>
    <t>水道施設工事業</t>
    <rPh sb="0" eb="2">
      <t>スイドウ</t>
    </rPh>
    <rPh sb="2" eb="4">
      <t>シセツ</t>
    </rPh>
    <rPh sb="4" eb="6">
      <t>コウジ</t>
    </rPh>
    <rPh sb="6" eb="7">
      <t>ギョウ</t>
    </rPh>
    <phoneticPr fontId="1"/>
  </si>
  <si>
    <t>企藤第19号</t>
    <rPh sb="0" eb="2">
      <t>キフジ</t>
    </rPh>
    <rPh sb="2" eb="3">
      <t>ダイ</t>
    </rPh>
    <rPh sb="5" eb="6">
      <t>ゴウ</t>
    </rPh>
    <phoneticPr fontId="1"/>
  </si>
  <si>
    <t>藤沢市本町２丁目９番地配水管改良工事（概数設計）</t>
    <rPh sb="0" eb="2">
      <t>フジサワ</t>
    </rPh>
    <rPh sb="2" eb="3">
      <t>シ</t>
    </rPh>
    <rPh sb="3" eb="5">
      <t>ホンマチ</t>
    </rPh>
    <rPh sb="6" eb="8">
      <t>チョウメ</t>
    </rPh>
    <rPh sb="9" eb="11">
      <t>バンチ</t>
    </rPh>
    <rPh sb="11" eb="14">
      <t>ハイスイカン</t>
    </rPh>
    <rPh sb="14" eb="16">
      <t>カイリョウ</t>
    </rPh>
    <rPh sb="16" eb="18">
      <t>コウジ</t>
    </rPh>
    <rPh sb="19" eb="21">
      <t>ガイスウ</t>
    </rPh>
    <rPh sb="21" eb="23">
      <t>セッケイ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</si>
</sst>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5">
    <font>
      <sz val="11"/>
      <color theme="1"/>
      <name val="Yu Gothic"/>
      <family val="2"/>
      <scheme val="minor"/>
    </font>
    <font>
      <sz val="6"/>
      <name val="Yu Gothic"/>
      <family val="3"/>
      <charset val="128"/>
      <scheme val="minor"/>
    </font>
    <font>
      <sz val="11"/>
      <color theme="1"/>
      <name val="Yu Gothic"/>
      <family val="3"/>
      <charset val="128"/>
      <scheme val="minor"/>
    </font>
    <font>
      <b/>
      <sz val="11"/>
      <color theme="1"/>
      <name val="Yu Gothic"/>
      <family val="2"/>
      <scheme val="minor"/>
    </font>
    <font>
      <sz val="10"/>
      <color theme="1"/>
      <name val="Yu Gothic"/>
      <family val="3"/>
      <charset val="128"/>
      <scheme val="minor"/>
    </font>
    <font>
      <sz val="10"/>
      <color theme="1"/>
      <name val="Yu Gothic"/>
      <family val="2"/>
      <scheme val="minor"/>
    </font>
    <font>
      <sz val="7"/>
      <color theme="1"/>
      <name val="Yu Gothic"/>
      <family val="3"/>
      <charset val="128"/>
      <scheme val="minor"/>
    </font>
    <font>
      <b/>
      <sz val="11"/>
      <color theme="1"/>
      <name val="Yu Gothic"/>
      <family val="3"/>
      <charset val="128"/>
      <scheme val="minor"/>
    </font>
    <font>
      <sz val="12"/>
      <color theme="1"/>
      <name val="Yu Gothic"/>
      <family val="2"/>
      <scheme val="minor"/>
    </font>
    <font>
      <b/>
      <sz val="12"/>
      <color theme="1"/>
      <name val="Yu Gothic"/>
      <family val="3"/>
      <charset val="128"/>
      <scheme val="minor"/>
    </font>
    <font>
      <sz val="14"/>
      <color theme="1"/>
      <name val="Yu Gothic"/>
      <family val="2"/>
      <scheme val="minor"/>
    </font>
    <font>
      <b/>
      <sz val="14"/>
      <color rgb="FFFF0000"/>
      <name val="Yu Gothic"/>
      <family val="3"/>
      <charset val="128"/>
      <scheme val="minor"/>
    </font>
    <font>
      <sz val="8"/>
      <color theme="1"/>
      <name val="Yu Gothic"/>
      <family val="2"/>
      <scheme val="minor"/>
    </font>
    <font>
      <sz val="11"/>
      <color theme="1"/>
      <name val="ＭＳ Ｐ明朝"/>
      <family val="1"/>
      <charset val="128"/>
    </font>
    <font>
      <b/>
      <sz val="16"/>
      <color theme="1"/>
      <name val="Yu Gothic"/>
      <family val="3"/>
      <charset val="128"/>
      <scheme val="minor"/>
    </font>
    <font>
      <sz val="13"/>
      <name val="ＭＳ Ｐ明朝"/>
      <family val="1"/>
      <charset val="128"/>
    </font>
    <font>
      <sz val="9"/>
      <color theme="1"/>
      <name val="Yu Gothic"/>
      <family val="3"/>
      <charset val="128"/>
      <scheme val="minor"/>
    </font>
    <font>
      <sz val="11"/>
      <name val="Yu Gothic"/>
      <family val="2"/>
      <scheme val="minor"/>
    </font>
    <font>
      <sz val="11"/>
      <name val="Yu Gothic"/>
      <family val="3"/>
      <charset val="128"/>
      <scheme val="minor"/>
    </font>
    <font>
      <b/>
      <sz val="11"/>
      <name val="Yu Gothic"/>
      <family val="3"/>
      <charset val="128"/>
      <scheme val="minor"/>
    </font>
    <font>
      <sz val="11"/>
      <name val="ＭＳ Ｐ明朝"/>
      <family val="1"/>
      <charset val="128"/>
    </font>
    <font>
      <sz val="9"/>
      <color theme="1"/>
      <name val="Yu Gothic"/>
      <family val="2"/>
      <scheme val="minor"/>
    </font>
    <font>
      <sz val="11"/>
      <color theme="1" tint="0.499984740745262"/>
      <name val="Yu Gothic"/>
      <family val="2"/>
      <scheme val="minor"/>
    </font>
    <font>
      <sz val="11"/>
      <color theme="1" tint="0.499984740745262"/>
      <name val="Yu Gothic"/>
      <family val="3"/>
      <charset val="128"/>
      <scheme val="minor"/>
    </font>
    <font>
      <sz val="13"/>
      <color theme="1" tint="0.499984740745262"/>
      <name val="ＭＳ 明朝"/>
      <family val="1"/>
      <charset val="128"/>
    </font>
    <font>
      <b/>
      <sz val="11"/>
      <color rgb="FFCC0066"/>
      <name val="Yu Gothic"/>
      <family val="3"/>
      <charset val="128"/>
      <scheme val="minor"/>
    </font>
    <font>
      <b/>
      <sz val="10"/>
      <color rgb="FFCC00CC"/>
      <name val="Yu Gothic"/>
      <family val="3"/>
      <charset val="128"/>
      <scheme val="minor"/>
    </font>
    <font>
      <sz val="16"/>
      <color theme="1"/>
      <name val="Yu Gothic"/>
      <family val="2"/>
      <scheme val="minor"/>
    </font>
    <font>
      <sz val="13"/>
      <name val="HGPｺﾞｼｯｸM"/>
      <family val="3"/>
      <charset val="128"/>
    </font>
    <font>
      <sz val="11"/>
      <name val="HGPｺﾞｼｯｸM"/>
      <family val="3"/>
      <charset val="128"/>
    </font>
    <font>
      <sz val="14"/>
      <name val="HGPｺﾞｼｯｸM"/>
      <family val="3"/>
      <charset val="128"/>
    </font>
    <font>
      <sz val="15"/>
      <name val="HGPｺﾞｼｯｸM"/>
      <family val="3"/>
      <charset val="128"/>
    </font>
    <font>
      <sz val="11"/>
      <color theme="1"/>
      <name val="HGPｺﾞｼｯｸM"/>
      <family val="3"/>
      <charset val="128"/>
    </font>
    <font>
      <sz val="16"/>
      <name val="HGPｺﾞｼｯｸM"/>
      <family val="3"/>
      <charset val="128"/>
    </font>
    <font>
      <sz val="16"/>
      <color theme="1"/>
      <name val="HGPｺﾞｼｯｸM"/>
      <family val="3"/>
      <charset val="128"/>
    </font>
    <font>
      <sz val="14"/>
      <color theme="1"/>
      <name val="HGPｺﾞｼｯｸM"/>
      <family val="3"/>
      <charset val="128"/>
    </font>
    <font>
      <b/>
      <sz val="18"/>
      <color theme="1"/>
      <name val="Yu Gothic"/>
      <family val="3"/>
      <charset val="128"/>
      <scheme val="minor"/>
    </font>
    <font>
      <b/>
      <sz val="14"/>
      <color theme="1"/>
      <name val="HGPｺﾞｼｯｸM"/>
      <family val="3"/>
      <charset val="128"/>
    </font>
    <font>
      <sz val="12"/>
      <name val="HGPｺﾞｼｯｸM"/>
      <family val="3"/>
      <charset val="128"/>
    </font>
    <font>
      <sz val="16"/>
      <color theme="1" tint="0.499984740745262"/>
      <name val="HGPｺﾞｼｯｸM"/>
      <family val="3"/>
      <charset val="128"/>
    </font>
    <font>
      <sz val="12"/>
      <color theme="1"/>
      <name val="HGPｺﾞｼｯｸM"/>
      <family val="3"/>
      <charset val="128"/>
    </font>
    <font>
      <b/>
      <sz val="14"/>
      <name val="HGPｺﾞｼｯｸM"/>
      <family val="3"/>
      <charset val="128"/>
    </font>
    <font>
      <b/>
      <sz val="11"/>
      <color rgb="FFFF0000"/>
      <name val="Yu Gothic"/>
      <family val="3"/>
      <charset val="128"/>
      <scheme val="minor"/>
    </font>
    <font>
      <sz val="18"/>
      <name val="HGPｺﾞｼｯｸM"/>
      <family val="3"/>
      <charset val="128"/>
    </font>
    <font>
      <b/>
      <sz val="24"/>
      <color theme="1"/>
      <name val="HGPｺﾞｼｯｸM"/>
      <family val="3"/>
      <charset val="128"/>
    </font>
    <font>
      <b/>
      <sz val="12"/>
      <color theme="1"/>
      <name val="HGPｺﾞｼｯｸM"/>
      <family val="3"/>
      <charset val="128"/>
    </font>
    <font>
      <b/>
      <sz val="22"/>
      <color theme="1"/>
      <name val="HGPｺﾞｼｯｸM"/>
      <family val="3"/>
      <charset val="128"/>
    </font>
    <font>
      <b/>
      <sz val="12"/>
      <color rgb="FF008000"/>
      <name val="Yu Gothic"/>
      <family val="3"/>
      <charset val="128"/>
      <scheme val="minor"/>
    </font>
    <font>
      <b/>
      <sz val="14"/>
      <color rgb="FFFF0000"/>
      <name val="Yu Gothic"/>
      <family val="3"/>
      <charset val="128"/>
      <scheme val="minor"/>
    </font>
    <font>
      <sz val="22"/>
      <color theme="1"/>
      <name val="HGPｺﾞｼｯｸM"/>
      <family val="3"/>
      <charset val="128"/>
    </font>
    <font>
      <sz val="22"/>
      <color theme="1"/>
      <name val="Yu Gothic"/>
      <family val="3"/>
      <charset val="128"/>
      <scheme val="minor"/>
    </font>
    <font>
      <sz val="11"/>
      <color rgb="FFFF0000"/>
      <name val="Yu Gothic"/>
      <family val="2"/>
      <scheme val="minor"/>
    </font>
    <font>
      <sz val="11"/>
      <color rgb="FFFF0000"/>
      <name val="Yu Gothic"/>
      <family val="3"/>
      <charset val="128"/>
      <scheme val="minor"/>
    </font>
    <font>
      <b/>
      <sz val="10"/>
      <color rgb="FFFF0000"/>
      <name val="Yu Gothic"/>
      <family val="3"/>
      <charset val="128"/>
      <scheme val="minor"/>
    </font>
    <font>
      <sz val="12"/>
      <name val="Yu Gothic"/>
      <family val="3"/>
      <charset val="128"/>
      <scheme val="minor"/>
    </font>
    <font>
      <b/>
      <sz val="16"/>
      <name val="Yu Gothic"/>
      <family val="3"/>
      <charset val="128"/>
      <scheme val="minor"/>
    </font>
    <font>
      <sz val="11"/>
      <color rgb="FFFF0000"/>
      <name val="HGPｺﾞｼｯｸM"/>
      <family val="3"/>
      <charset val="128"/>
    </font>
    <font>
      <sz val="9"/>
      <color rgb="FFFF0000"/>
      <name val="HGPｺﾞｼｯｸM"/>
      <family val="3"/>
      <charset val="128"/>
    </font>
    <font>
      <sz val="16"/>
      <color rgb="FFFF0000"/>
      <name val="HGPｺﾞｼｯｸM"/>
      <family val="3"/>
      <charset val="128"/>
    </font>
    <font>
      <sz val="12"/>
      <color rgb="FFFF0000"/>
      <name val="HGPｺﾞｼｯｸM"/>
      <family val="3"/>
      <charset val="128"/>
    </font>
    <font>
      <b/>
      <sz val="24"/>
      <name val="HGPｺﾞｼｯｸM"/>
      <family val="3"/>
      <charset val="128"/>
    </font>
    <font>
      <sz val="9"/>
      <name val="HGPｺﾞｼｯｸM"/>
      <family val="3"/>
      <charset val="128"/>
    </font>
    <font>
      <sz val="14"/>
      <name val="Yu Gothic"/>
      <family val="2"/>
      <scheme val="minor"/>
    </font>
    <font>
      <b/>
      <sz val="11"/>
      <name val="Yu Gothic"/>
      <family val="2"/>
      <scheme val="minor"/>
    </font>
    <font>
      <b/>
      <sz val="12"/>
      <name val="Yu Gothic"/>
      <family val="3"/>
      <charset val="128"/>
      <scheme val="minor"/>
    </font>
    <font>
      <sz val="11"/>
      <color theme="1"/>
      <name val="Yu Gothic"/>
      <family val="2"/>
      <scheme val="minor"/>
    </font>
    <font>
      <sz val="6"/>
      <name val="ＭＳ 明朝"/>
      <family val="2"/>
      <charset val="128"/>
    </font>
    <font>
      <sz val="14"/>
      <color theme="1"/>
      <name val="ＭＳ 明朝"/>
      <family val="2"/>
      <charset val="128"/>
    </font>
    <font>
      <sz val="14"/>
      <color theme="1"/>
      <name val="ＭＳ 明朝"/>
      <family val="1"/>
      <charset val="128"/>
    </font>
    <font>
      <b/>
      <sz val="14"/>
      <name val="Yu Gothic"/>
      <family val="3"/>
      <charset val="128"/>
      <scheme val="minor"/>
    </font>
    <font>
      <sz val="14"/>
      <color rgb="FFFF0000"/>
      <name val="HGPｺﾞｼｯｸM"/>
      <family val="3"/>
      <charset val="128"/>
    </font>
    <font>
      <sz val="15"/>
      <color rgb="FFFF0000"/>
      <name val="HGPｺﾞｼｯｸM"/>
      <family val="3"/>
      <charset val="128"/>
    </font>
    <font>
      <sz val="13"/>
      <color rgb="FFFF0000"/>
      <name val="ＭＳ Ｐ明朝"/>
      <family val="1"/>
      <charset val="128"/>
    </font>
    <font>
      <sz val="9"/>
      <name val="Yu Gothic"/>
      <family val="2"/>
      <scheme val="minor"/>
    </font>
    <font>
      <b/>
      <sz val="16"/>
      <name val="HGPｺﾞｼｯｸM"/>
      <family val="3"/>
      <charset val="128"/>
    </font>
    <font>
      <b/>
      <sz val="12"/>
      <name val="HGPｺﾞｼｯｸM"/>
      <family val="3"/>
      <charset val="128"/>
    </font>
    <font>
      <sz val="13"/>
      <name val="ＭＳ 明朝"/>
      <family val="1"/>
      <charset val="128"/>
    </font>
    <font>
      <sz val="10"/>
      <name val="Yu Gothic"/>
      <family val="3"/>
      <charset val="128"/>
      <scheme val="minor"/>
    </font>
    <font>
      <sz val="11"/>
      <color theme="0"/>
      <name val="Yu Gothic"/>
      <family val="2"/>
      <scheme val="minor"/>
    </font>
    <font>
      <sz val="14"/>
      <color rgb="FFFF0000"/>
      <name val="Yu Gothic"/>
      <family val="3"/>
      <charset val="128"/>
      <scheme val="minor"/>
    </font>
    <font>
      <sz val="10"/>
      <color rgb="FFFF0000"/>
      <name val="Yu Gothic"/>
      <family val="3"/>
      <charset val="128"/>
      <scheme val="minor"/>
    </font>
    <font>
      <b/>
      <u/>
      <sz val="14"/>
      <color rgb="FFFF0000"/>
      <name val="HGPｺﾞｼｯｸM"/>
      <family val="3"/>
      <charset val="128"/>
    </font>
    <font>
      <b/>
      <sz val="16"/>
      <color rgb="FFFF0000"/>
      <name val="Yu Gothic"/>
      <family val="3"/>
      <charset val="128"/>
      <scheme val="minor"/>
    </font>
    <font>
      <b/>
      <u/>
      <sz val="16"/>
      <color rgb="FFFF0000"/>
      <name val="HGPｺﾞｼｯｸM"/>
      <family val="3"/>
      <charset val="128"/>
    </font>
    <font>
      <sz val="9"/>
      <color rgb="FFFF0000"/>
      <name val="Yu Gothic"/>
      <family val="3"/>
      <charset val="128"/>
      <scheme val="minor"/>
    </font>
  </fonts>
  <fills count="12">
    <fill>
      <patternFill patternType="none"/>
    </fill>
    <fill>
      <patternFill patternType="gray125"/>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FFCC"/>
        <bgColor indexed="64"/>
      </patternFill>
    </fill>
    <fill>
      <patternFill patternType="solid">
        <fgColor theme="1" tint="0.499984740745262"/>
        <bgColor indexed="64"/>
      </patternFill>
    </fill>
    <fill>
      <patternFill patternType="solid">
        <fgColor rgb="FFFFFF99"/>
        <bgColor indexed="64"/>
      </patternFill>
    </fill>
    <fill>
      <patternFill patternType="solid">
        <fgColor rgb="FF99FF99"/>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ck">
        <color rgb="FFFFC000"/>
      </left>
      <right style="thick">
        <color rgb="FFFFC000"/>
      </right>
      <top style="thick">
        <color rgb="FFFFC000"/>
      </top>
      <bottom style="thick">
        <color rgb="FFFFC000"/>
      </bottom>
      <diagonal/>
    </border>
    <border>
      <left/>
      <right style="thin">
        <color indexed="64"/>
      </right>
      <top/>
      <bottom style="thin">
        <color indexed="64"/>
      </bottom>
      <diagonal/>
    </border>
    <border>
      <left/>
      <right style="thin">
        <color indexed="64"/>
      </right>
      <top style="thin">
        <color indexed="64"/>
      </top>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thick">
        <color rgb="FF0070C0"/>
      </left>
      <right style="thick">
        <color rgb="FF0070C0"/>
      </right>
      <top style="thick">
        <color rgb="FF0070C0"/>
      </top>
      <bottom style="thick">
        <color rgb="FF0070C0"/>
      </bottom>
      <diagonal/>
    </border>
    <border>
      <left style="thin">
        <color indexed="64"/>
      </left>
      <right style="thick">
        <color rgb="FFFFC000"/>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thin">
        <color theme="1" tint="0.499984740745262"/>
      </top>
      <bottom style="thin">
        <color theme="1" tint="0.4999847407452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diagonal/>
    </border>
    <border>
      <left/>
      <right style="thin">
        <color theme="1" tint="0.499984740745262"/>
      </right>
      <top/>
      <bottom style="thin">
        <color theme="1" tint="0.4999847407452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65" fillId="0" borderId="0"/>
  </cellStyleXfs>
  <cellXfs count="71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2" fillId="0" borderId="1" xfId="0" applyFont="1" applyBorder="1"/>
    <xf numFmtId="0" fontId="2" fillId="0" borderId="2" xfId="0" applyFont="1" applyBorder="1"/>
    <xf numFmtId="0" fontId="2" fillId="0" borderId="0" xfId="0" applyFont="1"/>
    <xf numFmtId="0" fontId="0" fillId="0" borderId="1" xfId="0" applyBorder="1" applyAlignment="1">
      <alignment horizontal="center"/>
    </xf>
    <xf numFmtId="0" fontId="0" fillId="0" borderId="0" xfId="0" applyAlignment="1">
      <alignment horizontal="center"/>
    </xf>
    <xf numFmtId="0" fontId="0" fillId="0" borderId="0" xfId="0" applyAlignment="1">
      <alignment horizontal="center" vertical="center"/>
    </xf>
    <xf numFmtId="0" fontId="3" fillId="4" borderId="1" xfId="0" applyFont="1" applyFill="1" applyBorder="1" applyAlignment="1">
      <alignment horizontal="center"/>
    </xf>
    <xf numFmtId="0" fontId="3" fillId="4" borderId="1" xfId="0" applyFont="1" applyFill="1" applyBorder="1"/>
    <xf numFmtId="0" fontId="3" fillId="4" borderId="1" xfId="0" applyFont="1" applyFill="1" applyBorder="1" applyAlignment="1">
      <alignment horizontal="center" vertical="center"/>
    </xf>
    <xf numFmtId="0" fontId="3" fillId="4" borderId="7" xfId="0" applyFont="1" applyFill="1" applyBorder="1" applyAlignment="1">
      <alignment horizontal="center" vertical="center"/>
    </xf>
    <xf numFmtId="0" fontId="2" fillId="0" borderId="0" xfId="0" applyFont="1" applyAlignment="1">
      <alignment horizontal="right"/>
    </xf>
    <xf numFmtId="0" fontId="2" fillId="0" borderId="0" xfId="0" applyFont="1" applyAlignment="1">
      <alignment horizontal="left"/>
    </xf>
    <xf numFmtId="0" fontId="5" fillId="0" borderId="0" xfId="0" applyFont="1"/>
    <xf numFmtId="0" fontId="4" fillId="0" borderId="0" xfId="0" applyFont="1" applyAlignment="1">
      <alignment horizontal="left" vertical="center"/>
    </xf>
    <xf numFmtId="0" fontId="3" fillId="4" borderId="3" xfId="0" applyFont="1" applyFill="1" applyBorder="1"/>
    <xf numFmtId="0" fontId="2" fillId="0" borderId="1" xfId="0" applyFont="1" applyBorder="1" applyAlignment="1">
      <alignment horizontal="center"/>
    </xf>
    <xf numFmtId="0" fontId="0" fillId="0" borderId="5" xfId="0" applyBorder="1"/>
    <xf numFmtId="0" fontId="0" fillId="0" borderId="7" xfId="0" applyBorder="1"/>
    <xf numFmtId="0" fontId="0" fillId="0" borderId="14" xfId="0" applyBorder="1"/>
    <xf numFmtId="0" fontId="0" fillId="0" borderId="6" xfId="0" applyBorder="1"/>
    <xf numFmtId="0" fontId="0" fillId="0" borderId="0" xfId="0" applyAlignment="1">
      <alignment horizontal="centerContinuous"/>
    </xf>
    <xf numFmtId="0" fontId="2" fillId="0" borderId="5" xfId="0" applyFont="1" applyBorder="1" applyAlignment="1">
      <alignment horizontal="center" vertical="center" shrinkToFit="1"/>
    </xf>
    <xf numFmtId="0" fontId="2" fillId="0" borderId="5" xfId="0" applyFont="1" applyBorder="1"/>
    <xf numFmtId="0" fontId="0" fillId="0" borderId="0" xfId="0" applyAlignment="1">
      <alignment wrapText="1"/>
    </xf>
    <xf numFmtId="0" fontId="0" fillId="5" borderId="13" xfId="0" applyFill="1" applyBorder="1" applyProtection="1">
      <protection locked="0"/>
    </xf>
    <xf numFmtId="0" fontId="0" fillId="2" borderId="18" xfId="0" applyFill="1" applyBorder="1"/>
    <xf numFmtId="0" fontId="2" fillId="2" borderId="18" xfId="0" applyFont="1" applyFill="1" applyBorder="1"/>
    <xf numFmtId="0" fontId="0" fillId="5" borderId="16" xfId="0" applyFill="1" applyBorder="1"/>
    <xf numFmtId="0" fontId="2" fillId="2" borderId="18" xfId="0" applyFont="1" applyFill="1" applyBorder="1" applyProtection="1">
      <protection locked="0"/>
    </xf>
    <xf numFmtId="0" fontId="0" fillId="0" borderId="19" xfId="0" applyBorder="1"/>
    <xf numFmtId="0" fontId="0" fillId="0" borderId="2" xfId="0" applyBorder="1" applyAlignment="1">
      <alignment horizontal="center"/>
    </xf>
    <xf numFmtId="0" fontId="0" fillId="0" borderId="5" xfId="0" applyBorder="1" applyAlignment="1">
      <alignment horizontal="center"/>
    </xf>
    <xf numFmtId="0" fontId="0" fillId="0" borderId="9" xfId="0" applyBorder="1" applyAlignment="1">
      <alignment horizontal="center"/>
    </xf>
    <xf numFmtId="0" fontId="0" fillId="0" borderId="1" xfId="0" applyBorder="1" applyAlignment="1">
      <alignment horizontal="centerContinuous"/>
    </xf>
    <xf numFmtId="0" fontId="0" fillId="0" borderId="4" xfId="0" applyBorder="1" applyAlignment="1">
      <alignment horizontal="center"/>
    </xf>
    <xf numFmtId="0" fontId="0" fillId="0" borderId="4" xfId="0" applyBorder="1" applyAlignment="1">
      <alignment horizontal="centerContinuous"/>
    </xf>
    <xf numFmtId="0" fontId="2" fillId="0" borderId="9" xfId="0" applyFont="1" applyBorder="1" applyAlignment="1">
      <alignment horizontal="center"/>
    </xf>
    <xf numFmtId="0" fontId="2" fillId="0" borderId="7" xfId="0" applyFont="1" applyBorder="1"/>
    <xf numFmtId="0" fontId="3" fillId="0" borderId="3" xfId="0" applyFont="1" applyBorder="1"/>
    <xf numFmtId="0" fontId="2" fillId="2" borderId="18" xfId="0" applyFont="1" applyFill="1" applyBorder="1" applyAlignment="1">
      <alignment wrapText="1"/>
    </xf>
    <xf numFmtId="0" fontId="21" fillId="0" borderId="0" xfId="0" applyFont="1" applyAlignment="1">
      <alignment horizontal="right" vertical="center"/>
    </xf>
    <xf numFmtId="0" fontId="0" fillId="6" borderId="0" xfId="0" applyFill="1"/>
    <xf numFmtId="0" fontId="22" fillId="6" borderId="0" xfId="0" applyFont="1" applyFill="1"/>
    <xf numFmtId="0" fontId="14" fillId="0" borderId="0" xfId="0" applyFont="1" applyAlignment="1">
      <alignment horizontal="centerContinuous"/>
    </xf>
    <xf numFmtId="0" fontId="22" fillId="0" borderId="0" xfId="0" applyFont="1"/>
    <xf numFmtId="0" fontId="26" fillId="0" borderId="0" xfId="0" applyFont="1"/>
    <xf numFmtId="0" fontId="25" fillId="0" borderId="0" xfId="0" applyFont="1" applyAlignment="1">
      <alignment horizontal="center"/>
    </xf>
    <xf numFmtId="0" fontId="12" fillId="6" borderId="0" xfId="0" applyFont="1" applyFill="1"/>
    <xf numFmtId="0" fontId="2" fillId="6" borderId="0" xfId="0" applyFont="1" applyFill="1" applyAlignment="1">
      <alignment horizontal="center" vertical="center"/>
    </xf>
    <xf numFmtId="0" fontId="2" fillId="2" borderId="18" xfId="0" applyFont="1" applyFill="1" applyBorder="1" applyAlignment="1">
      <alignment shrinkToFit="1"/>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2" fillId="0" borderId="25" xfId="0" applyFont="1" applyBorder="1" applyAlignment="1">
      <alignment horizontal="center" shrinkToFit="1"/>
    </xf>
    <xf numFmtId="0" fontId="15" fillId="0" borderId="0" xfId="0" applyFont="1" applyAlignment="1">
      <alignment horizontal="left" vertical="center"/>
    </xf>
    <xf numFmtId="0" fontId="17" fillId="0" borderId="0" xfId="0" applyFont="1" applyAlignment="1">
      <alignment horizontal="left" vertical="center"/>
    </xf>
    <xf numFmtId="0" fontId="22" fillId="0" borderId="23" xfId="0" applyFont="1" applyBorder="1"/>
    <xf numFmtId="0" fontId="30" fillId="0" borderId="0" xfId="0" applyFont="1" applyAlignment="1">
      <alignment horizontal="left" vertical="center"/>
    </xf>
    <xf numFmtId="0" fontId="14" fillId="0" borderId="0" xfId="0" applyFont="1" applyAlignment="1">
      <alignment horizontal="left"/>
    </xf>
    <xf numFmtId="0" fontId="0" fillId="0" borderId="0" xfId="0" applyAlignment="1">
      <alignment horizontal="left" vertical="center"/>
    </xf>
    <xf numFmtId="0" fontId="31" fillId="0" borderId="29" xfId="0" applyFont="1" applyBorder="1" applyAlignment="1">
      <alignment horizontal="centerContinuous" vertical="center"/>
    </xf>
    <xf numFmtId="0" fontId="31" fillId="0" borderId="29" xfId="0" applyFont="1" applyBorder="1" applyAlignment="1">
      <alignment horizontal="centerContinuous" vertical="center" wrapText="1"/>
    </xf>
    <xf numFmtId="0" fontId="31" fillId="0" borderId="30" xfId="0" applyFont="1" applyBorder="1" applyAlignment="1">
      <alignment horizontal="centerContinuous" vertical="center" wrapText="1"/>
    </xf>
    <xf numFmtId="0" fontId="31" fillId="0" borderId="8" xfId="0" applyFont="1" applyBorder="1" applyAlignment="1">
      <alignment horizontal="centerContinuous" vertical="center"/>
    </xf>
    <xf numFmtId="0" fontId="31" fillId="0" borderId="8" xfId="0" applyFont="1" applyBorder="1" applyAlignment="1">
      <alignment horizontal="centerContinuous" vertical="center" wrapText="1"/>
    </xf>
    <xf numFmtId="0" fontId="31" fillId="0" borderId="39" xfId="0" applyFont="1" applyBorder="1" applyAlignment="1">
      <alignment horizontal="centerContinuous" vertical="center" wrapText="1"/>
    </xf>
    <xf numFmtId="0" fontId="29" fillId="0" borderId="3" xfId="0" applyFont="1" applyBorder="1" applyAlignment="1">
      <alignment horizontal="left" vertical="center"/>
    </xf>
    <xf numFmtId="0" fontId="29" fillId="0" borderId="44" xfId="0" applyFont="1" applyBorder="1" applyAlignment="1">
      <alignment horizontal="left" vertical="center"/>
    </xf>
    <xf numFmtId="0" fontId="30" fillId="0" borderId="3" xfId="0" applyFont="1" applyBorder="1" applyAlignment="1">
      <alignment horizontal="left" vertical="center"/>
    </xf>
    <xf numFmtId="0" fontId="15" fillId="0" borderId="0" xfId="0" applyFont="1" applyAlignment="1">
      <alignment horizontal="distributed" vertical="center" shrinkToFit="1"/>
    </xf>
    <xf numFmtId="0" fontId="17" fillId="0" borderId="0" xfId="0" applyFont="1" applyAlignment="1">
      <alignment vertical="center" shrinkToFit="1"/>
    </xf>
    <xf numFmtId="0" fontId="31" fillId="0" borderId="33" xfId="0" applyFont="1" applyBorder="1" applyAlignment="1">
      <alignment horizontal="centerContinuous" vertical="center"/>
    </xf>
    <xf numFmtId="0" fontId="31" fillId="0" borderId="33" xfId="0" applyFont="1" applyBorder="1" applyAlignment="1">
      <alignment horizontal="centerContinuous" vertical="center" wrapText="1"/>
    </xf>
    <xf numFmtId="0" fontId="31" fillId="0" borderId="34" xfId="0" applyFont="1" applyBorder="1" applyAlignment="1">
      <alignment horizontal="centerContinuous" vertical="center" wrapText="1"/>
    </xf>
    <xf numFmtId="0" fontId="29" fillId="0" borderId="0" xfId="0" applyFont="1" applyAlignment="1">
      <alignment horizontal="left" vertical="center"/>
    </xf>
    <xf numFmtId="0" fontId="0" fillId="0" borderId="0" xfId="0" applyAlignment="1">
      <alignment horizontal="left"/>
    </xf>
    <xf numFmtId="0" fontId="33" fillId="2" borderId="4" xfId="0" applyFont="1" applyFill="1" applyBorder="1" applyAlignment="1">
      <alignment horizontal="center" vertical="center"/>
    </xf>
    <xf numFmtId="0" fontId="33" fillId="2" borderId="1" xfId="0" applyFont="1" applyFill="1" applyBorder="1" applyAlignment="1">
      <alignment horizontal="center" vertical="center"/>
    </xf>
    <xf numFmtId="0" fontId="20" fillId="0" borderId="0" xfId="0" applyFont="1" applyAlignment="1">
      <alignment horizontal="right" vertical="center" shrinkToFit="1"/>
    </xf>
    <xf numFmtId="0" fontId="17" fillId="0" borderId="0" xfId="0" applyFont="1" applyAlignment="1">
      <alignment horizontal="left" vertical="center" shrinkToFit="1"/>
    </xf>
    <xf numFmtId="0" fontId="15" fillId="0" borderId="0" xfId="0" applyFont="1" applyAlignment="1">
      <alignment horizontal="center" vertical="center" shrinkToFit="1"/>
    </xf>
    <xf numFmtId="0" fontId="20" fillId="0" borderId="0" xfId="0" applyFont="1" applyAlignment="1">
      <alignment horizontal="center" vertical="center" shrinkToFit="1"/>
    </xf>
    <xf numFmtId="0" fontId="30" fillId="0" borderId="33" xfId="0" applyFont="1" applyBorder="1" applyAlignment="1">
      <alignment horizontal="left" vertical="center"/>
    </xf>
    <xf numFmtId="0" fontId="0" fillId="0" borderId="33" xfId="0" applyBorder="1" applyAlignment="1">
      <alignment horizontal="left" vertical="center"/>
    </xf>
    <xf numFmtId="0" fontId="17" fillId="0" borderId="33" xfId="0" applyFont="1" applyBorder="1" applyAlignment="1">
      <alignment horizontal="left" vertical="center"/>
    </xf>
    <xf numFmtId="0" fontId="17" fillId="0" borderId="34" xfId="0" applyFont="1" applyBorder="1" applyAlignment="1">
      <alignment horizontal="left" vertical="center"/>
    </xf>
    <xf numFmtId="0" fontId="35" fillId="0" borderId="33" xfId="0" applyFont="1" applyBorder="1" applyAlignment="1">
      <alignment horizontal="left" vertical="center"/>
    </xf>
    <xf numFmtId="0" fontId="30" fillId="0" borderId="0" xfId="0" applyFont="1" applyAlignment="1">
      <alignment horizontal="left" vertical="center" shrinkToFit="1"/>
    </xf>
    <xf numFmtId="0" fontId="30" fillId="0" borderId="37" xfId="0" applyFont="1" applyBorder="1" applyAlignment="1">
      <alignment horizontal="left" vertical="center" shrinkToFit="1"/>
    </xf>
    <xf numFmtId="0" fontId="20" fillId="0" borderId="0" xfId="0" applyFont="1" applyAlignment="1">
      <alignment shrinkToFit="1"/>
    </xf>
    <xf numFmtId="0" fontId="30" fillId="0" borderId="38" xfId="0" applyFont="1" applyBorder="1" applyAlignment="1">
      <alignment horizontal="left" vertical="center"/>
    </xf>
    <xf numFmtId="0" fontId="13" fillId="0" borderId="0" xfId="0" applyFont="1" applyAlignment="1">
      <alignment vertical="center" shrinkToFit="1"/>
    </xf>
    <xf numFmtId="0" fontId="20" fillId="0" borderId="0" xfId="0" applyFont="1" applyAlignment="1">
      <alignment horizontal="left" vertical="center" shrinkToFit="1"/>
    </xf>
    <xf numFmtId="0" fontId="30" fillId="0" borderId="8" xfId="0" applyFont="1" applyBorder="1" applyAlignment="1">
      <alignment horizontal="center" vertical="center" shrinkToFit="1"/>
    </xf>
    <xf numFmtId="0" fontId="22" fillId="0" borderId="53" xfId="0" applyFont="1" applyBorder="1"/>
    <xf numFmtId="0" fontId="35" fillId="0" borderId="37" xfId="0" applyFont="1" applyBorder="1" applyAlignment="1">
      <alignment horizontal="center" vertical="center"/>
    </xf>
    <xf numFmtId="0" fontId="30" fillId="0" borderId="0" xfId="0" applyFont="1" applyAlignment="1">
      <alignment horizontal="center" vertical="center"/>
    </xf>
    <xf numFmtId="0" fontId="35" fillId="0" borderId="0" xfId="0" applyFont="1" applyAlignment="1">
      <alignment horizontal="center" vertical="center"/>
    </xf>
    <xf numFmtId="0" fontId="34" fillId="0" borderId="0" xfId="0" applyFont="1" applyAlignment="1">
      <alignment horizontal="center" vertical="center" shrinkToFit="1"/>
    </xf>
    <xf numFmtId="0" fontId="32" fillId="0" borderId="0" xfId="0" applyFont="1"/>
    <xf numFmtId="0" fontId="35" fillId="0" borderId="0" xfId="0" applyFont="1"/>
    <xf numFmtId="0" fontId="32" fillId="0" borderId="0" xfId="0" applyFont="1" applyAlignment="1">
      <alignment horizontal="centerContinuous"/>
    </xf>
    <xf numFmtId="0" fontId="30" fillId="0" borderId="48" xfId="0" applyFont="1" applyBorder="1" applyAlignment="1">
      <alignment horizontal="left" vertical="center" shrinkToFit="1"/>
    </xf>
    <xf numFmtId="0" fontId="30" fillId="0" borderId="0" xfId="0" applyFont="1" applyAlignment="1">
      <alignment horizontal="center" vertical="center" shrinkToFit="1"/>
    </xf>
    <xf numFmtId="0" fontId="35" fillId="0" borderId="0" xfId="0" applyFont="1" applyAlignment="1">
      <alignment shrinkToFit="1"/>
    </xf>
    <xf numFmtId="0" fontId="35" fillId="0" borderId="0" xfId="0" applyFont="1" applyAlignment="1">
      <alignment horizontal="center" vertical="center" shrinkToFit="1"/>
    </xf>
    <xf numFmtId="0" fontId="23" fillId="0" borderId="23" xfId="0" applyFont="1" applyBorder="1"/>
    <xf numFmtId="0" fontId="35" fillId="0" borderId="35" xfId="0" applyFont="1" applyBorder="1" applyAlignment="1">
      <alignment horizontal="centerContinuous" vertical="center"/>
    </xf>
    <xf numFmtId="0" fontId="0" fillId="0" borderId="36" xfId="0" applyBorder="1" applyAlignment="1">
      <alignment horizontal="centerContinuous" vertical="center"/>
    </xf>
    <xf numFmtId="0" fontId="0" fillId="0" borderId="37" xfId="0" applyBorder="1" applyAlignment="1">
      <alignment horizontal="centerContinuous" vertical="center"/>
    </xf>
    <xf numFmtId="0" fontId="35" fillId="0" borderId="57" xfId="0" applyFont="1" applyBorder="1" applyAlignment="1">
      <alignment horizontal="center" vertical="center"/>
    </xf>
    <xf numFmtId="0" fontId="39" fillId="0" borderId="23" xfId="0" applyFont="1" applyBorder="1"/>
    <xf numFmtId="0" fontId="2" fillId="0" borderId="24" xfId="0" applyFont="1" applyBorder="1" applyAlignment="1">
      <alignment horizontal="center" shrinkToFit="1"/>
    </xf>
    <xf numFmtId="0" fontId="0" fillId="0" borderId="0" xfId="0" applyAlignment="1">
      <alignment shrinkToFit="1"/>
    </xf>
    <xf numFmtId="0" fontId="40" fillId="0" borderId="0" xfId="0" applyFont="1" applyAlignment="1">
      <alignment horizontal="right" vertical="top"/>
    </xf>
    <xf numFmtId="0" fontId="0" fillId="0" borderId="0" xfId="0" applyAlignment="1">
      <alignment horizontal="right"/>
    </xf>
    <xf numFmtId="0" fontId="40" fillId="0" borderId="0" xfId="0" applyFont="1"/>
    <xf numFmtId="0" fontId="38" fillId="0" borderId="0" xfId="0" applyFont="1" applyAlignment="1">
      <alignment horizontal="center" vertical="center" shrinkToFit="1"/>
    </xf>
    <xf numFmtId="0" fontId="0" fillId="0" borderId="0" xfId="0" applyAlignment="1">
      <alignment horizontal="center" vertical="center" shrinkToFit="1"/>
    </xf>
    <xf numFmtId="0" fontId="0" fillId="0" borderId="0" xfId="0" applyAlignment="1">
      <alignment vertical="center"/>
    </xf>
    <xf numFmtId="0" fontId="37" fillId="0" borderId="60" xfId="0" applyFont="1" applyBorder="1" applyAlignment="1">
      <alignment horizontal="center" vertical="center"/>
    </xf>
    <xf numFmtId="0" fontId="42" fillId="0" borderId="0" xfId="0" applyFont="1" applyAlignment="1">
      <alignment horizontal="left"/>
    </xf>
    <xf numFmtId="0" fontId="43" fillId="0" borderId="0" xfId="0" applyFont="1" applyAlignment="1">
      <alignment horizontal="centerContinuous" vertical="center"/>
    </xf>
    <xf numFmtId="0" fontId="0" fillId="8" borderId="0" xfId="0" applyFill="1"/>
    <xf numFmtId="0" fontId="14" fillId="8" borderId="0" xfId="0" applyFont="1" applyFill="1" applyAlignment="1">
      <alignment horizontal="left"/>
    </xf>
    <xf numFmtId="0" fontId="9" fillId="8" borderId="0" xfId="0" applyFont="1" applyFill="1" applyAlignment="1">
      <alignment horizontal="right"/>
    </xf>
    <xf numFmtId="0" fontId="22" fillId="8" borderId="23" xfId="0" applyFont="1" applyFill="1" applyBorder="1"/>
    <xf numFmtId="0" fontId="0" fillId="8" borderId="0" xfId="0" applyFill="1" applyAlignment="1">
      <alignment horizontal="center" vertical="center"/>
    </xf>
    <xf numFmtId="0" fontId="0" fillId="8" borderId="20" xfId="0" applyFill="1" applyBorder="1" applyAlignment="1">
      <alignment horizontal="center" vertical="center"/>
    </xf>
    <xf numFmtId="0" fontId="0" fillId="8" borderId="11" xfId="0" applyFill="1" applyBorder="1" applyAlignment="1">
      <alignment horizontal="left" vertical="center"/>
    </xf>
    <xf numFmtId="0" fontId="0" fillId="8" borderId="0" xfId="0" applyFill="1" applyAlignment="1">
      <alignment horizontal="left" vertical="center"/>
    </xf>
    <xf numFmtId="0" fontId="15" fillId="8" borderId="0" xfId="0" applyFont="1" applyFill="1" applyAlignment="1">
      <alignment horizontal="left" vertical="center" shrinkToFit="1"/>
    </xf>
    <xf numFmtId="0" fontId="17" fillId="8" borderId="0" xfId="0" applyFont="1" applyFill="1" applyAlignment="1">
      <alignment horizontal="left" vertical="center" shrinkToFit="1"/>
    </xf>
    <xf numFmtId="0" fontId="30" fillId="8" borderId="0" xfId="0" applyFont="1" applyFill="1" applyAlignment="1">
      <alignment horizontal="left" vertical="center"/>
    </xf>
    <xf numFmtId="0" fontId="44" fillId="0" borderId="0" xfId="0" applyFont="1" applyAlignment="1">
      <alignment horizontal="centerContinuous"/>
    </xf>
    <xf numFmtId="0" fontId="45" fillId="0" borderId="0" xfId="0" applyFont="1" applyAlignment="1">
      <alignment horizontal="left"/>
    </xf>
    <xf numFmtId="0" fontId="45" fillId="0" borderId="0" xfId="0" applyFont="1" applyAlignment="1">
      <alignment horizontal="left" vertical="center"/>
    </xf>
    <xf numFmtId="0" fontId="32" fillId="0" borderId="0" xfId="0" applyFont="1" applyAlignment="1">
      <alignment horizontal="right" shrinkToFit="1"/>
    </xf>
    <xf numFmtId="0" fontId="8" fillId="0" borderId="0" xfId="0" applyFont="1"/>
    <xf numFmtId="0" fontId="5" fillId="0" borderId="0" xfId="0" applyFont="1" applyAlignment="1">
      <alignment horizontal="center"/>
    </xf>
    <xf numFmtId="0" fontId="5" fillId="0" borderId="0" xfId="0" applyFont="1" applyAlignment="1">
      <alignment horizontal="center" vertical="center"/>
    </xf>
    <xf numFmtId="0" fontId="6" fillId="0" borderId="7" xfId="0" applyFont="1" applyBorder="1" applyAlignment="1">
      <alignment horizontal="center" vertical="center" shrinkToFit="1"/>
    </xf>
    <xf numFmtId="0" fontId="0" fillId="0" borderId="5" xfId="0" applyBorder="1" applyAlignment="1">
      <alignment horizontal="center" shrinkToFit="1"/>
    </xf>
    <xf numFmtId="0" fontId="47" fillId="0" borderId="0" xfId="0" applyFont="1" applyAlignment="1">
      <alignment horizontal="right" vertical="center"/>
    </xf>
    <xf numFmtId="0" fontId="49" fillId="0" borderId="0" xfId="0" applyFont="1"/>
    <xf numFmtId="0" fontId="49" fillId="0" borderId="0" xfId="0" applyFont="1" applyAlignment="1">
      <alignment horizontal="centerContinuous"/>
    </xf>
    <xf numFmtId="0" fontId="3" fillId="4" borderId="2" xfId="0" applyFont="1" applyFill="1" applyBorder="1" applyAlignment="1">
      <alignment vertical="center"/>
    </xf>
    <xf numFmtId="0" fontId="7" fillId="0" borderId="2" xfId="0" applyFont="1" applyBorder="1" applyAlignment="1">
      <alignment vertical="center"/>
    </xf>
    <xf numFmtId="0" fontId="0" fillId="6" borderId="0" xfId="0" applyFill="1" applyAlignment="1">
      <alignment vertical="center"/>
    </xf>
    <xf numFmtId="0" fontId="3" fillId="4" borderId="1" xfId="0" applyFont="1" applyFill="1" applyBorder="1" applyAlignment="1">
      <alignment vertical="center"/>
    </xf>
    <xf numFmtId="0" fontId="26" fillId="0" borderId="0" xfId="0" applyFont="1" applyAlignment="1">
      <alignment vertical="center"/>
    </xf>
    <xf numFmtId="0" fontId="44" fillId="0" borderId="0" xfId="0" applyFont="1" applyAlignment="1">
      <alignment horizontal="centerContinuous" vertical="center"/>
    </xf>
    <xf numFmtId="0" fontId="44" fillId="0" borderId="0" xfId="0" applyFont="1" applyAlignment="1" applyProtection="1">
      <alignment horizontal="centerContinuous" vertical="center"/>
      <protection locked="0"/>
    </xf>
    <xf numFmtId="0" fontId="50" fillId="0" borderId="0" xfId="0" applyFont="1" applyAlignment="1">
      <alignment horizontal="centerContinuous" vertical="center"/>
    </xf>
    <xf numFmtId="0" fontId="41" fillId="0" borderId="0" xfId="0" applyFont="1" applyAlignment="1">
      <alignment horizontal="center" vertical="center"/>
    </xf>
    <xf numFmtId="0" fontId="37" fillId="0" borderId="0" xfId="0" applyFont="1" applyAlignment="1">
      <alignment horizontal="center" vertical="center"/>
    </xf>
    <xf numFmtId="0" fontId="0" fillId="0" borderId="0" xfId="0" applyAlignment="1">
      <alignment horizontal="right" shrinkToFit="1"/>
    </xf>
    <xf numFmtId="0" fontId="40" fillId="0" borderId="0" xfId="0" applyFont="1" applyAlignment="1">
      <alignment vertical="top" wrapText="1"/>
    </xf>
    <xf numFmtId="0" fontId="8" fillId="0" borderId="0" xfId="0" applyFont="1" applyAlignment="1">
      <alignment vertical="top" wrapText="1"/>
    </xf>
    <xf numFmtId="0" fontId="40" fillId="0" borderId="0" xfId="0" applyFont="1" applyAlignment="1">
      <alignment vertical="top"/>
    </xf>
    <xf numFmtId="0" fontId="22" fillId="9" borderId="0" xfId="0" applyFont="1" applyFill="1"/>
    <xf numFmtId="0" fontId="0" fillId="9" borderId="0" xfId="0" applyFill="1"/>
    <xf numFmtId="0" fontId="17" fillId="9" borderId="0" xfId="0" applyFont="1" applyFill="1"/>
    <xf numFmtId="0" fontId="2" fillId="9" borderId="0" xfId="0" applyFont="1" applyFill="1"/>
    <xf numFmtId="0" fontId="18" fillId="9" borderId="0" xfId="0" applyFont="1" applyFill="1" applyAlignment="1">
      <alignment horizontal="center"/>
    </xf>
    <xf numFmtId="0" fontId="8" fillId="9" borderId="0" xfId="0" applyFont="1" applyFill="1" applyAlignment="1">
      <alignment horizontal="center" vertical="center"/>
    </xf>
    <xf numFmtId="0" fontId="22" fillId="9" borderId="23" xfId="0" applyFont="1" applyFill="1" applyBorder="1"/>
    <xf numFmtId="0" fontId="0" fillId="9" borderId="0" xfId="0" applyFill="1" applyProtection="1">
      <protection locked="0"/>
    </xf>
    <xf numFmtId="0" fontId="51" fillId="6" borderId="0" xfId="0" applyFont="1" applyFill="1"/>
    <xf numFmtId="0" fontId="51" fillId="0" borderId="0" xfId="0" applyFont="1"/>
    <xf numFmtId="0" fontId="53" fillId="0" borderId="0" xfId="0" applyFont="1"/>
    <xf numFmtId="0" fontId="52" fillId="0" borderId="0" xfId="0" applyFont="1"/>
    <xf numFmtId="0" fontId="52" fillId="0" borderId="1" xfId="0" applyFont="1" applyBorder="1"/>
    <xf numFmtId="0" fontId="18" fillId="0" borderId="24" xfId="0" applyFont="1" applyBorder="1" applyAlignment="1">
      <alignment horizontal="center"/>
    </xf>
    <xf numFmtId="0" fontId="18" fillId="0" borderId="26" xfId="0" applyFont="1" applyBorder="1" applyAlignment="1">
      <alignment horizontal="center"/>
    </xf>
    <xf numFmtId="0" fontId="19" fillId="4" borderId="2" xfId="0" applyFont="1" applyFill="1" applyBorder="1" applyAlignment="1">
      <alignment vertical="center"/>
    </xf>
    <xf numFmtId="0" fontId="19" fillId="4" borderId="3" xfId="0" applyFont="1" applyFill="1" applyBorder="1" applyAlignment="1">
      <alignment vertical="center"/>
    </xf>
    <xf numFmtId="0" fontId="17" fillId="8" borderId="0" xfId="0" applyFont="1" applyFill="1"/>
    <xf numFmtId="0" fontId="55" fillId="8" borderId="0" xfId="0" applyFont="1" applyFill="1" applyAlignment="1">
      <alignment horizontal="left"/>
    </xf>
    <xf numFmtId="0" fontId="17" fillId="8" borderId="23" xfId="0" applyFont="1" applyFill="1" applyBorder="1"/>
    <xf numFmtId="0" fontId="17" fillId="0" borderId="0" xfId="0" applyFont="1"/>
    <xf numFmtId="0" fontId="17" fillId="0" borderId="23" xfId="0" applyFont="1" applyBorder="1"/>
    <xf numFmtId="0" fontId="18" fillId="0" borderId="1" xfId="0" applyFont="1" applyBorder="1" applyAlignment="1">
      <alignment horizontal="center"/>
    </xf>
    <xf numFmtId="0" fontId="18" fillId="0" borderId="1" xfId="0" applyFont="1" applyBorder="1"/>
    <xf numFmtId="0" fontId="30" fillId="7" borderId="35" xfId="0" applyFont="1" applyFill="1" applyBorder="1" applyAlignment="1">
      <alignment horizontal="right" vertical="center" shrinkToFit="1"/>
    </xf>
    <xf numFmtId="0" fontId="17" fillId="0" borderId="1" xfId="0" applyFont="1" applyBorder="1" applyAlignment="1">
      <alignment horizontal="center"/>
    </xf>
    <xf numFmtId="0" fontId="18" fillId="0" borderId="2" xfId="0" applyFont="1" applyBorder="1" applyAlignment="1">
      <alignment horizontal="center"/>
    </xf>
    <xf numFmtId="0" fontId="18" fillId="0" borderId="4" xfId="0" applyFont="1" applyBorder="1"/>
    <xf numFmtId="0" fontId="18" fillId="6" borderId="0" xfId="0" applyFont="1" applyFill="1"/>
    <xf numFmtId="0" fontId="56" fillId="0" borderId="0" xfId="0" applyFont="1"/>
    <xf numFmtId="0" fontId="57" fillId="0" borderId="0" xfId="0" applyFont="1" applyAlignment="1">
      <alignment wrapText="1"/>
    </xf>
    <xf numFmtId="0" fontId="57" fillId="0" borderId="0" xfId="0" applyFont="1"/>
    <xf numFmtId="0" fontId="60" fillId="0" borderId="0" xfId="0" applyFont="1" applyAlignment="1">
      <alignment horizontal="centerContinuous" vertical="center"/>
    </xf>
    <xf numFmtId="0" fontId="22" fillId="9" borderId="61" xfId="0" applyFont="1" applyFill="1" applyBorder="1"/>
    <xf numFmtId="0" fontId="29" fillId="0" borderId="0" xfId="0" applyFont="1"/>
    <xf numFmtId="0" fontId="30" fillId="0" borderId="0" xfId="0" applyFont="1"/>
    <xf numFmtId="0" fontId="61" fillId="0" borderId="0" xfId="0" applyFont="1" applyAlignment="1">
      <alignment wrapText="1"/>
    </xf>
    <xf numFmtId="0" fontId="61" fillId="0" borderId="0" xfId="0" applyFont="1"/>
    <xf numFmtId="0" fontId="17" fillId="0" borderId="24" xfId="0" applyFont="1" applyBorder="1" applyAlignment="1">
      <alignment horizontal="center"/>
    </xf>
    <xf numFmtId="0" fontId="17" fillId="0" borderId="26" xfId="0" applyFont="1" applyBorder="1" applyAlignment="1">
      <alignment horizontal="center"/>
    </xf>
    <xf numFmtId="0" fontId="63" fillId="4" borderId="1" xfId="0" applyFont="1" applyFill="1" applyBorder="1" applyAlignment="1">
      <alignment horizontal="center" vertical="center"/>
    </xf>
    <xf numFmtId="0" fontId="63" fillId="4" borderId="1" xfId="0" applyFont="1" applyFill="1" applyBorder="1" applyAlignment="1">
      <alignment vertical="center"/>
    </xf>
    <xf numFmtId="0" fontId="64" fillId="8" borderId="0" xfId="0" applyFont="1" applyFill="1" applyAlignment="1">
      <alignment horizontal="right"/>
    </xf>
    <xf numFmtId="0" fontId="18" fillId="0" borderId="6" xfId="0" applyFont="1" applyBorder="1"/>
    <xf numFmtId="0" fontId="65" fillId="10" borderId="0" xfId="1" applyFill="1"/>
    <xf numFmtId="0" fontId="51" fillId="0" borderId="0" xfId="1" applyFont="1"/>
    <xf numFmtId="0" fontId="65" fillId="0" borderId="0" xfId="1"/>
    <xf numFmtId="0" fontId="65" fillId="0" borderId="0" xfId="1" applyAlignment="1">
      <alignment vertical="center"/>
    </xf>
    <xf numFmtId="0" fontId="65" fillId="0" borderId="38" xfId="1" applyBorder="1" applyAlignment="1">
      <alignment vertical="center"/>
    </xf>
    <xf numFmtId="0" fontId="68" fillId="0" borderId="0" xfId="0" applyFont="1" applyAlignment="1">
      <alignment horizontal="center" vertical="center"/>
    </xf>
    <xf numFmtId="0" fontId="0" fillId="0" borderId="5" xfId="0" applyBorder="1" applyAlignment="1">
      <alignment horizontal="center" vertical="center"/>
    </xf>
    <xf numFmtId="0" fontId="0" fillId="0" borderId="7" xfId="0" applyBorder="1" applyAlignment="1">
      <alignment horizontal="right" vertical="center"/>
    </xf>
    <xf numFmtId="0" fontId="0" fillId="0" borderId="1" xfId="0" applyBorder="1" applyAlignment="1">
      <alignment vertical="center"/>
    </xf>
    <xf numFmtId="0" fontId="31" fillId="0" borderId="29" xfId="1" applyFont="1" applyBorder="1" applyAlignment="1">
      <alignment horizontal="centerContinuous" vertical="center"/>
    </xf>
    <xf numFmtId="0" fontId="31" fillId="0" borderId="29" xfId="1" applyFont="1" applyBorder="1" applyAlignment="1">
      <alignment horizontal="centerContinuous" vertical="center" wrapText="1"/>
    </xf>
    <xf numFmtId="0" fontId="31" fillId="0" borderId="30" xfId="1" applyFont="1" applyBorder="1" applyAlignment="1">
      <alignment horizontal="centerContinuous" vertical="center" wrapText="1"/>
    </xf>
    <xf numFmtId="0" fontId="31" fillId="0" borderId="33" xfId="1" applyFont="1" applyBorder="1" applyAlignment="1">
      <alignment horizontal="centerContinuous" vertical="center"/>
    </xf>
    <xf numFmtId="0" fontId="31" fillId="0" borderId="33" xfId="1" applyFont="1" applyBorder="1" applyAlignment="1">
      <alignment horizontal="centerContinuous" vertical="center" wrapText="1"/>
    </xf>
    <xf numFmtId="0" fontId="31" fillId="0" borderId="34" xfId="1" applyFont="1" applyBorder="1" applyAlignment="1">
      <alignment horizontal="centerContinuous" vertical="center" wrapText="1"/>
    </xf>
    <xf numFmtId="0" fontId="30" fillId="0" borderId="0" xfId="0" applyFont="1" applyAlignment="1">
      <alignment horizontal="distributed" vertical="center" shrinkToFit="1"/>
    </xf>
    <xf numFmtId="0" fontId="30" fillId="0" borderId="0" xfId="0" applyFont="1" applyAlignment="1">
      <alignment vertical="center" shrinkToFit="1"/>
    </xf>
    <xf numFmtId="0" fontId="30" fillId="0" borderId="3" xfId="0" applyFont="1" applyBorder="1" applyAlignment="1">
      <alignment horizontal="center" vertical="center" shrinkToFit="1"/>
    </xf>
    <xf numFmtId="0" fontId="32" fillId="0" borderId="0" xfId="0" applyFont="1" applyAlignment="1">
      <alignment horizontal="center" vertical="center"/>
    </xf>
    <xf numFmtId="0" fontId="0" fillId="11" borderId="0" xfId="0" applyFill="1"/>
    <xf numFmtId="0" fontId="0" fillId="11" borderId="62" xfId="0" applyFill="1" applyBorder="1"/>
    <xf numFmtId="0" fontId="35" fillId="11" borderId="0" xfId="0" applyFont="1" applyFill="1"/>
    <xf numFmtId="0" fontId="0" fillId="11" borderId="0" xfId="0" applyFill="1" applyAlignment="1">
      <alignment horizontal="right" shrinkToFit="1"/>
    </xf>
    <xf numFmtId="0" fontId="46" fillId="11" borderId="0" xfId="0" applyFont="1" applyFill="1" applyAlignment="1">
      <alignment horizontal="centerContinuous"/>
    </xf>
    <xf numFmtId="0" fontId="14" fillId="11" borderId="0" xfId="0" applyFont="1" applyFill="1" applyAlignment="1">
      <alignment horizontal="centerContinuous"/>
    </xf>
    <xf numFmtId="0" fontId="0" fillId="11" borderId="0" xfId="0" applyFill="1" applyAlignment="1">
      <alignment horizontal="centerContinuous"/>
    </xf>
    <xf numFmtId="0" fontId="36" fillId="11" borderId="0" xfId="0" applyFont="1" applyFill="1" applyAlignment="1">
      <alignment horizontal="centerContinuous"/>
    </xf>
    <xf numFmtId="0" fontId="22" fillId="11" borderId="62" xfId="0" applyFont="1" applyFill="1" applyBorder="1"/>
    <xf numFmtId="0" fontId="30" fillId="11" borderId="0" xfId="0" applyFont="1" applyFill="1" applyAlignment="1">
      <alignment horizontal="left" vertical="top"/>
    </xf>
    <xf numFmtId="0" fontId="18" fillId="11" borderId="0" xfId="0" applyFont="1" applyFill="1"/>
    <xf numFmtId="0" fontId="17" fillId="11" borderId="0" xfId="0" applyFont="1" applyFill="1"/>
    <xf numFmtId="0" fontId="69" fillId="11" borderId="0" xfId="0" applyFont="1" applyFill="1"/>
    <xf numFmtId="0" fontId="35" fillId="11" borderId="0" xfId="0" applyFont="1" applyFill="1" applyAlignment="1">
      <alignment horizontal="left" vertical="top"/>
    </xf>
    <xf numFmtId="0" fontId="18" fillId="11" borderId="0" xfId="0" applyFont="1" applyFill="1" applyAlignment="1">
      <alignment horizontal="left" vertical="center"/>
    </xf>
    <xf numFmtId="0" fontId="18" fillId="11" borderId="0" xfId="0" applyFont="1" applyFill="1" applyAlignment="1">
      <alignment vertical="center"/>
    </xf>
    <xf numFmtId="0" fontId="2" fillId="11" borderId="0" xfId="0" applyFont="1" applyFill="1"/>
    <xf numFmtId="0" fontId="11" fillId="11" borderId="0" xfId="0" applyFont="1" applyFill="1"/>
    <xf numFmtId="0" fontId="40" fillId="0" borderId="60" xfId="0" applyFont="1" applyBorder="1" applyAlignment="1">
      <alignment horizontal="center" vertical="center" wrapText="1"/>
    </xf>
    <xf numFmtId="0" fontId="22" fillId="9" borderId="63" xfId="0" applyFont="1" applyFill="1" applyBorder="1"/>
    <xf numFmtId="14" fontId="0" fillId="11" borderId="0" xfId="0" applyNumberFormat="1" applyFill="1" applyAlignment="1">
      <alignment vertical="center"/>
    </xf>
    <xf numFmtId="0" fontId="2" fillId="11" borderId="0" xfId="0" applyFont="1" applyFill="1" applyAlignment="1" applyProtection="1">
      <alignment horizontal="center"/>
      <protection locked="0"/>
    </xf>
    <xf numFmtId="0" fontId="2" fillId="11" borderId="0" xfId="0" applyFont="1" applyFill="1" applyAlignment="1">
      <alignment vertical="center"/>
    </xf>
    <xf numFmtId="0" fontId="0" fillId="11" borderId="0" xfId="0" applyFill="1" applyAlignment="1" applyProtection="1">
      <alignment vertical="center"/>
      <protection locked="0"/>
    </xf>
    <xf numFmtId="0" fontId="0" fillId="11" borderId="0" xfId="0" applyFill="1" applyAlignment="1">
      <alignment vertical="center"/>
    </xf>
    <xf numFmtId="0" fontId="0" fillId="11" borderId="0" xfId="0" applyFill="1" applyProtection="1">
      <protection locked="0"/>
    </xf>
    <xf numFmtId="0" fontId="30" fillId="0" borderId="33" xfId="0" applyFont="1" applyBorder="1" applyAlignment="1">
      <alignment horizontal="center" vertical="center" shrinkToFit="1"/>
    </xf>
    <xf numFmtId="0" fontId="32" fillId="0" borderId="0" xfId="0" applyFont="1" applyAlignment="1">
      <alignment horizontal="left" vertical="center"/>
    </xf>
    <xf numFmtId="0" fontId="30" fillId="0" borderId="36" xfId="0" applyFont="1" applyBorder="1" applyAlignment="1">
      <alignment horizontal="left" vertical="center" shrinkToFit="1"/>
    </xf>
    <xf numFmtId="0" fontId="51" fillId="8" borderId="0" xfId="0" applyFont="1" applyFill="1"/>
    <xf numFmtId="0" fontId="71" fillId="0" borderId="29" xfId="0" applyFont="1" applyBorder="1" applyAlignment="1">
      <alignment horizontal="centerContinuous" vertical="center" wrapText="1"/>
    </xf>
    <xf numFmtId="0" fontId="71" fillId="0" borderId="30" xfId="0" applyFont="1" applyBorder="1" applyAlignment="1">
      <alignment horizontal="centerContinuous" vertical="center" wrapText="1"/>
    </xf>
    <xf numFmtId="0" fontId="71" fillId="0" borderId="33" xfId="0" applyFont="1" applyBorder="1" applyAlignment="1">
      <alignment horizontal="centerContinuous" vertical="center" wrapText="1"/>
    </xf>
    <xf numFmtId="0" fontId="71" fillId="0" borderId="34" xfId="0" applyFont="1" applyBorder="1" applyAlignment="1">
      <alignment horizontal="centerContinuous" vertical="center" wrapText="1"/>
    </xf>
    <xf numFmtId="0" fontId="30" fillId="11" borderId="0" xfId="0" applyFont="1" applyFill="1" applyAlignment="1">
      <alignment horizontal="left" vertical="center"/>
    </xf>
    <xf numFmtId="0" fontId="72" fillId="8" borderId="0" xfId="0" applyFont="1" applyFill="1" applyAlignment="1">
      <alignment horizontal="left" vertical="center" shrinkToFit="1"/>
    </xf>
    <xf numFmtId="0" fontId="51" fillId="8" borderId="0" xfId="0" applyFont="1" applyFill="1" applyAlignment="1">
      <alignment horizontal="left" vertical="center" shrinkToFit="1"/>
    </xf>
    <xf numFmtId="0" fontId="51" fillId="11" borderId="0" xfId="0" applyFont="1" applyFill="1"/>
    <xf numFmtId="0" fontId="70" fillId="11" borderId="0" xfId="0" applyFont="1" applyFill="1" applyAlignment="1">
      <alignment horizontal="left" vertical="center"/>
    </xf>
    <xf numFmtId="0" fontId="73" fillId="0" borderId="0" xfId="0" applyFont="1" applyAlignment="1">
      <alignment horizontal="right" vertical="center"/>
    </xf>
    <xf numFmtId="0" fontId="29" fillId="0" borderId="0" xfId="0" applyFont="1" applyAlignment="1">
      <alignment horizontal="right" shrinkToFit="1"/>
    </xf>
    <xf numFmtId="0" fontId="60" fillId="0" borderId="0" xfId="0" applyFont="1" applyAlignment="1">
      <alignment horizontal="centerContinuous"/>
    </xf>
    <xf numFmtId="0" fontId="74" fillId="0" borderId="0" xfId="0" applyFont="1" applyAlignment="1">
      <alignment horizontal="centerContinuous"/>
    </xf>
    <xf numFmtId="0" fontId="29" fillId="0" borderId="0" xfId="0" applyFont="1" applyAlignment="1">
      <alignment horizontal="centerContinuous"/>
    </xf>
    <xf numFmtId="0" fontId="75" fillId="0" borderId="0" xfId="0" applyFont="1" applyAlignment="1">
      <alignment horizontal="left"/>
    </xf>
    <xf numFmtId="0" fontId="75" fillId="0" borderId="0" xfId="0" applyFont="1" applyAlignment="1">
      <alignment horizontal="left" vertical="center"/>
    </xf>
    <xf numFmtId="0" fontId="17" fillId="6" borderId="0" xfId="0" applyFont="1" applyFill="1"/>
    <xf numFmtId="0" fontId="17" fillId="0" borderId="0" xfId="1" applyFont="1"/>
    <xf numFmtId="0" fontId="0" fillId="0" borderId="1" xfId="0" applyBorder="1" applyAlignment="1">
      <alignment horizontal="center" vertical="center"/>
    </xf>
    <xf numFmtId="0" fontId="77" fillId="0" borderId="1" xfId="0" applyFont="1" applyBorder="1"/>
    <xf numFmtId="0" fontId="2" fillId="2" borderId="0" xfId="0" applyFont="1" applyFill="1" applyProtection="1">
      <protection locked="0"/>
    </xf>
    <xf numFmtId="0" fontId="2" fillId="4" borderId="1" xfId="0" applyFont="1" applyFill="1" applyBorder="1" applyAlignment="1">
      <alignment horizontal="center" vertical="center"/>
    </xf>
    <xf numFmtId="0" fontId="19" fillId="0" borderId="1" xfId="0" applyFont="1" applyBorder="1" applyAlignment="1">
      <alignment horizontal="center" vertical="center"/>
    </xf>
    <xf numFmtId="0" fontId="2" fillId="5" borderId="13" xfId="0" applyFont="1" applyFill="1" applyBorder="1" applyAlignment="1">
      <alignment horizontal="center"/>
    </xf>
    <xf numFmtId="0" fontId="0" fillId="5" borderId="17" xfId="0" applyFill="1" applyBorder="1" applyAlignment="1">
      <alignment horizontal="center"/>
    </xf>
    <xf numFmtId="0" fontId="18" fillId="5" borderId="17" xfId="0" applyFont="1" applyFill="1" applyBorder="1" applyAlignment="1">
      <alignment horizontal="center"/>
    </xf>
    <xf numFmtId="0" fontId="0" fillId="5" borderId="13" xfId="0" applyFill="1" applyBorder="1" applyAlignment="1" applyProtection="1">
      <alignment horizontal="center"/>
      <protection locked="0"/>
    </xf>
    <xf numFmtId="0" fontId="18" fillId="5" borderId="13" xfId="0" applyFont="1" applyFill="1" applyBorder="1" applyAlignment="1" applyProtection="1">
      <alignment horizontal="center"/>
      <protection locked="0"/>
    </xf>
    <xf numFmtId="0" fontId="65" fillId="5" borderId="13" xfId="1" applyFill="1" applyBorder="1" applyAlignment="1" applyProtection="1">
      <alignment horizontal="center"/>
      <protection locked="0"/>
    </xf>
    <xf numFmtId="0" fontId="0" fillId="0" borderId="10" xfId="0" applyBorder="1" applyAlignment="1">
      <alignment horizontal="center"/>
    </xf>
    <xf numFmtId="0" fontId="0" fillId="0" borderId="2" xfId="0" applyBorder="1" applyAlignment="1">
      <alignment horizontal="center" vertical="center"/>
    </xf>
    <xf numFmtId="0" fontId="0" fillId="5" borderId="13" xfId="0" applyFill="1" applyBorder="1" applyAlignment="1">
      <alignment horizontal="center"/>
    </xf>
    <xf numFmtId="0" fontId="18" fillId="5" borderId="13" xfId="0" applyFont="1" applyFill="1" applyBorder="1" applyAlignment="1">
      <alignment horizontal="center"/>
    </xf>
    <xf numFmtId="0" fontId="32" fillId="0" borderId="0" xfId="0" applyFont="1" applyAlignment="1">
      <alignment vertical="center"/>
    </xf>
    <xf numFmtId="0" fontId="35" fillId="0" borderId="0" xfId="0" applyFont="1" applyAlignment="1">
      <alignment vertical="center"/>
    </xf>
    <xf numFmtId="0" fontId="32" fillId="0" borderId="0" xfId="0" applyFont="1" applyAlignment="1">
      <alignment horizontal="distributed" vertical="center"/>
    </xf>
    <xf numFmtId="0" fontId="4" fillId="0" borderId="0" xfId="0" applyFont="1" applyAlignment="1">
      <alignment horizontal="right" vertical="center"/>
    </xf>
    <xf numFmtId="0" fontId="17" fillId="0" borderId="6" xfId="0" applyFont="1" applyBorder="1" applyAlignment="1">
      <alignment horizontal="center"/>
    </xf>
    <xf numFmtId="0" fontId="17" fillId="0" borderId="5" xfId="0" applyFont="1" applyBorder="1" applyAlignment="1">
      <alignment horizontal="center"/>
    </xf>
    <xf numFmtId="0" fontId="17" fillId="0" borderId="25" xfId="0" applyFont="1" applyBorder="1" applyAlignment="1">
      <alignment horizontal="center"/>
    </xf>
    <xf numFmtId="0" fontId="78" fillId="6" borderId="0" xfId="0" applyFont="1" applyFill="1"/>
    <xf numFmtId="0" fontId="32" fillId="0" borderId="0" xfId="0" applyFont="1" applyAlignment="1">
      <alignment horizontal="center" vertical="center" shrinkToFit="1"/>
    </xf>
    <xf numFmtId="0" fontId="59" fillId="0" borderId="0" xfId="0" applyFont="1" applyAlignment="1">
      <alignment horizontal="right" vertical="top"/>
    </xf>
    <xf numFmtId="0" fontId="59" fillId="0" borderId="0" xfId="0" applyFont="1" applyAlignment="1">
      <alignment vertical="top" wrapText="1"/>
    </xf>
    <xf numFmtId="0" fontId="52" fillId="6" borderId="0" xfId="0" applyFont="1" applyFill="1"/>
    <xf numFmtId="0" fontId="52" fillId="0" borderId="24" xfId="0" applyFont="1" applyBorder="1" applyAlignment="1">
      <alignment horizontal="center"/>
    </xf>
    <xf numFmtId="0" fontId="52" fillId="0" borderId="26" xfId="0" applyFont="1" applyBorder="1" applyAlignment="1">
      <alignment horizontal="center"/>
    </xf>
    <xf numFmtId="0" fontId="52" fillId="0" borderId="1" xfId="0" applyFont="1" applyBorder="1" applyAlignment="1">
      <alignment horizontal="center"/>
    </xf>
    <xf numFmtId="0" fontId="80" fillId="0" borderId="1" xfId="0" applyFont="1" applyBorder="1"/>
    <xf numFmtId="0" fontId="52" fillId="0" borderId="2" xfId="0" applyFont="1" applyBorder="1" applyAlignment="1">
      <alignment horizontal="center"/>
    </xf>
    <xf numFmtId="0" fontId="52" fillId="5" borderId="13" xfId="0" applyFont="1" applyFill="1" applyBorder="1" applyAlignment="1" applyProtection="1">
      <alignment horizontal="center"/>
      <protection locked="0"/>
    </xf>
    <xf numFmtId="0" fontId="52" fillId="0" borderId="4" xfId="0" applyFont="1" applyBorder="1"/>
    <xf numFmtId="0" fontId="32" fillId="0" borderId="1" xfId="0" applyFont="1" applyBorder="1"/>
    <xf numFmtId="0" fontId="82" fillId="8" borderId="0" xfId="0" applyFont="1" applyFill="1" applyAlignment="1">
      <alignment horizontal="left"/>
    </xf>
    <xf numFmtId="0" fontId="51" fillId="9" borderId="0" xfId="0" applyFont="1" applyFill="1"/>
    <xf numFmtId="0" fontId="71" fillId="0" borderId="29" xfId="0" applyFont="1" applyBorder="1" applyAlignment="1">
      <alignment horizontal="centerContinuous" vertical="center"/>
    </xf>
    <xf numFmtId="0" fontId="51" fillId="0" borderId="23" xfId="0" applyFont="1" applyBorder="1"/>
    <xf numFmtId="0" fontId="71" fillId="0" borderId="33" xfId="0" applyFont="1" applyBorder="1" applyAlignment="1">
      <alignment horizontal="centerContinuous" vertical="center"/>
    </xf>
    <xf numFmtId="0" fontId="30" fillId="0" borderId="0" xfId="1" applyFont="1" applyAlignment="1">
      <alignment vertical="center" wrapText="1"/>
    </xf>
    <xf numFmtId="0" fontId="31" fillId="0" borderId="0" xfId="1" applyFont="1" applyAlignment="1">
      <alignment vertical="center" wrapText="1"/>
    </xf>
    <xf numFmtId="0" fontId="56" fillId="0" borderId="0" xfId="0" applyFont="1" applyAlignment="1">
      <alignment vertical="top"/>
    </xf>
    <xf numFmtId="0" fontId="0" fillId="0" borderId="1" xfId="0" applyBorder="1" applyAlignment="1">
      <alignment horizontal="center" vertical="center"/>
    </xf>
    <xf numFmtId="0" fontId="0" fillId="0" borderId="1" xfId="0" applyBorder="1" applyAlignment="1">
      <alignment horizontal="center" vertical="center" wrapText="1"/>
    </xf>
    <xf numFmtId="0" fontId="67" fillId="0" borderId="0" xfId="0" applyFont="1" applyAlignment="1">
      <alignment horizontal="center" vertical="center"/>
    </xf>
    <xf numFmtId="0" fontId="68" fillId="0" borderId="0" xfId="0" applyFont="1" applyAlignment="1">
      <alignment horizontal="center" vertical="center"/>
    </xf>
    <xf numFmtId="0" fontId="52" fillId="0" borderId="9" xfId="0" applyFont="1" applyBorder="1" applyAlignment="1">
      <alignment horizontal="center" vertical="center"/>
    </xf>
    <xf numFmtId="0" fontId="52" fillId="0" borderId="10" xfId="0" applyFont="1" applyBorder="1" applyAlignment="1">
      <alignment horizontal="center" vertical="center"/>
    </xf>
    <xf numFmtId="0" fontId="52" fillId="0" borderId="5" xfId="0" applyFont="1" applyBorder="1" applyAlignment="1">
      <alignment vertical="center" shrinkToFit="1"/>
    </xf>
    <xf numFmtId="0" fontId="52" fillId="0" borderId="7" xfId="0" applyFont="1" applyBorder="1" applyAlignment="1">
      <alignment vertical="center" shrinkToFit="1"/>
    </xf>
    <xf numFmtId="0" fontId="79" fillId="0" borderId="5" xfId="0" applyFont="1" applyBorder="1" applyAlignment="1" applyProtection="1">
      <alignment horizontal="center" vertical="center"/>
      <protection locked="0"/>
    </xf>
    <xf numFmtId="0" fontId="79" fillId="0" borderId="7" xfId="0" applyFont="1" applyBorder="1" applyAlignment="1" applyProtection="1">
      <alignment horizontal="center" vertical="center"/>
      <protection locked="0"/>
    </xf>
    <xf numFmtId="0" fontId="52" fillId="0" borderId="5" xfId="0" applyFont="1" applyBorder="1" applyAlignment="1">
      <alignment horizontal="center" vertical="center"/>
    </xf>
    <xf numFmtId="0" fontId="52" fillId="0" borderId="7" xfId="0" applyFont="1" applyBorder="1" applyAlignment="1">
      <alignment horizontal="center" vertical="center"/>
    </xf>
    <xf numFmtId="0" fontId="54" fillId="3" borderId="0" xfId="0" applyFont="1" applyFill="1" applyAlignment="1" applyProtection="1">
      <alignment shrinkToFit="1"/>
      <protection locked="0"/>
    </xf>
    <xf numFmtId="0" fontId="54" fillId="3" borderId="0" xfId="0" applyFont="1" applyFill="1" applyAlignment="1">
      <alignment shrinkToFit="1"/>
    </xf>
    <xf numFmtId="0" fontId="0" fillId="0" borderId="0" xfId="0" applyAlignment="1">
      <alignment horizontal="left" vertical="center" shrinkToFi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0" fillId="0" borderId="10" xfId="0" applyBorder="1" applyAlignment="1">
      <alignment horizontal="center" vertical="center"/>
    </xf>
    <xf numFmtId="0" fontId="8" fillId="3" borderId="0" xfId="0" applyFont="1" applyFill="1" applyAlignment="1" applyProtection="1">
      <alignment horizontal="left" vertical="center" shrinkToFit="1"/>
      <protection locked="0"/>
    </xf>
    <xf numFmtId="0" fontId="8" fillId="0" borderId="0" xfId="0" applyFont="1" applyAlignment="1" applyProtection="1">
      <alignment horizontal="left" vertical="center" shrinkToFit="1"/>
      <protection locked="0"/>
    </xf>
    <xf numFmtId="0" fontId="2" fillId="0" borderId="1" xfId="0" applyFont="1" applyBorder="1" applyAlignment="1">
      <alignment horizontal="center" vertical="center" shrinkToFit="1"/>
    </xf>
    <xf numFmtId="0" fontId="0" fillId="0" borderId="1" xfId="0" applyBorder="1" applyAlignment="1">
      <alignment horizontal="center" vertical="center" shrinkToFit="1"/>
    </xf>
    <xf numFmtId="0" fontId="0" fillId="0" borderId="11" xfId="0" applyBorder="1" applyAlignment="1">
      <alignment horizontal="center" vertical="center"/>
    </xf>
    <xf numFmtId="0" fontId="2" fillId="0" borderId="5" xfId="0" applyFont="1" applyBorder="1" applyAlignment="1">
      <alignment horizontal="center" vertical="center"/>
    </xf>
    <xf numFmtId="0" fontId="0" fillId="0" borderId="7" xfId="0" applyBorder="1" applyAlignment="1">
      <alignment horizontal="center" vertical="center"/>
    </xf>
    <xf numFmtId="0" fontId="2" fillId="0" borderId="6"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6" xfId="0" applyFont="1" applyBorder="1" applyAlignment="1">
      <alignment horizontal="center" vertical="center"/>
    </xf>
    <xf numFmtId="0" fontId="17" fillId="0" borderId="9" xfId="0" applyFont="1" applyBorder="1" applyAlignment="1">
      <alignment horizontal="center" vertical="center"/>
    </xf>
    <xf numFmtId="0" fontId="2" fillId="0" borderId="7"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62" fillId="0" borderId="5" xfId="0" applyFont="1" applyBorder="1" applyAlignment="1" applyProtection="1">
      <alignment horizontal="center" vertical="center"/>
      <protection locked="0"/>
    </xf>
    <xf numFmtId="0" fontId="62" fillId="0" borderId="7"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8" fillId="0" borderId="5" xfId="0" applyFont="1" applyBorder="1" applyAlignment="1">
      <alignment vertical="center" shrinkToFit="1"/>
    </xf>
    <xf numFmtId="0" fontId="18" fillId="0" borderId="7" xfId="0" applyFont="1" applyBorder="1" applyAlignment="1">
      <alignment vertical="center" shrinkToFit="1"/>
    </xf>
    <xf numFmtId="0" fontId="18" fillId="0" borderId="5" xfId="0" applyFont="1" applyBorder="1" applyAlignment="1">
      <alignment vertical="center"/>
    </xf>
    <xf numFmtId="0" fontId="18" fillId="0" borderId="7" xfId="0" applyFont="1" applyBorder="1" applyAlignment="1">
      <alignment vertical="center"/>
    </xf>
    <xf numFmtId="0" fontId="18" fillId="0" borderId="8" xfId="0" applyFont="1" applyBorder="1" applyAlignment="1">
      <alignment vertical="center"/>
    </xf>
    <xf numFmtId="0" fontId="18" fillId="0" borderId="12" xfId="0" applyFont="1" applyBorder="1" applyAlignment="1">
      <alignment vertical="center"/>
    </xf>
    <xf numFmtId="0" fontId="0" fillId="0" borderId="5" xfId="0" applyBorder="1" applyAlignment="1">
      <alignment vertical="center" shrinkToFit="1"/>
    </xf>
    <xf numFmtId="0" fontId="0" fillId="0" borderId="7" xfId="0" applyBorder="1" applyAlignment="1">
      <alignment vertical="center" shrinkToFit="1"/>
    </xf>
    <xf numFmtId="0" fontId="8" fillId="3" borderId="0" xfId="0" applyFont="1" applyFill="1" applyAlignment="1" applyProtection="1">
      <alignment horizontal="center" vertical="center" shrinkToFit="1"/>
      <protection locked="0"/>
    </xf>
    <xf numFmtId="0" fontId="19" fillId="0" borderId="1" xfId="0" applyFont="1" applyBorder="1" applyAlignment="1">
      <alignment horizontal="center" vertical="center"/>
    </xf>
    <xf numFmtId="0" fontId="18" fillId="0" borderId="15" xfId="0" applyFont="1" applyBorder="1" applyAlignment="1">
      <alignment vertical="center"/>
    </xf>
    <xf numFmtId="0" fontId="18" fillId="0" borderId="14" xfId="0" applyFont="1" applyBorder="1" applyAlignment="1">
      <alignment vertical="center"/>
    </xf>
    <xf numFmtId="0" fontId="18" fillId="0" borderId="1" xfId="0" applyFont="1" applyBorder="1" applyAlignment="1">
      <alignment horizontal="center" vertical="center"/>
    </xf>
    <xf numFmtId="0" fontId="18" fillId="0" borderId="8" xfId="0" applyFont="1" applyBorder="1" applyAlignment="1">
      <alignment vertical="center" shrinkToFit="1"/>
    </xf>
    <xf numFmtId="0" fontId="18" fillId="0" borderId="0" xfId="0" applyFont="1" applyAlignment="1">
      <alignment vertical="center" shrinkToFit="1"/>
    </xf>
    <xf numFmtId="0" fontId="18" fillId="0" borderId="12" xfId="0" applyFont="1" applyBorder="1" applyAlignment="1">
      <alignment vertical="center" shrinkToFit="1"/>
    </xf>
    <xf numFmtId="0" fontId="62" fillId="0" borderId="6" xfId="0" applyFont="1" applyBorder="1" applyAlignment="1" applyProtection="1">
      <alignment horizontal="center" vertical="center"/>
      <protection locked="0"/>
    </xf>
    <xf numFmtId="0" fontId="17" fillId="0" borderId="6" xfId="0" applyFont="1" applyBorder="1" applyAlignment="1">
      <alignment horizontal="center" vertical="center"/>
    </xf>
    <xf numFmtId="0" fontId="16" fillId="0" borderId="12" xfId="0" applyFont="1" applyBorder="1" applyAlignment="1">
      <alignment horizontal="left" vertical="top" wrapText="1"/>
    </xf>
    <xf numFmtId="0" fontId="16" fillId="0" borderId="12" xfId="0" applyFont="1" applyBorder="1" applyAlignment="1">
      <alignment horizontal="left" vertical="top"/>
    </xf>
    <xf numFmtId="0" fontId="48" fillId="3" borderId="0" xfId="0" applyFont="1" applyFill="1" applyAlignment="1">
      <alignment horizontal="center" vertical="center" shrinkToFit="1"/>
    </xf>
    <xf numFmtId="0" fontId="10" fillId="0" borderId="6" xfId="0" applyFont="1" applyBorder="1" applyAlignment="1" applyProtection="1">
      <alignment horizontal="center" vertical="center"/>
      <protection locked="0"/>
    </xf>
    <xf numFmtId="0" fontId="0" fillId="0" borderId="6" xfId="0" applyBorder="1" applyAlignment="1">
      <alignment vertical="center" shrinkToFit="1"/>
    </xf>
    <xf numFmtId="0" fontId="2" fillId="0" borderId="5" xfId="0" applyFont="1" applyBorder="1" applyAlignment="1">
      <alignment vertical="center" shrinkToFit="1"/>
    </xf>
    <xf numFmtId="0" fontId="2" fillId="0" borderId="6" xfId="0" applyFont="1" applyBorder="1" applyAlignment="1">
      <alignment vertical="center" shrinkToFit="1"/>
    </xf>
    <xf numFmtId="0" fontId="2" fillId="0" borderId="5" xfId="0" applyFont="1" applyBorder="1" applyAlignment="1">
      <alignment horizontal="center" vertical="center" wrapText="1"/>
    </xf>
    <xf numFmtId="0" fontId="0" fillId="0" borderId="6" xfId="0" applyBorder="1" applyAlignment="1">
      <alignment horizontal="center" vertical="center"/>
    </xf>
    <xf numFmtId="0" fontId="58" fillId="2" borderId="27" xfId="0" applyFont="1" applyFill="1" applyBorder="1" applyAlignment="1">
      <alignment horizontal="center"/>
    </xf>
    <xf numFmtId="0" fontId="58" fillId="2" borderId="21" xfId="0" applyFont="1" applyFill="1" applyBorder="1" applyAlignment="1">
      <alignment horizontal="center"/>
    </xf>
    <xf numFmtId="0" fontId="58" fillId="2" borderId="47" xfId="0" applyFont="1" applyFill="1" applyBorder="1" applyAlignment="1">
      <alignment horizontal="center"/>
    </xf>
    <xf numFmtId="0" fontId="58" fillId="2" borderId="38" xfId="0" applyFont="1" applyFill="1" applyBorder="1" applyAlignment="1">
      <alignment horizontal="center"/>
    </xf>
    <xf numFmtId="0" fontId="58" fillId="2" borderId="0" xfId="0" applyFont="1" applyFill="1" applyAlignment="1">
      <alignment horizontal="center"/>
    </xf>
    <xf numFmtId="0" fontId="58" fillId="2" borderId="46" xfId="0" applyFont="1" applyFill="1" applyBorder="1" applyAlignment="1">
      <alignment horizontal="center"/>
    </xf>
    <xf numFmtId="0" fontId="58" fillId="2" borderId="31" xfId="0" applyFont="1" applyFill="1" applyBorder="1" applyAlignment="1">
      <alignment horizontal="center"/>
    </xf>
    <xf numFmtId="0" fontId="58" fillId="2" borderId="22" xfId="0" applyFont="1" applyFill="1" applyBorder="1" applyAlignment="1">
      <alignment horizontal="center"/>
    </xf>
    <xf numFmtId="0" fontId="58" fillId="2" borderId="48" xfId="0" applyFont="1" applyFill="1" applyBorder="1" applyAlignment="1">
      <alignment horizontal="center"/>
    </xf>
    <xf numFmtId="0" fontId="33" fillId="2" borderId="27" xfId="0" applyFont="1" applyFill="1" applyBorder="1" applyAlignment="1">
      <alignment horizontal="center"/>
    </xf>
    <xf numFmtId="0" fontId="33" fillId="2" borderId="21" xfId="0" applyFont="1" applyFill="1" applyBorder="1" applyAlignment="1">
      <alignment horizontal="center"/>
    </xf>
    <xf numFmtId="0" fontId="33" fillId="2" borderId="47" xfId="0" applyFont="1" applyFill="1" applyBorder="1" applyAlignment="1">
      <alignment horizontal="center"/>
    </xf>
    <xf numFmtId="0" fontId="33" fillId="2" borderId="38" xfId="0" applyFont="1" applyFill="1" applyBorder="1" applyAlignment="1">
      <alignment horizontal="center"/>
    </xf>
    <xf numFmtId="0" fontId="33" fillId="2" borderId="0" xfId="0" applyFont="1" applyFill="1" applyAlignment="1">
      <alignment horizontal="center"/>
    </xf>
    <xf numFmtId="0" fontId="33" fillId="2" borderId="46" xfId="0" applyFont="1" applyFill="1" applyBorder="1" applyAlignment="1">
      <alignment horizontal="center"/>
    </xf>
    <xf numFmtId="0" fontId="33" fillId="2" borderId="31" xfId="0" applyFont="1" applyFill="1" applyBorder="1" applyAlignment="1">
      <alignment horizontal="center"/>
    </xf>
    <xf numFmtId="0" fontId="33" fillId="2" borderId="22" xfId="0" applyFont="1" applyFill="1" applyBorder="1" applyAlignment="1">
      <alignment horizontal="center"/>
    </xf>
    <xf numFmtId="0" fontId="33" fillId="2" borderId="48" xfId="0" applyFont="1" applyFill="1" applyBorder="1" applyAlignment="1">
      <alignment horizontal="center"/>
    </xf>
    <xf numFmtId="0" fontId="32" fillId="0" borderId="0" xfId="0" applyFont="1" applyAlignment="1">
      <alignment horizontal="right" shrinkToFit="1"/>
    </xf>
    <xf numFmtId="0" fontId="0" fillId="0" borderId="0" xfId="0" applyAlignment="1">
      <alignment horizontal="right" shrinkToFit="1"/>
    </xf>
    <xf numFmtId="0" fontId="40" fillId="0" borderId="0" xfId="0" applyFont="1" applyAlignment="1">
      <alignment horizontal="center" vertical="top" wrapText="1"/>
    </xf>
    <xf numFmtId="0" fontId="40" fillId="0" borderId="0" xfId="0" applyFont="1" applyAlignment="1">
      <alignment vertical="top" wrapText="1"/>
    </xf>
    <xf numFmtId="0" fontId="8" fillId="0" borderId="0" xfId="0" applyFont="1" applyAlignment="1">
      <alignment vertical="top" wrapText="1"/>
    </xf>
    <xf numFmtId="0" fontId="40" fillId="0" borderId="0" xfId="0" applyFont="1" applyAlignment="1">
      <alignment horizontal="left" vertical="top" wrapText="1"/>
    </xf>
    <xf numFmtId="0" fontId="34" fillId="0" borderId="27" xfId="0" applyFont="1" applyBorder="1" applyAlignment="1">
      <alignment horizontal="center" vertical="center" shrinkToFit="1"/>
    </xf>
    <xf numFmtId="0" fontId="34" fillId="0" borderId="21" xfId="0" applyFont="1" applyBorder="1" applyAlignment="1">
      <alignment horizontal="center" vertical="center" shrinkToFit="1"/>
    </xf>
    <xf numFmtId="0" fontId="34" fillId="0" borderId="47" xfId="0" applyFont="1" applyBorder="1" applyAlignment="1">
      <alignment horizontal="center" vertical="center" shrinkToFit="1"/>
    </xf>
    <xf numFmtId="0" fontId="32" fillId="0" borderId="31" xfId="0" applyFont="1" applyBorder="1" applyAlignment="1">
      <alignment horizontal="center" vertical="center" shrinkToFit="1"/>
    </xf>
    <xf numFmtId="0" fontId="32" fillId="0" borderId="22" xfId="0" applyFont="1" applyBorder="1" applyAlignment="1">
      <alignment horizontal="center" vertical="center" shrinkToFit="1"/>
    </xf>
    <xf numFmtId="0" fontId="32" fillId="0" borderId="48" xfId="0" applyFont="1" applyBorder="1" applyAlignment="1">
      <alignment horizontal="center" vertical="center" shrinkToFit="1"/>
    </xf>
    <xf numFmtId="0" fontId="34" fillId="2" borderId="27" xfId="0" applyFont="1" applyFill="1" applyBorder="1" applyAlignment="1">
      <alignment horizontal="center" vertical="center" shrinkToFit="1"/>
    </xf>
    <xf numFmtId="0" fontId="34" fillId="2" borderId="21" xfId="0" applyFont="1" applyFill="1" applyBorder="1" applyAlignment="1">
      <alignment horizontal="center" vertical="center" shrinkToFit="1"/>
    </xf>
    <xf numFmtId="0" fontId="34" fillId="2" borderId="47" xfId="0" applyFont="1" applyFill="1" applyBorder="1" applyAlignment="1">
      <alignment horizontal="center" vertical="center" shrinkToFit="1"/>
    </xf>
    <xf numFmtId="0" fontId="59" fillId="0" borderId="0" xfId="0" applyFont="1" applyAlignment="1">
      <alignment horizontal="left" vertical="top" wrapText="1"/>
    </xf>
    <xf numFmtId="0" fontId="70" fillId="0" borderId="69" xfId="0" applyFont="1" applyBorder="1" applyAlignment="1">
      <alignment horizontal="center" vertical="center" textRotation="255" shrinkToFit="1"/>
    </xf>
    <xf numFmtId="0" fontId="70" fillId="0" borderId="70" xfId="0" applyFont="1" applyBorder="1" applyAlignment="1">
      <alignment horizontal="center" vertical="center" textRotation="255" shrinkToFit="1"/>
    </xf>
    <xf numFmtId="0" fontId="70" fillId="0" borderId="71" xfId="0" applyFont="1" applyBorder="1" applyAlignment="1">
      <alignment horizontal="center" vertical="center" textRotation="255" shrinkToFit="1"/>
    </xf>
    <xf numFmtId="0" fontId="35" fillId="7" borderId="30" xfId="0" applyFont="1" applyFill="1" applyBorder="1" applyAlignment="1">
      <alignment horizontal="center" vertical="center" shrinkToFit="1"/>
    </xf>
    <xf numFmtId="0" fontId="35" fillId="7" borderId="44" xfId="0" applyFont="1" applyFill="1" applyBorder="1" applyAlignment="1">
      <alignment horizontal="center" vertical="center" shrinkToFit="1"/>
    </xf>
    <xf numFmtId="0" fontId="35" fillId="7" borderId="34" xfId="0" applyFont="1" applyFill="1" applyBorder="1" applyAlignment="1">
      <alignment horizontal="center" vertical="center" shrinkToFit="1"/>
    </xf>
    <xf numFmtId="0" fontId="35" fillId="0" borderId="27" xfId="0" applyFont="1" applyBorder="1" applyAlignment="1">
      <alignment horizontal="center" vertical="center" shrinkToFit="1"/>
    </xf>
    <xf numFmtId="0" fontId="35" fillId="0" borderId="21" xfId="0" applyFont="1" applyBorder="1" applyAlignment="1">
      <alignment horizontal="center" vertical="center" shrinkToFit="1"/>
    </xf>
    <xf numFmtId="0" fontId="35" fillId="0" borderId="47" xfId="0" applyFont="1" applyBorder="1" applyAlignment="1">
      <alignment horizontal="center" vertical="center" shrinkToFit="1"/>
    </xf>
    <xf numFmtId="0" fontId="35" fillId="2" borderId="21" xfId="0" applyFont="1" applyFill="1" applyBorder="1" applyAlignment="1">
      <alignment horizontal="center" vertical="center" shrinkToFit="1"/>
    </xf>
    <xf numFmtId="0" fontId="35" fillId="2" borderId="47" xfId="0" applyFont="1" applyFill="1" applyBorder="1" applyAlignment="1">
      <alignment horizontal="center" vertical="center" shrinkToFit="1"/>
    </xf>
    <xf numFmtId="0" fontId="38" fillId="0" borderId="0" xfId="0" applyFont="1" applyAlignment="1">
      <alignment horizontal="left" vertical="top" wrapText="1"/>
    </xf>
    <xf numFmtId="0" fontId="70" fillId="0" borderId="0" xfId="0" applyFont="1" applyAlignment="1">
      <alignment horizontal="left" vertical="center" wrapText="1"/>
    </xf>
    <xf numFmtId="0" fontId="30" fillId="0" borderId="40" xfId="0" applyFont="1" applyBorder="1" applyAlignment="1">
      <alignment horizontal="center" vertical="center" shrinkToFit="1"/>
    </xf>
    <xf numFmtId="0" fontId="30" fillId="0" borderId="29" xfId="0" applyFont="1" applyBorder="1" applyAlignment="1">
      <alignment horizontal="center" vertical="center" shrinkToFit="1"/>
    </xf>
    <xf numFmtId="0" fontId="30" fillId="0" borderId="30" xfId="0" applyFont="1" applyBorder="1" applyAlignment="1">
      <alignment horizontal="center" vertical="center" shrinkToFit="1"/>
    </xf>
    <xf numFmtId="0" fontId="28" fillId="2" borderId="29" xfId="0" applyFont="1" applyFill="1" applyBorder="1" applyAlignment="1">
      <alignment horizontal="left" vertical="center" wrapText="1"/>
    </xf>
    <xf numFmtId="0" fontId="29" fillId="2" borderId="29" xfId="0" applyFont="1" applyFill="1" applyBorder="1" applyAlignment="1">
      <alignment horizontal="left" vertical="center" wrapText="1"/>
    </xf>
    <xf numFmtId="0" fontId="29" fillId="2" borderId="30" xfId="0" applyFont="1" applyFill="1" applyBorder="1" applyAlignment="1">
      <alignment horizontal="left" vertical="center" wrapText="1"/>
    </xf>
    <xf numFmtId="0" fontId="35" fillId="0" borderId="0" xfId="0" applyFont="1" applyAlignment="1">
      <alignment horizontal="right" shrinkToFit="1"/>
    </xf>
    <xf numFmtId="0" fontId="30" fillId="0" borderId="27" xfId="0" applyFont="1" applyBorder="1" applyAlignment="1">
      <alignment horizontal="center" vertical="center" shrinkToFit="1"/>
    </xf>
    <xf numFmtId="0" fontId="30" fillId="0" borderId="21" xfId="0" applyFont="1" applyBorder="1" applyAlignment="1">
      <alignment horizontal="center" vertical="center" shrinkToFit="1"/>
    </xf>
    <xf numFmtId="0" fontId="30" fillId="0" borderId="47" xfId="0" applyFont="1" applyBorder="1" applyAlignment="1">
      <alignment horizontal="center" vertical="center" shrinkToFit="1"/>
    </xf>
    <xf numFmtId="0" fontId="35" fillId="0" borderId="31" xfId="0" applyFont="1" applyBorder="1" applyAlignment="1">
      <alignment horizontal="center" vertical="center" shrinkToFit="1"/>
    </xf>
    <xf numFmtId="0" fontId="35" fillId="0" borderId="22" xfId="0" applyFont="1" applyBorder="1" applyAlignment="1">
      <alignment horizontal="center" vertical="center" shrinkToFit="1"/>
    </xf>
    <xf numFmtId="0" fontId="35" fillId="0" borderId="48" xfId="0" applyFont="1" applyBorder="1" applyAlignment="1">
      <alignment horizontal="center" vertical="center" shrinkToFit="1"/>
    </xf>
    <xf numFmtId="0" fontId="31" fillId="7" borderId="41" xfId="0" applyFont="1" applyFill="1" applyBorder="1" applyAlignment="1">
      <alignment horizontal="center" vertical="center" wrapText="1"/>
    </xf>
    <xf numFmtId="0" fontId="32" fillId="7" borderId="28" xfId="0" applyFont="1" applyFill="1" applyBorder="1"/>
    <xf numFmtId="0" fontId="31" fillId="0" borderId="12" xfId="0" applyFont="1" applyBorder="1" applyAlignment="1">
      <alignment horizontal="left" vertical="center" wrapText="1"/>
    </xf>
    <xf numFmtId="0" fontId="32" fillId="0" borderId="12" xfId="0" applyFont="1" applyBorder="1" applyAlignment="1">
      <alignment horizontal="left" vertical="center" wrapText="1"/>
    </xf>
    <xf numFmtId="0" fontId="32" fillId="0" borderId="8" xfId="0" applyFont="1" applyBorder="1" applyAlignment="1">
      <alignment horizontal="left" vertical="center" wrapText="1"/>
    </xf>
    <xf numFmtId="0" fontId="31" fillId="7" borderId="15" xfId="0" applyFont="1" applyFill="1" applyBorder="1" applyAlignment="1">
      <alignment horizontal="center" vertical="center" wrapText="1"/>
    </xf>
    <xf numFmtId="0" fontId="32" fillId="7" borderId="5" xfId="0" applyFont="1" applyFill="1" applyBorder="1"/>
    <xf numFmtId="0" fontId="30" fillId="0" borderId="43"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44" xfId="0" applyFont="1" applyBorder="1" applyAlignment="1">
      <alignment horizontal="center" vertical="center" shrinkToFit="1"/>
    </xf>
    <xf numFmtId="0" fontId="28" fillId="2" borderId="3" xfId="0" applyFont="1" applyFill="1" applyBorder="1" applyAlignment="1">
      <alignment horizontal="left" vertical="center"/>
    </xf>
    <xf numFmtId="0" fontId="29" fillId="2" borderId="3" xfId="0" applyFont="1" applyFill="1" applyBorder="1" applyAlignment="1">
      <alignment horizontal="left" vertical="center"/>
    </xf>
    <xf numFmtId="0" fontId="29" fillId="2" borderId="44" xfId="0" applyFont="1" applyFill="1" applyBorder="1" applyAlignment="1">
      <alignment horizontal="left" vertical="center"/>
    </xf>
    <xf numFmtId="0" fontId="10" fillId="0" borderId="3" xfId="0" applyFont="1" applyBorder="1" applyAlignment="1">
      <alignment horizontal="center" vertical="center" shrinkToFit="1"/>
    </xf>
    <xf numFmtId="0" fontId="10" fillId="0" borderId="44" xfId="0" applyFont="1" applyBorder="1" applyAlignment="1">
      <alignment horizontal="center" vertical="center" shrinkToFit="1"/>
    </xf>
    <xf numFmtId="0" fontId="30" fillId="7" borderId="45" xfId="0" applyFont="1" applyFill="1" applyBorder="1" applyAlignment="1">
      <alignment horizontal="right" vertical="center"/>
    </xf>
    <xf numFmtId="0" fontId="10" fillId="7" borderId="8" xfId="0" applyFont="1" applyFill="1" applyBorder="1" applyAlignment="1">
      <alignment horizontal="right" vertical="center"/>
    </xf>
    <xf numFmtId="0" fontId="33" fillId="2" borderId="52" xfId="0" applyFont="1" applyFill="1" applyBorder="1" applyAlignment="1">
      <alignment horizontal="center" vertical="center"/>
    </xf>
    <xf numFmtId="0" fontId="34" fillId="2" borderId="52" xfId="0" applyFont="1" applyFill="1" applyBorder="1" applyAlignment="1">
      <alignment horizontal="center" vertical="center"/>
    </xf>
    <xf numFmtId="0" fontId="30" fillId="0" borderId="8" xfId="0" applyFont="1" applyBorder="1" applyAlignment="1">
      <alignment horizontal="left" vertical="center" shrinkToFit="1"/>
    </xf>
    <xf numFmtId="0" fontId="10" fillId="0" borderId="8" xfId="0" applyFont="1" applyBorder="1" applyAlignment="1">
      <alignment horizontal="left" vertical="center" shrinkToFit="1"/>
    </xf>
    <xf numFmtId="0" fontId="30" fillId="7" borderId="3" xfId="0" applyFont="1" applyFill="1" applyBorder="1" applyAlignment="1">
      <alignment horizontal="right" vertical="center"/>
    </xf>
    <xf numFmtId="0" fontId="10" fillId="7" borderId="3" xfId="0" applyFont="1" applyFill="1" applyBorder="1" applyAlignment="1">
      <alignment horizontal="right" vertical="center"/>
    </xf>
    <xf numFmtId="0" fontId="33" fillId="2" borderId="3" xfId="0" applyFont="1" applyFill="1" applyBorder="1" applyAlignment="1">
      <alignment horizontal="center" vertical="center"/>
    </xf>
    <xf numFmtId="0" fontId="34" fillId="2" borderId="3" xfId="0" applyFont="1" applyFill="1" applyBorder="1" applyAlignment="1">
      <alignment horizontal="center" vertical="center"/>
    </xf>
    <xf numFmtId="0" fontId="30" fillId="0" borderId="3" xfId="0" applyFont="1" applyBorder="1" applyAlignment="1">
      <alignment horizontal="left" vertical="center" shrinkToFit="1"/>
    </xf>
    <xf numFmtId="0" fontId="10" fillId="0" borderId="44" xfId="0" applyFont="1" applyBorder="1" applyAlignment="1">
      <alignment horizontal="left" vertical="center" shrinkToFit="1"/>
    </xf>
    <xf numFmtId="0" fontId="30" fillId="0" borderId="67" xfId="0" applyFont="1" applyBorder="1" applyAlignment="1">
      <alignment horizontal="center" vertical="center" shrinkToFit="1"/>
    </xf>
    <xf numFmtId="0" fontId="30" fillId="0" borderId="12" xfId="0" applyFont="1" applyBorder="1" applyAlignment="1">
      <alignment horizontal="center" vertical="center" shrinkToFit="1"/>
    </xf>
    <xf numFmtId="0" fontId="30" fillId="0" borderId="68" xfId="0" applyFont="1" applyBorder="1" applyAlignment="1">
      <alignment horizontal="center" vertical="center" shrinkToFit="1"/>
    </xf>
    <xf numFmtId="0" fontId="30" fillId="0" borderId="49" xfId="0" applyFont="1" applyBorder="1" applyAlignment="1">
      <alignment horizontal="center" vertical="center" shrinkToFit="1"/>
    </xf>
    <xf numFmtId="0" fontId="30" fillId="0" borderId="33" xfId="0" applyFont="1" applyBorder="1" applyAlignment="1">
      <alignment horizontal="center" vertical="center" shrinkToFit="1"/>
    </xf>
    <xf numFmtId="0" fontId="30" fillId="0" borderId="34" xfId="0" applyFont="1" applyBorder="1" applyAlignment="1">
      <alignment horizontal="center" vertical="center" shrinkToFit="1"/>
    </xf>
    <xf numFmtId="0" fontId="28" fillId="2" borderId="0" xfId="0" applyFont="1" applyFill="1" applyAlignment="1">
      <alignment vertical="center" wrapText="1"/>
    </xf>
    <xf numFmtId="0" fontId="29" fillId="2" borderId="0" xfId="0" applyFont="1" applyFill="1" applyAlignment="1">
      <alignment vertical="center" wrapText="1"/>
    </xf>
    <xf numFmtId="0" fontId="29" fillId="2" borderId="8" xfId="0" applyFont="1" applyFill="1" applyBorder="1" applyAlignment="1">
      <alignment vertical="center" wrapText="1"/>
    </xf>
    <xf numFmtId="0" fontId="29" fillId="2" borderId="39" xfId="0" applyFont="1" applyFill="1" applyBorder="1" applyAlignment="1">
      <alignment vertical="center" wrapText="1"/>
    </xf>
    <xf numFmtId="0" fontId="29" fillId="2" borderId="46" xfId="0" applyFont="1" applyFill="1" applyBorder="1" applyAlignment="1">
      <alignment vertical="center" wrapText="1"/>
    </xf>
    <xf numFmtId="0" fontId="30" fillId="0" borderId="21" xfId="0" applyFont="1" applyBorder="1" applyAlignment="1">
      <alignment horizontal="distributed" vertical="center"/>
    </xf>
    <xf numFmtId="0" fontId="32" fillId="0" borderId="0" xfId="0" applyFont="1" applyAlignment="1">
      <alignment horizontal="distributed" vertical="center"/>
    </xf>
    <xf numFmtId="0" fontId="30" fillId="0" borderId="21" xfId="0" applyFont="1" applyBorder="1" applyAlignment="1">
      <alignment horizontal="left" vertical="center" wrapText="1"/>
    </xf>
    <xf numFmtId="0" fontId="30" fillId="0" borderId="21" xfId="0" applyFont="1" applyBorder="1" applyAlignment="1">
      <alignment horizontal="left" vertical="center"/>
    </xf>
    <xf numFmtId="0" fontId="32" fillId="0" borderId="0" xfId="0" applyFont="1" applyAlignment="1">
      <alignment horizontal="left" vertical="center"/>
    </xf>
    <xf numFmtId="0" fontId="59" fillId="0" borderId="43" xfId="0" applyFont="1" applyBorder="1" applyAlignment="1">
      <alignment horizontal="center" vertical="center" wrapText="1" shrinkToFit="1"/>
    </xf>
    <xf numFmtId="0" fontId="59" fillId="0" borderId="3" xfId="0" applyFont="1" applyBorder="1" applyAlignment="1">
      <alignment horizontal="center" vertical="center" shrinkToFit="1"/>
    </xf>
    <xf numFmtId="0" fontId="33" fillId="7" borderId="1" xfId="0" applyFont="1" applyFill="1" applyBorder="1" applyAlignment="1">
      <alignment horizontal="center" vertical="center"/>
    </xf>
    <xf numFmtId="0" fontId="58" fillId="0" borderId="2" xfId="0" applyFont="1" applyBorder="1" applyAlignment="1">
      <alignment horizontal="left" vertical="center" wrapText="1"/>
    </xf>
    <xf numFmtId="0" fontId="58" fillId="0" borderId="3" xfId="0" applyFont="1" applyBorder="1" applyAlignment="1">
      <alignment horizontal="left" vertical="center" wrapText="1"/>
    </xf>
    <xf numFmtId="0" fontId="58" fillId="0" borderId="44" xfId="0" applyFont="1" applyBorder="1" applyAlignment="1">
      <alignment horizontal="left" vertical="center" wrapText="1"/>
    </xf>
    <xf numFmtId="0" fontId="30" fillId="0" borderId="27" xfId="0" applyFont="1" applyBorder="1" applyAlignment="1">
      <alignment horizontal="center" vertical="center"/>
    </xf>
    <xf numFmtId="0" fontId="30" fillId="0" borderId="21" xfId="0" applyFont="1" applyBorder="1" applyAlignment="1">
      <alignment horizontal="center" vertical="center"/>
    </xf>
    <xf numFmtId="0" fontId="30" fillId="0" borderId="47" xfId="0" applyFont="1" applyBorder="1" applyAlignment="1">
      <alignment horizontal="center" vertical="center"/>
    </xf>
    <xf numFmtId="0" fontId="35" fillId="0" borderId="31" xfId="0" applyFont="1" applyBorder="1" applyAlignment="1">
      <alignment horizontal="center" vertical="center"/>
    </xf>
    <xf numFmtId="0" fontId="35" fillId="0" borderId="22" xfId="0" applyFont="1" applyBorder="1" applyAlignment="1">
      <alignment horizontal="center" vertical="center"/>
    </xf>
    <xf numFmtId="0" fontId="35" fillId="0" borderId="48" xfId="0" applyFont="1" applyBorder="1" applyAlignment="1">
      <alignment horizontal="center" vertical="center"/>
    </xf>
    <xf numFmtId="0" fontId="31" fillId="7" borderId="51" xfId="0" applyFont="1" applyFill="1" applyBorder="1" applyAlignment="1">
      <alignment horizontal="center" vertical="center" wrapText="1"/>
    </xf>
    <xf numFmtId="0" fontId="32" fillId="7" borderId="32" xfId="0" applyFont="1" applyFill="1" applyBorder="1"/>
    <xf numFmtId="0" fontId="31" fillId="0" borderId="38" xfId="0" applyFont="1" applyBorder="1" applyAlignment="1">
      <alignment horizontal="left" vertical="center"/>
    </xf>
    <xf numFmtId="0" fontId="0" fillId="0" borderId="0" xfId="0" applyAlignment="1">
      <alignment vertical="center"/>
    </xf>
    <xf numFmtId="0" fontId="0" fillId="0" borderId="38" xfId="0" applyBorder="1" applyAlignment="1">
      <alignment vertical="center"/>
    </xf>
    <xf numFmtId="0" fontId="31" fillId="7" borderId="56" xfId="0" applyFont="1" applyFill="1" applyBorder="1" applyAlignment="1">
      <alignment horizontal="center" vertical="center" wrapText="1"/>
    </xf>
    <xf numFmtId="0" fontId="32" fillId="7" borderId="1" xfId="0" applyFont="1" applyFill="1" applyBorder="1"/>
    <xf numFmtId="0" fontId="31" fillId="0" borderId="2" xfId="0" applyFont="1" applyBorder="1" applyAlignment="1">
      <alignment horizontal="center" vertical="center" shrinkToFit="1"/>
    </xf>
    <xf numFmtId="0" fontId="32" fillId="0" borderId="3" xfId="0" applyFont="1" applyBorder="1" applyAlignment="1">
      <alignment shrinkToFit="1"/>
    </xf>
    <xf numFmtId="0" fontId="32" fillId="0" borderId="44" xfId="0" applyFont="1" applyBorder="1" applyAlignment="1">
      <alignment shrinkToFit="1"/>
    </xf>
    <xf numFmtId="0" fontId="30" fillId="0" borderId="35" xfId="0" applyFont="1" applyBorder="1" applyAlignment="1">
      <alignment horizontal="center" vertical="center" shrinkToFit="1"/>
    </xf>
    <xf numFmtId="0" fontId="30" fillId="0" borderId="36" xfId="0" applyFont="1" applyBorder="1" applyAlignment="1">
      <alignment horizontal="center" vertical="center" shrinkToFit="1"/>
    </xf>
    <xf numFmtId="0" fontId="30" fillId="0" borderId="37" xfId="0" applyFont="1" applyBorder="1" applyAlignment="1">
      <alignment horizontal="center" vertical="center" shrinkToFit="1"/>
    </xf>
    <xf numFmtId="0" fontId="33" fillId="2" borderId="31" xfId="0" applyFont="1" applyFill="1" applyBorder="1" applyAlignment="1">
      <alignment horizontal="center" vertical="center" shrinkToFit="1"/>
    </xf>
    <xf numFmtId="0" fontId="27" fillId="0" borderId="22" xfId="0" applyFont="1" applyBorder="1" applyAlignment="1">
      <alignment horizontal="center" vertical="center" shrinkToFit="1"/>
    </xf>
    <xf numFmtId="0" fontId="30" fillId="0" borderId="38" xfId="0" applyFont="1" applyBorder="1" applyAlignment="1">
      <alignment horizontal="center" vertical="center"/>
    </xf>
    <xf numFmtId="0" fontId="30" fillId="0" borderId="0" xfId="0" applyFont="1" applyAlignment="1">
      <alignment horizontal="center" vertical="center"/>
    </xf>
    <xf numFmtId="0" fontId="30" fillId="0" borderId="46" xfId="0" applyFont="1" applyBorder="1" applyAlignment="1">
      <alignment horizontal="center" vertical="center"/>
    </xf>
    <xf numFmtId="0" fontId="31" fillId="7" borderId="54" xfId="0" applyFont="1" applyFill="1" applyBorder="1" applyAlignment="1">
      <alignment horizontal="center" vertical="center" wrapText="1"/>
    </xf>
    <xf numFmtId="0" fontId="31" fillId="0" borderId="42" xfId="0" applyFont="1" applyBorder="1" applyAlignment="1">
      <alignment horizontal="center" vertical="center" shrinkToFit="1"/>
    </xf>
    <xf numFmtId="0" fontId="32" fillId="0" borderId="29" xfId="0" applyFont="1" applyBorder="1" applyAlignment="1">
      <alignment shrinkToFit="1"/>
    </xf>
    <xf numFmtId="0" fontId="32" fillId="0" borderId="30" xfId="0" applyFont="1" applyBorder="1" applyAlignment="1">
      <alignment shrinkToFit="1"/>
    </xf>
    <xf numFmtId="0" fontId="32" fillId="0" borderId="3" xfId="0" applyFont="1" applyBorder="1" applyAlignment="1">
      <alignment vertical="center" shrinkToFit="1"/>
    </xf>
    <xf numFmtId="0" fontId="32" fillId="0" borderId="44" xfId="0" applyFont="1" applyBorder="1" applyAlignment="1">
      <alignment vertical="center" shrinkToFit="1"/>
    </xf>
    <xf numFmtId="0" fontId="31" fillId="7" borderId="55" xfId="0" applyFont="1" applyFill="1" applyBorder="1" applyAlignment="1">
      <alignment horizontal="center" vertical="center" wrapText="1"/>
    </xf>
    <xf numFmtId="0" fontId="31" fillId="0" borderId="50" xfId="0" applyFont="1" applyBorder="1" applyAlignment="1">
      <alignment horizontal="center" vertical="center" shrinkToFit="1"/>
    </xf>
    <xf numFmtId="0" fontId="32" fillId="0" borderId="33" xfId="0" applyFont="1" applyBorder="1" applyAlignment="1">
      <alignment horizontal="center" vertical="center" shrinkToFit="1"/>
    </xf>
    <xf numFmtId="0" fontId="32" fillId="0" borderId="33" xfId="0" applyFont="1" applyBorder="1" applyAlignment="1">
      <alignment vertical="center" shrinkToFit="1"/>
    </xf>
    <xf numFmtId="0" fontId="32" fillId="0" borderId="34" xfId="0" applyFont="1" applyBorder="1" applyAlignment="1">
      <alignment vertical="center" shrinkToFit="1"/>
    </xf>
    <xf numFmtId="0" fontId="30" fillId="7" borderId="35" xfId="0" applyFont="1" applyFill="1" applyBorder="1" applyAlignment="1">
      <alignment horizontal="right" vertical="center"/>
    </xf>
    <xf numFmtId="0" fontId="10" fillId="7" borderId="36" xfId="0" applyFont="1" applyFill="1" applyBorder="1" applyAlignment="1">
      <alignment horizontal="right" vertical="center"/>
    </xf>
    <xf numFmtId="0" fontId="0" fillId="2" borderId="36" xfId="0" applyFill="1" applyBorder="1" applyAlignment="1">
      <alignment horizontal="center" vertical="center" shrinkToFit="1"/>
    </xf>
    <xf numFmtId="0" fontId="0" fillId="0" borderId="36" xfId="0" applyBorder="1" applyAlignment="1">
      <alignment horizontal="center" vertical="center" shrinkToFit="1"/>
    </xf>
    <xf numFmtId="0" fontId="30" fillId="0" borderId="36" xfId="0" applyFont="1" applyBorder="1" applyAlignment="1">
      <alignment horizontal="left" vertical="center" shrinkToFit="1"/>
    </xf>
    <xf numFmtId="0" fontId="0" fillId="0" borderId="36" xfId="0" applyBorder="1" applyAlignment="1">
      <alignment shrinkToFit="1"/>
    </xf>
    <xf numFmtId="0" fontId="0" fillId="0" borderId="36" xfId="0" applyBorder="1" applyAlignment="1">
      <alignment horizontal="center" shrinkToFit="1"/>
    </xf>
    <xf numFmtId="0" fontId="0" fillId="0" borderId="37" xfId="0" applyBorder="1" applyAlignment="1">
      <alignment shrinkToFit="1"/>
    </xf>
    <xf numFmtId="0" fontId="30" fillId="2" borderId="35" xfId="0" applyFont="1" applyFill="1" applyBorder="1" applyAlignment="1">
      <alignment horizontal="center" vertical="center" shrinkToFit="1"/>
    </xf>
    <xf numFmtId="0" fontId="0" fillId="0" borderId="37" xfId="0" applyBorder="1" applyAlignment="1">
      <alignment horizontal="center" vertical="center" shrinkToFit="1"/>
    </xf>
    <xf numFmtId="0" fontId="30" fillId="0" borderId="31" xfId="0" applyFont="1" applyBorder="1" applyAlignment="1">
      <alignment horizontal="center" vertical="center"/>
    </xf>
    <xf numFmtId="0" fontId="30" fillId="0" borderId="22" xfId="0" applyFont="1" applyBorder="1" applyAlignment="1">
      <alignment horizontal="center" vertical="center"/>
    </xf>
    <xf numFmtId="0" fontId="30" fillId="0" borderId="48" xfId="0" applyFont="1" applyBorder="1" applyAlignment="1">
      <alignment horizontal="center" vertical="center"/>
    </xf>
    <xf numFmtId="0" fontId="31" fillId="7" borderId="40" xfId="0" applyFont="1" applyFill="1" applyBorder="1" applyAlignment="1">
      <alignment horizontal="center" vertical="center" wrapText="1"/>
    </xf>
    <xf numFmtId="0" fontId="31" fillId="7" borderId="29" xfId="0" applyFont="1" applyFill="1" applyBorder="1" applyAlignment="1">
      <alignment horizontal="center" vertical="center" wrapText="1"/>
    </xf>
    <xf numFmtId="0" fontId="31" fillId="0" borderId="42" xfId="0" applyFont="1" applyBorder="1" applyAlignment="1">
      <alignment horizontal="center" vertical="center"/>
    </xf>
    <xf numFmtId="0" fontId="31" fillId="0" borderId="29" xfId="0" applyFont="1" applyBorder="1" applyAlignment="1">
      <alignment horizontal="center" vertical="center"/>
    </xf>
    <xf numFmtId="0" fontId="31" fillId="0" borderId="30" xfId="0" applyFont="1" applyBorder="1" applyAlignment="1">
      <alignment horizontal="center" vertical="center"/>
    </xf>
    <xf numFmtId="0" fontId="31" fillId="0" borderId="38" xfId="0" applyFont="1" applyBorder="1" applyAlignment="1">
      <alignment horizontal="left" vertical="center" wrapText="1"/>
    </xf>
    <xf numFmtId="0" fontId="31" fillId="0" borderId="0" xfId="0" applyFont="1" applyAlignment="1">
      <alignment horizontal="left" vertical="center" wrapText="1"/>
    </xf>
    <xf numFmtId="0" fontId="31" fillId="7" borderId="49" xfId="0" applyFont="1" applyFill="1" applyBorder="1" applyAlignment="1">
      <alignment horizontal="center" vertical="center" wrapText="1"/>
    </xf>
    <xf numFmtId="0" fontId="31" fillId="7" borderId="33" xfId="0" applyFont="1" applyFill="1" applyBorder="1" applyAlignment="1">
      <alignment horizontal="center" vertical="center" wrapText="1"/>
    </xf>
    <xf numFmtId="0" fontId="31" fillId="0" borderId="50" xfId="0" applyFont="1" applyBorder="1" applyAlignment="1">
      <alignment horizontal="center" vertical="center"/>
    </xf>
    <xf numFmtId="0" fontId="31" fillId="0" borderId="33" xfId="0" applyFont="1" applyBorder="1" applyAlignment="1">
      <alignment horizontal="center" vertical="center"/>
    </xf>
    <xf numFmtId="0" fontId="31" fillId="0" borderId="34" xfId="0" applyFont="1" applyBorder="1" applyAlignment="1">
      <alignment horizontal="center" vertical="center"/>
    </xf>
    <xf numFmtId="0" fontId="24" fillId="6" borderId="0" xfId="0" applyFont="1" applyFill="1" applyAlignment="1">
      <alignment horizontal="center"/>
    </xf>
    <xf numFmtId="0" fontId="30" fillId="0" borderId="0" xfId="0" applyFont="1" applyAlignment="1">
      <alignment horizontal="left" vertical="center"/>
    </xf>
    <xf numFmtId="0" fontId="30" fillId="0" borderId="38" xfId="0" applyFont="1" applyBorder="1" applyAlignment="1">
      <alignment horizontal="left" vertical="center"/>
    </xf>
    <xf numFmtId="0" fontId="30" fillId="0" borderId="0" xfId="0" applyFont="1" applyAlignment="1">
      <alignment horizontal="distributed" vertical="center" shrinkToFit="1"/>
    </xf>
    <xf numFmtId="0" fontId="30" fillId="0" borderId="0" xfId="0" applyFont="1" applyAlignment="1">
      <alignment vertical="center" shrinkToFit="1"/>
    </xf>
    <xf numFmtId="0" fontId="29" fillId="0" borderId="31" xfId="0" applyFont="1" applyBorder="1" applyAlignment="1">
      <alignment horizontal="center" vertical="center"/>
    </xf>
    <xf numFmtId="0" fontId="29" fillId="0" borderId="22" xfId="0" applyFont="1" applyBorder="1" applyAlignment="1">
      <alignment horizontal="center" vertical="center"/>
    </xf>
    <xf numFmtId="0" fontId="29" fillId="0" borderId="48" xfId="0" applyFont="1" applyBorder="1" applyAlignment="1">
      <alignment horizontal="center" vertical="center"/>
    </xf>
    <xf numFmtId="0" fontId="29" fillId="7" borderId="28" xfId="0" applyFont="1" applyFill="1" applyBorder="1"/>
    <xf numFmtId="0" fontId="29" fillId="0" borderId="12" xfId="0" applyFont="1" applyBorder="1" applyAlignment="1">
      <alignment horizontal="left" vertical="center" wrapText="1"/>
    </xf>
    <xf numFmtId="0" fontId="29" fillId="0" borderId="8" xfId="0" applyFont="1" applyBorder="1" applyAlignment="1">
      <alignment horizontal="left" vertical="center" wrapText="1"/>
    </xf>
    <xf numFmtId="0" fontId="29" fillId="7" borderId="32" xfId="0" applyFont="1" applyFill="1" applyBorder="1"/>
    <xf numFmtId="0" fontId="32" fillId="0" borderId="31" xfId="0" applyFont="1" applyBorder="1" applyAlignment="1">
      <alignment horizontal="center" vertical="center"/>
    </xf>
    <xf numFmtId="0" fontId="32" fillId="0" borderId="22" xfId="0" applyFont="1" applyBorder="1" applyAlignment="1">
      <alignment horizontal="center" vertical="center"/>
    </xf>
    <xf numFmtId="0" fontId="32" fillId="0" borderId="48" xfId="0" applyFont="1" applyBorder="1" applyAlignment="1">
      <alignment horizontal="center" vertical="center"/>
    </xf>
    <xf numFmtId="0" fontId="35" fillId="0" borderId="57" xfId="0" applyFont="1" applyBorder="1" applyAlignment="1">
      <alignment horizontal="center" vertical="center" wrapText="1" shrinkToFit="1"/>
    </xf>
    <xf numFmtId="0" fontId="0" fillId="0" borderId="58" xfId="0" applyBorder="1" applyAlignment="1">
      <alignment horizontal="center" vertical="center" wrapText="1" shrinkToFit="1"/>
    </xf>
    <xf numFmtId="0" fontId="0" fillId="0" borderId="31" xfId="0" applyBorder="1" applyAlignment="1">
      <alignment horizontal="center" vertical="center" shrinkToFit="1"/>
    </xf>
    <xf numFmtId="0" fontId="0" fillId="0" borderId="22" xfId="0" applyBorder="1" applyAlignment="1">
      <alignment horizontal="center" vertical="center" shrinkToFit="1"/>
    </xf>
    <xf numFmtId="0" fontId="0" fillId="0" borderId="48" xfId="0" applyBorder="1" applyAlignment="1">
      <alignment horizontal="center" vertical="center" shrinkToFit="1"/>
    </xf>
    <xf numFmtId="0" fontId="30" fillId="7" borderId="27" xfId="0" applyFont="1" applyFill="1" applyBorder="1" applyAlignment="1">
      <alignment horizontal="center" vertical="center" shrinkToFit="1"/>
    </xf>
    <xf numFmtId="0" fontId="0" fillId="7" borderId="21" xfId="0" applyFill="1" applyBorder="1" applyAlignment="1">
      <alignment horizontal="center" vertical="center" shrinkToFit="1"/>
    </xf>
    <xf numFmtId="0" fontId="0" fillId="7" borderId="31" xfId="0" applyFill="1" applyBorder="1" applyAlignment="1">
      <alignment horizontal="center" vertical="center" shrinkToFit="1"/>
    </xf>
    <xf numFmtId="0" fontId="0" fillId="7" borderId="22" xfId="0" applyFill="1" applyBorder="1" applyAlignment="1">
      <alignment horizontal="center" vertical="center" shrinkToFit="1"/>
    </xf>
    <xf numFmtId="0" fontId="33" fillId="2" borderId="21" xfId="0" applyFont="1" applyFill="1" applyBorder="1" applyAlignment="1">
      <alignment horizontal="center" vertical="center" shrinkToFit="1"/>
    </xf>
    <xf numFmtId="0" fontId="27" fillId="0" borderId="21" xfId="0" applyFont="1" applyBorder="1" applyAlignment="1">
      <alignment horizontal="center" vertical="center" shrinkToFit="1"/>
    </xf>
    <xf numFmtId="0" fontId="0" fillId="0" borderId="47" xfId="0" applyBorder="1" applyAlignment="1">
      <alignment horizontal="center" vertical="center" shrinkToFit="1"/>
    </xf>
    <xf numFmtId="0" fontId="35" fillId="11" borderId="0" xfId="0" applyFont="1" applyFill="1" applyAlignment="1">
      <alignment horizontal="right" shrinkToFit="1"/>
    </xf>
    <xf numFmtId="0" fontId="35" fillId="11" borderId="0" xfId="0" applyFont="1" applyFill="1" applyAlignment="1">
      <alignment shrinkToFit="1"/>
    </xf>
    <xf numFmtId="0" fontId="30" fillId="0" borderId="35" xfId="0" applyFont="1" applyBorder="1" applyAlignment="1">
      <alignment horizontal="center" vertical="center" wrapText="1" shrinkToFit="1"/>
    </xf>
    <xf numFmtId="0" fontId="27" fillId="0" borderId="47" xfId="0" applyFont="1" applyBorder="1" applyAlignment="1">
      <alignment horizontal="center" vertical="center" shrinkToFit="1"/>
    </xf>
    <xf numFmtId="0" fontId="0" fillId="0" borderId="21" xfId="0" applyBorder="1" applyAlignment="1">
      <alignment horizontal="center" vertical="center" shrinkToFit="1"/>
    </xf>
    <xf numFmtId="0" fontId="27" fillId="2" borderId="21" xfId="0" applyFont="1" applyFill="1" applyBorder="1" applyAlignment="1">
      <alignment horizontal="center" vertical="center" shrinkToFit="1"/>
    </xf>
    <xf numFmtId="0" fontId="0" fillId="0" borderId="21" xfId="0" applyBorder="1" applyAlignment="1">
      <alignment shrinkToFit="1"/>
    </xf>
    <xf numFmtId="0" fontId="0" fillId="0" borderId="38" xfId="0" applyBorder="1" applyAlignment="1">
      <alignment shrinkToFit="1"/>
    </xf>
    <xf numFmtId="0" fontId="0" fillId="0" borderId="0" xfId="0" applyAlignment="1">
      <alignment shrinkToFit="1"/>
    </xf>
    <xf numFmtId="0" fontId="0" fillId="2" borderId="60" xfId="0" applyFill="1" applyBorder="1" applyAlignment="1">
      <alignment horizontal="center"/>
    </xf>
    <xf numFmtId="0" fontId="0" fillId="2" borderId="57" xfId="0" applyFill="1" applyBorder="1" applyAlignment="1">
      <alignment horizontal="center"/>
    </xf>
    <xf numFmtId="0" fontId="0" fillId="2" borderId="58" xfId="0" applyFill="1" applyBorder="1" applyAlignment="1">
      <alignment horizontal="center"/>
    </xf>
    <xf numFmtId="0" fontId="0" fillId="0" borderId="31" xfId="0" applyBorder="1" applyAlignment="1">
      <alignment shrinkToFit="1"/>
    </xf>
    <xf numFmtId="0" fontId="0" fillId="0" borderId="22" xfId="0" applyBorder="1" applyAlignment="1">
      <alignment shrinkToFit="1"/>
    </xf>
    <xf numFmtId="0" fontId="0" fillId="0" borderId="59" xfId="0" applyBorder="1" applyAlignment="1">
      <alignment horizontal="center" vertical="center" wrapText="1" shrinkToFit="1"/>
    </xf>
    <xf numFmtId="0" fontId="33" fillId="2" borderId="33" xfId="0" applyFont="1" applyFill="1" applyBorder="1" applyAlignment="1">
      <alignment horizontal="center" vertical="center"/>
    </xf>
    <xf numFmtId="0" fontId="34" fillId="2" borderId="33" xfId="0" applyFont="1" applyFill="1" applyBorder="1" applyAlignment="1">
      <alignment horizontal="center" vertical="center"/>
    </xf>
    <xf numFmtId="0" fontId="30" fillId="0" borderId="33" xfId="0" applyFont="1" applyBorder="1" applyAlignment="1">
      <alignment horizontal="left" vertical="center" shrinkToFit="1"/>
    </xf>
    <xf numFmtId="0" fontId="10" fillId="0" borderId="34" xfId="0" applyFont="1" applyBorder="1" applyAlignment="1">
      <alignment horizontal="left" vertical="center" shrinkToFit="1"/>
    </xf>
    <xf numFmtId="0" fontId="71" fillId="7" borderId="41" xfId="0" applyFont="1" applyFill="1" applyBorder="1" applyAlignment="1">
      <alignment horizontal="center" vertical="center" wrapText="1"/>
    </xf>
    <xf numFmtId="0" fontId="56" fillId="7" borderId="28" xfId="0" applyFont="1" applyFill="1" applyBorder="1"/>
    <xf numFmtId="0" fontId="31" fillId="11" borderId="12" xfId="0" applyFont="1" applyFill="1" applyBorder="1" applyAlignment="1">
      <alignment horizontal="left" vertical="center" wrapText="1"/>
    </xf>
    <xf numFmtId="0" fontId="29" fillId="11" borderId="12" xfId="0" applyFont="1" applyFill="1" applyBorder="1" applyAlignment="1">
      <alignment horizontal="left" vertical="center" wrapText="1"/>
    </xf>
    <xf numFmtId="0" fontId="29" fillId="11" borderId="8" xfId="0" applyFont="1" applyFill="1" applyBorder="1" applyAlignment="1">
      <alignment horizontal="left" vertical="center" wrapText="1"/>
    </xf>
    <xf numFmtId="0" fontId="30" fillId="11" borderId="0" xfId="0" applyFont="1" applyFill="1" applyAlignment="1">
      <alignment horizontal="distributed" vertical="center" shrinkToFit="1"/>
    </xf>
    <xf numFmtId="0" fontId="30" fillId="11" borderId="0" xfId="0" applyFont="1" applyFill="1" applyAlignment="1">
      <alignment vertical="center" shrinkToFit="1"/>
    </xf>
    <xf numFmtId="0" fontId="15" fillId="2" borderId="43" xfId="0" applyFont="1" applyFill="1" applyBorder="1" applyAlignment="1">
      <alignment horizontal="left" vertical="center"/>
    </xf>
    <xf numFmtId="0" fontId="17" fillId="2" borderId="3" xfId="0" applyFont="1" applyFill="1" applyBorder="1" applyAlignment="1">
      <alignment horizontal="left" vertical="center"/>
    </xf>
    <xf numFmtId="0" fontId="17" fillId="2" borderId="44" xfId="0" applyFont="1" applyFill="1" applyBorder="1" applyAlignment="1">
      <alignment horizontal="left" vertical="center"/>
    </xf>
    <xf numFmtId="0" fontId="35" fillId="0" borderId="33" xfId="0" applyFont="1" applyBorder="1" applyAlignment="1">
      <alignment horizontal="center" vertical="center" shrinkToFit="1"/>
    </xf>
    <xf numFmtId="0" fontId="35" fillId="0" borderId="34" xfId="0" applyFont="1" applyBorder="1" applyAlignment="1">
      <alignment horizontal="center" vertical="center" shrinkToFit="1"/>
    </xf>
    <xf numFmtId="0" fontId="30" fillId="7" borderId="49" xfId="0" applyFont="1" applyFill="1" applyBorder="1" applyAlignment="1">
      <alignment horizontal="right" vertical="center"/>
    </xf>
    <xf numFmtId="0" fontId="10" fillId="7" borderId="33" xfId="0" applyFont="1" applyFill="1" applyBorder="1" applyAlignment="1">
      <alignment horizontal="right" vertical="center"/>
    </xf>
    <xf numFmtId="0" fontId="10" fillId="0" borderId="33" xfId="0" applyFont="1" applyBorder="1" applyAlignment="1">
      <alignment horizontal="left" vertical="center" shrinkToFit="1"/>
    </xf>
    <xf numFmtId="0" fontId="30" fillId="7" borderId="33" xfId="0" applyFont="1" applyFill="1" applyBorder="1" applyAlignment="1">
      <alignment horizontal="right" vertical="center"/>
    </xf>
    <xf numFmtId="0" fontId="35" fillId="2" borderId="35" xfId="0" applyFont="1" applyFill="1" applyBorder="1" applyAlignment="1">
      <alignment shrinkToFit="1"/>
    </xf>
    <xf numFmtId="0" fontId="0" fillId="2" borderId="36" xfId="0" applyFill="1" applyBorder="1" applyAlignment="1">
      <alignment shrinkToFit="1"/>
    </xf>
    <xf numFmtId="0" fontId="0" fillId="2" borderId="37" xfId="0" applyFill="1" applyBorder="1" applyAlignment="1">
      <alignment shrinkToFit="1"/>
    </xf>
    <xf numFmtId="0" fontId="35" fillId="2" borderId="35" xfId="0" applyFont="1" applyFill="1" applyBorder="1" applyAlignment="1">
      <alignment horizontal="center" vertical="center" shrinkToFit="1"/>
    </xf>
    <xf numFmtId="0" fontId="35" fillId="0" borderId="36" xfId="0" applyFont="1" applyBorder="1" applyAlignment="1">
      <alignment shrinkToFit="1"/>
    </xf>
    <xf numFmtId="0" fontId="38" fillId="0" borderId="36" xfId="0" applyFont="1" applyBorder="1" applyAlignment="1">
      <alignment horizontal="left" vertical="center" shrinkToFit="1"/>
    </xf>
    <xf numFmtId="0" fontId="15" fillId="2" borderId="40" xfId="0" applyFont="1" applyFill="1" applyBorder="1" applyAlignment="1">
      <alignment horizontal="left" vertical="center" wrapText="1" shrinkToFit="1"/>
    </xf>
    <xf numFmtId="0" fontId="17" fillId="2" borderId="29" xfId="0" applyFont="1" applyFill="1" applyBorder="1" applyAlignment="1">
      <alignment horizontal="left" vertical="center" wrapText="1" shrinkToFit="1"/>
    </xf>
    <xf numFmtId="0" fontId="17" fillId="2" borderId="30" xfId="0" applyFont="1" applyFill="1" applyBorder="1" applyAlignment="1">
      <alignment horizontal="left" vertical="center" wrapText="1" shrinkToFit="1"/>
    </xf>
    <xf numFmtId="0" fontId="0" fillId="0" borderId="33" xfId="0" applyBorder="1" applyAlignment="1">
      <alignment vertical="center"/>
    </xf>
    <xf numFmtId="0" fontId="0" fillId="0" borderId="34" xfId="0" applyBorder="1" applyAlignment="1">
      <alignment vertical="center"/>
    </xf>
    <xf numFmtId="0" fontId="33" fillId="0" borderId="22" xfId="0" applyFont="1" applyBorder="1" applyAlignment="1">
      <alignment horizontal="center" vertical="center" shrinkToFit="1"/>
    </xf>
    <xf numFmtId="0" fontId="30" fillId="2" borderId="36" xfId="0" applyFont="1" applyFill="1" applyBorder="1" applyAlignment="1">
      <alignment horizontal="center" vertical="center" shrinkToFit="1"/>
    </xf>
    <xf numFmtId="0" fontId="35" fillId="0" borderId="37" xfId="0" applyFont="1" applyBorder="1" applyAlignment="1">
      <alignment shrinkToFit="1"/>
    </xf>
    <xf numFmtId="0" fontId="35" fillId="2" borderId="36" xfId="0" applyFont="1" applyFill="1" applyBorder="1" applyAlignment="1">
      <alignment shrinkToFit="1"/>
    </xf>
    <xf numFmtId="0" fontId="0" fillId="0" borderId="37" xfId="0" applyBorder="1" applyAlignment="1">
      <alignment horizontal="center" shrinkToFit="1"/>
    </xf>
    <xf numFmtId="0" fontId="35" fillId="0" borderId="38" xfId="0" applyFont="1" applyBorder="1" applyAlignment="1">
      <alignment horizontal="center" vertical="center" shrinkToFit="1"/>
    </xf>
    <xf numFmtId="0" fontId="35" fillId="0" borderId="0" xfId="0" applyFont="1" applyAlignment="1">
      <alignment horizontal="center" vertical="center" shrinkToFit="1"/>
    </xf>
    <xf numFmtId="0" fontId="35" fillId="0" borderId="46" xfId="0" applyFont="1" applyBorder="1" applyAlignment="1">
      <alignment horizontal="center" vertical="center" shrinkToFit="1"/>
    </xf>
    <xf numFmtId="0" fontId="0" fillId="0" borderId="29" xfId="0" applyBorder="1"/>
    <xf numFmtId="0" fontId="0" fillId="0" borderId="30" xfId="0" applyBorder="1"/>
    <xf numFmtId="0" fontId="31" fillId="0" borderId="38" xfId="1" applyFont="1" applyBorder="1" applyAlignment="1">
      <alignment horizontal="left" vertical="center"/>
    </xf>
    <xf numFmtId="0" fontId="31" fillId="0" borderId="0" xfId="1" applyFont="1" applyAlignment="1">
      <alignment horizontal="left" vertical="center"/>
    </xf>
    <xf numFmtId="0" fontId="15" fillId="2" borderId="49" xfId="0" applyFont="1" applyFill="1" applyBorder="1" applyAlignment="1">
      <alignment horizontal="left" vertical="center" shrinkToFit="1"/>
    </xf>
    <xf numFmtId="0" fontId="0" fillId="0" borderId="33" xfId="0" applyBorder="1" applyAlignment="1">
      <alignment horizontal="left" vertical="center" shrinkToFit="1"/>
    </xf>
    <xf numFmtId="0" fontId="8" fillId="0" borderId="36" xfId="0" applyFont="1" applyBorder="1" applyAlignment="1">
      <alignment vertical="center" shrinkToFit="1"/>
    </xf>
    <xf numFmtId="0" fontId="32" fillId="0" borderId="0" xfId="0" applyFont="1" applyAlignment="1">
      <alignment horizontal="center" vertical="center"/>
    </xf>
    <xf numFmtId="0" fontId="35" fillId="0" borderId="38" xfId="0" applyFont="1" applyBorder="1" applyAlignment="1">
      <alignment horizontal="center" vertical="center"/>
    </xf>
    <xf numFmtId="0" fontId="35" fillId="0" borderId="0" xfId="0" applyFont="1" applyAlignment="1">
      <alignment horizontal="center" vertical="center"/>
    </xf>
    <xf numFmtId="0" fontId="35" fillId="0" borderId="46" xfId="0" applyFont="1" applyBorder="1" applyAlignment="1">
      <alignment horizontal="center" vertical="center"/>
    </xf>
    <xf numFmtId="0" fontId="70" fillId="0" borderId="0" xfId="0" applyFont="1" applyAlignment="1">
      <alignment horizontal="left" vertical="top" wrapText="1"/>
    </xf>
    <xf numFmtId="0" fontId="37" fillId="0" borderId="35" xfId="0" applyFont="1" applyBorder="1" applyAlignment="1">
      <alignment horizontal="center" vertical="center" shrinkToFit="1"/>
    </xf>
    <xf numFmtId="0" fontId="34" fillId="2" borderId="35" xfId="0" applyFont="1" applyFill="1" applyBorder="1" applyAlignment="1">
      <alignment horizontal="center" vertical="center" shrinkToFit="1"/>
    </xf>
    <xf numFmtId="0" fontId="0" fillId="2" borderId="37" xfId="0" applyFill="1" applyBorder="1" applyAlignment="1">
      <alignment horizontal="center" vertical="center" shrinkToFit="1"/>
    </xf>
    <xf numFmtId="0" fontId="31" fillId="0" borderId="2" xfId="0" applyFont="1" applyBorder="1" applyAlignment="1">
      <alignment horizontal="center" vertical="center"/>
    </xf>
    <xf numFmtId="0" fontId="0" fillId="0" borderId="3" xfId="0" applyBorder="1" applyAlignment="1">
      <alignment vertical="center"/>
    </xf>
    <xf numFmtId="0" fontId="0" fillId="0" borderId="44" xfId="0" applyBorder="1" applyAlignment="1">
      <alignment vertical="center"/>
    </xf>
    <xf numFmtId="0" fontId="33" fillId="2" borderId="35" xfId="0" applyFont="1" applyFill="1" applyBorder="1" applyAlignment="1">
      <alignment horizontal="center" vertical="center" shrinkToFit="1"/>
    </xf>
    <xf numFmtId="0" fontId="33" fillId="0" borderId="36" xfId="0" applyFont="1" applyBorder="1" applyAlignment="1">
      <alignment horizontal="center" vertical="center" shrinkToFit="1"/>
    </xf>
    <xf numFmtId="0" fontId="31" fillId="7" borderId="4" xfId="0" applyFont="1" applyFill="1" applyBorder="1" applyAlignment="1">
      <alignment horizontal="center" vertical="center" wrapText="1"/>
    </xf>
    <xf numFmtId="0" fontId="30" fillId="0" borderId="0" xfId="0" applyFont="1" applyAlignment="1">
      <alignment horizontal="center" vertical="center" shrinkToFit="1"/>
    </xf>
    <xf numFmtId="0" fontId="30" fillId="0" borderId="0" xfId="0" applyFont="1" applyAlignment="1">
      <alignment horizontal="left" vertical="center" wrapText="1"/>
    </xf>
    <xf numFmtId="0" fontId="30" fillId="0" borderId="27" xfId="0" applyFont="1" applyBorder="1" applyAlignment="1">
      <alignment horizontal="center" vertical="center" wrapText="1"/>
    </xf>
    <xf numFmtId="0" fontId="30" fillId="0" borderId="38" xfId="0" applyFont="1" applyBorder="1" applyAlignment="1">
      <alignment horizontal="center" vertical="center" wrapText="1"/>
    </xf>
    <xf numFmtId="0" fontId="30" fillId="11" borderId="21" xfId="0" applyFont="1" applyFill="1" applyBorder="1" applyAlignment="1">
      <alignment horizontal="distributed" vertical="center" shrinkToFit="1"/>
    </xf>
    <xf numFmtId="0" fontId="30" fillId="11" borderId="21" xfId="0" applyFont="1" applyFill="1" applyBorder="1" applyAlignment="1">
      <alignment vertical="center" shrinkToFit="1"/>
    </xf>
    <xf numFmtId="0" fontId="17" fillId="11" borderId="0" xfId="0" applyFont="1" applyFill="1" applyAlignment="1">
      <alignment vertical="center" shrinkToFit="1"/>
    </xf>
    <xf numFmtId="0" fontId="30" fillId="11" borderId="0" xfId="0" applyFont="1" applyFill="1" applyAlignment="1">
      <alignment horizontal="left" vertical="center" wrapText="1"/>
    </xf>
    <xf numFmtId="0" fontId="17" fillId="11" borderId="0" xfId="0" applyFont="1" applyFill="1" applyAlignment="1">
      <alignment horizontal="left" vertical="center" wrapText="1"/>
    </xf>
    <xf numFmtId="0" fontId="31" fillId="7" borderId="43" xfId="0" applyFont="1" applyFill="1" applyBorder="1" applyAlignment="1">
      <alignment horizontal="center" vertical="center" wrapText="1"/>
    </xf>
    <xf numFmtId="0" fontId="31" fillId="7" borderId="3" xfId="0" applyFont="1" applyFill="1" applyBorder="1" applyAlignment="1">
      <alignment horizontal="center" vertical="center" wrapText="1"/>
    </xf>
    <xf numFmtId="0" fontId="31" fillId="0" borderId="28" xfId="0" applyFont="1" applyBorder="1" applyAlignment="1">
      <alignment horizontal="center" vertical="center"/>
    </xf>
    <xf numFmtId="0" fontId="31" fillId="0" borderId="64" xfId="0" applyFont="1" applyBorder="1" applyAlignment="1">
      <alignment horizontal="center" vertical="center"/>
    </xf>
    <xf numFmtId="0" fontId="31" fillId="11" borderId="0" xfId="0" applyFont="1" applyFill="1" applyAlignment="1">
      <alignment horizontal="left" vertical="center" wrapText="1"/>
    </xf>
    <xf numFmtId="0" fontId="30" fillId="0" borderId="21" xfId="0" applyFont="1" applyBorder="1" applyAlignment="1">
      <alignment horizontal="distributed" vertical="center" shrinkToFit="1"/>
    </xf>
    <xf numFmtId="0" fontId="30" fillId="0" borderId="21" xfId="0" applyFont="1" applyBorder="1" applyAlignment="1">
      <alignment vertical="center" shrinkToFit="1"/>
    </xf>
    <xf numFmtId="0" fontId="17" fillId="0" borderId="0" xfId="0" applyFont="1" applyAlignment="1">
      <alignment vertical="center" shrinkToFit="1"/>
    </xf>
    <xf numFmtId="0" fontId="17" fillId="0" borderId="0" xfId="0" applyFont="1" applyAlignment="1">
      <alignment horizontal="left" vertical="center" wrapText="1"/>
    </xf>
    <xf numFmtId="0" fontId="30" fillId="0" borderId="0" xfId="0" applyFont="1" applyAlignment="1">
      <alignment horizontal="right" shrinkToFit="1"/>
    </xf>
    <xf numFmtId="0" fontId="30" fillId="0" borderId="27" xfId="0" applyFont="1" applyBorder="1" applyAlignment="1">
      <alignment horizontal="center" vertical="center" wrapText="1" shrinkToFit="1"/>
    </xf>
    <xf numFmtId="0" fontId="30" fillId="0" borderId="31" xfId="0" applyFont="1" applyBorder="1" applyAlignment="1">
      <alignment horizontal="center" vertical="center" shrinkToFit="1"/>
    </xf>
    <xf numFmtId="0" fontId="30" fillId="0" borderId="22" xfId="0" applyFont="1" applyBorder="1" applyAlignment="1">
      <alignment horizontal="center" vertical="center" shrinkToFit="1"/>
    </xf>
    <xf numFmtId="0" fontId="30" fillId="0" borderId="48" xfId="0" applyFont="1" applyBorder="1" applyAlignment="1">
      <alignment horizontal="center" vertical="center" shrinkToFit="1"/>
    </xf>
    <xf numFmtId="0" fontId="31" fillId="0" borderId="1" xfId="0" applyFont="1" applyBorder="1" applyAlignment="1">
      <alignment horizontal="center" vertical="center"/>
    </xf>
    <xf numFmtId="0" fontId="31" fillId="0" borderId="65" xfId="0" applyFont="1" applyBorder="1" applyAlignment="1">
      <alignment horizontal="center" vertical="center"/>
    </xf>
    <xf numFmtId="0" fontId="31" fillId="0" borderId="32" xfId="0" applyFont="1" applyBorder="1" applyAlignment="1">
      <alignment horizontal="center" vertical="center"/>
    </xf>
    <xf numFmtId="0" fontId="31" fillId="0" borderId="66" xfId="0" applyFont="1" applyBorder="1" applyAlignment="1">
      <alignment horizontal="center" vertical="center"/>
    </xf>
    <xf numFmtId="0" fontId="70" fillId="0" borderId="27" xfId="0" applyFont="1" applyBorder="1" applyAlignment="1">
      <alignment horizontal="center" vertical="center" wrapText="1"/>
    </xf>
    <xf numFmtId="0" fontId="70" fillId="0" borderId="21" xfId="0" applyFont="1" applyBorder="1" applyAlignment="1">
      <alignment horizontal="center" vertical="center"/>
    </xf>
    <xf numFmtId="0" fontId="70" fillId="0" borderId="47" xfId="0" applyFont="1" applyBorder="1" applyAlignment="1">
      <alignment horizontal="center" vertical="center"/>
    </xf>
    <xf numFmtId="0" fontId="56" fillId="0" borderId="31" xfId="0" applyFont="1" applyBorder="1" applyAlignment="1">
      <alignment horizontal="center" vertical="center"/>
    </xf>
    <xf numFmtId="0" fontId="56" fillId="0" borderId="22" xfId="0" applyFont="1" applyBorder="1" applyAlignment="1">
      <alignment horizontal="center" vertical="center"/>
    </xf>
    <xf numFmtId="0" fontId="56" fillId="0" borderId="48" xfId="0" applyFont="1" applyBorder="1" applyAlignment="1">
      <alignment horizontal="center" vertical="center"/>
    </xf>
    <xf numFmtId="0" fontId="71" fillId="7" borderId="51" xfId="0" applyFont="1" applyFill="1" applyBorder="1" applyAlignment="1">
      <alignment horizontal="center" vertical="center" wrapText="1"/>
    </xf>
    <xf numFmtId="0" fontId="56" fillId="7" borderId="32" xfId="0" applyFont="1" applyFill="1" applyBorder="1"/>
    <xf numFmtId="0" fontId="71" fillId="0" borderId="12" xfId="0" applyFont="1" applyBorder="1" applyAlignment="1">
      <alignment horizontal="left" vertical="center" wrapText="1"/>
    </xf>
    <xf numFmtId="0" fontId="56" fillId="0" borderId="12" xfId="0" applyFont="1" applyBorder="1" applyAlignment="1">
      <alignment horizontal="left" vertical="center" wrapText="1"/>
    </xf>
    <xf numFmtId="0" fontId="56" fillId="0" borderId="8" xfId="0" applyFont="1" applyBorder="1" applyAlignment="1">
      <alignment horizontal="left" vertical="center" wrapText="1"/>
    </xf>
    <xf numFmtId="0" fontId="70" fillId="0" borderId="21" xfId="0" applyFont="1" applyBorder="1" applyAlignment="1">
      <alignment horizontal="center" vertical="center" shrinkToFit="1"/>
    </xf>
    <xf numFmtId="0" fontId="70" fillId="0" borderId="0" xfId="0" applyFont="1" applyAlignment="1">
      <alignment horizontal="center" vertical="center" shrinkToFit="1"/>
    </xf>
    <xf numFmtId="0" fontId="30" fillId="0" borderId="0" xfId="1" applyFont="1" applyAlignment="1">
      <alignment horizontal="left" vertical="center" wrapText="1"/>
    </xf>
    <xf numFmtId="0" fontId="31" fillId="0" borderId="38" xfId="1" applyFont="1" applyBorder="1" applyAlignment="1">
      <alignment horizontal="left" vertical="center" wrapText="1"/>
    </xf>
    <xf numFmtId="0" fontId="31" fillId="0" borderId="0" xfId="1" applyFont="1" applyAlignment="1">
      <alignment horizontal="left" vertical="center" wrapText="1"/>
    </xf>
    <xf numFmtId="0" fontId="76" fillId="6" borderId="0" xfId="0" applyFont="1" applyFill="1" applyAlignment="1">
      <alignment horizontal="center"/>
    </xf>
    <xf numFmtId="0" fontId="30" fillId="0" borderId="27" xfId="1" applyFont="1" applyBorder="1" applyAlignment="1">
      <alignment horizontal="center" vertical="center" wrapText="1" shrinkToFit="1"/>
    </xf>
    <xf numFmtId="0" fontId="30" fillId="0" borderId="21" xfId="1" applyFont="1" applyBorder="1" applyAlignment="1">
      <alignment horizontal="center" vertical="center" shrinkToFit="1"/>
    </xf>
    <xf numFmtId="0" fontId="30" fillId="0" borderId="47" xfId="1" applyFont="1" applyBorder="1" applyAlignment="1">
      <alignment horizontal="center" vertical="center" shrinkToFit="1"/>
    </xf>
    <xf numFmtId="0" fontId="30" fillId="0" borderId="31" xfId="1" applyFont="1" applyBorder="1" applyAlignment="1">
      <alignment horizontal="center" vertical="center" shrinkToFit="1"/>
    </xf>
    <xf numFmtId="0" fontId="30" fillId="0" borderId="22" xfId="1" applyFont="1" applyBorder="1" applyAlignment="1">
      <alignment horizontal="center" vertical="center" shrinkToFit="1"/>
    </xf>
    <xf numFmtId="0" fontId="30" fillId="0" borderId="48" xfId="1" applyFont="1" applyBorder="1" applyAlignment="1">
      <alignment horizontal="center" vertical="center" shrinkToFit="1"/>
    </xf>
    <xf numFmtId="0" fontId="31" fillId="7" borderId="54" xfId="1" applyFont="1" applyFill="1" applyBorder="1" applyAlignment="1">
      <alignment horizontal="center" vertical="center" wrapText="1"/>
    </xf>
    <xf numFmtId="0" fontId="29" fillId="7" borderId="28" xfId="1" applyFont="1" applyFill="1" applyBorder="1"/>
    <xf numFmtId="0" fontId="31" fillId="7" borderId="55" xfId="1" applyFont="1" applyFill="1" applyBorder="1" applyAlignment="1">
      <alignment horizontal="center" vertical="center" wrapText="1"/>
    </xf>
    <xf numFmtId="0" fontId="29" fillId="7" borderId="32" xfId="1" applyFont="1" applyFill="1" applyBorder="1"/>
    <xf numFmtId="0" fontId="30" fillId="0" borderId="21" xfId="1" applyFont="1" applyBorder="1" applyAlignment="1">
      <alignment horizontal="distributed" vertical="center" shrinkToFit="1"/>
    </xf>
    <xf numFmtId="0" fontId="30" fillId="0" borderId="21" xfId="1" applyFont="1" applyBorder="1" applyAlignment="1">
      <alignment vertical="center" shrinkToFit="1"/>
    </xf>
    <xf numFmtId="0" fontId="17" fillId="0" borderId="0" xfId="1" applyFont="1" applyAlignment="1">
      <alignment vertical="center" shrinkToFit="1"/>
    </xf>
    <xf numFmtId="0" fontId="31" fillId="0" borderId="12" xfId="1" applyFont="1" applyBorder="1" applyAlignment="1">
      <alignment horizontal="left" vertical="center" wrapText="1"/>
    </xf>
    <xf numFmtId="0" fontId="29" fillId="0" borderId="12" xfId="1" applyFont="1" applyBorder="1" applyAlignment="1">
      <alignment horizontal="left" vertical="center" wrapText="1"/>
    </xf>
    <xf numFmtId="0" fontId="29" fillId="0" borderId="8" xfId="1" applyFont="1" applyBorder="1" applyAlignment="1">
      <alignment horizontal="left" vertical="center" wrapText="1"/>
    </xf>
  </cellXfs>
  <cellStyles count="2">
    <cellStyle name="標準" xfId="0" builtinId="0"/>
    <cellStyle name="標準 2" xfId="1" xr:uid="{00000000-0005-0000-0000-000001000000}"/>
  </cellStyles>
  <dxfs count="114">
    <dxf>
      <font>
        <color auto="1"/>
      </font>
      <fill>
        <patternFill>
          <bgColor theme="0" tint="-0.499984740745262"/>
        </patternFill>
      </fill>
    </dxf>
    <dxf>
      <font>
        <color auto="1"/>
      </font>
      <fill>
        <patternFill>
          <bgColor theme="0" tint="-0.499984740745262"/>
        </patternFill>
      </fill>
    </dxf>
    <dxf>
      <font>
        <color auto="1"/>
      </font>
      <fill>
        <patternFill>
          <bgColor theme="0" tint="-0.499984740745262"/>
        </patternFill>
      </fill>
    </dxf>
    <dxf>
      <font>
        <color theme="1"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14996795556505021"/>
      </font>
      <fill>
        <patternFill>
          <bgColor theme="0" tint="-0.14996795556505021"/>
        </patternFill>
      </fill>
    </dxf>
    <dxf>
      <font>
        <color theme="0" tint="-0.34998626667073579"/>
      </font>
    </dxf>
    <dxf>
      <fill>
        <patternFill>
          <bgColor theme="0"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ont>
        <color auto="1"/>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theme="1" tint="0.499984740745262"/>
        </patternFill>
      </fill>
    </dxf>
    <dxf>
      <fill>
        <patternFill>
          <bgColor rgb="FFCCFFFF"/>
        </patternFill>
      </fill>
    </dxf>
    <dxf>
      <fill>
        <patternFill>
          <bgColor rgb="FFCCFFFF"/>
        </patternFill>
      </fill>
    </dxf>
    <dxf>
      <fill>
        <patternFill>
          <bgColor theme="0" tint="-0.499984740745262"/>
        </patternFill>
      </fill>
    </dxf>
    <dxf>
      <fill>
        <patternFill>
          <bgColor rgb="FFCCFFFF"/>
        </patternFill>
      </fill>
    </dxf>
    <dxf>
      <fill>
        <patternFill patternType="solid">
          <bgColor rgb="FFCCFFFF"/>
        </patternFill>
      </fill>
    </dxf>
    <dxf>
      <fill>
        <patternFill>
          <bgColor rgb="FFCCFFFF"/>
        </patternFill>
      </fill>
    </dxf>
    <dxf>
      <fill>
        <patternFill>
          <bgColor rgb="FFCCFFFF"/>
        </patternFill>
      </fill>
    </dxf>
    <dxf>
      <fill>
        <patternFill>
          <bgColor theme="0" tint="-0.499984740745262"/>
        </patternFill>
      </fill>
    </dxf>
    <dxf>
      <fill>
        <patternFill>
          <bgColor rgb="FFCCFFFF"/>
        </patternFill>
      </fill>
    </dxf>
    <dxf>
      <fill>
        <patternFill>
          <bgColor theme="0" tint="-0.499984740745262"/>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patternType="solid">
          <bgColor rgb="FFCCFFFF"/>
        </patternFill>
      </fill>
    </dxf>
    <dxf>
      <fill>
        <patternFill patternType="solid">
          <bgColor theme="0"/>
        </patternFill>
      </fill>
    </dxf>
  </dxfs>
  <tableStyles count="0" defaultTableStyle="TableStyleMedium2" defaultPivotStyle="PivotStyleLight16"/>
  <colors>
    <mruColors>
      <color rgb="FFFFFF99"/>
      <color rgb="FFCCFFFF"/>
      <color rgb="FFCCFFCC"/>
      <color rgb="FF66FFFF"/>
      <color rgb="FF99FF99"/>
      <color rgb="FFCC00CC"/>
      <color rgb="FFFF6600"/>
      <color rgb="FF008000"/>
      <color rgb="FFCC00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5.emf"/></Relationships>
</file>

<file path=xl/drawings/_rels/drawing8.xml.rels><?xml version="1.0" encoding="UTF-8" standalone="yes"?>
<Relationships xmlns="http://schemas.openxmlformats.org/package/2006/relationships"><Relationship Id="rId1" Type="http://schemas.openxmlformats.org/officeDocument/2006/relationships/image" Target="../media/image7.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xdr:from>
      <xdr:col>1</xdr:col>
      <xdr:colOff>6742</xdr:colOff>
      <xdr:row>0</xdr:row>
      <xdr:rowOff>85190</xdr:rowOff>
    </xdr:from>
    <xdr:to>
      <xdr:col>8</xdr:col>
      <xdr:colOff>1140217</xdr:colOff>
      <xdr:row>6</xdr:row>
      <xdr:rowOff>133778</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691686" y="85190"/>
          <a:ext cx="7479907" cy="1397071"/>
        </a:xfrm>
        <a:prstGeom prst="foldedCorner">
          <a:avLst/>
        </a:prstGeom>
        <a:solidFill>
          <a:schemeClr val="bg1"/>
        </a:solid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b="1">
              <a:solidFill>
                <a:sysClr val="windowText" lastClr="000000"/>
              </a:solidFill>
            </a:rPr>
            <a:t>①発注情報の表に、所属長名、工事番号、工事名を入力してください。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②落札者決定基準の選択項目は、評価対象の有無を「○」又は「－」を選択してください。</a:t>
          </a:r>
          <a:endParaRPr kumimoji="1" lang="en-US" altLang="ja-JP" sz="1100" b="1">
            <a:solidFill>
              <a:sysClr val="windowText" lastClr="000000"/>
            </a:solidFill>
          </a:endParaRPr>
        </a:p>
        <a:p>
          <a:pPr algn="l"/>
          <a:r>
            <a:rPr kumimoji="1" lang="ja-JP" altLang="en-US" sz="1100" b="1">
              <a:solidFill>
                <a:sysClr val="windowText" lastClr="000000"/>
              </a:solidFill>
            </a:rPr>
            <a:t>　○：評価対象、－：評価対象外</a:t>
          </a:r>
          <a:endParaRPr kumimoji="1" lang="en-US" altLang="ja-JP" sz="1100" b="1">
            <a:solidFill>
              <a:sysClr val="windowText" lastClr="000000"/>
            </a:solidFill>
          </a:endParaRPr>
        </a:p>
        <a:p>
          <a:pPr algn="l"/>
          <a:r>
            <a:rPr kumimoji="1" lang="ja-JP" altLang="en-US" sz="1100" b="1">
              <a:solidFill>
                <a:sysClr val="windowText" lastClr="000000"/>
              </a:solidFill>
            </a:rPr>
            <a:t>③落札者決定基準の配点を選択できる項目は、配点の欄も点数を選択してください。</a:t>
          </a:r>
          <a:endParaRPr kumimoji="1" lang="en-US" altLang="ja-JP" sz="1100" b="1">
            <a:solidFill>
              <a:sysClr val="windowText" lastClr="000000"/>
            </a:solidFill>
          </a:endParaRPr>
        </a:p>
        <a:p>
          <a:pPr algn="ctr"/>
          <a:endParaRPr kumimoji="1" lang="en-US" altLang="ja-JP" sz="11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116205</xdr:colOff>
      <xdr:row>5</xdr:row>
      <xdr:rowOff>118110</xdr:rowOff>
    </xdr:from>
    <xdr:to>
      <xdr:col>13</xdr:col>
      <xdr:colOff>182880</xdr:colOff>
      <xdr:row>18</xdr:row>
      <xdr:rowOff>310516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0037445" y="1261110"/>
          <a:ext cx="2809875" cy="2661286"/>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CC"/>
              </a:solidFill>
            </a:rPr>
            <a:t>■</a:t>
          </a:r>
          <a:r>
            <a:rPr kumimoji="1" lang="ja-JP" altLang="en-US" sz="1100" b="1"/>
            <a:t>に入力してください。</a:t>
          </a:r>
          <a:endParaRPr kumimoji="1" lang="en-US" altLang="ja-JP" sz="1100" b="1"/>
        </a:p>
        <a:p>
          <a:r>
            <a:rPr kumimoji="1" lang="ja-JP" altLang="ja-JP" sz="1100" b="1" i="0" baseline="0">
              <a:solidFill>
                <a:schemeClr val="dk1"/>
              </a:solidFill>
              <a:effectLst/>
              <a:latin typeface="+mn-lt"/>
              <a:ea typeface="+mn-ea"/>
              <a:cs typeface="+mn-cs"/>
            </a:rPr>
            <a:t>・黄色のセル</a:t>
          </a:r>
          <a:r>
            <a:rPr kumimoji="1" lang="ja-JP" altLang="ja-JP" sz="1100" b="1" i="0" baseline="0">
              <a:solidFill>
                <a:srgbClr val="CCFFFF"/>
              </a:solidFill>
              <a:effectLst/>
              <a:latin typeface="+mn-lt"/>
              <a:ea typeface="+mn-ea"/>
              <a:cs typeface="+mn-cs"/>
            </a:rPr>
            <a:t>■</a:t>
          </a:r>
          <a:r>
            <a:rPr kumimoji="1" lang="ja-JP" altLang="ja-JP" sz="1100" b="1" i="0" baseline="0">
              <a:solidFill>
                <a:schemeClr val="dk1"/>
              </a:solidFill>
              <a:effectLst/>
              <a:latin typeface="+mn-lt"/>
              <a:ea typeface="+mn-ea"/>
              <a:cs typeface="+mn-cs"/>
            </a:rPr>
            <a:t>はﾌﾟﾙﾀﾞｳﾝより選択してください</a:t>
          </a:r>
          <a:endParaRPr kumimoji="1" lang="en-US" altLang="ja-JP" sz="1100" b="1"/>
        </a:p>
        <a:p>
          <a:r>
            <a:rPr kumimoji="1" lang="ja-JP" altLang="en-US" sz="1100" b="1"/>
            <a:t>・印刷範囲は、設定済です。</a:t>
          </a:r>
          <a:endParaRPr kumimoji="1" lang="en-US" altLang="ja-JP" sz="1100" b="1"/>
        </a:p>
        <a:p>
          <a:r>
            <a:rPr kumimoji="1" lang="ja-JP" altLang="en-US" sz="1100" b="1"/>
            <a:t>・印刷後は、入力した内容が記載されて</a:t>
          </a:r>
          <a:endParaRPr kumimoji="1" lang="en-US" altLang="ja-JP" sz="1100" b="1"/>
        </a:p>
        <a:p>
          <a:r>
            <a:rPr kumimoji="1" lang="ja-JP" altLang="en-US" sz="1100" b="1"/>
            <a:t>いるか確認の上、提出してください。</a:t>
          </a:r>
          <a:endParaRPr kumimoji="1" lang="en-US" altLang="ja-JP" sz="1100" b="1"/>
        </a:p>
        <a:p>
          <a:endParaRPr kumimoji="1" lang="en-US" altLang="ja-JP" sz="1100" b="1"/>
        </a:p>
        <a:p>
          <a:r>
            <a:rPr kumimoji="1" lang="ja-JP" altLang="en-US" sz="1100" b="1"/>
            <a:t>・</a:t>
          </a:r>
          <a:r>
            <a:rPr kumimoji="1" lang="ja-JP" altLang="en-US" sz="1100" b="1" u="sng"/>
            <a:t>「入力の仕方がよくわからない」「うまく入力できない」</a:t>
          </a:r>
          <a:r>
            <a:rPr kumimoji="1" lang="ja-JP" altLang="en-US" sz="1100" b="1"/>
            <a:t>場合は、印刷した様式に、直接、手書きで記載してください。</a:t>
          </a:r>
          <a:endParaRPr kumimoji="1" lang="en-US" altLang="ja-JP" sz="1100" b="1"/>
        </a:p>
        <a:p>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251053</xdr:colOff>
          <xdr:row>20</xdr:row>
          <xdr:rowOff>293840</xdr:rowOff>
        </xdr:from>
        <xdr:to>
          <xdr:col>36</xdr:col>
          <xdr:colOff>486703</xdr:colOff>
          <xdr:row>64</xdr:row>
          <xdr:rowOff>98653</xdr:rowOff>
        </xdr:to>
        <xdr:pic>
          <xdr:nvPicPr>
            <xdr:cNvPr id="3" name="図 2">
              <a:extLst>
                <a:ext uri="{FF2B5EF4-FFF2-40B4-BE49-F238E27FC236}">
                  <a16:creationId xmlns:a16="http://schemas.microsoft.com/office/drawing/2014/main" id="{333CF2BB-E9F4-4113-F10C-5E2FA347F6D0}"/>
                </a:ext>
              </a:extLst>
            </xdr:cNvPr>
            <xdr:cNvPicPr>
              <a:picLocks noChangeAspect="1" noChangeArrowheads="1"/>
              <a:extLst>
                <a:ext uri="{84589F7E-364E-4C9E-8A38-B11213B215E9}">
                  <a14:cameraTool cellRange="$B$2:$V$43" spid="_x0000_s9246"/>
                </a:ext>
              </a:extLst>
            </xdr:cNvPicPr>
          </xdr:nvPicPr>
          <xdr:blipFill>
            <a:blip xmlns:r="http://schemas.openxmlformats.org/officeDocument/2006/relationships" r:embed="rId1"/>
            <a:srcRect/>
            <a:stretch>
              <a:fillRect/>
            </a:stretch>
          </xdr:blipFill>
          <xdr:spPr bwMode="auto">
            <a:xfrm>
              <a:off x="7819098" y="5766385"/>
              <a:ext cx="7093650" cy="11967474"/>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51955</xdr:colOff>
      <xdr:row>0</xdr:row>
      <xdr:rowOff>11463</xdr:rowOff>
    </xdr:from>
    <xdr:to>
      <xdr:col>31</xdr:col>
      <xdr:colOff>109904</xdr:colOff>
      <xdr:row>4</xdr:row>
      <xdr:rowOff>138547</xdr:rowOff>
    </xdr:to>
    <xdr:sp macro="" textlink="">
      <xdr:nvSpPr>
        <xdr:cNvPr id="2" name="テキスト ボックス 1">
          <a:extLst>
            <a:ext uri="{FF2B5EF4-FFF2-40B4-BE49-F238E27FC236}">
              <a16:creationId xmlns:a16="http://schemas.microsoft.com/office/drawing/2014/main" id="{94E1CE07-41F8-498A-AA04-2E2B18390374}"/>
            </a:ext>
          </a:extLst>
        </xdr:cNvPr>
        <xdr:cNvSpPr txBox="1"/>
      </xdr:nvSpPr>
      <xdr:spPr>
        <a:xfrm>
          <a:off x="747280" y="11463"/>
          <a:ext cx="9220999" cy="1079584"/>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33</xdr:col>
          <xdr:colOff>269966</xdr:colOff>
          <xdr:row>5</xdr:row>
          <xdr:rowOff>29391</xdr:rowOff>
        </xdr:from>
        <xdr:to>
          <xdr:col>45</xdr:col>
          <xdr:colOff>658586</xdr:colOff>
          <xdr:row>56</xdr:row>
          <xdr:rowOff>132805</xdr:rowOff>
        </xdr:to>
        <xdr:pic>
          <xdr:nvPicPr>
            <xdr:cNvPr id="3" name="図 2">
              <a:extLst>
                <a:ext uri="{FF2B5EF4-FFF2-40B4-BE49-F238E27FC236}">
                  <a16:creationId xmlns:a16="http://schemas.microsoft.com/office/drawing/2014/main" id="{3E790103-6B3A-7AAE-3F48-4BA4B50C6B7E}"/>
                </a:ext>
              </a:extLst>
            </xdr:cNvPr>
            <xdr:cNvPicPr>
              <a:picLocks noChangeAspect="1" noChangeArrowheads="1"/>
              <a:extLst>
                <a:ext uri="{84589F7E-364E-4C9E-8A38-B11213B215E9}">
                  <a14:cameraTool cellRange="$C$7:$AE$57" spid="_x0000_s3100"/>
                </a:ext>
              </a:extLst>
            </xdr:cNvPicPr>
          </xdr:nvPicPr>
          <xdr:blipFill>
            <a:blip xmlns:r="http://schemas.openxmlformats.org/officeDocument/2006/relationships" r:embed="rId1"/>
            <a:srcRect/>
            <a:stretch>
              <a:fillRect/>
            </a:stretch>
          </xdr:blipFill>
          <xdr:spPr bwMode="auto">
            <a:xfrm>
              <a:off x="10023566" y="1172391"/>
              <a:ext cx="8618220" cy="15550243"/>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xdr:col>
      <xdr:colOff>22514</xdr:colOff>
      <xdr:row>0</xdr:row>
      <xdr:rowOff>29925</xdr:rowOff>
    </xdr:from>
    <xdr:to>
      <xdr:col>35</xdr:col>
      <xdr:colOff>257736</xdr:colOff>
      <xdr:row>4</xdr:row>
      <xdr:rowOff>179294</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27364" y="29925"/>
          <a:ext cx="9693547" cy="1101869"/>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水色のセル</a:t>
          </a:r>
          <a:r>
            <a:rPr kumimoji="1" lang="ja-JP" altLang="en-US" sz="1100" b="1">
              <a:solidFill>
                <a:srgbClr val="CCFFFF"/>
              </a:solidFill>
            </a:rPr>
            <a:t>■</a:t>
          </a:r>
          <a:r>
            <a:rPr kumimoji="1" lang="ja-JP" altLang="en-US" sz="1100" b="1"/>
            <a:t>に入力してください。</a:t>
          </a:r>
          <a:r>
            <a:rPr kumimoji="1" lang="ja-JP" altLang="ja-JP" sz="1100" b="1">
              <a:solidFill>
                <a:schemeClr val="dk1"/>
              </a:solidFill>
              <a:effectLst/>
              <a:latin typeface="+mn-lt"/>
              <a:ea typeface="+mn-ea"/>
              <a:cs typeface="+mn-cs"/>
            </a:rPr>
            <a:t>黄色のセル</a:t>
          </a:r>
          <a:r>
            <a:rPr kumimoji="1" lang="ja-JP" altLang="ja-JP" sz="1100" b="1">
              <a:solidFill>
                <a:srgbClr val="FFFF99"/>
              </a:solidFill>
              <a:effectLst/>
              <a:latin typeface="+mn-lt"/>
              <a:ea typeface="+mn-ea"/>
              <a:cs typeface="+mn-cs"/>
            </a:rPr>
            <a:t>■</a:t>
          </a:r>
          <a:r>
            <a:rPr kumimoji="1" lang="ja-JP" altLang="ja-JP" sz="1100" b="1">
              <a:solidFill>
                <a:schemeClr val="dk1"/>
              </a:solidFill>
              <a:effectLst/>
              <a:latin typeface="+mn-lt"/>
              <a:ea typeface="+mn-ea"/>
              <a:cs typeface="+mn-cs"/>
            </a:rPr>
            <a:t>はﾌﾟﾙﾀﾞｳﾝより選択してください。</a:t>
          </a:r>
          <a:endParaRPr lang="ja-JP" altLang="ja-JP">
            <a:effectLst/>
          </a:endParaRPr>
        </a:p>
        <a:p>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t>。</a:t>
          </a:r>
          <a:endParaRPr kumimoji="1" lang="en-US" altLang="ja-JP" sz="1100" b="1"/>
        </a:p>
        <a:p>
          <a:pPr eaLnBrk="1" fontAlgn="auto" latinLnBrk="0" hangingPunct="1"/>
          <a:endParaRPr kumimoji="1" lang="en-US" altLang="ja-JP" sz="1100" b="1"/>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kumimoji="1" lang="ja-JP" alt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89735" y="46098"/>
          <a:ext cx="943318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34</xdr:col>
          <xdr:colOff>7620</xdr:colOff>
          <xdr:row>27</xdr:row>
          <xdr:rowOff>182880</xdr:rowOff>
        </xdr:from>
        <xdr:to>
          <xdr:col>46</xdr:col>
          <xdr:colOff>410391</xdr:colOff>
          <xdr:row>87</xdr:row>
          <xdr:rowOff>215537</xdr:rowOff>
        </xdr:to>
        <xdr:pic>
          <xdr:nvPicPr>
            <xdr:cNvPr id="3" name="図 2">
              <a:extLst>
                <a:ext uri="{FF2B5EF4-FFF2-40B4-BE49-F238E27FC236}">
                  <a16:creationId xmlns:a16="http://schemas.microsoft.com/office/drawing/2014/main" id="{CE3B64CE-8170-7407-A48F-0709F27F2CB6}"/>
                </a:ext>
              </a:extLst>
            </xdr:cNvPr>
            <xdr:cNvPicPr>
              <a:picLocks noChangeAspect="1" noChangeArrowheads="1"/>
              <a:extLst>
                <a:ext uri="{84589F7E-364E-4C9E-8A38-B11213B215E9}">
                  <a14:cameraTool cellRange="$C$8:$AE$61" spid="_x0000_s5148"/>
                </a:ext>
              </a:extLst>
            </xdr:cNvPicPr>
          </xdr:nvPicPr>
          <xdr:blipFill>
            <a:blip xmlns:r="http://schemas.openxmlformats.org/officeDocument/2006/relationships" r:embed="rId1"/>
            <a:srcRect/>
            <a:stretch>
              <a:fillRect/>
            </a:stretch>
          </xdr:blipFill>
          <xdr:spPr bwMode="auto">
            <a:xfrm>
              <a:off x="10871563" y="7672251"/>
              <a:ext cx="8632371" cy="16089086"/>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89735" y="46098"/>
          <a:ext cx="943318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69297</xdr:colOff>
      <xdr:row>0</xdr:row>
      <xdr:rowOff>80733</xdr:rowOff>
    </xdr:from>
    <xdr:to>
      <xdr:col>32</xdr:col>
      <xdr:colOff>277091</xdr:colOff>
      <xdr:row>5</xdr:row>
      <xdr:rowOff>103909</xdr:rowOff>
    </xdr:to>
    <xdr:sp macro="" textlink="">
      <xdr:nvSpPr>
        <xdr:cNvPr id="2" name="テキスト ボックス 1">
          <a:extLst>
            <a:ext uri="{FF2B5EF4-FFF2-40B4-BE49-F238E27FC236}">
              <a16:creationId xmlns:a16="http://schemas.microsoft.com/office/drawing/2014/main" id="{17F221A3-040E-4808-A7E8-8DC9B698E79C}"/>
            </a:ext>
          </a:extLst>
        </xdr:cNvPr>
        <xdr:cNvSpPr txBox="1"/>
      </xdr:nvSpPr>
      <xdr:spPr>
        <a:xfrm>
          <a:off x="755097" y="80733"/>
          <a:ext cx="9294644" cy="1213801"/>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34</xdr:col>
          <xdr:colOff>137160</xdr:colOff>
          <xdr:row>43</xdr:row>
          <xdr:rowOff>198120</xdr:rowOff>
        </xdr:from>
        <xdr:to>
          <xdr:col>46</xdr:col>
          <xdr:colOff>525780</xdr:colOff>
          <xdr:row>102</xdr:row>
          <xdr:rowOff>72390</xdr:rowOff>
        </xdr:to>
        <xdr:pic>
          <xdr:nvPicPr>
            <xdr:cNvPr id="3" name="図 2">
              <a:extLst>
                <a:ext uri="{FF2B5EF4-FFF2-40B4-BE49-F238E27FC236}">
                  <a16:creationId xmlns:a16="http://schemas.microsoft.com/office/drawing/2014/main" id="{264CDC43-F361-1F52-C835-F91C41B959D5}"/>
                </a:ext>
              </a:extLst>
            </xdr:cNvPr>
            <xdr:cNvPicPr>
              <a:picLocks noChangeAspect="1" noChangeArrowheads="1"/>
              <a:extLst>
                <a:ext uri="{84589F7E-364E-4C9E-8A38-B11213B215E9}">
                  <a14:cameraTool cellRange="$C$9:$AE$57" spid="_x0000_s7195"/>
                </a:ext>
              </a:extLst>
            </xdr:cNvPicPr>
          </xdr:nvPicPr>
          <xdr:blipFill>
            <a:blip xmlns:r="http://schemas.openxmlformats.org/officeDocument/2006/relationships" r:embed="rId1"/>
            <a:srcRect/>
            <a:stretch>
              <a:fillRect/>
            </a:stretch>
          </xdr:blipFill>
          <xdr:spPr bwMode="auto">
            <a:xfrm>
              <a:off x="10988040" y="13114020"/>
              <a:ext cx="8618220" cy="1435608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1</xdr:col>
      <xdr:colOff>51980</xdr:colOff>
      <xdr:row>0</xdr:row>
      <xdr:rowOff>98057</xdr:rowOff>
    </xdr:from>
    <xdr:to>
      <xdr:col>30</xdr:col>
      <xdr:colOff>184258</xdr:colOff>
      <xdr:row>5</xdr:row>
      <xdr:rowOff>190505</xdr:rowOff>
    </xdr:to>
    <xdr:sp macro="" textlink="">
      <xdr:nvSpPr>
        <xdr:cNvPr id="2" name="テキスト ボックス 1">
          <a:extLst>
            <a:ext uri="{FF2B5EF4-FFF2-40B4-BE49-F238E27FC236}">
              <a16:creationId xmlns:a16="http://schemas.microsoft.com/office/drawing/2014/main" id="{C9FBF545-46ED-46C1-850F-E5B6B61EC78C}"/>
            </a:ext>
          </a:extLst>
        </xdr:cNvPr>
        <xdr:cNvSpPr txBox="1"/>
      </xdr:nvSpPr>
      <xdr:spPr>
        <a:xfrm>
          <a:off x="737780" y="98057"/>
          <a:ext cx="8733353" cy="1283073"/>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33</xdr:col>
          <xdr:colOff>87855</xdr:colOff>
          <xdr:row>7</xdr:row>
          <xdr:rowOff>238911</xdr:rowOff>
        </xdr:from>
        <xdr:to>
          <xdr:col>45</xdr:col>
          <xdr:colOff>480956</xdr:colOff>
          <xdr:row>33</xdr:row>
          <xdr:rowOff>122818</xdr:rowOff>
        </xdr:to>
        <xdr:pic>
          <xdr:nvPicPr>
            <xdr:cNvPr id="3" name="図 2">
              <a:extLst>
                <a:ext uri="{FF2B5EF4-FFF2-40B4-BE49-F238E27FC236}">
                  <a16:creationId xmlns:a16="http://schemas.microsoft.com/office/drawing/2014/main" id="{D642A51E-9114-A515-B844-2E1F980AABF4}"/>
                </a:ext>
              </a:extLst>
            </xdr:cNvPr>
            <xdr:cNvPicPr>
              <a:picLocks noChangeAspect="1" noChangeArrowheads="1"/>
              <a:extLst>
                <a:ext uri="{84589F7E-364E-4C9E-8A38-B11213B215E9}">
                  <a14:cameraTool cellRange="$C$8:$AE$32" spid="_x0000_s8218"/>
                </a:ext>
              </a:extLst>
            </xdr:cNvPicPr>
          </xdr:nvPicPr>
          <xdr:blipFill>
            <a:blip xmlns:r="http://schemas.openxmlformats.org/officeDocument/2006/relationships" r:embed="rId1"/>
            <a:srcRect/>
            <a:stretch>
              <a:fillRect/>
            </a:stretch>
          </xdr:blipFill>
          <xdr:spPr bwMode="auto">
            <a:xfrm>
              <a:off x="10164184" y="1870487"/>
              <a:ext cx="8676490" cy="7961107"/>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N62"/>
  <sheetViews>
    <sheetView view="pageBreakPreview" topLeftCell="A7" zoomScaleNormal="70" zoomScaleSheetLayoutView="100" workbookViewId="0">
      <selection activeCell="X60" sqref="X60:Y60"/>
    </sheetView>
  </sheetViews>
  <sheetFormatPr defaultRowHeight="18"/>
  <cols>
    <col min="1" max="1" width="9" customWidth="1"/>
    <col min="3" max="3" width="32.19921875" customWidth="1"/>
    <col min="4" max="4" width="6.09765625" customWidth="1"/>
    <col min="8" max="8" width="25.3984375" customWidth="1"/>
    <col min="9" max="9" width="26.5" customWidth="1"/>
    <col min="10" max="10" width="34.5" customWidth="1"/>
    <col min="11" max="11" width="15.5" customWidth="1"/>
    <col min="12" max="12" width="10.69921875" customWidth="1"/>
  </cols>
  <sheetData>
    <row r="7" spans="2:11" ht="18.600000000000001" thickBot="1"/>
    <row r="8" spans="2:11" ht="19.2" thickTop="1" thickBot="1">
      <c r="B8" s="30"/>
      <c r="C8" t="s">
        <v>73</v>
      </c>
    </row>
    <row r="9" spans="2:11" ht="19.2" thickTop="1" thickBot="1"/>
    <row r="10" spans="2:11" ht="21" customHeight="1" thickTop="1" thickBot="1">
      <c r="B10" s="29"/>
      <c r="C10" t="s">
        <v>74</v>
      </c>
      <c r="K10" s="28" t="s">
        <v>72</v>
      </c>
    </row>
    <row r="11" spans="2:11" ht="18.600000000000001" thickTop="1"/>
    <row r="12" spans="2:11" ht="18.600000000000001" thickBot="1">
      <c r="B12" s="7" t="s">
        <v>30</v>
      </c>
    </row>
    <row r="13" spans="2:11" ht="19.2" thickTop="1" thickBot="1">
      <c r="B13" s="6" t="s">
        <v>31</v>
      </c>
      <c r="C13" s="54" t="s">
        <v>274</v>
      </c>
      <c r="D13" t="s">
        <v>71</v>
      </c>
    </row>
    <row r="14" spans="2:11" ht="19.2" thickTop="1" thickBot="1">
      <c r="B14" s="6" t="s">
        <v>32</v>
      </c>
      <c r="C14" s="31" t="s">
        <v>276</v>
      </c>
    </row>
    <row r="15" spans="2:11" ht="37.200000000000003" thickTop="1" thickBot="1">
      <c r="B15" s="6" t="s">
        <v>33</v>
      </c>
      <c r="C15" s="44" t="s">
        <v>277</v>
      </c>
    </row>
    <row r="16" spans="2:11" ht="19.2" thickTop="1" thickBot="1"/>
    <row r="17" spans="2:11" ht="19.2" thickTop="1" thickBot="1">
      <c r="B17" s="34" t="s">
        <v>77</v>
      </c>
      <c r="C17" s="29" t="s">
        <v>178</v>
      </c>
      <c r="D17" t="s">
        <v>78</v>
      </c>
    </row>
    <row r="18" spans="2:11" ht="18.600000000000001" thickTop="1"/>
    <row r="19" spans="2:11">
      <c r="B19" s="38" t="s">
        <v>0</v>
      </c>
      <c r="C19" s="38"/>
      <c r="D19" s="38" t="s">
        <v>80</v>
      </c>
      <c r="E19" s="40"/>
      <c r="F19" s="38" t="s">
        <v>81</v>
      </c>
      <c r="G19" s="38"/>
      <c r="H19" s="38"/>
      <c r="I19" s="38"/>
    </row>
    <row r="20" spans="2:11" ht="18.600000000000001" thickBot="1">
      <c r="B20" s="1" t="s">
        <v>85</v>
      </c>
      <c r="C20" s="1"/>
      <c r="D20" s="8" t="s">
        <v>14</v>
      </c>
      <c r="E20" s="39" t="s">
        <v>79</v>
      </c>
      <c r="F20" s="8" t="s">
        <v>14</v>
      </c>
      <c r="G20" s="41" t="s">
        <v>79</v>
      </c>
      <c r="H20" s="38" t="s">
        <v>82</v>
      </c>
      <c r="I20" s="38"/>
      <c r="J20" s="38" t="s">
        <v>82</v>
      </c>
      <c r="K20" s="38"/>
    </row>
    <row r="21" spans="2:11" ht="19.2" thickTop="1" thickBot="1">
      <c r="B21" s="1" t="str">
        <f>+IF(C17=I53,J53,IF(C17=I54,J54,J55))</f>
        <v>－</v>
      </c>
      <c r="C21" s="1"/>
      <c r="D21" s="20" t="str">
        <f>+IF(C17=I53,N53,IF(C17=I54,N53,K55))</f>
        <v>－</v>
      </c>
      <c r="E21" s="9" t="str">
        <f>+IF(C17=I53,K53,IF(C17=I54,K54,K55))</f>
        <v>－</v>
      </c>
      <c r="F21" s="35" t="s">
        <v>86</v>
      </c>
      <c r="G21" s="30"/>
      <c r="H21" s="4" t="s">
        <v>87</v>
      </c>
      <c r="I21" s="1" t="str">
        <f>+IF(C17=I53,L53,IF(C17=I54,IF(G21=10,L54,IF(G21=15,L55,"評価点を記入")),L56))</f>
        <v>－</v>
      </c>
    </row>
    <row r="22" spans="2:11" ht="19.2" thickTop="1" thickBot="1">
      <c r="B22" s="1" t="s">
        <v>4</v>
      </c>
      <c r="C22" s="1"/>
      <c r="D22" s="8"/>
      <c r="E22" s="8"/>
      <c r="F22" s="1"/>
      <c r="G22" s="42"/>
      <c r="H22" s="1"/>
      <c r="I22" s="1"/>
    </row>
    <row r="23" spans="2:11" ht="19.2" thickTop="1" thickBot="1">
      <c r="B23" s="20" t="s">
        <v>38</v>
      </c>
      <c r="C23" s="1" t="s">
        <v>3</v>
      </c>
      <c r="D23" s="20" t="str">
        <f>+IF(C17=I53,N54,IF(C17=I54,N53,IF(C17=I55,N53,K55)))</f>
        <v>－</v>
      </c>
      <c r="E23" s="36">
        <v>1</v>
      </c>
      <c r="F23" s="281" t="s">
        <v>249</v>
      </c>
      <c r="G23" s="4" t="str">
        <f t="shared" ref="G23:G25" si="0">+IF(F23="〇",E23," ")</f>
        <v xml:space="preserve"> </v>
      </c>
      <c r="H23" s="3" t="s">
        <v>70</v>
      </c>
      <c r="I23" s="32" t="s">
        <v>251</v>
      </c>
      <c r="J23" t="s">
        <v>252</v>
      </c>
    </row>
    <row r="24" spans="2:11" ht="19.2" thickTop="1" thickBot="1">
      <c r="B24" s="20" t="s">
        <v>39</v>
      </c>
      <c r="C24" s="1" t="s">
        <v>5</v>
      </c>
      <c r="D24" s="35" t="str">
        <f>+IF(C17=I53,N54,N53)</f>
        <v>必須</v>
      </c>
      <c r="E24" s="288">
        <v>2</v>
      </c>
      <c r="F24" s="289" t="s">
        <v>231</v>
      </c>
      <c r="G24" s="4">
        <f t="shared" si="0"/>
        <v>2</v>
      </c>
      <c r="H24" s="2" t="s">
        <v>7</v>
      </c>
      <c r="I24" s="33" t="s">
        <v>275</v>
      </c>
    </row>
    <row r="25" spans="2:11" ht="19.2" thickTop="1" thickBot="1">
      <c r="B25" s="20" t="s">
        <v>40</v>
      </c>
      <c r="C25" s="5" t="s">
        <v>93</v>
      </c>
      <c r="D25" s="35" t="str">
        <f>D23</f>
        <v>－</v>
      </c>
      <c r="E25" s="288">
        <v>1.5</v>
      </c>
      <c r="F25" s="290" t="s">
        <v>249</v>
      </c>
      <c r="G25" s="4" t="str">
        <f t="shared" si="0"/>
        <v xml:space="preserve"> </v>
      </c>
      <c r="H25" s="1"/>
      <c r="I25" s="22"/>
    </row>
    <row r="26" spans="2:11" ht="19.2" thickTop="1" thickBot="1">
      <c r="B26" s="20" t="s">
        <v>41</v>
      </c>
      <c r="C26" s="1" t="s">
        <v>6</v>
      </c>
      <c r="D26" s="8" t="str">
        <f>+IF(C17=I53,N54,IF(C17=I54,N54,IF(C17=I55,N54,K55)))</f>
        <v>－</v>
      </c>
      <c r="E26" s="287">
        <v>1</v>
      </c>
      <c r="F26" s="281" t="s">
        <v>249</v>
      </c>
      <c r="G26" s="4" t="str">
        <f>+IF(F26="〇",E26," ")</f>
        <v xml:space="preserve"> </v>
      </c>
      <c r="H26" s="1"/>
      <c r="I26" s="1"/>
    </row>
    <row r="27" spans="2:11" ht="19.2" thickTop="1" thickBot="1">
      <c r="B27" s="20" t="s">
        <v>42</v>
      </c>
      <c r="C27" s="1" t="s">
        <v>8</v>
      </c>
      <c r="D27" s="8" t="str">
        <f>D26</f>
        <v>－</v>
      </c>
      <c r="E27" s="35">
        <v>0.5</v>
      </c>
      <c r="F27" s="282" t="s">
        <v>249</v>
      </c>
      <c r="G27" s="4" t="str">
        <f>+IF(F27="〇",E27," ")</f>
        <v xml:space="preserve"> </v>
      </c>
      <c r="H27" s="1"/>
      <c r="I27" s="1"/>
    </row>
    <row r="28" spans="2:11" s="176" customFormat="1" ht="19.2" thickTop="1" thickBot="1">
      <c r="B28" s="190" t="s">
        <v>168</v>
      </c>
      <c r="C28" s="1" t="s">
        <v>190</v>
      </c>
      <c r="D28" s="8" t="str">
        <f>D26</f>
        <v>－</v>
      </c>
      <c r="E28" s="191">
        <v>0.5</v>
      </c>
      <c r="F28" s="283" t="s">
        <v>249</v>
      </c>
      <c r="G28" s="192" t="str">
        <f>+IF(F28="〇",E28," ")</f>
        <v xml:space="preserve"> </v>
      </c>
      <c r="H28" s="177"/>
      <c r="I28" s="177"/>
    </row>
    <row r="29" spans="2:11" ht="19.2" thickTop="1" thickBot="1">
      <c r="B29" s="1" t="s">
        <v>1</v>
      </c>
      <c r="C29" s="1"/>
      <c r="D29" s="8"/>
      <c r="E29" s="8"/>
      <c r="F29" s="22"/>
      <c r="G29" s="21"/>
      <c r="H29" s="1"/>
      <c r="I29" s="21"/>
    </row>
    <row r="30" spans="2:11" ht="19.2" thickTop="1" thickBot="1">
      <c r="B30" s="187" t="s">
        <v>169</v>
      </c>
      <c r="C30" s="1" t="s">
        <v>9</v>
      </c>
      <c r="D30" s="8" t="str">
        <f>+IF(C17=I53,N54,N53)</f>
        <v>必須</v>
      </c>
      <c r="E30" s="8" t="s">
        <v>15</v>
      </c>
      <c r="F30" s="284" t="s">
        <v>231</v>
      </c>
      <c r="G30" s="29">
        <v>1</v>
      </c>
      <c r="H30" s="1" t="str">
        <f>+H23</f>
        <v>対象年度</v>
      </c>
      <c r="I30" s="1" t="str">
        <f>+I23</f>
        <v>令和３年度～令和７年度</v>
      </c>
      <c r="J30" t="s">
        <v>254</v>
      </c>
      <c r="K30" s="211"/>
    </row>
    <row r="31" spans="2:11" ht="19.2" thickTop="1" thickBot="1">
      <c r="B31" s="187" t="s">
        <v>170</v>
      </c>
      <c r="C31" s="5" t="s">
        <v>67</v>
      </c>
      <c r="D31" s="8" t="str">
        <f>+IF(C17=I53,N54,N53)</f>
        <v>必須</v>
      </c>
      <c r="E31" s="8" t="s">
        <v>15</v>
      </c>
      <c r="F31" s="284" t="s">
        <v>231</v>
      </c>
      <c r="G31" s="29">
        <v>1</v>
      </c>
      <c r="H31" s="4" t="s">
        <v>7</v>
      </c>
      <c r="I31" s="22" t="str">
        <f>+I24</f>
        <v>水道施設工事業</v>
      </c>
      <c r="J31" t="s">
        <v>254</v>
      </c>
      <c r="K31" s="211"/>
    </row>
    <row r="32" spans="2:11" ht="19.2" thickTop="1" thickBot="1">
      <c r="B32" s="187" t="s">
        <v>44</v>
      </c>
      <c r="C32" s="1" t="s">
        <v>10</v>
      </c>
      <c r="D32" s="8" t="str">
        <f>+IF(C17=I53,N54,N53)</f>
        <v>必須</v>
      </c>
      <c r="E32" s="35">
        <v>1</v>
      </c>
      <c r="F32" s="284" t="s">
        <v>231</v>
      </c>
      <c r="G32" s="23">
        <f t="shared" ref="G32:G39" si="1">+IF(F32="〇",E32," ")</f>
        <v>1</v>
      </c>
      <c r="H32" s="1"/>
      <c r="I32" s="1"/>
    </row>
    <row r="33" spans="2:10" ht="19.2" thickTop="1" thickBot="1">
      <c r="B33" s="187" t="s">
        <v>45</v>
      </c>
      <c r="C33" s="1" t="s">
        <v>225</v>
      </c>
      <c r="D33" s="8" t="str">
        <f>D26</f>
        <v>－</v>
      </c>
      <c r="E33" s="35">
        <v>0.5</v>
      </c>
      <c r="F33" s="284" t="s">
        <v>249</v>
      </c>
      <c r="G33" s="23" t="str">
        <f t="shared" si="1"/>
        <v xml:space="preserve"> </v>
      </c>
      <c r="H33" s="1"/>
      <c r="I33" s="1"/>
    </row>
    <row r="34" spans="2:10" ht="19.2" thickTop="1" thickBot="1">
      <c r="B34" s="187" t="s">
        <v>46</v>
      </c>
      <c r="C34" s="5" t="s">
        <v>185</v>
      </c>
      <c r="D34" s="8" t="str">
        <f>D26</f>
        <v>－</v>
      </c>
      <c r="E34" s="35">
        <v>1</v>
      </c>
      <c r="F34" s="284" t="s">
        <v>249</v>
      </c>
      <c r="G34" s="4" t="str">
        <f t="shared" si="1"/>
        <v xml:space="preserve"> </v>
      </c>
      <c r="H34" s="1"/>
      <c r="I34" s="1"/>
    </row>
    <row r="35" spans="2:10" ht="19.2" thickTop="1" thickBot="1">
      <c r="B35" s="188" t="s">
        <v>2</v>
      </c>
      <c r="C35" s="1"/>
      <c r="D35" s="8"/>
      <c r="E35" s="35"/>
      <c r="F35" s="24"/>
      <c r="G35" s="4"/>
      <c r="H35" s="1"/>
      <c r="I35" s="1"/>
    </row>
    <row r="36" spans="2:10" ht="19.2" thickTop="1" thickBot="1">
      <c r="B36" s="187" t="s">
        <v>47</v>
      </c>
      <c r="C36" s="1" t="s">
        <v>11</v>
      </c>
      <c r="D36" s="8" t="str">
        <f>+IF(C17=I53,N54,IF(C17=I54,N54,IF(C17=I55,N54,IF(C17=I56,N54))))</f>
        <v>選択</v>
      </c>
      <c r="E36" s="35">
        <v>1</v>
      </c>
      <c r="F36" s="284" t="s">
        <v>231</v>
      </c>
      <c r="G36" s="4">
        <f t="shared" si="1"/>
        <v>1</v>
      </c>
      <c r="H36" s="1"/>
      <c r="I36" s="1"/>
    </row>
    <row r="37" spans="2:10" ht="19.2" thickTop="1" thickBot="1">
      <c r="B37" s="187" t="s">
        <v>48</v>
      </c>
      <c r="C37" s="1" t="s">
        <v>12</v>
      </c>
      <c r="D37" s="8" t="str">
        <f>D23</f>
        <v>－</v>
      </c>
      <c r="E37" s="35">
        <v>0.5</v>
      </c>
      <c r="F37" s="284" t="s">
        <v>249</v>
      </c>
      <c r="G37" s="4" t="str">
        <f>+IF(F37="〇",E37," ")</f>
        <v xml:space="preserve"> </v>
      </c>
      <c r="H37" s="1"/>
      <c r="I37" s="1"/>
    </row>
    <row r="38" spans="2:10" ht="19.2" thickTop="1" thickBot="1">
      <c r="B38" s="187" t="s">
        <v>49</v>
      </c>
      <c r="C38" s="1" t="s">
        <v>13</v>
      </c>
      <c r="D38" s="8" t="str">
        <f>D26</f>
        <v>－</v>
      </c>
      <c r="E38" s="35">
        <v>1</v>
      </c>
      <c r="F38" s="284" t="s">
        <v>249</v>
      </c>
      <c r="G38" s="4" t="str">
        <f t="shared" si="1"/>
        <v xml:space="preserve"> </v>
      </c>
      <c r="H38" s="1" t="s">
        <v>91</v>
      </c>
      <c r="I38" s="33"/>
      <c r="J38" t="s">
        <v>71</v>
      </c>
    </row>
    <row r="39" spans="2:10" ht="19.2" thickTop="1" thickBot="1">
      <c r="B39" s="187" t="s">
        <v>50</v>
      </c>
      <c r="C39" s="1" t="s">
        <v>236</v>
      </c>
      <c r="D39" s="8" t="str">
        <f>D26</f>
        <v>－</v>
      </c>
      <c r="E39" s="35">
        <v>1</v>
      </c>
      <c r="F39" s="284" t="s">
        <v>249</v>
      </c>
      <c r="G39" s="4" t="str">
        <f t="shared" si="1"/>
        <v xml:space="preserve"> </v>
      </c>
      <c r="H39" s="1"/>
      <c r="I39" s="278"/>
    </row>
    <row r="40" spans="2:10" ht="19.2" thickTop="1" thickBot="1">
      <c r="B40" s="20" t="s">
        <v>226</v>
      </c>
      <c r="C40" s="277" t="s">
        <v>184</v>
      </c>
      <c r="D40" s="187" t="str">
        <f>D26</f>
        <v>－</v>
      </c>
      <c r="E40" s="191">
        <v>1</v>
      </c>
      <c r="F40" s="285" t="s">
        <v>249</v>
      </c>
      <c r="G40" s="192" t="str">
        <f t="shared" ref="G40:G41" si="2">+IF(F40="〇",E40," ")</f>
        <v xml:space="preserve"> </v>
      </c>
      <c r="H40" s="177"/>
      <c r="I40" s="1"/>
    </row>
    <row r="41" spans="2:10" s="176" customFormat="1" ht="19.2" thickTop="1" thickBot="1">
      <c r="B41" s="305" t="s">
        <v>227</v>
      </c>
      <c r="C41" s="306" t="s">
        <v>247</v>
      </c>
      <c r="D41" s="305" t="str">
        <f>+D23</f>
        <v>－</v>
      </c>
      <c r="E41" s="307">
        <v>1</v>
      </c>
      <c r="F41" s="308" t="s">
        <v>249</v>
      </c>
      <c r="G41" s="309" t="str">
        <f t="shared" si="2"/>
        <v xml:space="preserve"> </v>
      </c>
      <c r="H41" s="177"/>
      <c r="I41" s="177"/>
    </row>
    <row r="42" spans="2:10" ht="19.2" thickTop="1" thickBot="1">
      <c r="B42" s="188" t="s">
        <v>177</v>
      </c>
      <c r="C42" s="188"/>
      <c r="D42" s="187"/>
      <c r="E42" s="187"/>
      <c r="F42" s="208"/>
      <c r="G42" s="21"/>
      <c r="H42" s="1"/>
      <c r="I42" s="1"/>
    </row>
    <row r="43" spans="2:10" ht="19.2" thickTop="1" thickBot="1">
      <c r="B43" s="305" t="s">
        <v>248</v>
      </c>
      <c r="C43" s="188" t="s">
        <v>68</v>
      </c>
      <c r="D43" s="187" t="str">
        <f>D26</f>
        <v>－</v>
      </c>
      <c r="E43" s="191" t="s">
        <v>15</v>
      </c>
      <c r="F43" s="286" t="s">
        <v>249</v>
      </c>
      <c r="G43" s="29"/>
      <c r="H43" s="4" t="str">
        <f>+IF(F43="－",IF(G43&gt;=1,"err"," "),"2又は1を選択してください。")</f>
        <v xml:space="preserve"> </v>
      </c>
      <c r="I43" s="33"/>
      <c r="J43" s="7" t="s">
        <v>92</v>
      </c>
    </row>
    <row r="44" spans="2:10" ht="19.2" thickTop="1" thickBot="1">
      <c r="B44" s="188"/>
      <c r="C44" s="188" t="s">
        <v>69</v>
      </c>
      <c r="D44" s="187" t="str">
        <f>D26</f>
        <v>－</v>
      </c>
      <c r="E44" s="191">
        <v>1</v>
      </c>
      <c r="F44" s="285" t="s">
        <v>249</v>
      </c>
      <c r="G44" s="21"/>
      <c r="H44" s="1"/>
      <c r="I44" s="33"/>
    </row>
    <row r="45" spans="2:10" ht="19.2" thickTop="1" thickBot="1">
      <c r="B45" s="21"/>
      <c r="C45" s="27" t="s">
        <v>66</v>
      </c>
      <c r="D45" s="36" t="str">
        <f>D26</f>
        <v>－</v>
      </c>
      <c r="E45" s="37">
        <v>1</v>
      </c>
      <c r="F45" s="284" t="s">
        <v>249</v>
      </c>
      <c r="G45" s="21"/>
      <c r="H45" s="21"/>
      <c r="I45" s="33"/>
    </row>
    <row r="46" spans="2:10" ht="18.600000000000001" thickTop="1">
      <c r="B46" s="1"/>
      <c r="C46" s="1"/>
      <c r="D46" s="8"/>
      <c r="E46" s="8"/>
      <c r="F46" s="22"/>
      <c r="G46" s="1"/>
      <c r="H46" s="1"/>
      <c r="I46" s="1"/>
    </row>
    <row r="47" spans="2:10">
      <c r="B47" s="1" t="s">
        <v>22</v>
      </c>
      <c r="C47" s="1"/>
      <c r="D47" s="8"/>
      <c r="E47" s="8"/>
      <c r="F47" s="1"/>
      <c r="G47" s="1">
        <f>SUM(G21:G45)</f>
        <v>6</v>
      </c>
      <c r="H47" s="1"/>
      <c r="I47" s="1"/>
    </row>
    <row r="49" spans="4:14">
      <c r="E49" s="210" t="s">
        <v>228</v>
      </c>
    </row>
    <row r="53" spans="4:14">
      <c r="D53" t="s">
        <v>16</v>
      </c>
      <c r="E53">
        <v>2</v>
      </c>
      <c r="F53">
        <v>15</v>
      </c>
      <c r="G53" s="176" t="s">
        <v>250</v>
      </c>
      <c r="H53" s="176"/>
      <c r="I53" t="s">
        <v>75</v>
      </c>
      <c r="J53" t="s">
        <v>84</v>
      </c>
      <c r="K53">
        <v>15</v>
      </c>
      <c r="L53" t="s">
        <v>238</v>
      </c>
      <c r="N53" t="s">
        <v>235</v>
      </c>
    </row>
    <row r="54" spans="4:14">
      <c r="D54" s="7" t="s">
        <v>27</v>
      </c>
      <c r="E54">
        <v>1</v>
      </c>
      <c r="F54">
        <v>10</v>
      </c>
      <c r="G54" s="176" t="s">
        <v>251</v>
      </c>
      <c r="H54" s="176"/>
      <c r="I54" t="s">
        <v>76</v>
      </c>
      <c r="J54" t="s">
        <v>83</v>
      </c>
      <c r="K54">
        <v>10</v>
      </c>
      <c r="L54" t="s">
        <v>191</v>
      </c>
      <c r="N54" t="s">
        <v>234</v>
      </c>
    </row>
    <row r="55" spans="4:14">
      <c r="E55">
        <v>0</v>
      </c>
      <c r="G55" s="176" t="s">
        <v>253</v>
      </c>
      <c r="H55" s="176"/>
      <c r="I55" t="s">
        <v>179</v>
      </c>
      <c r="J55" s="7" t="s">
        <v>24</v>
      </c>
      <c r="K55" s="7" t="s">
        <v>24</v>
      </c>
      <c r="L55" t="s">
        <v>192</v>
      </c>
    </row>
    <row r="56" spans="4:14">
      <c r="I56" t="s">
        <v>178</v>
      </c>
      <c r="L56" s="7" t="s">
        <v>24</v>
      </c>
    </row>
    <row r="58" spans="4:14">
      <c r="E58" s="209">
        <v>2</v>
      </c>
      <c r="F58" s="209">
        <v>1.5</v>
      </c>
    </row>
    <row r="59" spans="4:14">
      <c r="E59" s="209">
        <v>1</v>
      </c>
      <c r="F59" s="209">
        <v>1</v>
      </c>
    </row>
    <row r="60" spans="4:14">
      <c r="E60" s="209">
        <v>0</v>
      </c>
      <c r="F60" s="209">
        <v>0.5</v>
      </c>
    </row>
    <row r="61" spans="4:14">
      <c r="E61" s="209">
        <v>-1</v>
      </c>
      <c r="F61" s="209">
        <v>0</v>
      </c>
    </row>
    <row r="62" spans="4:14">
      <c r="E62" s="209">
        <v>-2</v>
      </c>
      <c r="F62" s="209"/>
    </row>
  </sheetData>
  <phoneticPr fontId="1"/>
  <conditionalFormatting sqref="B23:AE23 B24:D25 G25:AE25 B26:C26 E26:AE26 D26:D28">
    <cfRule type="expression" priority="10">
      <formula>$F$44="－"</formula>
    </cfRule>
  </conditionalFormatting>
  <conditionalFormatting sqref="B29:AE29 B30:E31 G30:J31 L30:AE31 B32:AE33">
    <cfRule type="expression" priority="11">
      <formula>$F$45="ー"</formula>
    </cfRule>
  </conditionalFormatting>
  <conditionalFormatting sqref="D21">
    <cfRule type="expression" priority="1">
      <formula>$F$44="－"</formula>
    </cfRule>
  </conditionalFormatting>
  <conditionalFormatting sqref="E24:E25">
    <cfRule type="expression" dxfId="113" priority="2">
      <formula>$F$43="－"</formula>
    </cfRule>
    <cfRule type="expression" dxfId="112" priority="3">
      <formula>$F$43="○"</formula>
    </cfRule>
  </conditionalFormatting>
  <conditionalFormatting sqref="F30">
    <cfRule type="expression" priority="9">
      <formula>$F$45="ー"</formula>
    </cfRule>
  </conditionalFormatting>
  <conditionalFormatting sqref="G43">
    <cfRule type="expression" priority="6">
      <formula>$F$45="ー"</formula>
    </cfRule>
  </conditionalFormatting>
  <conditionalFormatting sqref="G24:AD24">
    <cfRule type="expression" priority="12">
      <formula>$F$44="－"</formula>
    </cfRule>
  </conditionalFormatting>
  <dataValidations count="4">
    <dataValidation type="list" allowBlank="1" showInputMessage="1" showErrorMessage="1" sqref="F30:F34 F43:F45 F23:F28 F36:F41" xr:uid="{00000000-0002-0000-0000-000000000000}">
      <formula1>$D$53:$D$54</formula1>
    </dataValidation>
    <dataValidation type="list" allowBlank="1" showInputMessage="1" showErrorMessage="1" sqref="G30:G31 G43" xr:uid="{00000000-0002-0000-0000-000001000000}">
      <formula1>$E$53:$E$56</formula1>
    </dataValidation>
    <dataValidation type="list" errorStyle="warning" allowBlank="1" showInputMessage="1" sqref="I23" xr:uid="{00000000-0002-0000-0000-000002000000}">
      <formula1>$G$53:$G$55</formula1>
    </dataValidation>
    <dataValidation type="list" allowBlank="1" showInputMessage="1" showErrorMessage="1" sqref="C17" xr:uid="{00000000-0002-0000-0000-000003000000}">
      <formula1>$I$53:$I$56</formula1>
    </dataValidation>
  </dataValidations>
  <pageMargins left="0.70866141732283472" right="0.70866141732283472" top="0.74803149606299213" bottom="0.74803149606299213"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72"/>
  <sheetViews>
    <sheetView showGridLines="0" tabSelected="1" zoomScale="85" zoomScaleNormal="85" zoomScaleSheetLayoutView="55" workbookViewId="0">
      <selection activeCell="X60" sqref="X60:Y60"/>
    </sheetView>
  </sheetViews>
  <sheetFormatPr defaultRowHeight="18"/>
  <cols>
    <col min="1" max="1" width="9" style="46"/>
    <col min="2" max="2" width="9" customWidth="1"/>
    <col min="3" max="3" width="3.59765625" customWidth="1"/>
    <col min="4" max="4" width="34.09765625" customWidth="1"/>
    <col min="5" max="5" width="42.59765625" style="9" customWidth="1"/>
    <col min="6" max="6" width="7.69921875" style="9" customWidth="1"/>
    <col min="7" max="7" width="8.69921875" customWidth="1"/>
    <col min="8" max="8" width="8.59765625" style="10" customWidth="1"/>
    <col min="9" max="9" width="6.69921875" bestFit="1" customWidth="1"/>
    <col min="10" max="46" width="9" style="46"/>
  </cols>
  <sheetData>
    <row r="1" spans="3:12" ht="19.8">
      <c r="E1" s="15"/>
      <c r="F1" s="331" t="s">
        <v>172</v>
      </c>
      <c r="G1" s="332"/>
      <c r="H1" s="332"/>
    </row>
    <row r="2" spans="3:12" ht="25.5" customHeight="1">
      <c r="C2" s="158" t="s">
        <v>156</v>
      </c>
      <c r="D2" s="156"/>
      <c r="E2" s="156"/>
      <c r="F2" s="157"/>
      <c r="G2" s="157"/>
      <c r="H2" s="157"/>
      <c r="K2" s="47"/>
      <c r="L2" s="47"/>
    </row>
    <row r="3" spans="3:12" ht="7.5" customHeight="1">
      <c r="C3" s="158"/>
      <c r="D3" s="156"/>
      <c r="E3" s="197"/>
      <c r="F3" s="157"/>
      <c r="G3" s="157"/>
      <c r="H3" s="157"/>
      <c r="K3" s="47"/>
      <c r="L3" s="47"/>
    </row>
    <row r="4" spans="3:12" ht="19.8">
      <c r="D4" s="143" t="str">
        <f>"神奈川県"&amp;+'（発注所属）'!C13&amp;" 殿"</f>
        <v>神奈川県藤沢水道営業所長 殿</v>
      </c>
      <c r="H4" s="148"/>
      <c r="K4" s="47"/>
      <c r="L4" s="47"/>
    </row>
    <row r="5" spans="3:12">
      <c r="E5" s="16" t="s">
        <v>34</v>
      </c>
      <c r="F5" s="51" t="str">
        <f>+IF(OR(E6="",E7="",E8="",E9="",E10=""),"↓入力","")</f>
        <v>↓入力</v>
      </c>
      <c r="K5" s="47"/>
      <c r="L5" s="47"/>
    </row>
    <row r="6" spans="3:12" ht="16.2" customHeight="1">
      <c r="D6" s="294" t="s">
        <v>35</v>
      </c>
      <c r="E6" s="337"/>
      <c r="F6" s="338"/>
      <c r="G6" s="338"/>
      <c r="H6" s="338"/>
      <c r="K6" s="47">
        <f>+IF(E6="",2,1)</f>
        <v>2</v>
      </c>
      <c r="L6" s="47"/>
    </row>
    <row r="7" spans="3:12" ht="18" customHeight="1">
      <c r="D7" s="294" t="s">
        <v>36</v>
      </c>
      <c r="E7" s="337"/>
      <c r="F7" s="338"/>
      <c r="G7" s="338"/>
      <c r="H7" s="338"/>
      <c r="K7" s="47">
        <f>+IF(E7="",2,1)</f>
        <v>2</v>
      </c>
      <c r="L7" s="47"/>
    </row>
    <row r="8" spans="3:12" ht="18" customHeight="1">
      <c r="D8" s="294" t="s">
        <v>37</v>
      </c>
      <c r="E8" s="366"/>
      <c r="F8" s="366"/>
      <c r="G8" s="366"/>
      <c r="H8" s="366"/>
      <c r="K8" s="47">
        <f>+IF(E8="",2,1)</f>
        <v>2</v>
      </c>
      <c r="L8" s="47"/>
    </row>
    <row r="9" spans="3:12" ht="16.2" customHeight="1">
      <c r="D9" s="294" t="s">
        <v>239</v>
      </c>
      <c r="E9" s="366"/>
      <c r="F9" s="366"/>
      <c r="G9" s="366"/>
      <c r="H9" s="366"/>
      <c r="K9" s="47">
        <f>+IF(E9="",2,1)</f>
        <v>2</v>
      </c>
      <c r="L9" s="47"/>
    </row>
    <row r="10" spans="3:12" ht="16.2" customHeight="1">
      <c r="D10" s="294" t="s">
        <v>240</v>
      </c>
      <c r="E10" s="366"/>
      <c r="F10" s="366"/>
      <c r="G10" s="366"/>
      <c r="H10" s="366"/>
      <c r="K10" s="47">
        <f>+IF(E10="",2,1)</f>
        <v>2</v>
      </c>
      <c r="L10" s="47"/>
    </row>
    <row r="11" spans="3:12" ht="15" customHeight="1">
      <c r="D11" s="294" t="s">
        <v>241</v>
      </c>
      <c r="E11" s="378"/>
      <c r="F11" s="378"/>
      <c r="G11" s="378"/>
      <c r="H11" s="378"/>
      <c r="K11" s="47"/>
      <c r="L11" s="47"/>
    </row>
    <row r="12" spans="3:12">
      <c r="D12" s="18" t="s">
        <v>148</v>
      </c>
      <c r="K12" s="47"/>
      <c r="L12" s="47"/>
    </row>
    <row r="13" spans="3:12" ht="18" customHeight="1">
      <c r="D13" t="str">
        <f>+"工事番号："&amp;'（発注所属）'!C14</f>
        <v>工事番号：企藤第19号</v>
      </c>
      <c r="E13" s="144"/>
      <c r="F13" s="144"/>
      <c r="G13" s="17"/>
      <c r="H13" s="145"/>
      <c r="K13" s="47"/>
      <c r="L13" s="47"/>
    </row>
    <row r="14" spans="3:12" ht="18" customHeight="1">
      <c r="D14" s="333" t="str">
        <f>+"工事名　："&amp;'（発注所属）'!C15</f>
        <v>工事名　：藤沢市本町２丁目９番地配水管改良工事（概数設計）</v>
      </c>
      <c r="E14" s="333"/>
      <c r="F14" s="333"/>
      <c r="G14" s="333"/>
      <c r="H14" s="333"/>
      <c r="K14" s="47"/>
      <c r="L14" s="47"/>
    </row>
    <row r="15" spans="3:12" ht="5.25" customHeight="1">
      <c r="D15" s="17"/>
      <c r="K15" s="47"/>
      <c r="L15" s="47"/>
    </row>
    <row r="16" spans="3:12" ht="87" customHeight="1">
      <c r="C16" s="376" t="s">
        <v>270</v>
      </c>
      <c r="D16" s="377"/>
      <c r="E16" s="377"/>
      <c r="F16" s="377"/>
      <c r="G16" s="377"/>
      <c r="H16" s="377"/>
    </row>
    <row r="17" spans="3:12" ht="14.1" customHeight="1">
      <c r="C17" s="339" t="s">
        <v>29</v>
      </c>
      <c r="D17" s="340"/>
      <c r="E17" s="339" t="s">
        <v>28</v>
      </c>
      <c r="F17" s="340" t="s">
        <v>17</v>
      </c>
      <c r="G17" s="147" t="s">
        <v>149</v>
      </c>
      <c r="H17" s="340" t="s">
        <v>20</v>
      </c>
    </row>
    <row r="18" spans="3:12" ht="14.1" customHeight="1">
      <c r="C18" s="340"/>
      <c r="D18" s="340"/>
      <c r="E18" s="340"/>
      <c r="F18" s="340"/>
      <c r="G18" s="146" t="s">
        <v>150</v>
      </c>
      <c r="H18" s="340"/>
      <c r="J18" s="53"/>
    </row>
    <row r="19" spans="3:12">
      <c r="C19" s="152" t="str">
        <f>+'（発注所属）'!B21</f>
        <v>－</v>
      </c>
      <c r="D19" s="43"/>
      <c r="E19" s="279" t="s">
        <v>24</v>
      </c>
      <c r="F19" s="279" t="str">
        <f>IF('（発注所属）'!G21="","－",'（発注所属）'!G21)</f>
        <v>－</v>
      </c>
      <c r="G19" s="279" t="s">
        <v>24</v>
      </c>
      <c r="H19" s="26" t="str">
        <f>+'（発注所属）'!I21</f>
        <v>－</v>
      </c>
      <c r="J19" s="53"/>
    </row>
    <row r="20" spans="3:12" ht="18" customHeight="1">
      <c r="C20" s="151" t="s">
        <v>4</v>
      </c>
      <c r="D20" s="19"/>
      <c r="E20" s="11"/>
      <c r="F20" s="11"/>
      <c r="G20" s="12"/>
      <c r="H20" s="12"/>
      <c r="J20" s="53"/>
    </row>
    <row r="21" spans="3:12" ht="16.2" customHeight="1">
      <c r="C21" s="334" t="s">
        <v>52</v>
      </c>
      <c r="D21" s="364" t="s">
        <v>3</v>
      </c>
      <c r="E21" s="55" t="str">
        <f>+IF('（発注所属）'!F23="〇","あり","－")</f>
        <v>－</v>
      </c>
      <c r="F21" s="55" t="str">
        <f>+IF(E21="あり",1,"－")</f>
        <v>－</v>
      </c>
      <c r="G21" s="356"/>
      <c r="H21" s="342" t="str">
        <f>+IF('（発注所属）'!F23="〇","様式－2a","－")</f>
        <v>－</v>
      </c>
      <c r="I21" s="50" t="str">
        <f>+IF('（発注所属）'!F23='（発注所属）'!D54," ",IF(G21="","←入力",""))</f>
        <v xml:space="preserve"> </v>
      </c>
      <c r="K21" s="298">
        <f>+IF(G21="",2,1)</f>
        <v>2</v>
      </c>
    </row>
    <row r="22" spans="3:12" ht="16.2" customHeight="1">
      <c r="C22" s="336"/>
      <c r="D22" s="365"/>
      <c r="E22" s="57" t="str">
        <f>+IF('（発注所属）'!F23="〇","なし","－")</f>
        <v>－</v>
      </c>
      <c r="F22" s="57" t="str">
        <f>+IF(E22="なし",0,"－")</f>
        <v>－</v>
      </c>
      <c r="G22" s="357"/>
      <c r="H22" s="343"/>
      <c r="I22" s="50"/>
    </row>
    <row r="23" spans="3:12" ht="16.2" customHeight="1">
      <c r="C23" s="334" t="s">
        <v>53</v>
      </c>
      <c r="D23" s="364" t="s">
        <v>5</v>
      </c>
      <c r="E23" s="55" t="str">
        <f>+IF('（発注所属）'!F24="〇","80点以上","－")</f>
        <v>80点以上</v>
      </c>
      <c r="F23" s="55">
        <f>+IF(E23="80点以上",2,"－")</f>
        <v>2</v>
      </c>
      <c r="G23" s="356"/>
      <c r="H23" s="383" t="str">
        <f>+IF('（発注所属）'!F24="〇","様式－2a
様式－2b","－")</f>
        <v>様式－2a
様式－2b</v>
      </c>
      <c r="I23" s="50" t="str">
        <f>+IF('（発注所属）'!F24='（発注所属）'!D54," ",IF(G23="","←入力",""))</f>
        <v>←入力</v>
      </c>
      <c r="K23" s="298">
        <f>+IF(G23="",2,1)</f>
        <v>2</v>
      </c>
    </row>
    <row r="24" spans="3:12" ht="16.2" customHeight="1">
      <c r="C24" s="341"/>
      <c r="D24" s="380"/>
      <c r="E24" s="56" t="str">
        <f>+IF('（発注所属）'!F24="〇","75点以上80点未満","－")</f>
        <v>75点以上80点未満</v>
      </c>
      <c r="F24" s="56">
        <f>+IF(E24="75点以上80点未満",1,"－")</f>
        <v>1</v>
      </c>
      <c r="G24" s="379"/>
      <c r="H24" s="384"/>
      <c r="I24" s="50"/>
    </row>
    <row r="25" spans="3:12" ht="16.2" customHeight="1">
      <c r="C25" s="341"/>
      <c r="D25" s="380"/>
      <c r="E25" s="56" t="str">
        <f>+IF('（発注所属）'!F24="〇","65点以上75点未満","－")</f>
        <v>65点以上75点未満</v>
      </c>
      <c r="F25" s="56">
        <f>+IF(E25="65点以上75点未満",0,"－")</f>
        <v>0</v>
      </c>
      <c r="G25" s="379"/>
      <c r="H25" s="384"/>
      <c r="I25" s="50"/>
    </row>
    <row r="26" spans="3:12" ht="16.2" customHeight="1">
      <c r="C26" s="341"/>
      <c r="D26" s="380"/>
      <c r="E26" s="56" t="str">
        <f>+IF('（発注所属）'!F24="〇","55点以上65点未満","－")</f>
        <v>55点以上65点未満</v>
      </c>
      <c r="F26" s="56">
        <f>+IF(E26="55点以上65点未満",-1,"－")</f>
        <v>-1</v>
      </c>
      <c r="G26" s="379"/>
      <c r="H26" s="384"/>
      <c r="I26" s="50"/>
    </row>
    <row r="27" spans="3:12" ht="16.2" customHeight="1">
      <c r="C27" s="341"/>
      <c r="D27" s="380"/>
      <c r="E27" s="56" t="str">
        <f>+IF('（発注所属）'!F24="〇","55点未満","－")</f>
        <v>55点未満</v>
      </c>
      <c r="F27" s="56">
        <f>+IF(E27="55点未満",-2,"－")</f>
        <v>-2</v>
      </c>
      <c r="G27" s="379"/>
      <c r="H27" s="384"/>
      <c r="I27" s="50"/>
      <c r="L27" s="52"/>
    </row>
    <row r="28" spans="3:12" ht="16.2" customHeight="1">
      <c r="C28" s="336"/>
      <c r="D28" s="365"/>
      <c r="E28" s="57" t="str">
        <f>+IF('（発注所属）'!F24="〇","実績なし","－")</f>
        <v>実績なし</v>
      </c>
      <c r="F28" s="57">
        <f>+IF(E28="実績なし",0,"－")</f>
        <v>0</v>
      </c>
      <c r="G28" s="357"/>
      <c r="H28" s="343"/>
      <c r="I28" s="50"/>
    </row>
    <row r="29" spans="3:12" ht="16.2" customHeight="1">
      <c r="C29" s="334" t="s">
        <v>54</v>
      </c>
      <c r="D29" s="381" t="s">
        <v>93</v>
      </c>
      <c r="E29" s="117" t="str">
        <f>+IF('（発注所属）'!F25="〇","過去３年間に同じ工事分野で実績あり","－")</f>
        <v>－</v>
      </c>
      <c r="F29" s="55" t="str">
        <f>+IF(E29="過去３年間に同じ工事分野で実績あり",1.5,"－")</f>
        <v>－</v>
      </c>
      <c r="G29" s="356"/>
      <c r="H29" s="342" t="str">
        <f>+IF('（発注所属）'!F25="〇","様式－2a","－")</f>
        <v>－</v>
      </c>
      <c r="I29" s="50" t="str">
        <f>+IF('（発注所属）'!F25='（発注所属）'!D54," ",IF(G29="","←入力",""))</f>
        <v xml:space="preserve"> </v>
      </c>
      <c r="K29" s="298">
        <f>+IF(G29="",2,1)</f>
        <v>2</v>
      </c>
    </row>
    <row r="30" spans="3:12" ht="16.2" customHeight="1">
      <c r="C30" s="335"/>
      <c r="D30" s="382"/>
      <c r="E30" s="58" t="str">
        <f>+IF('（発注所属）'!F25="〇","過去３年間に異なる工事分野で実績あり","－")</f>
        <v>－</v>
      </c>
      <c r="F30" s="56" t="str">
        <f>+IF(E30="過去３年間に異なる工事分野で実績あり",1,"－")</f>
        <v>－</v>
      </c>
      <c r="G30" s="379"/>
      <c r="H30" s="344"/>
      <c r="I30" s="50"/>
      <c r="K30" s="47"/>
    </row>
    <row r="31" spans="3:12" ht="16.2" customHeight="1">
      <c r="C31" s="335"/>
      <c r="D31" s="382"/>
      <c r="E31" s="58" t="str">
        <f>+IF('（発注所属）'!F25="〇","過去10～４年間に同じ工事分野で実績あり","－")</f>
        <v>－</v>
      </c>
      <c r="F31" s="56" t="str">
        <f>+IF(E31="過去10～４年間に同じ工事分野で実績あり",1,"－")</f>
        <v>－</v>
      </c>
      <c r="G31" s="379"/>
      <c r="H31" s="344"/>
      <c r="I31" s="50"/>
    </row>
    <row r="32" spans="3:12" ht="16.2" customHeight="1">
      <c r="C32" s="335"/>
      <c r="D32" s="382"/>
      <c r="E32" s="58" t="str">
        <f>+IF('（発注所属）'!F25="〇","過去10～４年間に異なる工事分野で実績あり","－")</f>
        <v>－</v>
      </c>
      <c r="F32" s="56" t="str">
        <f>+IF(E32="過去10～４年間に異なる工事分野で実績あり",0.5,"－")</f>
        <v>－</v>
      </c>
      <c r="G32" s="379"/>
      <c r="H32" s="344"/>
      <c r="I32" s="50"/>
    </row>
    <row r="33" spans="1:46" ht="16.2" customHeight="1">
      <c r="C33" s="336"/>
      <c r="D33" s="365"/>
      <c r="E33" s="57" t="str">
        <f>+IF('（発注所属）'!F25="〇","なし","－")</f>
        <v>－</v>
      </c>
      <c r="F33" s="57" t="str">
        <f>+IF(E33="なし",0,"－")</f>
        <v>－</v>
      </c>
      <c r="G33" s="357"/>
      <c r="H33" s="343"/>
      <c r="I33" s="50"/>
    </row>
    <row r="34" spans="1:46" ht="16.2" customHeight="1">
      <c r="C34" s="334" t="s">
        <v>55</v>
      </c>
      <c r="D34" s="364" t="s">
        <v>6</v>
      </c>
      <c r="E34" s="55" t="str">
        <f>+IF('（発注所属）'!F26="〇","あり","－")</f>
        <v>－</v>
      </c>
      <c r="F34" s="55" t="str">
        <f>+IF(E34="あり",1,"－")</f>
        <v>－</v>
      </c>
      <c r="G34" s="356"/>
      <c r="H34" s="342" t="str">
        <f>+IF('（発注所属）'!F26="〇","様式－2a","－")</f>
        <v>－</v>
      </c>
      <c r="I34" s="50" t="str">
        <f>+IF('（発注所属）'!F26='（発注所属）'!D54," ",IF(G34="","←入力",""))</f>
        <v xml:space="preserve"> </v>
      </c>
      <c r="K34" s="298">
        <f>+IF(G34="",2,1)</f>
        <v>2</v>
      </c>
    </row>
    <row r="35" spans="1:46" ht="16.2" customHeight="1">
      <c r="C35" s="336"/>
      <c r="D35" s="365"/>
      <c r="E35" s="57" t="str">
        <f>+IF('（発注所属）'!F26="〇","なし","－")</f>
        <v>－</v>
      </c>
      <c r="F35" s="57" t="str">
        <f>+IF(E35="なし",0,"－")</f>
        <v>－</v>
      </c>
      <c r="G35" s="357"/>
      <c r="H35" s="343"/>
      <c r="I35" s="50"/>
      <c r="K35" s="46">
        <f>+IF('（発注所属）'!F26='（発注所属）'!D54,3,0)</f>
        <v>3</v>
      </c>
    </row>
    <row r="36" spans="1:46" ht="16.2" customHeight="1">
      <c r="C36" s="334" t="s">
        <v>42</v>
      </c>
      <c r="D36" s="364" t="s">
        <v>8</v>
      </c>
      <c r="E36" s="55" t="str">
        <f>+IF('（発注所属）'!F27="〇","あり","－")</f>
        <v>－</v>
      </c>
      <c r="F36" s="55" t="str">
        <f>+IF(E37="なし",0.5,"－")</f>
        <v>－</v>
      </c>
      <c r="G36" s="356"/>
      <c r="H36" s="342" t="str">
        <f>+IF('（発注所属）'!F27="〇","様式－2a","－")</f>
        <v>－</v>
      </c>
      <c r="I36" s="50" t="str">
        <f>IF('（発注所属）'!F27='（発注所属）'!D54,"",IF(G36="","←入力",""))</f>
        <v/>
      </c>
      <c r="K36" s="298">
        <f>+IF(G36="",2,1)</f>
        <v>2</v>
      </c>
    </row>
    <row r="37" spans="1:46" ht="16.2" customHeight="1">
      <c r="C37" s="336"/>
      <c r="D37" s="365"/>
      <c r="E37" s="57" t="str">
        <f>+IF('（発注所属）'!F27="〇","なし","－")</f>
        <v>－</v>
      </c>
      <c r="F37" s="57" t="str">
        <f>+IF(E37="なし",0,"－")</f>
        <v>－</v>
      </c>
      <c r="G37" s="357"/>
      <c r="H37" s="343"/>
      <c r="I37" s="50"/>
      <c r="K37" s="46">
        <f>IF('（発注所属）'!F27='（発注所属）'!D54,3,0)</f>
        <v>3</v>
      </c>
    </row>
    <row r="38" spans="1:46" s="174" customFormat="1" ht="16.2" customHeight="1">
      <c r="A38" s="173"/>
      <c r="C38" s="350" t="s">
        <v>43</v>
      </c>
      <c r="D38" s="358" t="s">
        <v>193</v>
      </c>
      <c r="E38" s="178" t="str">
        <f>+IF('（発注所属）'!F28="〇","あり","－")</f>
        <v>－</v>
      </c>
      <c r="F38" s="55" t="str">
        <f>+IF(E39="なし",0.5,"－")</f>
        <v>－</v>
      </c>
      <c r="G38" s="356"/>
      <c r="H38" s="342" t="str">
        <f>+IF('（発注所属）'!F28="〇","様式－2a","－")</f>
        <v>－</v>
      </c>
      <c r="I38" s="50" t="str">
        <f>+IF('（発注所属）'!F28='（発注所属）'!D54,"",IF(G38="","←入力",""))</f>
        <v/>
      </c>
      <c r="J38" s="173"/>
      <c r="K38" s="193">
        <f>+IF(G38="",2,1)</f>
        <v>2</v>
      </c>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c r="AN38" s="173"/>
      <c r="AO38" s="173"/>
      <c r="AP38" s="173"/>
      <c r="AQ38" s="173"/>
      <c r="AR38" s="173"/>
      <c r="AS38" s="173"/>
      <c r="AT38" s="173"/>
    </row>
    <row r="39" spans="1:46" s="174" customFormat="1" ht="16.2" customHeight="1">
      <c r="A39" s="173"/>
      <c r="C39" s="346"/>
      <c r="D39" s="359"/>
      <c r="E39" s="179" t="str">
        <f>+IF('（発注所属）'!F28="〇","なし","－")</f>
        <v>－</v>
      </c>
      <c r="F39" s="57" t="str">
        <f>+IF(E39="なし",0,"－")</f>
        <v>－</v>
      </c>
      <c r="G39" s="357"/>
      <c r="H39" s="343"/>
      <c r="I39" s="175"/>
      <c r="J39" s="173"/>
      <c r="K39" s="193">
        <f>+IF('（発注所属）'!F28='（発注所属）'!D54,3,0)</f>
        <v>3</v>
      </c>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173"/>
      <c r="AJ39" s="173"/>
      <c r="AK39" s="173"/>
      <c r="AL39" s="173"/>
      <c r="AM39" s="173"/>
      <c r="AN39" s="173"/>
      <c r="AO39" s="173"/>
      <c r="AP39" s="173"/>
      <c r="AQ39" s="173"/>
      <c r="AR39" s="173"/>
      <c r="AS39" s="173"/>
      <c r="AT39" s="173"/>
    </row>
    <row r="40" spans="1:46" ht="18" customHeight="1">
      <c r="C40" s="151" t="s">
        <v>145</v>
      </c>
      <c r="D40" s="19"/>
      <c r="E40" s="11"/>
      <c r="F40" s="11"/>
      <c r="G40" s="12"/>
      <c r="H40" s="14"/>
      <c r="I40" s="50"/>
    </row>
    <row r="41" spans="1:46" ht="16.2" customHeight="1">
      <c r="C41" s="345" t="s">
        <v>56</v>
      </c>
      <c r="D41" s="360" t="s">
        <v>9</v>
      </c>
      <c r="E41" s="55" t="str">
        <f>+IF('（発注所属）'!F30="〇","あり","－")</f>
        <v>あり</v>
      </c>
      <c r="F41" s="55">
        <f>+IF(E41="あり",'（発注所属）'!G30,"－")</f>
        <v>1</v>
      </c>
      <c r="G41" s="356"/>
      <c r="H41" s="342" t="str">
        <f>+IF('（発注所属）'!F30="〇","様式－3","－")</f>
        <v>様式－3</v>
      </c>
      <c r="I41" s="50" t="str">
        <f>+IF('（発注所属）'!F30='（発注所属）'!D54," ",IF(G41="","←入力",""))</f>
        <v>←入力</v>
      </c>
      <c r="K41" s="298">
        <f>+IF(G41="",2,1)</f>
        <v>2</v>
      </c>
    </row>
    <row r="42" spans="1:46" ht="16.2" customHeight="1">
      <c r="C42" s="346"/>
      <c r="D42" s="361"/>
      <c r="E42" s="57" t="str">
        <f>+IF('（発注所属）'!F30="〇","なし","－")</f>
        <v>なし</v>
      </c>
      <c r="F42" s="57">
        <f>+IF(E42="なし",0,"－")</f>
        <v>0</v>
      </c>
      <c r="G42" s="357"/>
      <c r="H42" s="343"/>
      <c r="I42" s="50"/>
    </row>
    <row r="43" spans="1:46" ht="16.2" customHeight="1">
      <c r="C43" s="345" t="s">
        <v>57</v>
      </c>
      <c r="D43" s="360" t="s">
        <v>21</v>
      </c>
      <c r="E43" s="55" t="str">
        <f>+IF('（発注所属）'!F31="〇","あり","－")</f>
        <v>あり</v>
      </c>
      <c r="F43" s="55">
        <f>+IF(E43="あり",'（発注所属）'!G31,"－")</f>
        <v>1</v>
      </c>
      <c r="G43" s="356"/>
      <c r="H43" s="342" t="str">
        <f>+IF('（発注所属）'!F31="〇","様式－3","－")</f>
        <v>様式－3</v>
      </c>
      <c r="I43" s="50" t="str">
        <f>+IF('（発注所属）'!F31='（発注所属）'!D54," ",IF(G43="","←入力",""))</f>
        <v>←入力</v>
      </c>
      <c r="K43" s="298">
        <f>+IF(G43="",2,1)</f>
        <v>2</v>
      </c>
    </row>
    <row r="44" spans="1:46" ht="16.2" customHeight="1">
      <c r="C44" s="346"/>
      <c r="D44" s="361"/>
      <c r="E44" s="57" t="str">
        <f>+IF('（発注所属）'!F31="〇","なし","－")</f>
        <v>なし</v>
      </c>
      <c r="F44" s="57">
        <f>+IF(E44="なし",0,"－")</f>
        <v>0</v>
      </c>
      <c r="G44" s="357"/>
      <c r="H44" s="343"/>
      <c r="I44" s="50"/>
    </row>
    <row r="45" spans="1:46" ht="16.2" customHeight="1">
      <c r="C45" s="345" t="s">
        <v>171</v>
      </c>
      <c r="D45" s="360" t="s">
        <v>10</v>
      </c>
      <c r="E45" s="55" t="str">
        <f>+IF('（発注所属）'!F32="〇","あり","－")</f>
        <v>あり</v>
      </c>
      <c r="F45" s="55">
        <f>+IF(E45="あり",1,"－")</f>
        <v>1</v>
      </c>
      <c r="G45" s="356"/>
      <c r="H45" s="342" t="str">
        <f>+IF('（発注所属）'!F32="〇","様式－3","－")</f>
        <v>様式－3</v>
      </c>
      <c r="I45" s="50" t="str">
        <f>+IF('（発注所属）'!F32='（発注所属）'!D54," ",IF(G45="","←入力",""))</f>
        <v>←入力</v>
      </c>
      <c r="K45" s="298">
        <f>+IF(G45="",2,1)</f>
        <v>2</v>
      </c>
    </row>
    <row r="46" spans="1:46" ht="16.2" customHeight="1">
      <c r="C46" s="346"/>
      <c r="D46" s="361"/>
      <c r="E46" s="57" t="str">
        <f>+IF('（発注所属）'!F32="〇","なし","－")</f>
        <v>なし</v>
      </c>
      <c r="F46" s="57">
        <f>+IF(E46="なし",0,"－")</f>
        <v>0</v>
      </c>
      <c r="G46" s="357"/>
      <c r="H46" s="351"/>
      <c r="I46" s="50"/>
      <c r="K46" s="46">
        <f>+IF('（発注所属）'!F32='（発注所属）'!D54,3,0)</f>
        <v>0</v>
      </c>
    </row>
    <row r="47" spans="1:46" ht="16.2" customHeight="1">
      <c r="C47" s="347" t="s">
        <v>229</v>
      </c>
      <c r="D47" s="362" t="s">
        <v>225</v>
      </c>
      <c r="E47" s="55" t="str">
        <f>+IF('（発注所属）'!F33="〇","あり","－")</f>
        <v>－</v>
      </c>
      <c r="F47" s="55" t="str">
        <f>+IF(E47="あり",0.5,"－")</f>
        <v>－</v>
      </c>
      <c r="G47" s="356"/>
      <c r="H47" s="342" t="str">
        <f>+IF('（発注所属）'!F33="〇","様式－3","－")</f>
        <v>－</v>
      </c>
      <c r="I47" s="50" t="str">
        <f>+IF('（発注所属）'!F33='（発注所属）'!D54," ",IF(G47="","←入力",""))</f>
        <v xml:space="preserve"> </v>
      </c>
      <c r="K47" s="298">
        <f>+IF(G47="",2,1)</f>
        <v>2</v>
      </c>
    </row>
    <row r="48" spans="1:46" ht="16.2" customHeight="1">
      <c r="C48" s="348"/>
      <c r="D48" s="363"/>
      <c r="E48" s="57" t="str">
        <f>+IF('（発注所属）'!F33="〇","なし","－")</f>
        <v>－</v>
      </c>
      <c r="F48" s="57" t="str">
        <f>+IF(E48="なし",0,"－")</f>
        <v>－</v>
      </c>
      <c r="G48" s="357"/>
      <c r="H48" s="351"/>
      <c r="I48" s="50"/>
      <c r="K48" s="46">
        <f>+IF('（発注所属）'!F33='（発注所属）'!D54,3,0)</f>
        <v>3</v>
      </c>
    </row>
    <row r="49" spans="1:46" ht="16.2" customHeight="1">
      <c r="C49" s="345" t="s">
        <v>46</v>
      </c>
      <c r="D49" s="358" t="s">
        <v>194</v>
      </c>
      <c r="E49" s="55" t="str">
        <f>+IF('（発注所属）'!F34="〇","あり","－")</f>
        <v>－</v>
      </c>
      <c r="F49" s="55" t="str">
        <f>+IF(E50="なし",1,"－")</f>
        <v>－</v>
      </c>
      <c r="G49" s="356"/>
      <c r="H49" s="342" t="str">
        <f>+IF('（発注所属）'!F34="〇","様式－3","－")</f>
        <v>－</v>
      </c>
      <c r="I49" s="50" t="str">
        <f>+IF('（発注所属）'!F34='（発注所属）'!D54," ",IF(G49="","←入力",""))</f>
        <v xml:space="preserve"> </v>
      </c>
      <c r="K49" s="298">
        <f>+IF(G49="",2,1)</f>
        <v>2</v>
      </c>
    </row>
    <row r="50" spans="1:46" ht="16.2" customHeight="1">
      <c r="C50" s="346"/>
      <c r="D50" s="359"/>
      <c r="E50" s="57" t="str">
        <f>+IF('（発注所属）'!F34="〇","なし","－")</f>
        <v>－</v>
      </c>
      <c r="F50" s="57" t="str">
        <f>+IF(E50="なし",0,"－")</f>
        <v>－</v>
      </c>
      <c r="G50" s="357"/>
      <c r="H50" s="343"/>
      <c r="I50" s="50"/>
      <c r="K50" s="46">
        <f>+IF('（発注所属）'!F34='（発注所属）'!D54,3,0)</f>
        <v>3</v>
      </c>
    </row>
    <row r="51" spans="1:46" s="124" customFormat="1" ht="18" customHeight="1">
      <c r="A51" s="153"/>
      <c r="C51" s="180" t="s">
        <v>146</v>
      </c>
      <c r="D51" s="181"/>
      <c r="E51" s="13"/>
      <c r="F51" s="13"/>
      <c r="G51" s="154"/>
      <c r="H51" s="13"/>
      <c r="I51" s="155"/>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3"/>
      <c r="AM51" s="153"/>
      <c r="AN51" s="153"/>
      <c r="AO51" s="153"/>
      <c r="AP51" s="153"/>
      <c r="AQ51" s="153"/>
      <c r="AR51" s="153"/>
      <c r="AS51" s="153"/>
      <c r="AT51" s="153"/>
    </row>
    <row r="52" spans="1:46" ht="16.2" customHeight="1">
      <c r="C52" s="345" t="s">
        <v>47</v>
      </c>
      <c r="D52" s="360" t="s">
        <v>11</v>
      </c>
      <c r="E52" s="55" t="str">
        <f>+IF('（発注所属）'!F36="〇","あり","－")</f>
        <v>あり</v>
      </c>
      <c r="F52" s="55">
        <f>+IF(E52="あり",1,"－")</f>
        <v>1</v>
      </c>
      <c r="G52" s="356"/>
      <c r="H52" s="342" t="str">
        <f>+IF('（発注所属）'!F36="〇","様式－4","－")</f>
        <v>様式－4</v>
      </c>
      <c r="I52" s="50" t="str">
        <f>+IF('（発注所属）'!F36='（発注所属）'!D54,"",IF(G52="","←入力",""))</f>
        <v>←入力</v>
      </c>
      <c r="K52" s="298">
        <f>+IF(G52="",2,1)</f>
        <v>2</v>
      </c>
    </row>
    <row r="53" spans="1:46" ht="16.2" customHeight="1">
      <c r="C53" s="346"/>
      <c r="D53" s="361"/>
      <c r="E53" s="57" t="str">
        <f>+IF('（発注所属）'!F36="〇","なし","－")</f>
        <v>なし</v>
      </c>
      <c r="F53" s="57">
        <f>+IF(E53="なし",0,"－")</f>
        <v>0</v>
      </c>
      <c r="G53" s="357"/>
      <c r="H53" s="343"/>
      <c r="I53" s="50"/>
      <c r="K53" s="46">
        <f>+IF('（発注所属）'!F36='（発注所属）'!D54,3,0)</f>
        <v>0</v>
      </c>
    </row>
    <row r="54" spans="1:46" ht="16.2" customHeight="1">
      <c r="C54" s="345" t="s">
        <v>230</v>
      </c>
      <c r="D54" s="360" t="s">
        <v>12</v>
      </c>
      <c r="E54" s="55" t="str">
        <f>+IF('（発注所属）'!F37="〇","あり","－")</f>
        <v>－</v>
      </c>
      <c r="F54" s="55" t="str">
        <f>+IF(E54="あり",0.5,"－")</f>
        <v>－</v>
      </c>
      <c r="G54" s="356"/>
      <c r="H54" s="342" t="str">
        <f>+IF('（発注所属）'!F37="〇","様式－4","－")</f>
        <v>－</v>
      </c>
      <c r="I54" s="50" t="str">
        <f>+IF('（発注所属）'!F37='（発注所属）'!D54,"",IF(G54="","←入力",""))</f>
        <v/>
      </c>
      <c r="K54" s="298">
        <f>+IF(G54="",2,1)</f>
        <v>2</v>
      </c>
    </row>
    <row r="55" spans="1:46" ht="16.2" customHeight="1">
      <c r="C55" s="346"/>
      <c r="D55" s="361"/>
      <c r="E55" s="57" t="str">
        <f>+IF('（発注所属）'!F37="〇","なし","－")</f>
        <v>－</v>
      </c>
      <c r="F55" s="57" t="str">
        <f>+IF(E55="なし",0,"－")</f>
        <v>－</v>
      </c>
      <c r="G55" s="357"/>
      <c r="H55" s="343"/>
      <c r="I55" s="50"/>
      <c r="K55" s="46">
        <f>+IF('（発注所属）'!F37='（発注所属）'!D54,3,0)</f>
        <v>3</v>
      </c>
    </row>
    <row r="56" spans="1:46" ht="16.2" customHeight="1">
      <c r="C56" s="345" t="s">
        <v>49</v>
      </c>
      <c r="D56" s="360" t="s">
        <v>13</v>
      </c>
      <c r="E56" s="203" t="str">
        <f>+IF('（発注所属）'!F38="〇","あり","－")</f>
        <v>－</v>
      </c>
      <c r="F56" s="203" t="str">
        <f>+IF(E56="あり",1,"－")</f>
        <v>－</v>
      </c>
      <c r="G56" s="354"/>
      <c r="H56" s="352" t="str">
        <f>+IF('（発注所属）'!F38="〇","様式－4","－")</f>
        <v>－</v>
      </c>
      <c r="I56" s="50" t="str">
        <f>+IF('（発注所属）'!F38='（発注所属）'!D54,"",IF(G56="","←入力",""))</f>
        <v/>
      </c>
      <c r="K56" s="298">
        <f>+IF(G56="",2,1)</f>
        <v>2</v>
      </c>
    </row>
    <row r="57" spans="1:46" ht="16.2" customHeight="1">
      <c r="C57" s="346"/>
      <c r="D57" s="361"/>
      <c r="E57" s="204" t="str">
        <f>+IF('（発注所属）'!F38="〇","なし","－")</f>
        <v>－</v>
      </c>
      <c r="F57" s="204" t="str">
        <f>+IF(E57="なし",0,"－")</f>
        <v>－</v>
      </c>
      <c r="G57" s="355"/>
      <c r="H57" s="353"/>
      <c r="I57" s="50"/>
      <c r="K57" s="46">
        <f>+IF('（発注所属）'!F38='（発注所属）'!D54,3,0)</f>
        <v>3</v>
      </c>
    </row>
    <row r="58" spans="1:46" ht="16.2" customHeight="1">
      <c r="C58" s="347" t="s">
        <v>50</v>
      </c>
      <c r="D58" s="371" t="s">
        <v>236</v>
      </c>
      <c r="E58" s="203" t="str">
        <f>+IF('（発注所属）'!F39="〇","あり（指定学科）","－")</f>
        <v>－</v>
      </c>
      <c r="F58" s="296" t="str">
        <f>+IF(E58="あり（指定学科）",1,"－")</f>
        <v>－</v>
      </c>
      <c r="G58" s="354"/>
      <c r="H58" s="352" t="str">
        <f>+IF('（発注所属）'!F39="〇","様式－4","－")</f>
        <v>－</v>
      </c>
      <c r="I58" s="50" t="str">
        <f>+IF('（発注所属）'!F39='（発注所属）'!D54,"",IF(G58="","←入力",""))</f>
        <v/>
      </c>
      <c r="K58" s="298">
        <f>+IF(G58="",2,1)</f>
        <v>2</v>
      </c>
    </row>
    <row r="59" spans="1:46" ht="16.2" customHeight="1">
      <c r="C59" s="349"/>
      <c r="D59" s="372"/>
      <c r="E59" s="295" t="str">
        <f>+IF('（発注所属）'!F39="〇","あり（指定学科以外）","－")</f>
        <v>－</v>
      </c>
      <c r="F59" s="297" t="str">
        <f>+IF(E59="あり（指定学科以外）",0.5,"－")</f>
        <v>－</v>
      </c>
      <c r="G59" s="374"/>
      <c r="H59" s="375"/>
      <c r="I59" s="50"/>
    </row>
    <row r="60" spans="1:46" ht="16.2" customHeight="1">
      <c r="C60" s="348"/>
      <c r="D60" s="373"/>
      <c r="E60" s="204" t="str">
        <f>+IF('（発注所属）'!F39="〇","なし","－")</f>
        <v>－</v>
      </c>
      <c r="F60" s="204" t="str">
        <f>+IF(E60="なし",0,"－")</f>
        <v>－</v>
      </c>
      <c r="G60" s="355"/>
      <c r="H60" s="353"/>
      <c r="I60" s="50"/>
      <c r="K60" s="46">
        <f>+IF('（発注所属）'!F39='（発注所属）'!D54,3,0)</f>
        <v>3</v>
      </c>
    </row>
    <row r="61" spans="1:46" ht="16.2" customHeight="1">
      <c r="C61" s="345" t="s">
        <v>226</v>
      </c>
      <c r="D61" s="358" t="s">
        <v>186</v>
      </c>
      <c r="E61" s="203" t="str">
        <f>+IF('（発注所属）'!F40="〇","あり","－")</f>
        <v>－</v>
      </c>
      <c r="F61" s="203" t="str">
        <f>+IF(E61="あり",1,"－")</f>
        <v>－</v>
      </c>
      <c r="G61" s="354"/>
      <c r="H61" s="352" t="str">
        <f>+IF('（発注所属）'!F40="〇","様式－4","－")</f>
        <v>－</v>
      </c>
      <c r="I61" s="50" t="str">
        <f>+IF('（発注所属）'!F40='（発注所属）'!D54,"",IF(G61="","←入力",""))</f>
        <v/>
      </c>
      <c r="K61" s="298">
        <f>+IF(G61="",2,1)</f>
        <v>2</v>
      </c>
    </row>
    <row r="62" spans="1:46" ht="16.2" customHeight="1">
      <c r="C62" s="346"/>
      <c r="D62" s="359"/>
      <c r="E62" s="204" t="str">
        <f>+IF('（発注所属）'!F40="〇","なし","－")</f>
        <v>－</v>
      </c>
      <c r="F62" s="204" t="str">
        <f>+IF(E62="なし",0,"－")</f>
        <v>－</v>
      </c>
      <c r="G62" s="355"/>
      <c r="H62" s="353"/>
      <c r="I62" s="50"/>
      <c r="K62" s="46">
        <f>+IF('（発注所属）'!F40='（発注所属）'!D54,3,0)</f>
        <v>3</v>
      </c>
    </row>
    <row r="63" spans="1:46" s="176" customFormat="1" ht="16.2" customHeight="1">
      <c r="A63" s="302"/>
      <c r="C63" s="323" t="s">
        <v>227</v>
      </c>
      <c r="D63" s="325" t="s">
        <v>255</v>
      </c>
      <c r="E63" s="303" t="str">
        <f>+IF('（発注所属）'!F41="〇","あり","－")</f>
        <v>－</v>
      </c>
      <c r="F63" s="303" t="str">
        <f>+IF(E63="あり",1,"－")</f>
        <v>－</v>
      </c>
      <c r="G63" s="327"/>
      <c r="H63" s="329" t="str">
        <f>+IF('（発注所属）'!F41="〇","様式－4","－")</f>
        <v>－</v>
      </c>
      <c r="I63" s="175" t="str">
        <f>+IF('（発注所属）'!F41='（発注所属）'!D54,"",IF(G63="","←入力",""))</f>
        <v/>
      </c>
      <c r="J63" s="302"/>
      <c r="K63" s="302">
        <f>+IF(G63="",2,1)</f>
        <v>2</v>
      </c>
      <c r="L63" s="302"/>
      <c r="M63" s="302"/>
      <c r="N63" s="302"/>
      <c r="O63" s="302"/>
      <c r="P63" s="302"/>
      <c r="Q63" s="302"/>
      <c r="R63" s="302"/>
      <c r="S63" s="302"/>
      <c r="T63" s="302"/>
      <c r="U63" s="302"/>
      <c r="V63" s="302"/>
      <c r="W63" s="302"/>
      <c r="X63" s="302"/>
      <c r="Y63" s="302"/>
      <c r="Z63" s="302"/>
      <c r="AA63" s="302"/>
      <c r="AB63" s="302"/>
      <c r="AC63" s="302"/>
      <c r="AD63" s="302"/>
      <c r="AE63" s="302"/>
      <c r="AF63" s="302"/>
      <c r="AG63" s="302"/>
      <c r="AH63" s="302"/>
      <c r="AI63" s="302"/>
      <c r="AJ63" s="302"/>
      <c r="AK63" s="302"/>
      <c r="AL63" s="302"/>
      <c r="AM63" s="302"/>
      <c r="AN63" s="302"/>
      <c r="AO63" s="302"/>
      <c r="AP63" s="302"/>
      <c r="AQ63" s="302"/>
      <c r="AR63" s="302"/>
      <c r="AS63" s="302"/>
      <c r="AT63" s="302"/>
    </row>
    <row r="64" spans="1:46" s="176" customFormat="1" ht="16.2" customHeight="1">
      <c r="A64" s="302"/>
      <c r="C64" s="324"/>
      <c r="D64" s="326"/>
      <c r="E64" s="304" t="str">
        <f>+IF('（発注所属）'!F41="〇","なし","－")</f>
        <v>－</v>
      </c>
      <c r="F64" s="304" t="str">
        <f>+IF(E64="なし",0,"－")</f>
        <v>－</v>
      </c>
      <c r="G64" s="328"/>
      <c r="H64" s="330"/>
      <c r="I64" s="175"/>
      <c r="J64" s="302"/>
      <c r="K64" s="302">
        <f>+IF('（発注所属）'!F41='（発注所属）'!D54,3,0)</f>
        <v>3</v>
      </c>
      <c r="L64" s="302"/>
      <c r="M64" s="302"/>
      <c r="N64" s="302"/>
      <c r="O64" s="302"/>
      <c r="P64" s="302"/>
      <c r="Q64" s="302"/>
      <c r="R64" s="302"/>
      <c r="S64" s="302"/>
      <c r="T64" s="302"/>
      <c r="U64" s="302"/>
      <c r="V64" s="302"/>
      <c r="W64" s="302"/>
      <c r="X64" s="302"/>
      <c r="Y64" s="302"/>
      <c r="Z64" s="302"/>
      <c r="AA64" s="302"/>
      <c r="AB64" s="302"/>
      <c r="AC64" s="302"/>
      <c r="AD64" s="302"/>
      <c r="AE64" s="302"/>
      <c r="AF64" s="302"/>
      <c r="AG64" s="302"/>
      <c r="AH64" s="302"/>
      <c r="AI64" s="302"/>
      <c r="AJ64" s="302"/>
      <c r="AK64" s="302"/>
      <c r="AL64" s="302"/>
      <c r="AM64" s="302"/>
      <c r="AN64" s="302"/>
      <c r="AO64" s="302"/>
      <c r="AP64" s="302"/>
      <c r="AQ64" s="302"/>
      <c r="AR64" s="302"/>
      <c r="AS64" s="302"/>
      <c r="AT64" s="302"/>
    </row>
    <row r="65" spans="1:46" s="124" customFormat="1" ht="18" customHeight="1">
      <c r="A65" s="153"/>
      <c r="C65" s="180" t="s">
        <v>138</v>
      </c>
      <c r="D65" s="181"/>
      <c r="E65" s="205"/>
      <c r="F65" s="205"/>
      <c r="G65" s="206"/>
      <c r="H65" s="205"/>
      <c r="I65" s="155"/>
      <c r="J65" s="153"/>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3"/>
      <c r="AM65" s="153"/>
      <c r="AN65" s="153"/>
      <c r="AO65" s="153"/>
      <c r="AP65" s="153"/>
      <c r="AQ65" s="153"/>
      <c r="AR65" s="153"/>
      <c r="AS65" s="153"/>
      <c r="AT65" s="153"/>
    </row>
    <row r="66" spans="1:46" ht="16.2" customHeight="1">
      <c r="C66" s="370" t="s">
        <v>248</v>
      </c>
      <c r="D66" s="368" t="s">
        <v>65</v>
      </c>
      <c r="E66" s="203" t="str">
        <f>+IF('（発注所属）'!F43="〇","あり","－")</f>
        <v>－</v>
      </c>
      <c r="F66" s="203" t="str">
        <f>+IF(E66="あり",'（発注所属）'!G43,"－")</f>
        <v>－</v>
      </c>
      <c r="G66" s="354"/>
      <c r="H66" s="352" t="str">
        <f>+IF('（発注所属）'!F43="〇","様式－5","－")</f>
        <v>－</v>
      </c>
      <c r="I66" s="50" t="str">
        <f>+IF('（発注所属）'!F43='（発注所属）'!D54,"",IF(G66="","←入力",""))</f>
        <v/>
      </c>
      <c r="K66" s="298">
        <f>+IF(G66="",2,1)</f>
        <v>2</v>
      </c>
    </row>
    <row r="67" spans="1:46" ht="16.2" customHeight="1">
      <c r="C67" s="370"/>
      <c r="D67" s="369"/>
      <c r="E67" s="204" t="str">
        <f>+IF('（発注所属）'!F43="〇","なし","－")</f>
        <v>－</v>
      </c>
      <c r="F67" s="204" t="str">
        <f>+IF(E67="なし",0,"－")</f>
        <v>－</v>
      </c>
      <c r="G67" s="355"/>
      <c r="H67" s="353"/>
      <c r="I67" s="50"/>
      <c r="K67" s="46">
        <f>+IF('（発注所属）'!F43='（発注所属）'!D54,3,0)</f>
        <v>3</v>
      </c>
    </row>
    <row r="68" spans="1:46" ht="16.2" customHeight="1">
      <c r="C68" s="370"/>
      <c r="D68" s="368" t="s">
        <v>189</v>
      </c>
      <c r="E68" s="203" t="str">
        <f>+IF('（発注所属）'!F44="〇","あり","－")</f>
        <v>－</v>
      </c>
      <c r="F68" s="203" t="str">
        <f>+IF(E68="あり",1,"－")</f>
        <v>－</v>
      </c>
      <c r="G68" s="354"/>
      <c r="H68" s="352" t="str">
        <f>+IF('（発注所属）'!F44="〇","様式－5","－")</f>
        <v>－</v>
      </c>
      <c r="I68" s="50" t="str">
        <f>+IF('（発注所属）'!F44='（発注所属）'!D54," ",IF(G68="","←入力",""))</f>
        <v xml:space="preserve"> </v>
      </c>
      <c r="K68" s="298">
        <f>+IF(G68="",2,1)</f>
        <v>2</v>
      </c>
    </row>
    <row r="69" spans="1:46" ht="16.2" customHeight="1">
      <c r="C69" s="370"/>
      <c r="D69" s="369"/>
      <c r="E69" s="204" t="str">
        <f>+IF('（発注所属）'!F44="〇","なし","－")</f>
        <v>－</v>
      </c>
      <c r="F69" s="204" t="str">
        <f>+IF(E69="なし",0,"－")</f>
        <v>－</v>
      </c>
      <c r="G69" s="355"/>
      <c r="H69" s="353"/>
      <c r="I69" s="50"/>
      <c r="K69" s="46">
        <f>+IF('（発注所属）'!F44='（発注所属）'!D54,3,0)</f>
        <v>3</v>
      </c>
    </row>
    <row r="70" spans="1:46" ht="16.2" customHeight="1">
      <c r="C70" s="370"/>
      <c r="D70" s="368" t="s">
        <v>66</v>
      </c>
      <c r="E70" s="55" t="str">
        <f>+IF('（発注所属）'!F45="〇","あり","－")</f>
        <v>－</v>
      </c>
      <c r="F70" s="55" t="str">
        <f>+IF(E70="あり",1,"－")</f>
        <v>－</v>
      </c>
      <c r="G70" s="356"/>
      <c r="H70" s="342" t="str">
        <f>+IF('（発注所属）'!F45="〇","様式－5","－")</f>
        <v>－</v>
      </c>
      <c r="I70" s="50" t="str">
        <f>+IF('（発注所属）'!F45='（発注所属）'!D54," ",IF(G70="","←入力",""))</f>
        <v xml:space="preserve"> </v>
      </c>
      <c r="K70" s="298">
        <f>+IF(G70="",2,1)</f>
        <v>2</v>
      </c>
    </row>
    <row r="71" spans="1:46" ht="16.2" customHeight="1">
      <c r="C71" s="370"/>
      <c r="D71" s="369"/>
      <c r="E71" s="57" t="str">
        <f>+IF('（発注所属）'!F45="〇","なし","－")</f>
        <v>－</v>
      </c>
      <c r="F71" s="57" t="str">
        <f>+IF(E71="なし",0,"－")</f>
        <v>－</v>
      </c>
      <c r="G71" s="357"/>
      <c r="H71" s="343"/>
      <c r="I71" s="50"/>
      <c r="K71" s="46">
        <f>+IF('（発注所属）'!F45='（発注所属）'!D54,3,0)</f>
        <v>3</v>
      </c>
    </row>
    <row r="72" spans="1:46" ht="16.5" customHeight="1">
      <c r="C72" s="367" t="s">
        <v>258</v>
      </c>
      <c r="D72" s="367"/>
      <c r="E72" s="367"/>
      <c r="F72" s="367"/>
      <c r="G72" s="280">
        <f>+G21+G23+G29+G34+G36+G38+G41+G43+G45+G47+G49+G52+G54+G56+G58+G61+G63+G66+G68+G70</f>
        <v>0</v>
      </c>
      <c r="H72" s="276"/>
    </row>
  </sheetData>
  <mergeCells count="92">
    <mergeCell ref="D58:D60"/>
    <mergeCell ref="G58:G60"/>
    <mergeCell ref="H58:H60"/>
    <mergeCell ref="C16:H16"/>
    <mergeCell ref="E11:H11"/>
    <mergeCell ref="F17:F18"/>
    <mergeCell ref="H17:H18"/>
    <mergeCell ref="G23:G28"/>
    <mergeCell ref="G29:G33"/>
    <mergeCell ref="G21:G22"/>
    <mergeCell ref="D21:D22"/>
    <mergeCell ref="D23:D28"/>
    <mergeCell ref="D29:D33"/>
    <mergeCell ref="D34:D35"/>
    <mergeCell ref="H34:H35"/>
    <mergeCell ref="H23:H28"/>
    <mergeCell ref="E8:H8"/>
    <mergeCell ref="E9:H9"/>
    <mergeCell ref="E10:H10"/>
    <mergeCell ref="C72:F72"/>
    <mergeCell ref="H47:H48"/>
    <mergeCell ref="D66:D67"/>
    <mergeCell ref="D68:D69"/>
    <mergeCell ref="D70:D71"/>
    <mergeCell ref="G68:G69"/>
    <mergeCell ref="G70:G71"/>
    <mergeCell ref="G66:G67"/>
    <mergeCell ref="D56:D57"/>
    <mergeCell ref="G56:G57"/>
    <mergeCell ref="D54:D55"/>
    <mergeCell ref="C66:C71"/>
    <mergeCell ref="E17:E18"/>
    <mergeCell ref="G34:G35"/>
    <mergeCell ref="D38:D39"/>
    <mergeCell ref="G38:G39"/>
    <mergeCell ref="D36:D37"/>
    <mergeCell ref="G36:G37"/>
    <mergeCell ref="H38:H39"/>
    <mergeCell ref="H36:H37"/>
    <mergeCell ref="G41:G42"/>
    <mergeCell ref="G45:G46"/>
    <mergeCell ref="G49:G50"/>
    <mergeCell ref="G52:G53"/>
    <mergeCell ref="D41:D42"/>
    <mergeCell ref="D43:D44"/>
    <mergeCell ref="D45:D46"/>
    <mergeCell ref="D49:D50"/>
    <mergeCell ref="D52:D53"/>
    <mergeCell ref="D47:D48"/>
    <mergeCell ref="G47:G48"/>
    <mergeCell ref="C38:C39"/>
    <mergeCell ref="H70:H71"/>
    <mergeCell ref="H41:H42"/>
    <mergeCell ref="H43:H44"/>
    <mergeCell ref="H45:H46"/>
    <mergeCell ref="H49:H50"/>
    <mergeCell ref="H52:H53"/>
    <mergeCell ref="H54:H55"/>
    <mergeCell ref="H56:H57"/>
    <mergeCell ref="H61:H62"/>
    <mergeCell ref="H66:H67"/>
    <mergeCell ref="H68:H69"/>
    <mergeCell ref="G61:G62"/>
    <mergeCell ref="G54:G55"/>
    <mergeCell ref="D61:D62"/>
    <mergeCell ref="G43:G44"/>
    <mergeCell ref="C41:C42"/>
    <mergeCell ref="C43:C44"/>
    <mergeCell ref="C45:C46"/>
    <mergeCell ref="C49:C50"/>
    <mergeCell ref="C61:C62"/>
    <mergeCell ref="C52:C53"/>
    <mergeCell ref="C54:C55"/>
    <mergeCell ref="C56:C57"/>
    <mergeCell ref="C47:C48"/>
    <mergeCell ref="C58:C60"/>
    <mergeCell ref="C63:C64"/>
    <mergeCell ref="D63:D64"/>
    <mergeCell ref="G63:G64"/>
    <mergeCell ref="H63:H64"/>
    <mergeCell ref="F1:H1"/>
    <mergeCell ref="D14:H14"/>
    <mergeCell ref="C29:C33"/>
    <mergeCell ref="C34:C35"/>
    <mergeCell ref="C36:C37"/>
    <mergeCell ref="E6:H6"/>
    <mergeCell ref="E7:H7"/>
    <mergeCell ref="C17:D18"/>
    <mergeCell ref="C21:C22"/>
    <mergeCell ref="C23:C28"/>
    <mergeCell ref="H21:H22"/>
    <mergeCell ref="H29:H33"/>
  </mergeCells>
  <phoneticPr fontId="1"/>
  <conditionalFormatting sqref="E8">
    <cfRule type="expression" dxfId="110" priority="58">
      <formula>$K$8=1</formula>
    </cfRule>
  </conditionalFormatting>
  <conditionalFormatting sqref="E9">
    <cfRule type="expression" dxfId="109" priority="57">
      <formula>$K$9=1</formula>
    </cfRule>
  </conditionalFormatting>
  <conditionalFormatting sqref="E10">
    <cfRule type="expression" dxfId="108" priority="56">
      <formula>$K$10=1</formula>
    </cfRule>
  </conditionalFormatting>
  <conditionalFormatting sqref="E6:H6">
    <cfRule type="expression" dxfId="107" priority="38">
      <formula>$K$6=1</formula>
    </cfRule>
  </conditionalFormatting>
  <conditionalFormatting sqref="E7:H7">
    <cfRule type="expression" dxfId="106" priority="59">
      <formula>$K$7=1</formula>
    </cfRule>
  </conditionalFormatting>
  <conditionalFormatting sqref="G21:G22">
    <cfRule type="expression" dxfId="105" priority="55">
      <formula>$K$21=2</formula>
    </cfRule>
  </conditionalFormatting>
  <conditionalFormatting sqref="G23:G28">
    <cfRule type="expression" dxfId="104" priority="53">
      <formula>$K$23=2</formula>
    </cfRule>
  </conditionalFormatting>
  <conditionalFormatting sqref="G29:G33">
    <cfRule type="expression" dxfId="103" priority="52">
      <formula>$K$29=2</formula>
    </cfRule>
  </conditionalFormatting>
  <conditionalFormatting sqref="G34:G35">
    <cfRule type="expression" dxfId="102" priority="54">
      <formula>$K$34+$K$35=2</formula>
    </cfRule>
  </conditionalFormatting>
  <conditionalFormatting sqref="G36:G37">
    <cfRule type="expression" dxfId="101" priority="51">
      <formula>$K$36+$K$37=2</formula>
    </cfRule>
  </conditionalFormatting>
  <conditionalFormatting sqref="G38:G39">
    <cfRule type="expression" dxfId="100" priority="24">
      <formula>$K$38+$K$39=2</formula>
    </cfRule>
  </conditionalFormatting>
  <conditionalFormatting sqref="G41:G42">
    <cfRule type="expression" dxfId="99" priority="50">
      <formula>$K$41=2</formula>
    </cfRule>
  </conditionalFormatting>
  <conditionalFormatting sqref="G43:G44">
    <cfRule type="expression" dxfId="98" priority="49">
      <formula>$K$43=2</formula>
    </cfRule>
  </conditionalFormatting>
  <conditionalFormatting sqref="G45:G46">
    <cfRule type="expression" dxfId="97" priority="48">
      <formula>$K$45+$K$46=2</formula>
    </cfRule>
    <cfRule type="expression" dxfId="96" priority="64">
      <formula>$F$45="－"</formula>
    </cfRule>
  </conditionalFormatting>
  <conditionalFormatting sqref="G47:G48">
    <cfRule type="expression" dxfId="95" priority="15">
      <formula>$K$47+$K$48=2</formula>
    </cfRule>
    <cfRule type="expression" dxfId="94" priority="16">
      <formula>$F$47="－"</formula>
    </cfRule>
  </conditionalFormatting>
  <conditionalFormatting sqref="G49:G50">
    <cfRule type="expression" dxfId="93" priority="7">
      <formula>$K$49+$K$50=2</formula>
    </cfRule>
  </conditionalFormatting>
  <conditionalFormatting sqref="G52:G53">
    <cfRule type="expression" dxfId="92" priority="45">
      <formula>$K$52+$K$53=2</formula>
    </cfRule>
  </conditionalFormatting>
  <conditionalFormatting sqref="G54:G55">
    <cfRule type="expression" dxfId="91" priority="44">
      <formula>$K$54+$K$55=2</formula>
    </cfRule>
  </conditionalFormatting>
  <conditionalFormatting sqref="G56:G57">
    <cfRule type="expression" dxfId="90" priority="43">
      <formula>$K$56+$K$57=2</formula>
    </cfRule>
  </conditionalFormatting>
  <conditionalFormatting sqref="G58:G60">
    <cfRule type="expression" dxfId="89" priority="5">
      <formula>$F$58="－"</formula>
    </cfRule>
    <cfRule type="expression" dxfId="88" priority="1508">
      <formula>$K$58+$K$60=2</formula>
    </cfRule>
  </conditionalFormatting>
  <conditionalFormatting sqref="G61:G62">
    <cfRule type="expression" dxfId="87" priority="42">
      <formula>$K$61+$K$62=2</formula>
    </cfRule>
  </conditionalFormatting>
  <conditionalFormatting sqref="G63:G64">
    <cfRule type="expression" dxfId="86" priority="2">
      <formula>$F$63="－"</formula>
    </cfRule>
    <cfRule type="expression" dxfId="85" priority="3">
      <formula>$K$63+$K$64=2</formula>
    </cfRule>
  </conditionalFormatting>
  <conditionalFormatting sqref="G66:G67">
    <cfRule type="expression" dxfId="84" priority="41">
      <formula>$K$66+$K$67=2</formula>
    </cfRule>
  </conditionalFormatting>
  <conditionalFormatting sqref="G68:G69">
    <cfRule type="expression" dxfId="83" priority="40">
      <formula>$K$68+$K$69=2</formula>
    </cfRule>
  </conditionalFormatting>
  <conditionalFormatting sqref="G70:G71">
    <cfRule type="expression" dxfId="82" priority="39">
      <formula>$K$70+$K$71=2</formula>
    </cfRule>
  </conditionalFormatting>
  <conditionalFormatting sqref="G21:H22">
    <cfRule type="expression" dxfId="81" priority="23">
      <formula>$F$21="－"</formula>
    </cfRule>
  </conditionalFormatting>
  <conditionalFormatting sqref="G23:H28">
    <cfRule type="expression" dxfId="80" priority="22">
      <formula>$F$23="－"</formula>
    </cfRule>
  </conditionalFormatting>
  <conditionalFormatting sqref="G29:H33">
    <cfRule type="expression" dxfId="79" priority="21">
      <formula>$F$29="－"</formula>
    </cfRule>
  </conditionalFormatting>
  <conditionalFormatting sqref="G34:H35">
    <cfRule type="expression" dxfId="78" priority="75">
      <formula>$F$34="－"</formula>
    </cfRule>
  </conditionalFormatting>
  <conditionalFormatting sqref="G36:H37">
    <cfRule type="expression" dxfId="77" priority="74">
      <formula>$F$36="－"</formula>
    </cfRule>
  </conditionalFormatting>
  <conditionalFormatting sqref="G38:H39">
    <cfRule type="expression" dxfId="76" priority="25">
      <formula>$F$38="－"</formula>
    </cfRule>
  </conditionalFormatting>
  <conditionalFormatting sqref="G41:H42">
    <cfRule type="expression" dxfId="75" priority="20">
      <formula>$F$41="－"</formula>
    </cfRule>
  </conditionalFormatting>
  <conditionalFormatting sqref="G43:H44">
    <cfRule type="expression" dxfId="74" priority="19">
      <formula>$F$43="－"</formula>
    </cfRule>
  </conditionalFormatting>
  <conditionalFormatting sqref="G49:H50">
    <cfRule type="expression" dxfId="73" priority="8">
      <formula>$F$49="－"</formula>
    </cfRule>
  </conditionalFormatting>
  <conditionalFormatting sqref="G52:H53">
    <cfRule type="expression" dxfId="72" priority="37">
      <formula>$F$52="－"</formula>
    </cfRule>
  </conditionalFormatting>
  <conditionalFormatting sqref="G54:H55">
    <cfRule type="expression" dxfId="71" priority="70">
      <formula>$F$54="－"</formula>
    </cfRule>
  </conditionalFormatting>
  <conditionalFormatting sqref="G56:H57">
    <cfRule type="expression" dxfId="70" priority="69">
      <formula>$F$56="－"</formula>
    </cfRule>
  </conditionalFormatting>
  <conditionalFormatting sqref="G61:H62">
    <cfRule type="expression" dxfId="69" priority="68">
      <formula>$F$61="－"</formula>
    </cfRule>
  </conditionalFormatting>
  <conditionalFormatting sqref="G66:H67">
    <cfRule type="expression" dxfId="68" priority="67">
      <formula>$F$66="－"</formula>
    </cfRule>
  </conditionalFormatting>
  <conditionalFormatting sqref="G68:H69">
    <cfRule type="expression" dxfId="67" priority="66">
      <formula>$F$68="－"</formula>
    </cfRule>
  </conditionalFormatting>
  <conditionalFormatting sqref="G70:H71">
    <cfRule type="expression" dxfId="66" priority="65">
      <formula>$F$70="－"</formula>
    </cfRule>
  </conditionalFormatting>
  <conditionalFormatting sqref="H45:H46">
    <cfRule type="expression" dxfId="65" priority="9">
      <formula>$F$45="－"</formula>
    </cfRule>
  </conditionalFormatting>
  <conditionalFormatting sqref="H47:H48">
    <cfRule type="expression" dxfId="64" priority="14">
      <formula>$F$47="－"</formula>
    </cfRule>
  </conditionalFormatting>
  <conditionalFormatting sqref="H58:H60">
    <cfRule type="expression" dxfId="63" priority="6">
      <formula>$F$60="－"</formula>
    </cfRule>
  </conditionalFormatting>
  <conditionalFormatting sqref="H63:H64">
    <cfRule type="expression" dxfId="62" priority="1">
      <formula>$F$63="－"</formula>
    </cfRule>
  </conditionalFormatting>
  <dataValidations xWindow="1314" yWindow="584" count="19">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1:G42" xr:uid="{00000000-0002-0000-0100-000000000000}">
      <formula1>$F$41:$F$42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5:G46 G49:G50" xr:uid="{00000000-0002-0000-0100-000001000000}">
      <formula1>$F$45:$F$46</formula1>
    </dataValidation>
    <dataValidation type="list" allowBlank="1" showInputMessage="1" showErrorMessage="1" errorTitle="評価基準を確認してください" error="左記、点数の欄より選択してください。_x000a__x000a_「-」の場合は、入力不要です。" promptTitle="自己採点の入力" prompt="左記評価基準より、点数を入力してください。" sqref="G34:G35" xr:uid="{00000000-0002-0000-0100-000002000000}">
      <formula1>$F$34:$F$35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6:G37" xr:uid="{00000000-0002-0000-0100-000003000000}">
      <formula1>$F$36:$F$37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2:G53" xr:uid="{00000000-0002-0000-0100-000004000000}">
      <formula1>$F$52:$F$53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4:G55" xr:uid="{00000000-0002-0000-0100-000005000000}">
      <formula1>$F$54:$F$55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6:G57" xr:uid="{00000000-0002-0000-0100-000006000000}">
      <formula1>$F$56:$F$57</formula1>
    </dataValidation>
    <dataValidation type="list" allowBlank="1" showInputMessage="1" showErrorMessage="1" errorTitle="評価基準を確認してください" error="左記点数のどちらかを入力してください。" promptTitle="自己採点の入力" prompt="左記評価基準より、点数を入力してください。" sqref="G66:G67" xr:uid="{00000000-0002-0000-0100-000007000000}">
      <formula1>$F$66:$F$67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8:G69" xr:uid="{00000000-0002-0000-0100-000008000000}">
      <formula1>$F$68:$F$69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0:G71" xr:uid="{00000000-0002-0000-0100-000009000000}">
      <formula1>$F$70:$F$71</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3:G44" xr:uid="{00000000-0002-0000-0100-00000A000000}">
      <formula1>$F$43:$F$44</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9:G33" xr:uid="{00000000-0002-0000-0100-00000B000000}">
      <formula1>$F$29:$F$33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1:G22" xr:uid="{00000000-0002-0000-0100-00000C000000}">
      <formula1>$F$21:$F$22</formula1>
    </dataValidation>
    <dataValidation type="list" allowBlank="1" showInputMessage="1" showErrorMessage="1" errorTitle="評価基準を確認してください" error="2、1.5、1、0.5、0、-1、-2　以外は入力できません。" promptTitle="自己採点の入力" prompt="左記評価基準より点数を入力してください。" sqref="G23:G28" xr:uid="{00000000-0002-0000-0100-00000D000000}">
      <formula1>$F$23:$F$28</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8:G39" xr:uid="{00000000-0002-0000-0100-00000E000000}">
      <formula1>$F$38:$F$39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1:G62" xr:uid="{00000000-0002-0000-0100-00000F000000}">
      <formula1>$F$61:$F$62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7:G48" xr:uid="{00000000-0002-0000-0100-000010000000}">
      <formula1>$F$47:$F$48</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8:G60" xr:uid="{00000000-0002-0000-0100-000011000000}">
      <formula1>$F$58:$F$60</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3:G64" xr:uid="{1DE94E83-4130-453C-B596-6B1E1FAF371D}">
      <formula1>$F$63:$F$64</formula1>
    </dataValidation>
  </dataValidations>
  <printOptions horizontalCentered="1"/>
  <pageMargins left="0.59055118110236227" right="0.59055118110236227" top="0.23622047244094491" bottom="0.46" header="0.15748031496062992" footer="0.22"/>
  <pageSetup paperSize="9" scale="7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507" id="{14853736-B94A-4DA1-A0D1-49A8C451F8CB}">
            <xm:f>'（発注所属）'!$C$17='（発注所属）'!$I$55</xm:f>
            <x14:dxf>
              <fill>
                <patternFill>
                  <bgColor theme="0" tint="-0.499984740745262"/>
                </patternFill>
              </fill>
            </x14:dxf>
          </x14:cfRule>
          <xm:sqref>C19:H19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Y56"/>
  <sheetViews>
    <sheetView showGridLines="0" view="pageBreakPreview" topLeftCell="P30" zoomScale="85" zoomScaleNormal="100" zoomScaleSheetLayoutView="85" workbookViewId="0">
      <selection activeCell="X60" sqref="X60:Y60"/>
    </sheetView>
  </sheetViews>
  <sheetFormatPr defaultColWidth="9" defaultRowHeight="13.2"/>
  <cols>
    <col min="1" max="1" width="2.69921875" style="104" customWidth="1"/>
    <col min="2" max="12" width="4.59765625" style="104" customWidth="1"/>
    <col min="13" max="13" width="0.69921875" style="104" customWidth="1"/>
    <col min="14" max="14" width="4.59765625" style="104" customWidth="1"/>
    <col min="15" max="15" width="6.19921875" style="104" customWidth="1"/>
    <col min="16" max="16" width="3.09765625" style="104" customWidth="1"/>
    <col min="17" max="24" width="4.59765625" style="104" customWidth="1"/>
    <col min="25" max="25" width="12.69921875" style="104" customWidth="1"/>
    <col min="26" max="31" width="4.59765625" style="104" customWidth="1"/>
    <col min="32" max="16384" width="9" style="104"/>
  </cols>
  <sheetData>
    <row r="2" spans="1:22" ht="25.2" customHeight="1">
      <c r="B2" s="403" t="str">
        <f>+IF('技術資料表紙（入札参加者）'!E7=0,"商号又は名称：　　　　　　　　　　　　　　　","商号又は名称："&amp;'技術資料表紙（入札参加者）'!E7)</f>
        <v>商号又は名称：　　　　　　　　　　　　　　　</v>
      </c>
      <c r="C2" s="404"/>
      <c r="D2" s="404"/>
      <c r="E2" s="404"/>
      <c r="F2" s="404"/>
      <c r="G2" s="404"/>
      <c r="H2" s="404"/>
      <c r="I2" s="404"/>
      <c r="J2" s="404"/>
      <c r="K2" s="404"/>
      <c r="L2" s="404"/>
      <c r="M2" s="404"/>
      <c r="N2" s="404"/>
      <c r="O2" s="404"/>
      <c r="P2" s="404"/>
      <c r="Q2" s="404"/>
      <c r="R2" s="404"/>
      <c r="S2" s="404"/>
      <c r="T2" s="404"/>
      <c r="U2" s="404"/>
      <c r="V2" s="404"/>
    </row>
    <row r="3" spans="1:22" ht="25.2" customHeight="1">
      <c r="B3" s="142"/>
      <c r="C3" s="161"/>
      <c r="D3" s="161"/>
      <c r="E3" s="161"/>
      <c r="F3" s="161"/>
      <c r="G3" s="161"/>
      <c r="H3" s="161"/>
      <c r="I3" s="161"/>
      <c r="J3" s="161"/>
      <c r="K3" s="161"/>
      <c r="L3" s="161"/>
      <c r="M3" s="161"/>
      <c r="N3" s="161"/>
      <c r="O3" s="161"/>
      <c r="P3" s="161"/>
      <c r="Q3" s="161"/>
      <c r="R3" s="161"/>
      <c r="S3" s="161"/>
      <c r="T3" s="161"/>
      <c r="U3" s="161"/>
      <c r="V3" s="161"/>
    </row>
    <row r="4" spans="1:22" ht="16.2" customHeight="1"/>
    <row r="5" spans="1:22" ht="25.2" customHeight="1">
      <c r="B5" s="150" t="s">
        <v>166</v>
      </c>
      <c r="C5" s="106"/>
      <c r="D5" s="106"/>
      <c r="E5" s="106"/>
      <c r="F5" s="106"/>
      <c r="G5" s="106"/>
      <c r="H5" s="106"/>
      <c r="I5" s="106"/>
      <c r="J5" s="106"/>
      <c r="K5" s="106"/>
      <c r="L5" s="106"/>
      <c r="M5" s="106"/>
      <c r="N5" s="106"/>
      <c r="O5" s="106"/>
      <c r="P5" s="106"/>
      <c r="Q5" s="106"/>
      <c r="R5" s="106"/>
      <c r="S5" s="106"/>
      <c r="T5" s="106"/>
      <c r="U5" s="106"/>
      <c r="V5" s="106"/>
    </row>
    <row r="6" spans="1:22" ht="25.2" customHeight="1">
      <c r="B6" s="149"/>
    </row>
    <row r="7" spans="1:22" ht="10.199999999999999" customHeight="1"/>
    <row r="8" spans="1:22" ht="31.2" customHeight="1">
      <c r="A8" s="119"/>
      <c r="B8" s="162">
        <v>1</v>
      </c>
      <c r="C8" s="408" t="s">
        <v>257</v>
      </c>
      <c r="D8" s="408"/>
      <c r="E8" s="408"/>
      <c r="F8" s="408"/>
      <c r="G8" s="408"/>
      <c r="H8" s="408"/>
      <c r="I8" s="408"/>
      <c r="J8" s="408"/>
      <c r="K8" s="408"/>
      <c r="L8" s="408"/>
      <c r="M8" s="408"/>
      <c r="N8" s="408"/>
      <c r="O8" s="408"/>
      <c r="P8" s="408"/>
      <c r="Q8" s="408"/>
      <c r="R8" s="408"/>
      <c r="S8" s="408"/>
      <c r="T8" s="408"/>
      <c r="U8" s="408"/>
      <c r="V8" s="408"/>
    </row>
    <row r="9" spans="1:22" ht="10.95" customHeight="1">
      <c r="A9" s="119"/>
      <c r="B9" s="162"/>
      <c r="C9" s="162"/>
      <c r="D9" s="163"/>
      <c r="E9" s="163"/>
      <c r="F9" s="163"/>
      <c r="G9" s="163"/>
      <c r="H9" s="163"/>
      <c r="I9" s="163"/>
      <c r="J9" s="163"/>
      <c r="K9" s="163"/>
      <c r="L9" s="163"/>
      <c r="M9" s="163"/>
      <c r="N9" s="163"/>
      <c r="O9" s="163"/>
      <c r="P9" s="163"/>
      <c r="Q9" s="163"/>
      <c r="R9" s="163"/>
      <c r="S9" s="163"/>
      <c r="T9" s="163"/>
      <c r="U9" s="163"/>
      <c r="V9" s="163"/>
    </row>
    <row r="10" spans="1:22" s="194" customFormat="1" ht="43.5" customHeight="1">
      <c r="A10" s="300"/>
      <c r="B10" s="301">
        <v>2</v>
      </c>
      <c r="C10" s="418" t="s">
        <v>271</v>
      </c>
      <c r="D10" s="418"/>
      <c r="E10" s="418"/>
      <c r="F10" s="418"/>
      <c r="G10" s="418"/>
      <c r="H10" s="418"/>
      <c r="I10" s="418"/>
      <c r="J10" s="418"/>
      <c r="K10" s="418"/>
      <c r="L10" s="418"/>
      <c r="M10" s="418"/>
      <c r="N10" s="418"/>
      <c r="O10" s="418"/>
      <c r="P10" s="418"/>
      <c r="Q10" s="418"/>
      <c r="R10" s="418"/>
      <c r="S10" s="418"/>
      <c r="T10" s="418"/>
      <c r="U10" s="418"/>
      <c r="V10" s="418"/>
    </row>
    <row r="11" spans="1:22" ht="10.95" customHeight="1">
      <c r="B11" s="162"/>
      <c r="C11" s="163"/>
      <c r="D11" s="163"/>
      <c r="E11" s="163"/>
      <c r="F11" s="163"/>
      <c r="G11" s="163"/>
      <c r="H11" s="163"/>
      <c r="I11" s="163"/>
      <c r="J11" s="163"/>
      <c r="K11" s="163"/>
      <c r="L11" s="163"/>
      <c r="M11" s="163"/>
      <c r="N11" s="163"/>
      <c r="O11" s="163"/>
      <c r="P11" s="163"/>
      <c r="Q11" s="163"/>
      <c r="R11" s="163"/>
      <c r="S11" s="163"/>
      <c r="T11" s="163"/>
      <c r="U11" s="163"/>
      <c r="V11" s="163"/>
    </row>
    <row r="12" spans="1:22" ht="25.2" customHeight="1">
      <c r="A12" s="119"/>
      <c r="B12" s="318">
        <v>3</v>
      </c>
      <c r="C12" s="406" t="s">
        <v>180</v>
      </c>
      <c r="D12" s="407"/>
      <c r="E12" s="407"/>
      <c r="F12" s="407"/>
      <c r="G12" s="407"/>
      <c r="H12" s="407"/>
      <c r="I12" s="407"/>
      <c r="J12" s="407"/>
      <c r="K12" s="407"/>
      <c r="L12" s="407"/>
      <c r="M12" s="407"/>
      <c r="N12" s="407"/>
      <c r="O12" s="407"/>
      <c r="P12" s="407"/>
      <c r="Q12" s="407"/>
      <c r="R12" s="407"/>
      <c r="S12" s="407"/>
      <c r="T12" s="407"/>
      <c r="U12" s="407"/>
      <c r="V12" s="407"/>
    </row>
    <row r="13" spans="1:22" ht="18" customHeight="1">
      <c r="B13" s="163"/>
      <c r="C13" s="407"/>
      <c r="D13" s="407"/>
      <c r="E13" s="407"/>
      <c r="F13" s="407"/>
      <c r="G13" s="407"/>
      <c r="H13" s="407"/>
      <c r="I13" s="407"/>
      <c r="J13" s="407"/>
      <c r="K13" s="407"/>
      <c r="L13" s="407"/>
      <c r="M13" s="407"/>
      <c r="N13" s="407"/>
      <c r="O13" s="407"/>
      <c r="P13" s="407"/>
      <c r="Q13" s="407"/>
      <c r="R13" s="407"/>
      <c r="S13" s="407"/>
      <c r="T13" s="407"/>
      <c r="U13" s="407"/>
      <c r="V13" s="407"/>
    </row>
    <row r="14" spans="1:22" ht="50.25" customHeight="1">
      <c r="A14" s="119"/>
      <c r="B14" s="301">
        <v>4</v>
      </c>
      <c r="C14" s="408" t="s">
        <v>272</v>
      </c>
      <c r="D14" s="408"/>
      <c r="E14" s="408"/>
      <c r="F14" s="408"/>
      <c r="G14" s="408"/>
      <c r="H14" s="408"/>
      <c r="I14" s="408"/>
      <c r="J14" s="408"/>
      <c r="K14" s="408"/>
      <c r="L14" s="408"/>
      <c r="M14" s="408"/>
      <c r="N14" s="408"/>
      <c r="O14" s="408"/>
      <c r="P14" s="408"/>
      <c r="Q14" s="408"/>
      <c r="R14" s="408"/>
      <c r="S14" s="408"/>
      <c r="T14" s="408"/>
      <c r="U14" s="408"/>
      <c r="V14" s="408"/>
    </row>
    <row r="15" spans="1:22" ht="10.95" customHeight="1">
      <c r="B15" s="164"/>
      <c r="C15" s="163"/>
      <c r="D15" s="163"/>
      <c r="E15" s="163"/>
      <c r="F15" s="163"/>
      <c r="G15" s="163"/>
      <c r="H15" s="163"/>
      <c r="I15" s="163"/>
      <c r="J15" s="163"/>
      <c r="K15" s="163"/>
      <c r="L15" s="163"/>
      <c r="M15" s="163"/>
      <c r="N15" s="163"/>
      <c r="O15" s="163"/>
      <c r="P15" s="163"/>
      <c r="Q15" s="163"/>
      <c r="R15" s="163"/>
      <c r="S15" s="163"/>
      <c r="T15" s="163"/>
      <c r="U15" s="163"/>
      <c r="V15" s="163"/>
    </row>
    <row r="16" spans="1:22" ht="25.2" customHeight="1">
      <c r="A16" s="119"/>
      <c r="B16" s="405" t="s">
        <v>151</v>
      </c>
      <c r="C16" s="405"/>
      <c r="D16" s="406" t="s">
        <v>182</v>
      </c>
      <c r="E16" s="406"/>
      <c r="F16" s="406"/>
      <c r="G16" s="406"/>
      <c r="H16" s="406"/>
      <c r="I16" s="406"/>
      <c r="J16" s="406"/>
      <c r="K16" s="406"/>
      <c r="L16" s="406"/>
      <c r="M16" s="406"/>
      <c r="N16" s="406"/>
      <c r="O16" s="406"/>
      <c r="P16" s="406"/>
      <c r="Q16" s="406"/>
      <c r="R16" s="406"/>
      <c r="S16" s="406"/>
      <c r="T16" s="406"/>
      <c r="U16" s="406"/>
      <c r="V16" s="406"/>
    </row>
    <row r="17" spans="2:22" ht="9.75" customHeight="1">
      <c r="B17" s="162"/>
      <c r="C17" s="162"/>
      <c r="D17" s="406"/>
      <c r="E17" s="406"/>
      <c r="F17" s="406"/>
      <c r="G17" s="406"/>
      <c r="H17" s="406"/>
      <c r="I17" s="406"/>
      <c r="J17" s="406"/>
      <c r="K17" s="406"/>
      <c r="L17" s="406"/>
      <c r="M17" s="406"/>
      <c r="N17" s="406"/>
      <c r="O17" s="406"/>
      <c r="P17" s="406"/>
      <c r="Q17" s="406"/>
      <c r="R17" s="406"/>
      <c r="S17" s="406"/>
      <c r="T17" s="406"/>
      <c r="U17" s="406"/>
      <c r="V17" s="406"/>
    </row>
    <row r="18" spans="2:22" ht="25.2" customHeight="1">
      <c r="B18" s="162"/>
      <c r="C18" s="162"/>
      <c r="D18" s="430" t="s">
        <v>211</v>
      </c>
      <c r="E18" s="430"/>
      <c r="F18" s="430"/>
      <c r="G18" s="430"/>
      <c r="H18" s="430"/>
      <c r="I18" s="430"/>
      <c r="J18" s="430"/>
      <c r="K18" s="430"/>
      <c r="L18" s="430"/>
      <c r="M18" s="430"/>
      <c r="N18" s="430"/>
      <c r="O18" s="430"/>
      <c r="P18" s="430"/>
      <c r="Q18" s="430"/>
      <c r="R18" s="430"/>
      <c r="S18" s="430"/>
      <c r="T18" s="430"/>
      <c r="U18" s="430"/>
      <c r="V18" s="430"/>
    </row>
    <row r="19" spans="2:22" ht="10.199999999999999" customHeight="1">
      <c r="D19" s="430"/>
      <c r="E19" s="430"/>
      <c r="F19" s="430"/>
      <c r="G19" s="430"/>
      <c r="H19" s="430"/>
      <c r="I19" s="430"/>
      <c r="J19" s="430"/>
      <c r="K19" s="430"/>
      <c r="L19" s="430"/>
      <c r="M19" s="430"/>
      <c r="N19" s="430"/>
      <c r="O19" s="430"/>
      <c r="P19" s="430"/>
      <c r="Q19" s="430"/>
      <c r="R19" s="430"/>
      <c r="S19" s="430"/>
      <c r="T19" s="430"/>
      <c r="U19" s="430"/>
      <c r="V19" s="430"/>
    </row>
    <row r="20" spans="2:22" ht="25.2" customHeight="1" thickBot="1">
      <c r="C20" s="105" t="s">
        <v>95</v>
      </c>
      <c r="Q20" s="200" t="s">
        <v>181</v>
      </c>
      <c r="R20" s="194"/>
      <c r="S20" s="194"/>
      <c r="T20" s="194"/>
      <c r="U20" s="195"/>
      <c r="V20" s="196"/>
    </row>
    <row r="21" spans="2:22" ht="25.2" customHeight="1" thickBot="1">
      <c r="C21" s="425" t="s">
        <v>94</v>
      </c>
      <c r="D21" s="426"/>
      <c r="E21" s="427"/>
      <c r="F21" s="428"/>
      <c r="G21" s="428"/>
      <c r="H21" s="428"/>
      <c r="I21" s="428"/>
      <c r="J21" s="428"/>
      <c r="K21" s="428"/>
      <c r="L21" s="429"/>
      <c r="M21" s="110"/>
      <c r="N21" s="419" t="s">
        <v>259</v>
      </c>
      <c r="O21" s="422"/>
      <c r="Q21" s="385"/>
      <c r="R21" s="386"/>
      <c r="S21" s="386"/>
      <c r="T21" s="386"/>
      <c r="U21" s="386"/>
      <c r="V21" s="387"/>
    </row>
    <row r="22" spans="2:22" ht="25.2" customHeight="1">
      <c r="C22" s="409" t="s">
        <v>116</v>
      </c>
      <c r="D22" s="410"/>
      <c r="E22" s="411"/>
      <c r="F22" s="415"/>
      <c r="G22" s="416"/>
      <c r="H22" s="416"/>
      <c r="I22" s="416"/>
      <c r="J22" s="416"/>
      <c r="K22" s="416"/>
      <c r="L22" s="417"/>
      <c r="M22" s="103"/>
      <c r="N22" s="420"/>
      <c r="O22" s="423"/>
      <c r="Q22" s="388"/>
      <c r="R22" s="389"/>
      <c r="S22" s="389"/>
      <c r="T22" s="389"/>
      <c r="U22" s="389"/>
      <c r="V22" s="390"/>
    </row>
    <row r="23" spans="2:22" ht="25.2" customHeight="1" thickBot="1">
      <c r="C23" s="412"/>
      <c r="D23" s="413"/>
      <c r="E23" s="414"/>
      <c r="F23" s="412"/>
      <c r="G23" s="413"/>
      <c r="H23" s="413"/>
      <c r="I23" s="413"/>
      <c r="J23" s="413"/>
      <c r="K23" s="413"/>
      <c r="L23" s="414"/>
      <c r="M23" s="299"/>
      <c r="N23" s="421"/>
      <c r="O23" s="424"/>
      <c r="Q23" s="391"/>
      <c r="R23" s="392"/>
      <c r="S23" s="392"/>
      <c r="T23" s="392"/>
      <c r="U23" s="392"/>
      <c r="V23" s="393"/>
    </row>
    <row r="24" spans="2:22" ht="25.2" customHeight="1">
      <c r="Q24" s="194"/>
      <c r="R24" s="194"/>
      <c r="S24" s="194"/>
      <c r="T24" s="194"/>
      <c r="U24" s="194"/>
      <c r="V24" s="194"/>
    </row>
    <row r="25" spans="2:22" ht="25.2" customHeight="1" thickBot="1">
      <c r="C25" s="105" t="s">
        <v>96</v>
      </c>
      <c r="P25" s="199"/>
      <c r="Q25" s="200" t="s">
        <v>181</v>
      </c>
      <c r="R25" s="199"/>
      <c r="S25" s="199"/>
      <c r="T25" s="199"/>
      <c r="U25" s="201"/>
      <c r="V25" s="202"/>
    </row>
    <row r="26" spans="2:22" ht="25.2" customHeight="1" thickBot="1">
      <c r="C26" s="425" t="s">
        <v>94</v>
      </c>
      <c r="D26" s="426"/>
      <c r="E26" s="427"/>
      <c r="F26" s="428"/>
      <c r="G26" s="428"/>
      <c r="H26" s="428"/>
      <c r="I26" s="428"/>
      <c r="J26" s="428"/>
      <c r="K26" s="428"/>
      <c r="L26" s="429"/>
      <c r="M26" s="110"/>
      <c r="N26" s="419" t="s">
        <v>259</v>
      </c>
      <c r="O26" s="422"/>
      <c r="P26" s="199"/>
      <c r="Q26" s="394"/>
      <c r="R26" s="395"/>
      <c r="S26" s="395"/>
      <c r="T26" s="395"/>
      <c r="U26" s="395"/>
      <c r="V26" s="396"/>
    </row>
    <row r="27" spans="2:22" ht="25.2" customHeight="1">
      <c r="C27" s="409" t="s">
        <v>116</v>
      </c>
      <c r="D27" s="410"/>
      <c r="E27" s="411"/>
      <c r="F27" s="415"/>
      <c r="G27" s="416"/>
      <c r="H27" s="416"/>
      <c r="I27" s="416"/>
      <c r="J27" s="416"/>
      <c r="K27" s="416"/>
      <c r="L27" s="417"/>
      <c r="M27" s="103"/>
      <c r="N27" s="420"/>
      <c r="O27" s="423"/>
      <c r="P27" s="199"/>
      <c r="Q27" s="397"/>
      <c r="R27" s="398"/>
      <c r="S27" s="398"/>
      <c r="T27" s="398"/>
      <c r="U27" s="398"/>
      <c r="V27" s="399"/>
    </row>
    <row r="28" spans="2:22" ht="25.2" customHeight="1" thickBot="1">
      <c r="C28" s="412"/>
      <c r="D28" s="413"/>
      <c r="E28" s="414"/>
      <c r="F28" s="412"/>
      <c r="G28" s="413"/>
      <c r="H28" s="413"/>
      <c r="I28" s="413"/>
      <c r="J28" s="413"/>
      <c r="K28" s="413"/>
      <c r="L28" s="414"/>
      <c r="M28" s="299"/>
      <c r="N28" s="421"/>
      <c r="O28" s="424"/>
      <c r="P28" s="199"/>
      <c r="Q28" s="400"/>
      <c r="R28" s="401"/>
      <c r="S28" s="401"/>
      <c r="T28" s="401"/>
      <c r="U28" s="401"/>
      <c r="V28" s="402"/>
    </row>
    <row r="29" spans="2:22" ht="25.2" customHeight="1">
      <c r="P29" s="199"/>
      <c r="Q29" s="199"/>
      <c r="R29" s="199"/>
      <c r="S29" s="199"/>
      <c r="T29" s="199"/>
      <c r="U29" s="199"/>
      <c r="V29" s="199"/>
    </row>
    <row r="30" spans="2:22" ht="25.2" customHeight="1" thickBot="1">
      <c r="C30" s="105" t="s">
        <v>97</v>
      </c>
      <c r="P30" s="199"/>
      <c r="Q30" s="200" t="s">
        <v>181</v>
      </c>
      <c r="R30" s="199"/>
      <c r="S30" s="199"/>
      <c r="T30" s="199"/>
      <c r="U30" s="201"/>
      <c r="V30" s="202"/>
    </row>
    <row r="31" spans="2:22" ht="25.2" customHeight="1" thickBot="1">
      <c r="C31" s="425" t="s">
        <v>94</v>
      </c>
      <c r="D31" s="426"/>
      <c r="E31" s="427"/>
      <c r="F31" s="428"/>
      <c r="G31" s="428"/>
      <c r="H31" s="428"/>
      <c r="I31" s="428"/>
      <c r="J31" s="428"/>
      <c r="K31" s="428"/>
      <c r="L31" s="429"/>
      <c r="M31" s="110"/>
      <c r="N31" s="419" t="s">
        <v>259</v>
      </c>
      <c r="O31" s="422"/>
      <c r="P31" s="199"/>
      <c r="Q31" s="394"/>
      <c r="R31" s="395"/>
      <c r="S31" s="395"/>
      <c r="T31" s="395"/>
      <c r="U31" s="395"/>
      <c r="V31" s="396"/>
    </row>
    <row r="32" spans="2:22" ht="25.2" customHeight="1">
      <c r="C32" s="409" t="s">
        <v>116</v>
      </c>
      <c r="D32" s="410"/>
      <c r="E32" s="411"/>
      <c r="F32" s="415"/>
      <c r="G32" s="416"/>
      <c r="H32" s="416"/>
      <c r="I32" s="416"/>
      <c r="J32" s="416"/>
      <c r="K32" s="416"/>
      <c r="L32" s="417"/>
      <c r="M32" s="103"/>
      <c r="N32" s="420"/>
      <c r="O32" s="423"/>
      <c r="P32" s="199"/>
      <c r="Q32" s="397"/>
      <c r="R32" s="398"/>
      <c r="S32" s="398"/>
      <c r="T32" s="398"/>
      <c r="U32" s="398"/>
      <c r="V32" s="399"/>
    </row>
    <row r="33" spans="3:25" ht="25.2" customHeight="1" thickBot="1">
      <c r="C33" s="412"/>
      <c r="D33" s="413"/>
      <c r="E33" s="414"/>
      <c r="F33" s="412"/>
      <c r="G33" s="413"/>
      <c r="H33" s="413"/>
      <c r="I33" s="413"/>
      <c r="J33" s="413"/>
      <c r="K33" s="413"/>
      <c r="L33" s="414"/>
      <c r="M33" s="299"/>
      <c r="N33" s="421"/>
      <c r="O33" s="424"/>
      <c r="P33" s="199"/>
      <c r="Q33" s="400"/>
      <c r="R33" s="401"/>
      <c r="S33" s="401"/>
      <c r="T33" s="401"/>
      <c r="U33" s="401"/>
      <c r="V33" s="402"/>
    </row>
    <row r="34" spans="3:25" ht="25.2" customHeight="1">
      <c r="P34" s="199"/>
      <c r="Q34" s="199"/>
      <c r="R34" s="199"/>
      <c r="S34" s="199"/>
      <c r="T34" s="199"/>
      <c r="U34" s="199"/>
      <c r="V34" s="199"/>
    </row>
    <row r="35" spans="3:25" ht="25.2" customHeight="1" thickBot="1">
      <c r="C35" s="105" t="s">
        <v>98</v>
      </c>
      <c r="P35" s="199"/>
      <c r="Q35" s="200" t="s">
        <v>181</v>
      </c>
      <c r="R35" s="199"/>
      <c r="S35" s="199"/>
      <c r="T35" s="199"/>
      <c r="U35" s="201"/>
      <c r="V35" s="202"/>
    </row>
    <row r="36" spans="3:25" ht="25.2" customHeight="1" thickBot="1">
      <c r="C36" s="425" t="s">
        <v>94</v>
      </c>
      <c r="D36" s="426"/>
      <c r="E36" s="427"/>
      <c r="F36" s="428"/>
      <c r="G36" s="428"/>
      <c r="H36" s="428"/>
      <c r="I36" s="428"/>
      <c r="J36" s="428"/>
      <c r="K36" s="428"/>
      <c r="L36" s="429"/>
      <c r="M36" s="110"/>
      <c r="N36" s="419" t="s">
        <v>259</v>
      </c>
      <c r="O36" s="422"/>
      <c r="P36" s="199"/>
      <c r="Q36" s="394"/>
      <c r="R36" s="395"/>
      <c r="S36" s="395"/>
      <c r="T36" s="395"/>
      <c r="U36" s="395"/>
      <c r="V36" s="396"/>
    </row>
    <row r="37" spans="3:25" ht="25.2" customHeight="1">
      <c r="C37" s="409" t="s">
        <v>116</v>
      </c>
      <c r="D37" s="410"/>
      <c r="E37" s="411"/>
      <c r="F37" s="415"/>
      <c r="G37" s="416"/>
      <c r="H37" s="416"/>
      <c r="I37" s="416"/>
      <c r="J37" s="416"/>
      <c r="K37" s="416"/>
      <c r="L37" s="417"/>
      <c r="M37" s="103"/>
      <c r="N37" s="420"/>
      <c r="O37" s="423"/>
      <c r="P37" s="199"/>
      <c r="Q37" s="397"/>
      <c r="R37" s="398"/>
      <c r="S37" s="398"/>
      <c r="T37" s="398"/>
      <c r="U37" s="398"/>
      <c r="V37" s="399"/>
    </row>
    <row r="38" spans="3:25" ht="25.2" customHeight="1" thickBot="1">
      <c r="C38" s="412"/>
      <c r="D38" s="413"/>
      <c r="E38" s="414"/>
      <c r="F38" s="412"/>
      <c r="G38" s="413"/>
      <c r="H38" s="413"/>
      <c r="I38" s="413"/>
      <c r="J38" s="413"/>
      <c r="K38" s="413"/>
      <c r="L38" s="414"/>
      <c r="M38" s="299"/>
      <c r="N38" s="421"/>
      <c r="O38" s="424"/>
      <c r="P38" s="199"/>
      <c r="Q38" s="400"/>
      <c r="R38" s="401"/>
      <c r="S38" s="401"/>
      <c r="T38" s="401"/>
      <c r="U38" s="401"/>
      <c r="V38" s="402"/>
    </row>
    <row r="39" spans="3:25" ht="25.2" customHeight="1">
      <c r="P39" s="199"/>
      <c r="Q39" s="199"/>
      <c r="R39" s="199"/>
      <c r="S39" s="199"/>
      <c r="T39" s="199"/>
      <c r="U39" s="199"/>
      <c r="V39" s="199"/>
    </row>
    <row r="40" spans="3:25" ht="25.2" customHeight="1" thickBot="1">
      <c r="C40" s="105" t="s">
        <v>99</v>
      </c>
      <c r="P40" s="199"/>
      <c r="Q40" s="200" t="s">
        <v>181</v>
      </c>
      <c r="R40" s="199"/>
      <c r="S40" s="199"/>
      <c r="T40" s="199"/>
      <c r="U40" s="201"/>
      <c r="V40" s="202"/>
    </row>
    <row r="41" spans="3:25" ht="25.2" customHeight="1" thickBot="1">
      <c r="C41" s="425" t="s">
        <v>94</v>
      </c>
      <c r="D41" s="426"/>
      <c r="E41" s="427"/>
      <c r="F41" s="428"/>
      <c r="G41" s="428"/>
      <c r="H41" s="428"/>
      <c r="I41" s="428"/>
      <c r="J41" s="428"/>
      <c r="K41" s="428"/>
      <c r="L41" s="429"/>
      <c r="M41" s="110"/>
      <c r="N41" s="419" t="s">
        <v>259</v>
      </c>
      <c r="O41" s="422"/>
      <c r="Q41" s="385"/>
      <c r="R41" s="386"/>
      <c r="S41" s="386"/>
      <c r="T41" s="386"/>
      <c r="U41" s="386"/>
      <c r="V41" s="387"/>
    </row>
    <row r="42" spans="3:25" ht="17.399999999999999" customHeight="1">
      <c r="C42" s="409" t="s">
        <v>116</v>
      </c>
      <c r="D42" s="410"/>
      <c r="E42" s="411"/>
      <c r="F42" s="415"/>
      <c r="G42" s="416"/>
      <c r="H42" s="416"/>
      <c r="I42" s="416"/>
      <c r="J42" s="416"/>
      <c r="K42" s="416"/>
      <c r="L42" s="417"/>
      <c r="M42" s="103"/>
      <c r="N42" s="420"/>
      <c r="O42" s="423"/>
      <c r="Q42" s="388"/>
      <c r="R42" s="389"/>
      <c r="S42" s="389"/>
      <c r="T42" s="389"/>
      <c r="U42" s="389"/>
      <c r="V42" s="390"/>
    </row>
    <row r="43" spans="3:25" ht="25.2" customHeight="1" thickBot="1">
      <c r="C43" s="412"/>
      <c r="D43" s="413"/>
      <c r="E43" s="414"/>
      <c r="F43" s="412"/>
      <c r="G43" s="413"/>
      <c r="H43" s="413"/>
      <c r="I43" s="413"/>
      <c r="J43" s="413"/>
      <c r="K43" s="413"/>
      <c r="L43" s="414"/>
      <c r="M43" s="299"/>
      <c r="N43" s="421"/>
      <c r="O43" s="424"/>
      <c r="Q43" s="391"/>
      <c r="R43" s="392"/>
      <c r="S43" s="392"/>
      <c r="T43" s="392"/>
      <c r="U43" s="392"/>
      <c r="V43" s="393"/>
    </row>
    <row r="44" spans="3:25" ht="8.4" customHeight="1"/>
    <row r="45" spans="3:25" ht="25.2" customHeight="1"/>
    <row r="46" spans="3:25" ht="25.2" customHeight="1"/>
    <row r="47" spans="3:25" ht="25.2" customHeight="1">
      <c r="Y47" s="104" t="s">
        <v>261</v>
      </c>
    </row>
    <row r="48" spans="3:25">
      <c r="Y48" s="104" t="s">
        <v>259</v>
      </c>
    </row>
    <row r="49" spans="25:25" ht="25.2" customHeight="1">
      <c r="Y49" s="310" t="s">
        <v>260</v>
      </c>
    </row>
    <row r="50" spans="25:25" ht="25.2" customHeight="1">
      <c r="Y50" s="310"/>
    </row>
    <row r="51" spans="25:25" ht="25.2" customHeight="1"/>
    <row r="52" spans="25:25" ht="25.2" customHeight="1"/>
    <row r="53" spans="25:25" ht="25.2" customHeight="1"/>
    <row r="54" spans="25:25" ht="25.2" customHeight="1"/>
    <row r="55" spans="25:25" ht="25.2" customHeight="1"/>
    <row r="56" spans="25:25" ht="25.2" customHeight="1"/>
  </sheetData>
  <mergeCells count="43">
    <mergeCell ref="N31:N33"/>
    <mergeCell ref="O31:O33"/>
    <mergeCell ref="N36:N38"/>
    <mergeCell ref="O36:O38"/>
    <mergeCell ref="N41:N43"/>
    <mergeCell ref="O41:O43"/>
    <mergeCell ref="Q31:V33"/>
    <mergeCell ref="Q36:V38"/>
    <mergeCell ref="Q41:V43"/>
    <mergeCell ref="D18:V19"/>
    <mergeCell ref="C31:E31"/>
    <mergeCell ref="F31:L31"/>
    <mergeCell ref="F21:L21"/>
    <mergeCell ref="C21:E21"/>
    <mergeCell ref="F22:L23"/>
    <mergeCell ref="C22:E23"/>
    <mergeCell ref="C26:E26"/>
    <mergeCell ref="F26:L26"/>
    <mergeCell ref="C42:E43"/>
    <mergeCell ref="F42:L43"/>
    <mergeCell ref="C32:E33"/>
    <mergeCell ref="F32:L33"/>
    <mergeCell ref="C36:E36"/>
    <mergeCell ref="F36:L36"/>
    <mergeCell ref="C37:E38"/>
    <mergeCell ref="F37:L38"/>
    <mergeCell ref="C41:E41"/>
    <mergeCell ref="F41:L41"/>
    <mergeCell ref="Q21:V23"/>
    <mergeCell ref="Q26:V28"/>
    <mergeCell ref="B2:V2"/>
    <mergeCell ref="B16:C16"/>
    <mergeCell ref="D16:V17"/>
    <mergeCell ref="C12:V13"/>
    <mergeCell ref="C14:V14"/>
    <mergeCell ref="C27:E28"/>
    <mergeCell ref="F27:L28"/>
    <mergeCell ref="C8:V8"/>
    <mergeCell ref="C10:V10"/>
    <mergeCell ref="N21:N23"/>
    <mergeCell ref="O21:O23"/>
    <mergeCell ref="N26:N28"/>
    <mergeCell ref="O26:O28"/>
  </mergeCells>
  <phoneticPr fontId="1"/>
  <dataValidations count="1">
    <dataValidation type="list" allowBlank="1" showInputMessage="1" showErrorMessage="1" sqref="O21:O23 O41:O43 O36:O38 O31:O33 O26:O28" xr:uid="{D35064C8-3243-431C-9F09-C072F7180A7B}">
      <formula1>$Y$49:$Y$50</formula1>
    </dataValidation>
  </dataValidations>
  <printOptions horizontalCentered="1"/>
  <pageMargins left="0.59055118110236227" right="0.78740157480314965" top="0.59055118110236227" bottom="0.55118110236220474" header="0.31496062992125984" footer="0.31496062992125984"/>
  <pageSetup paperSize="9" scale="74"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BI239"/>
  <sheetViews>
    <sheetView showGridLines="0" view="pageBreakPreview" topLeftCell="A4" zoomScale="70" zoomScaleNormal="55" zoomScaleSheetLayoutView="70" zoomScalePageLayoutView="55" workbookViewId="0">
      <selection activeCell="X60" sqref="X60:Y60"/>
    </sheetView>
  </sheetViews>
  <sheetFormatPr defaultColWidth="9" defaultRowHeight="18"/>
  <cols>
    <col min="1" max="1" width="3.3984375" style="165" customWidth="1"/>
    <col min="2" max="2" width="2.19921875" customWidth="1"/>
    <col min="3" max="5" width="5.59765625" customWidth="1"/>
    <col min="6" max="31" width="3.69921875" customWidth="1"/>
    <col min="32" max="32" width="2.59765625" customWidth="1"/>
    <col min="33" max="33" width="6.59765625" customWidth="1"/>
    <col min="34" max="51" width="9" style="61"/>
  </cols>
  <sheetData>
    <row r="6" spans="1:51">
      <c r="AE6" s="45"/>
    </row>
    <row r="7" spans="1:51" ht="19.2">
      <c r="C7" s="105" t="s">
        <v>117</v>
      </c>
      <c r="D7" s="121"/>
      <c r="E7" s="121"/>
      <c r="F7" s="438" t="str">
        <f>+IF('技術資料表紙（入札参加者）'!E7=0,"商号又は名称：　　　　　　　　　　　　　　　","商号又は名称："&amp;'技術資料表紙（入札参加者）'!E7)</f>
        <v>商号又は名称：　　　　　　　　　　　　　　　</v>
      </c>
      <c r="G7" s="438"/>
      <c r="H7" s="438"/>
      <c r="I7" s="438"/>
      <c r="J7" s="438"/>
      <c r="K7" s="438"/>
      <c r="L7" s="438"/>
      <c r="M7" s="438"/>
      <c r="N7" s="438"/>
      <c r="O7" s="438"/>
      <c r="P7" s="438"/>
      <c r="Q7" s="438"/>
      <c r="R7" s="438"/>
      <c r="S7" s="438"/>
      <c r="T7" s="438"/>
      <c r="U7" s="438"/>
      <c r="V7" s="438"/>
      <c r="W7" s="438"/>
      <c r="X7" s="438"/>
      <c r="Y7" s="438"/>
      <c r="Z7" s="438"/>
      <c r="AA7" s="438"/>
      <c r="AB7" s="438"/>
      <c r="AC7" s="438"/>
      <c r="AD7" s="438"/>
      <c r="AE7" s="438"/>
    </row>
    <row r="8" spans="1:51" ht="14.1" customHeight="1">
      <c r="I8" s="64"/>
      <c r="J8" s="64"/>
      <c r="K8" s="64"/>
      <c r="L8" s="64"/>
      <c r="M8" s="64"/>
      <c r="N8" s="64"/>
      <c r="O8" s="64"/>
      <c r="P8" s="64"/>
      <c r="Q8" s="64"/>
      <c r="R8" s="64"/>
      <c r="S8" s="64"/>
      <c r="T8" s="64"/>
      <c r="U8" s="64"/>
      <c r="V8" s="64"/>
      <c r="W8" s="120"/>
      <c r="X8" s="120"/>
      <c r="Y8" s="120"/>
      <c r="Z8" s="120"/>
      <c r="AA8" s="120"/>
      <c r="AB8" s="120"/>
      <c r="AC8" s="120"/>
      <c r="AD8" s="120"/>
      <c r="AE8" s="120"/>
    </row>
    <row r="9" spans="1:51" ht="31.8">
      <c r="C9" s="139" t="s">
        <v>118</v>
      </c>
      <c r="D9" s="48"/>
      <c r="E9" s="48"/>
      <c r="F9" s="48"/>
      <c r="G9" s="48"/>
      <c r="H9" s="25"/>
      <c r="I9" s="25"/>
      <c r="J9" s="25"/>
      <c r="K9" s="25"/>
      <c r="L9" s="25"/>
      <c r="M9" s="25"/>
      <c r="N9" s="25"/>
      <c r="O9" s="25"/>
      <c r="P9" s="25"/>
      <c r="Q9" s="25"/>
      <c r="R9" s="25"/>
      <c r="S9" s="25"/>
      <c r="T9" s="25"/>
      <c r="U9" s="25"/>
      <c r="V9" s="25"/>
      <c r="W9" s="25"/>
      <c r="X9" s="25"/>
      <c r="Y9" s="25"/>
      <c r="Z9" s="25"/>
      <c r="AA9" s="25"/>
      <c r="AB9" s="25"/>
      <c r="AC9" s="25"/>
      <c r="AD9" s="25"/>
      <c r="AE9" s="25"/>
    </row>
    <row r="10" spans="1:51" ht="10.95" customHeight="1">
      <c r="C10" s="139"/>
      <c r="D10" s="48"/>
      <c r="E10" s="48"/>
      <c r="F10" s="48"/>
      <c r="G10" s="48"/>
      <c r="H10" s="25"/>
      <c r="I10" s="25"/>
      <c r="J10" s="25"/>
      <c r="K10" s="25"/>
      <c r="L10" s="25"/>
      <c r="M10" s="25"/>
      <c r="N10" s="25"/>
      <c r="O10" s="25"/>
      <c r="P10" s="25"/>
      <c r="Q10" s="25"/>
      <c r="R10" s="25"/>
      <c r="S10" s="25"/>
      <c r="T10" s="25"/>
      <c r="U10" s="25"/>
      <c r="V10" s="25"/>
      <c r="W10" s="25"/>
      <c r="X10" s="25"/>
      <c r="Y10" s="25"/>
      <c r="Z10" s="25"/>
      <c r="AA10" s="25"/>
      <c r="AB10" s="25"/>
      <c r="AC10" s="25"/>
      <c r="AD10" s="25"/>
      <c r="AE10" s="25"/>
    </row>
    <row r="11" spans="1:51" ht="26.4">
      <c r="C11" s="140" t="s">
        <v>164</v>
      </c>
      <c r="D11" s="48"/>
      <c r="E11" s="48"/>
      <c r="F11" s="48"/>
      <c r="G11" s="48"/>
      <c r="H11" s="25"/>
      <c r="I11" s="25"/>
      <c r="J11" s="25"/>
      <c r="K11" s="25"/>
      <c r="L11" s="25"/>
      <c r="M11" s="25"/>
      <c r="N11" s="25"/>
      <c r="O11" s="25"/>
      <c r="P11" s="25"/>
      <c r="Q11" s="25"/>
      <c r="R11" s="25"/>
      <c r="S11" s="25"/>
      <c r="T11" s="25"/>
      <c r="U11" s="25"/>
      <c r="V11" s="25"/>
      <c r="W11" s="25"/>
      <c r="X11" s="25"/>
      <c r="Y11" s="25"/>
      <c r="Z11" s="25"/>
      <c r="AA11" s="25"/>
      <c r="AB11" s="25"/>
      <c r="AC11" s="25"/>
      <c r="AD11" s="25"/>
      <c r="AE11" s="25"/>
    </row>
    <row r="12" spans="1:51" ht="26.4">
      <c r="C12" s="141" t="s">
        <v>157</v>
      </c>
      <c r="D12" s="48"/>
      <c r="E12" s="48"/>
      <c r="F12" s="48"/>
      <c r="G12" s="48"/>
      <c r="H12" s="25"/>
      <c r="I12" s="25"/>
      <c r="J12" s="25"/>
      <c r="K12" s="25"/>
      <c r="L12" s="25"/>
      <c r="M12" s="25"/>
      <c r="N12" s="25"/>
      <c r="O12" s="25"/>
      <c r="P12" s="25"/>
      <c r="Q12" s="25"/>
      <c r="R12" s="25"/>
      <c r="S12" s="25"/>
      <c r="T12" s="25"/>
      <c r="U12" s="25"/>
      <c r="V12" s="25"/>
      <c r="W12" s="25"/>
      <c r="X12" s="25"/>
      <c r="Y12" s="25"/>
      <c r="Z12" s="25"/>
      <c r="AA12" s="25"/>
      <c r="AB12" s="25"/>
      <c r="AC12" s="25"/>
      <c r="AD12" s="25"/>
      <c r="AE12" s="25"/>
    </row>
    <row r="13" spans="1:51" ht="15" customHeight="1">
      <c r="C13" s="122"/>
      <c r="D13" s="122"/>
      <c r="E13" s="122"/>
      <c r="F13" s="123"/>
      <c r="G13" s="123"/>
      <c r="H13" s="92"/>
      <c r="I13" s="25"/>
      <c r="J13" s="25"/>
      <c r="K13" s="25"/>
      <c r="L13" s="25"/>
      <c r="M13" s="25"/>
      <c r="N13" s="25"/>
      <c r="O13" s="25"/>
      <c r="P13" s="25"/>
      <c r="Q13" s="25"/>
      <c r="R13" s="25"/>
      <c r="S13" s="25"/>
      <c r="T13" s="25"/>
      <c r="U13" s="25"/>
      <c r="V13" s="25"/>
      <c r="W13" s="25"/>
      <c r="X13" s="25"/>
      <c r="Y13" s="25"/>
      <c r="Z13" s="25"/>
      <c r="AA13" s="25"/>
      <c r="AB13" s="25"/>
      <c r="AC13" s="25"/>
      <c r="AD13" s="25"/>
      <c r="AE13" s="25"/>
    </row>
    <row r="14" spans="1:51" s="128" customFormat="1" ht="25.2" customHeight="1" thickBot="1">
      <c r="A14" s="165"/>
      <c r="C14" s="129" t="s">
        <v>119</v>
      </c>
      <c r="D14" s="130"/>
      <c r="E14" s="130"/>
      <c r="F14" s="130"/>
      <c r="G14" s="130"/>
      <c r="AH14" s="131"/>
      <c r="AI14" s="131"/>
      <c r="AJ14" s="131"/>
      <c r="AK14" s="131"/>
      <c r="AL14" s="131"/>
      <c r="AM14" s="131"/>
      <c r="AN14" s="131"/>
      <c r="AO14" s="131"/>
      <c r="AP14" s="131"/>
      <c r="AQ14" s="131"/>
      <c r="AR14" s="131"/>
      <c r="AS14" s="131"/>
      <c r="AT14" s="131"/>
      <c r="AU14" s="131"/>
      <c r="AV14" s="131"/>
      <c r="AW14" s="131"/>
      <c r="AX14" s="131"/>
      <c r="AY14" s="131"/>
    </row>
    <row r="15" spans="1:51" ht="25.2" customHeight="1">
      <c r="C15" s="439" t="s">
        <v>58</v>
      </c>
      <c r="D15" s="440"/>
      <c r="E15" s="441"/>
      <c r="F15" s="445"/>
      <c r="G15" s="446"/>
      <c r="H15" s="446"/>
      <c r="I15" s="65" t="s">
        <v>18</v>
      </c>
      <c r="J15" s="66"/>
      <c r="K15" s="66"/>
      <c r="L15" s="67"/>
      <c r="M15" s="447" t="str">
        <f>IF(COUNTBLANK(F15:H16)=6,"　←　該当する方に○",IF(COUNTBLANK(F15:H16)=4,"　←　どちらか一方に○",""))</f>
        <v>　←　該当する方に○</v>
      </c>
      <c r="N15" s="448"/>
      <c r="O15" s="448"/>
      <c r="P15" s="448"/>
      <c r="Q15" s="448"/>
      <c r="R15" s="448"/>
      <c r="S15" s="448"/>
      <c r="T15" s="448"/>
      <c r="U15" s="448"/>
      <c r="V15" s="448"/>
      <c r="W15" s="448"/>
      <c r="X15" s="448"/>
      <c r="Y15" s="448"/>
      <c r="Z15" s="448"/>
      <c r="AA15" s="448"/>
      <c r="AB15" s="448"/>
      <c r="AC15" s="448"/>
      <c r="AD15" s="448"/>
      <c r="AE15" s="448"/>
      <c r="AI15" s="61" t="s">
        <v>16</v>
      </c>
    </row>
    <row r="16" spans="1:51" ht="25.2" customHeight="1" thickBot="1">
      <c r="C16" s="442"/>
      <c r="D16" s="443"/>
      <c r="E16" s="444"/>
      <c r="F16" s="450"/>
      <c r="G16" s="451"/>
      <c r="H16" s="451"/>
      <c r="I16" s="68" t="s">
        <v>19</v>
      </c>
      <c r="J16" s="69"/>
      <c r="K16" s="69"/>
      <c r="L16" s="70"/>
      <c r="M16" s="449"/>
      <c r="N16" s="449"/>
      <c r="O16" s="449"/>
      <c r="P16" s="449"/>
      <c r="Q16" s="449"/>
      <c r="R16" s="449"/>
      <c r="S16" s="449"/>
      <c r="T16" s="449"/>
      <c r="U16" s="449"/>
      <c r="V16" s="449"/>
      <c r="W16" s="449"/>
      <c r="X16" s="449"/>
      <c r="Y16" s="449"/>
      <c r="Z16" s="449"/>
      <c r="AA16" s="449"/>
      <c r="AB16" s="449"/>
      <c r="AC16" s="449"/>
      <c r="AD16" s="449"/>
      <c r="AE16" s="449"/>
    </row>
    <row r="17" spans="1:51" ht="25.2" customHeight="1">
      <c r="C17" s="432" t="s">
        <v>105</v>
      </c>
      <c r="D17" s="433"/>
      <c r="E17" s="434"/>
      <c r="F17" s="435"/>
      <c r="G17" s="436"/>
      <c r="H17" s="436"/>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7"/>
    </row>
    <row r="18" spans="1:51" ht="25.2" customHeight="1">
      <c r="C18" s="452" t="s">
        <v>100</v>
      </c>
      <c r="D18" s="453"/>
      <c r="E18" s="454"/>
      <c r="F18" s="455"/>
      <c r="G18" s="456"/>
      <c r="H18" s="456"/>
      <c r="I18" s="456"/>
      <c r="J18" s="456"/>
      <c r="K18" s="456"/>
      <c r="L18" s="456"/>
      <c r="M18" s="456"/>
      <c r="N18" s="456"/>
      <c r="O18" s="456"/>
      <c r="P18" s="456"/>
      <c r="Q18" s="456"/>
      <c r="R18" s="456"/>
      <c r="S18" s="456"/>
      <c r="T18" s="456"/>
      <c r="U18" s="456"/>
      <c r="V18" s="456"/>
      <c r="W18" s="456"/>
      <c r="X18" s="456"/>
      <c r="Y18" s="456"/>
      <c r="Z18" s="456"/>
      <c r="AA18" s="456"/>
      <c r="AB18" s="456"/>
      <c r="AC18" s="456"/>
      <c r="AD18" s="456"/>
      <c r="AE18" s="457"/>
    </row>
    <row r="19" spans="1:51" ht="25.2" customHeight="1">
      <c r="C19" s="452" t="s">
        <v>60</v>
      </c>
      <c r="D19" s="458"/>
      <c r="E19" s="459"/>
      <c r="F19" s="460" t="s">
        <v>187</v>
      </c>
      <c r="G19" s="461"/>
      <c r="H19" s="462"/>
      <c r="I19" s="463"/>
      <c r="J19" s="98" t="s">
        <v>88</v>
      </c>
      <c r="K19" s="462"/>
      <c r="L19" s="463"/>
      <c r="M19" s="98" t="s">
        <v>89</v>
      </c>
      <c r="N19" s="462"/>
      <c r="O19" s="463"/>
      <c r="P19" s="98" t="s">
        <v>90</v>
      </c>
      <c r="Q19" s="464" t="s">
        <v>102</v>
      </c>
      <c r="R19" s="465"/>
      <c r="S19" s="466" t="s">
        <v>187</v>
      </c>
      <c r="T19" s="467"/>
      <c r="U19" s="468"/>
      <c r="V19" s="469"/>
      <c r="W19" s="226" t="s">
        <v>88</v>
      </c>
      <c r="X19" s="468"/>
      <c r="Y19" s="469"/>
      <c r="Z19" s="226" t="s">
        <v>89</v>
      </c>
      <c r="AA19" s="468"/>
      <c r="AB19" s="469"/>
      <c r="AC19" s="226" t="s">
        <v>90</v>
      </c>
      <c r="AD19" s="470" t="s">
        <v>103</v>
      </c>
      <c r="AE19" s="471"/>
    </row>
    <row r="20" spans="1:51" ht="25.2" customHeight="1">
      <c r="C20" s="452" t="s">
        <v>63</v>
      </c>
      <c r="D20" s="453"/>
      <c r="E20" s="454"/>
      <c r="F20" s="81"/>
      <c r="G20" s="82"/>
      <c r="H20" s="82"/>
      <c r="I20" s="82"/>
      <c r="J20" s="82"/>
      <c r="K20" s="82"/>
      <c r="L20" s="82"/>
      <c r="M20" s="82"/>
      <c r="N20" s="82"/>
      <c r="O20" s="82"/>
      <c r="P20" s="73" t="str">
        <f>IF(COUNTBLANK(F20:O20)&gt;0,"　←　10桁の番号を入力","")</f>
        <v>　←　10桁の番号を入力</v>
      </c>
      <c r="Q20" s="71"/>
      <c r="R20" s="71"/>
      <c r="S20" s="71"/>
      <c r="T20" s="71"/>
      <c r="U20" s="71"/>
      <c r="V20" s="71"/>
      <c r="W20" s="71"/>
      <c r="X20" s="71"/>
      <c r="Y20" s="71"/>
      <c r="Z20" s="71"/>
      <c r="AA20" s="71"/>
      <c r="AB20" s="71"/>
      <c r="AC20" s="71"/>
      <c r="AD20" s="71"/>
      <c r="AE20" s="72"/>
    </row>
    <row r="21" spans="1:51" ht="47.25" customHeight="1">
      <c r="C21" s="488" t="s">
        <v>256</v>
      </c>
      <c r="D21" s="489"/>
      <c r="E21" s="489"/>
      <c r="F21" s="490"/>
      <c r="G21" s="490"/>
      <c r="H21" s="490"/>
      <c r="I21" s="491" t="s">
        <v>268</v>
      </c>
      <c r="J21" s="492"/>
      <c r="K21" s="492"/>
      <c r="L21" s="492"/>
      <c r="M21" s="492"/>
      <c r="N21" s="492"/>
      <c r="O21" s="492"/>
      <c r="P21" s="492"/>
      <c r="Q21" s="492"/>
      <c r="R21" s="492"/>
      <c r="S21" s="492"/>
      <c r="T21" s="492"/>
      <c r="U21" s="492"/>
      <c r="V21" s="492"/>
      <c r="W21" s="492"/>
      <c r="X21" s="492"/>
      <c r="Y21" s="492"/>
      <c r="Z21" s="492"/>
      <c r="AA21" s="492"/>
      <c r="AB21" s="492"/>
      <c r="AC21" s="492"/>
      <c r="AD21" s="492"/>
      <c r="AE21" s="493"/>
    </row>
    <row r="22" spans="1:51" ht="25.2" customHeight="1">
      <c r="C22" s="472" t="s">
        <v>208</v>
      </c>
      <c r="D22" s="473"/>
      <c r="E22" s="474"/>
      <c r="F22" s="478"/>
      <c r="G22" s="479"/>
      <c r="H22" s="479"/>
      <c r="I22" s="479"/>
      <c r="J22" s="479"/>
      <c r="K22" s="479"/>
      <c r="L22" s="479"/>
      <c r="M22" s="479"/>
      <c r="N22" s="479"/>
      <c r="O22" s="479"/>
      <c r="P22" s="480"/>
      <c r="Q22" s="480"/>
      <c r="R22" s="480"/>
      <c r="S22" s="480"/>
      <c r="T22" s="480"/>
      <c r="U22" s="480"/>
      <c r="V22" s="480"/>
      <c r="W22" s="480"/>
      <c r="X22" s="480"/>
      <c r="Y22" s="480"/>
      <c r="Z22" s="480"/>
      <c r="AA22" s="480"/>
      <c r="AB22" s="480"/>
      <c r="AC22" s="480"/>
      <c r="AD22" s="480"/>
      <c r="AE22" s="481"/>
    </row>
    <row r="23" spans="1:51" ht="25.2" customHeight="1" thickBot="1">
      <c r="C23" s="475"/>
      <c r="D23" s="476"/>
      <c r="E23" s="477"/>
      <c r="F23" s="479"/>
      <c r="G23" s="479"/>
      <c r="H23" s="479"/>
      <c r="I23" s="479"/>
      <c r="J23" s="479"/>
      <c r="K23" s="479"/>
      <c r="L23" s="479"/>
      <c r="M23" s="479"/>
      <c r="N23" s="479"/>
      <c r="O23" s="479"/>
      <c r="P23" s="479"/>
      <c r="Q23" s="479"/>
      <c r="R23" s="479"/>
      <c r="S23" s="479"/>
      <c r="T23" s="479"/>
      <c r="U23" s="479"/>
      <c r="V23" s="479"/>
      <c r="W23" s="479"/>
      <c r="X23" s="479"/>
      <c r="Y23" s="479"/>
      <c r="Z23" s="479"/>
      <c r="AA23" s="479"/>
      <c r="AB23" s="479"/>
      <c r="AC23" s="479"/>
      <c r="AD23" s="479"/>
      <c r="AE23" s="482"/>
    </row>
    <row r="24" spans="1:51" ht="25.2" customHeight="1">
      <c r="C24" s="483" t="s">
        <v>111</v>
      </c>
      <c r="D24" s="483"/>
      <c r="E24" s="483"/>
      <c r="F24" s="485" t="s">
        <v>159</v>
      </c>
      <c r="G24" s="486"/>
      <c r="H24" s="486"/>
      <c r="I24" s="486"/>
      <c r="J24" s="486"/>
      <c r="K24" s="486"/>
      <c r="L24" s="486"/>
      <c r="M24" s="486"/>
      <c r="N24" s="486"/>
      <c r="O24" s="486"/>
      <c r="P24" s="486"/>
      <c r="Q24" s="486"/>
      <c r="R24" s="486"/>
      <c r="S24" s="486"/>
      <c r="T24" s="486"/>
      <c r="U24" s="486"/>
      <c r="V24" s="486"/>
      <c r="W24" s="486"/>
      <c r="X24" s="486"/>
      <c r="Y24" s="486"/>
      <c r="Z24" s="486"/>
      <c r="AA24" s="486"/>
      <c r="AB24" s="486"/>
      <c r="AC24" s="486"/>
      <c r="AD24" s="486"/>
      <c r="AE24" s="486"/>
    </row>
    <row r="25" spans="1:51" ht="25.2" customHeight="1">
      <c r="C25" s="484"/>
      <c r="D25" s="484"/>
      <c r="E25" s="484"/>
      <c r="F25" s="487"/>
      <c r="G25" s="487"/>
      <c r="H25" s="487"/>
      <c r="I25" s="487"/>
      <c r="J25" s="487"/>
      <c r="K25" s="487"/>
      <c r="L25" s="487"/>
      <c r="M25" s="487"/>
      <c r="N25" s="487"/>
      <c r="O25" s="487"/>
      <c r="P25" s="487"/>
      <c r="Q25" s="487"/>
      <c r="R25" s="487"/>
      <c r="S25" s="487"/>
      <c r="T25" s="487"/>
      <c r="U25" s="487"/>
      <c r="V25" s="487"/>
      <c r="W25" s="487"/>
      <c r="X25" s="487"/>
      <c r="Y25" s="487"/>
      <c r="Z25" s="487"/>
      <c r="AA25" s="487"/>
      <c r="AB25" s="487"/>
      <c r="AC25" s="487"/>
      <c r="AD25" s="487"/>
      <c r="AE25" s="487"/>
    </row>
    <row r="26" spans="1:51" ht="38.25" customHeight="1">
      <c r="C26" s="293"/>
      <c r="D26" s="293"/>
      <c r="E26" s="293"/>
      <c r="F26" s="431" t="s">
        <v>269</v>
      </c>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row>
    <row r="27" spans="1:51" ht="25.2" customHeight="1">
      <c r="C27" s="227"/>
      <c r="D27" s="227"/>
      <c r="E27" s="227"/>
      <c r="F27" s="555" t="s">
        <v>209</v>
      </c>
      <c r="G27" s="555"/>
      <c r="H27" s="555"/>
      <c r="I27" s="555"/>
      <c r="J27" s="555"/>
      <c r="K27" s="555"/>
      <c r="L27" s="555"/>
      <c r="M27" s="555"/>
      <c r="N27" s="555"/>
      <c r="O27" s="555"/>
      <c r="P27" s="555"/>
      <c r="Q27" s="555"/>
      <c r="R27" s="555"/>
      <c r="S27" s="555"/>
      <c r="T27" s="555"/>
      <c r="U27" s="555"/>
      <c r="V27" s="555"/>
      <c r="W27" s="555"/>
      <c r="X27" s="555"/>
      <c r="Y27" s="555"/>
      <c r="Z27" s="555"/>
      <c r="AA27" s="555"/>
      <c r="AB27" s="555"/>
      <c r="AC27" s="555"/>
      <c r="AD27" s="555"/>
      <c r="AE27" s="555"/>
    </row>
    <row r="28" spans="1:51" s="128" customFormat="1" ht="25.2" customHeight="1" thickBot="1">
      <c r="A28" s="165"/>
      <c r="C28" s="129" t="s">
        <v>120</v>
      </c>
      <c r="D28" s="132"/>
      <c r="E28" s="133"/>
      <c r="F28" s="134"/>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H28" s="131"/>
      <c r="AI28" s="131"/>
      <c r="AJ28" s="131"/>
      <c r="AK28" s="131"/>
      <c r="AL28" s="131"/>
      <c r="AM28" s="131"/>
      <c r="AN28" s="131"/>
      <c r="AO28" s="131"/>
      <c r="AP28" s="131"/>
      <c r="AQ28" s="131"/>
      <c r="AR28" s="131"/>
      <c r="AS28" s="131"/>
      <c r="AT28" s="131"/>
      <c r="AU28" s="131"/>
      <c r="AV28" s="131"/>
      <c r="AW28" s="131"/>
      <c r="AX28" s="131"/>
      <c r="AY28" s="131"/>
    </row>
    <row r="29" spans="1:51" ht="25.2" customHeight="1">
      <c r="C29" s="494" t="s">
        <v>58</v>
      </c>
      <c r="D29" s="495"/>
      <c r="E29" s="496"/>
      <c r="F29" s="445"/>
      <c r="G29" s="446"/>
      <c r="H29" s="446"/>
      <c r="I29" s="65" t="s">
        <v>18</v>
      </c>
      <c r="J29" s="66"/>
      <c r="K29" s="66"/>
      <c r="L29" s="67"/>
      <c r="M29" s="447" t="str">
        <f>IF(COUNTBLANK(F29:H30)=6,"　←　該当する方に○",IF(COUNTBLANK(F29:H30)=4,"　←　どちらか一方に○",""))</f>
        <v>　←　該当する方に○</v>
      </c>
      <c r="N29" s="448"/>
      <c r="O29" s="448"/>
      <c r="P29" s="448"/>
      <c r="Q29" s="448"/>
      <c r="R29" s="448"/>
      <c r="S29" s="448"/>
      <c r="T29" s="448"/>
      <c r="U29" s="448"/>
      <c r="V29" s="448"/>
      <c r="W29" s="448"/>
      <c r="X29" s="448"/>
      <c r="Y29" s="448"/>
      <c r="Z29" s="448"/>
      <c r="AA29" s="448"/>
      <c r="AB29" s="448"/>
      <c r="AC29" s="448"/>
      <c r="AD29" s="448"/>
      <c r="AE29" s="448"/>
    </row>
    <row r="30" spans="1:51" ht="25.2" customHeight="1" thickBot="1">
      <c r="C30" s="497"/>
      <c r="D30" s="498"/>
      <c r="E30" s="499"/>
      <c r="F30" s="500"/>
      <c r="G30" s="501"/>
      <c r="H30" s="501"/>
      <c r="I30" s="76" t="s">
        <v>19</v>
      </c>
      <c r="J30" s="77"/>
      <c r="K30" s="77"/>
      <c r="L30" s="78"/>
      <c r="M30" s="449"/>
      <c r="N30" s="449"/>
      <c r="O30" s="449"/>
      <c r="P30" s="449"/>
      <c r="Q30" s="449"/>
      <c r="R30" s="449"/>
      <c r="S30" s="449"/>
      <c r="T30" s="449"/>
      <c r="U30" s="449"/>
      <c r="V30" s="449"/>
      <c r="W30" s="449"/>
      <c r="X30" s="449"/>
      <c r="Y30" s="449"/>
      <c r="Z30" s="449"/>
      <c r="AA30" s="449"/>
      <c r="AB30" s="449"/>
      <c r="AC30" s="449"/>
      <c r="AD30" s="449"/>
      <c r="AE30" s="449"/>
    </row>
    <row r="31" spans="1:51" ht="25.2" customHeight="1" thickBot="1">
      <c r="C31" s="510" t="s">
        <v>121</v>
      </c>
      <c r="D31" s="511"/>
      <c r="E31" s="512"/>
      <c r="F31" s="513" t="str">
        <f>+IF(F29="〇",#REF!,"")</f>
        <v/>
      </c>
      <c r="G31" s="514"/>
      <c r="H31" s="514"/>
      <c r="I31" s="107" t="s">
        <v>26</v>
      </c>
      <c r="J31" s="556" t="s">
        <v>210</v>
      </c>
      <c r="K31" s="555"/>
      <c r="L31" s="555"/>
      <c r="M31" s="555"/>
      <c r="N31" s="555"/>
      <c r="O31" s="555"/>
      <c r="P31" s="555"/>
      <c r="Q31" s="555"/>
      <c r="R31" s="555"/>
      <c r="S31" s="555"/>
      <c r="T31" s="555"/>
      <c r="U31" s="555"/>
      <c r="V31" s="555"/>
      <c r="W31" s="555"/>
      <c r="X31" s="555"/>
      <c r="Y31" s="555"/>
      <c r="Z31" s="555"/>
      <c r="AA31" s="555"/>
      <c r="AB31" s="555"/>
      <c r="AC31" s="555"/>
      <c r="AD31" s="555"/>
      <c r="AE31" s="555"/>
    </row>
    <row r="32" spans="1:51" ht="25.2" customHeight="1">
      <c r="C32" s="62"/>
      <c r="D32" s="101"/>
      <c r="E32" s="101"/>
      <c r="F32" s="62" t="s">
        <v>167</v>
      </c>
      <c r="G32" s="102"/>
      <c r="H32" s="102"/>
      <c r="I32" s="92"/>
      <c r="J32" s="92"/>
      <c r="K32" s="92"/>
      <c r="L32" s="92"/>
      <c r="M32" s="92"/>
      <c r="N32" s="92"/>
      <c r="O32" s="92"/>
      <c r="P32" s="92"/>
      <c r="Q32" s="92"/>
      <c r="R32" s="92"/>
      <c r="S32" s="92"/>
      <c r="T32" s="92"/>
      <c r="U32" s="92"/>
      <c r="V32" s="92"/>
      <c r="W32" s="92"/>
      <c r="X32" s="92"/>
      <c r="Y32" s="92"/>
      <c r="Z32" s="92"/>
      <c r="AA32" s="92"/>
      <c r="AB32" s="92"/>
      <c r="AC32" s="92"/>
      <c r="AD32" s="92"/>
      <c r="AE32" s="92"/>
      <c r="AH32" s="99"/>
      <c r="AI32" s="99"/>
      <c r="AJ32" s="99"/>
      <c r="AK32" s="99"/>
      <c r="AL32" s="99"/>
      <c r="AM32" s="99"/>
      <c r="AN32" s="99"/>
      <c r="AO32" s="99"/>
      <c r="AP32" s="99"/>
      <c r="AQ32" s="99"/>
      <c r="AR32" s="99"/>
      <c r="AS32" s="99"/>
      <c r="AT32" s="99"/>
      <c r="AU32" s="99"/>
      <c r="AV32" s="99"/>
      <c r="AW32" s="99"/>
      <c r="AX32" s="99"/>
      <c r="AY32" s="99"/>
    </row>
    <row r="33" spans="1:51" ht="25.2" customHeight="1"/>
    <row r="34" spans="1:51" s="128" customFormat="1" ht="25.2" customHeight="1" thickBot="1">
      <c r="A34" s="165"/>
      <c r="C34" s="129" t="s">
        <v>158</v>
      </c>
      <c r="AH34" s="131"/>
      <c r="AI34" s="131"/>
      <c r="AJ34" s="131"/>
      <c r="AK34" s="131"/>
      <c r="AL34" s="131"/>
      <c r="AM34" s="131"/>
      <c r="AN34" s="131"/>
      <c r="AO34" s="131"/>
      <c r="AP34" s="131"/>
      <c r="AQ34" s="131"/>
      <c r="AR34" s="131"/>
      <c r="AS34" s="131"/>
      <c r="AT34" s="131"/>
      <c r="AU34" s="131"/>
      <c r="AV34" s="131"/>
      <c r="AW34" s="131"/>
      <c r="AX34" s="131"/>
      <c r="AY34" s="131"/>
    </row>
    <row r="35" spans="1:51" ht="25.2" customHeight="1">
      <c r="C35" s="494" t="s">
        <v>58</v>
      </c>
      <c r="D35" s="495"/>
      <c r="E35" s="496"/>
      <c r="F35" s="518"/>
      <c r="G35" s="446"/>
      <c r="H35" s="446"/>
      <c r="I35" s="519" t="s">
        <v>123</v>
      </c>
      <c r="J35" s="520"/>
      <c r="K35" s="520"/>
      <c r="L35" s="520"/>
      <c r="M35" s="520"/>
      <c r="N35" s="520"/>
      <c r="O35" s="520"/>
      <c r="P35" s="520"/>
      <c r="Q35" s="520"/>
      <c r="R35" s="520"/>
      <c r="S35" s="520"/>
      <c r="T35" s="520"/>
      <c r="U35" s="520"/>
      <c r="V35" s="520"/>
      <c r="W35" s="521"/>
      <c r="X35" s="502" t="str">
        <f>IF(COUNTBLANK(F35:H39)=15,"　←　該当するところに○",IF(COUNTBLANK(F35:H39)=13,"　←　どちらか一方に○",IF(COUNTBLANK(F35:H39)=12,"　←　いずれか一つに○",IF(COUNTBLANK(F35:H39)=11,"　←　いずれか一つに○",IF(COUNTBLANK(F35:H39)=10,"　←　いずれか一つに○","")))))</f>
        <v>　←　該当するところに○</v>
      </c>
      <c r="Y35" s="503"/>
      <c r="Z35" s="503"/>
      <c r="AA35" s="503"/>
      <c r="AB35" s="503"/>
      <c r="AC35" s="503"/>
      <c r="AD35" s="503"/>
      <c r="AE35" s="503"/>
    </row>
    <row r="36" spans="1:51" ht="25.2" customHeight="1">
      <c r="C36" s="515"/>
      <c r="D36" s="516"/>
      <c r="E36" s="517"/>
      <c r="F36" s="505"/>
      <c r="G36" s="506"/>
      <c r="H36" s="506"/>
      <c r="I36" s="507" t="s">
        <v>124</v>
      </c>
      <c r="J36" s="508"/>
      <c r="K36" s="508"/>
      <c r="L36" s="508"/>
      <c r="M36" s="508"/>
      <c r="N36" s="508"/>
      <c r="O36" s="508"/>
      <c r="P36" s="508"/>
      <c r="Q36" s="508"/>
      <c r="R36" s="508"/>
      <c r="S36" s="508"/>
      <c r="T36" s="508"/>
      <c r="U36" s="508"/>
      <c r="V36" s="508"/>
      <c r="W36" s="509"/>
      <c r="X36" s="504"/>
      <c r="Y36" s="503"/>
      <c r="Z36" s="503"/>
      <c r="AA36" s="503"/>
      <c r="AB36" s="503"/>
      <c r="AC36" s="503"/>
      <c r="AD36" s="503"/>
      <c r="AE36" s="503"/>
    </row>
    <row r="37" spans="1:51" ht="25.2" customHeight="1">
      <c r="C37" s="515"/>
      <c r="D37" s="516"/>
      <c r="E37" s="517"/>
      <c r="F37" s="505"/>
      <c r="G37" s="506"/>
      <c r="H37" s="506"/>
      <c r="I37" s="507" t="s">
        <v>125</v>
      </c>
      <c r="J37" s="508"/>
      <c r="K37" s="508"/>
      <c r="L37" s="508"/>
      <c r="M37" s="508"/>
      <c r="N37" s="508"/>
      <c r="O37" s="508"/>
      <c r="P37" s="508"/>
      <c r="Q37" s="508"/>
      <c r="R37" s="508"/>
      <c r="S37" s="508"/>
      <c r="T37" s="508"/>
      <c r="U37" s="508"/>
      <c r="V37" s="508"/>
      <c r="W37" s="509"/>
      <c r="X37" s="504"/>
      <c r="Y37" s="503"/>
      <c r="Z37" s="503"/>
      <c r="AA37" s="503"/>
      <c r="AB37" s="503"/>
      <c r="AC37" s="503"/>
      <c r="AD37" s="503"/>
      <c r="AE37" s="503"/>
    </row>
    <row r="38" spans="1:51" ht="25.2" customHeight="1">
      <c r="C38" s="515"/>
      <c r="D38" s="516"/>
      <c r="E38" s="517"/>
      <c r="F38" s="505"/>
      <c r="G38" s="506"/>
      <c r="H38" s="506"/>
      <c r="I38" s="507" t="s">
        <v>126</v>
      </c>
      <c r="J38" s="522"/>
      <c r="K38" s="522"/>
      <c r="L38" s="522"/>
      <c r="M38" s="522"/>
      <c r="N38" s="522"/>
      <c r="O38" s="522"/>
      <c r="P38" s="522"/>
      <c r="Q38" s="522"/>
      <c r="R38" s="522"/>
      <c r="S38" s="522"/>
      <c r="T38" s="522"/>
      <c r="U38" s="522"/>
      <c r="V38" s="522"/>
      <c r="W38" s="523"/>
      <c r="X38" s="504"/>
      <c r="Y38" s="503"/>
      <c r="Z38" s="503"/>
      <c r="AA38" s="503"/>
      <c r="AB38" s="503"/>
      <c r="AC38" s="503"/>
      <c r="AD38" s="503"/>
      <c r="AE38" s="503"/>
    </row>
    <row r="39" spans="1:51" ht="25.2" customHeight="1" thickBot="1">
      <c r="C39" s="497"/>
      <c r="D39" s="498"/>
      <c r="E39" s="499"/>
      <c r="F39" s="524"/>
      <c r="G39" s="501"/>
      <c r="H39" s="501"/>
      <c r="I39" s="525" t="s">
        <v>101</v>
      </c>
      <c r="J39" s="526"/>
      <c r="K39" s="526"/>
      <c r="L39" s="526"/>
      <c r="M39" s="526"/>
      <c r="N39" s="526"/>
      <c r="O39" s="526"/>
      <c r="P39" s="526"/>
      <c r="Q39" s="526"/>
      <c r="R39" s="526"/>
      <c r="S39" s="527"/>
      <c r="T39" s="527"/>
      <c r="U39" s="527"/>
      <c r="V39" s="527"/>
      <c r="W39" s="528"/>
      <c r="X39" s="504"/>
      <c r="Y39" s="503"/>
      <c r="Z39" s="503"/>
      <c r="AA39" s="503"/>
      <c r="AB39" s="503"/>
      <c r="AC39" s="503"/>
      <c r="AD39" s="503"/>
      <c r="AE39" s="503"/>
    </row>
    <row r="40" spans="1:51" ht="25.2" customHeight="1" thickBot="1">
      <c r="C40" s="510" t="s">
        <v>122</v>
      </c>
      <c r="D40" s="511"/>
      <c r="E40" s="512"/>
      <c r="F40" s="529" t="s">
        <v>187</v>
      </c>
      <c r="G40" s="530"/>
      <c r="H40" s="531"/>
      <c r="I40" s="532"/>
      <c r="J40" s="533" t="s">
        <v>112</v>
      </c>
      <c r="K40" s="534"/>
      <c r="L40" s="510" t="s">
        <v>100</v>
      </c>
      <c r="M40" s="535"/>
      <c r="N40" s="535"/>
      <c r="O40" s="536"/>
      <c r="P40" s="537"/>
      <c r="Q40" s="532"/>
      <c r="R40" s="532"/>
      <c r="S40" s="532"/>
      <c r="T40" s="532"/>
      <c r="U40" s="532"/>
      <c r="V40" s="532"/>
      <c r="W40" s="538"/>
      <c r="X40" s="118"/>
      <c r="Y40" s="118"/>
      <c r="Z40" s="108"/>
      <c r="AA40" s="108"/>
      <c r="AB40" s="108"/>
      <c r="AC40" s="110"/>
      <c r="AD40" s="109"/>
      <c r="AE40" s="102"/>
    </row>
    <row r="41" spans="1:51" ht="25.2" hidden="1" customHeight="1">
      <c r="C41" s="494" t="s">
        <v>51</v>
      </c>
      <c r="D41" s="495"/>
      <c r="E41" s="496"/>
      <c r="F41" s="542"/>
      <c r="G41" s="543"/>
      <c r="H41" s="445"/>
      <c r="I41" s="544" t="s">
        <v>162</v>
      </c>
      <c r="J41" s="545"/>
      <c r="K41" s="545"/>
      <c r="L41" s="545"/>
      <c r="M41" s="545"/>
      <c r="N41" s="545"/>
      <c r="O41" s="545"/>
      <c r="P41" s="545"/>
      <c r="Q41" s="545"/>
      <c r="R41" s="545"/>
      <c r="S41" s="545"/>
      <c r="T41" s="545"/>
      <c r="U41" s="545"/>
      <c r="V41" s="545"/>
      <c r="W41" s="546"/>
      <c r="X41" s="547" t="str">
        <f>IF(COUNTBLANK(F41:H42)=6,"　←　該当する方に○",IF(COUNTBLANK(F41:H42)=4,"　←　どちらか一方に○",""))</f>
        <v>　←　該当する方に○</v>
      </c>
      <c r="Y41" s="548"/>
      <c r="Z41" s="548"/>
      <c r="AA41" s="548"/>
      <c r="AB41" s="548"/>
      <c r="AC41" s="548"/>
      <c r="AD41" s="548"/>
      <c r="AE41" s="548"/>
    </row>
    <row r="42" spans="1:51" ht="25.2" hidden="1" customHeight="1" thickBot="1">
      <c r="C42" s="539"/>
      <c r="D42" s="540"/>
      <c r="E42" s="541"/>
      <c r="F42" s="549"/>
      <c r="G42" s="550"/>
      <c r="H42" s="500"/>
      <c r="I42" s="551" t="s">
        <v>163</v>
      </c>
      <c r="J42" s="552"/>
      <c r="K42" s="552"/>
      <c r="L42" s="552"/>
      <c r="M42" s="552"/>
      <c r="N42" s="552"/>
      <c r="O42" s="552"/>
      <c r="P42" s="552"/>
      <c r="Q42" s="552"/>
      <c r="R42" s="552"/>
      <c r="S42" s="552"/>
      <c r="T42" s="552"/>
      <c r="U42" s="552"/>
      <c r="V42" s="552"/>
      <c r="W42" s="553"/>
      <c r="X42" s="547"/>
      <c r="Y42" s="548"/>
      <c r="Z42" s="548"/>
      <c r="AA42" s="548"/>
      <c r="AB42" s="548"/>
      <c r="AC42" s="548"/>
      <c r="AD42" s="548"/>
      <c r="AE42" s="548"/>
    </row>
    <row r="43" spans="1:51" ht="25.2" customHeight="1">
      <c r="C43" s="74"/>
      <c r="D43" s="75"/>
      <c r="E43" s="75"/>
      <c r="F43" s="59"/>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row>
    <row r="44" spans="1:51" s="128" customFormat="1" ht="25.2" customHeight="1" thickBot="1">
      <c r="A44" s="165"/>
      <c r="C44" s="129" t="s">
        <v>127</v>
      </c>
      <c r="F44" s="136"/>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H44" s="131"/>
      <c r="AI44" s="131"/>
      <c r="AJ44" s="131"/>
      <c r="AK44" s="131"/>
      <c r="AL44" s="131"/>
      <c r="AM44" s="131"/>
      <c r="AN44" s="131"/>
      <c r="AO44" s="131"/>
      <c r="AP44" s="131"/>
      <c r="AQ44" s="131"/>
      <c r="AR44" s="131"/>
      <c r="AS44" s="131"/>
      <c r="AT44" s="131"/>
      <c r="AU44" s="131"/>
      <c r="AV44" s="131"/>
      <c r="AW44" s="131"/>
      <c r="AX44" s="131"/>
      <c r="AY44" s="131"/>
    </row>
    <row r="45" spans="1:51" ht="25.2" customHeight="1">
      <c r="C45" s="494" t="s">
        <v>128</v>
      </c>
      <c r="D45" s="495"/>
      <c r="E45" s="496"/>
      <c r="F45" s="445"/>
      <c r="G45" s="446"/>
      <c r="H45" s="446"/>
      <c r="I45" s="65" t="s">
        <v>18</v>
      </c>
      <c r="J45" s="66"/>
      <c r="K45" s="66"/>
      <c r="L45" s="67"/>
      <c r="M45" s="447" t="str">
        <f>IF(COUNTBLANK(F45:H46)=6,"　←　該当する方に○",IF(COUNTBLANK(F45:H46)=4,"　←　どちらか一方に○",""))</f>
        <v>　←　該当する方に○</v>
      </c>
      <c r="N45" s="448"/>
      <c r="O45" s="448"/>
      <c r="P45" s="448"/>
      <c r="Q45" s="448"/>
      <c r="R45" s="448"/>
      <c r="S45" s="448"/>
      <c r="T45" s="448"/>
      <c r="U45" s="448"/>
      <c r="V45" s="448"/>
      <c r="W45" s="448"/>
      <c r="X45" s="448"/>
      <c r="Y45" s="448"/>
      <c r="Z45" s="448"/>
      <c r="AA45" s="448"/>
      <c r="AB45" s="448"/>
      <c r="AC45" s="448"/>
      <c r="AD45" s="448"/>
      <c r="AE45" s="448"/>
    </row>
    <row r="46" spans="1:51" ht="25.2" customHeight="1" thickBot="1">
      <c r="C46" s="566"/>
      <c r="D46" s="567"/>
      <c r="E46" s="568"/>
      <c r="F46" s="500"/>
      <c r="G46" s="501"/>
      <c r="H46" s="501"/>
      <c r="I46" s="76" t="s">
        <v>19</v>
      </c>
      <c r="J46" s="77"/>
      <c r="K46" s="77"/>
      <c r="L46" s="78"/>
      <c r="M46" s="449"/>
      <c r="N46" s="449"/>
      <c r="O46" s="449"/>
      <c r="P46" s="449"/>
      <c r="Q46" s="449"/>
      <c r="R46" s="449"/>
      <c r="S46" s="449"/>
      <c r="T46" s="449"/>
      <c r="U46" s="449"/>
      <c r="V46" s="449"/>
      <c r="W46" s="449"/>
      <c r="X46" s="449"/>
      <c r="Y46" s="449"/>
      <c r="Z46" s="449"/>
      <c r="AA46" s="449"/>
      <c r="AB46" s="449"/>
      <c r="AC46" s="449"/>
      <c r="AD46" s="449"/>
      <c r="AE46" s="449"/>
    </row>
    <row r="47" spans="1:51" ht="25.2" customHeight="1">
      <c r="C47" s="557" t="s">
        <v>110</v>
      </c>
      <c r="D47" s="558"/>
      <c r="E47" s="558"/>
      <c r="F47" s="62" t="s">
        <v>160</v>
      </c>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row>
    <row r="48" spans="1:51" ht="25.2" customHeight="1">
      <c r="C48" s="74"/>
      <c r="D48" s="75"/>
      <c r="E48" s="75"/>
      <c r="F48" s="59"/>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61" s="128" customFormat="1" ht="25.2" customHeight="1" thickBot="1">
      <c r="A49" s="165"/>
      <c r="C49" s="129" t="s">
        <v>129</v>
      </c>
      <c r="F49" s="136"/>
      <c r="G49" s="137"/>
      <c r="H49" s="137"/>
      <c r="I49" s="137"/>
      <c r="J49" s="137"/>
      <c r="K49" s="137"/>
      <c r="L49" s="137"/>
      <c r="M49" s="137"/>
      <c r="N49" s="137"/>
      <c r="O49" s="137"/>
      <c r="P49" s="138"/>
      <c r="Q49" s="137"/>
      <c r="R49" s="137"/>
      <c r="S49" s="137"/>
      <c r="T49" s="137"/>
      <c r="U49" s="137"/>
      <c r="V49" s="137"/>
      <c r="W49" s="137"/>
      <c r="X49" s="137"/>
      <c r="Y49" s="137"/>
      <c r="Z49" s="137"/>
      <c r="AA49" s="137"/>
      <c r="AB49" s="137"/>
      <c r="AC49" s="137"/>
      <c r="AD49" s="137"/>
      <c r="AE49" s="137"/>
      <c r="AH49" s="131"/>
      <c r="AI49" s="131"/>
      <c r="AJ49" s="131"/>
      <c r="AK49" s="131"/>
      <c r="AL49" s="131"/>
      <c r="AM49" s="131"/>
      <c r="AN49" s="131"/>
      <c r="AO49" s="131"/>
      <c r="AP49" s="131"/>
      <c r="AQ49" s="131"/>
      <c r="AR49" s="131"/>
      <c r="AS49" s="131"/>
      <c r="AT49" s="131"/>
      <c r="AU49" s="131"/>
      <c r="AV49" s="131"/>
      <c r="AW49" s="131"/>
      <c r="AX49" s="131"/>
      <c r="AY49" s="131"/>
    </row>
    <row r="50" spans="1:61" ht="25.2" customHeight="1">
      <c r="C50" s="494" t="s">
        <v>61</v>
      </c>
      <c r="D50" s="495"/>
      <c r="E50" s="496"/>
      <c r="F50" s="445"/>
      <c r="G50" s="446"/>
      <c r="H50" s="446"/>
      <c r="I50" s="65" t="s">
        <v>18</v>
      </c>
      <c r="J50" s="66"/>
      <c r="K50" s="66"/>
      <c r="L50" s="67"/>
      <c r="M50" s="447" t="str">
        <f>IF(COUNTBLANK(F50:H51)=6,"　←　該当する方に○",IF(COUNTBLANK(F50:H51)=4,"　←　どちらか一方に○",""))</f>
        <v>　←　該当する方に○</v>
      </c>
      <c r="N50" s="448"/>
      <c r="O50" s="448"/>
      <c r="P50" s="448"/>
      <c r="Q50" s="448"/>
      <c r="R50" s="448"/>
      <c r="S50" s="448"/>
      <c r="T50" s="448"/>
      <c r="U50" s="448"/>
      <c r="V50" s="448"/>
      <c r="W50" s="448"/>
      <c r="X50" s="448"/>
      <c r="Y50" s="448"/>
      <c r="Z50" s="448"/>
      <c r="AA50" s="448"/>
      <c r="AB50" s="448"/>
      <c r="AC50" s="448"/>
      <c r="AD50" s="448"/>
      <c r="AE50" s="448"/>
    </row>
    <row r="51" spans="1:61" ht="25.2" customHeight="1" thickBot="1">
      <c r="C51" s="566"/>
      <c r="D51" s="567"/>
      <c r="E51" s="568"/>
      <c r="F51" s="500"/>
      <c r="G51" s="501"/>
      <c r="H51" s="501"/>
      <c r="I51" s="76" t="s">
        <v>19</v>
      </c>
      <c r="J51" s="77"/>
      <c r="K51" s="77"/>
      <c r="L51" s="78"/>
      <c r="M51" s="449"/>
      <c r="N51" s="449"/>
      <c r="O51" s="449"/>
      <c r="P51" s="449"/>
      <c r="Q51" s="449"/>
      <c r="R51" s="449"/>
      <c r="S51" s="449"/>
      <c r="T51" s="449"/>
      <c r="U51" s="449"/>
      <c r="V51" s="449"/>
      <c r="W51" s="449"/>
      <c r="X51" s="449"/>
      <c r="Y51" s="449"/>
      <c r="Z51" s="449"/>
      <c r="AA51" s="449"/>
      <c r="AB51" s="449"/>
      <c r="AC51" s="449"/>
      <c r="AD51" s="449"/>
      <c r="AE51" s="449"/>
    </row>
    <row r="52" spans="1:61" ht="25.2" customHeight="1">
      <c r="C52" s="557" t="s">
        <v>110</v>
      </c>
      <c r="D52" s="558"/>
      <c r="E52" s="558"/>
      <c r="F52" s="62" t="s">
        <v>161</v>
      </c>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row>
    <row r="53" spans="1:61" ht="25.2" customHeight="1">
      <c r="C53" s="224"/>
      <c r="D53" s="225"/>
      <c r="E53" s="225"/>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row>
    <row r="54" spans="1:61" s="182" customFormat="1" ht="25.2" customHeight="1" thickBot="1">
      <c r="A54" s="167"/>
      <c r="C54" s="183" t="s">
        <v>195</v>
      </c>
      <c r="F54" s="136"/>
      <c r="G54" s="137"/>
      <c r="H54" s="137"/>
      <c r="I54" s="137"/>
      <c r="J54" s="137"/>
      <c r="K54" s="137"/>
      <c r="L54" s="137"/>
      <c r="M54" s="137"/>
      <c r="N54" s="137"/>
      <c r="O54" s="137"/>
      <c r="P54" s="138"/>
      <c r="Q54" s="137"/>
      <c r="R54" s="137"/>
      <c r="S54" s="137"/>
      <c r="T54" s="137"/>
      <c r="U54" s="137"/>
      <c r="V54" s="137"/>
      <c r="W54" s="137"/>
      <c r="X54" s="137"/>
      <c r="Y54" s="137"/>
      <c r="Z54" s="137"/>
      <c r="AA54" s="137"/>
      <c r="AB54" s="137"/>
      <c r="AC54" s="137"/>
      <c r="AD54" s="137"/>
      <c r="AE54" s="137"/>
      <c r="AH54" s="184"/>
      <c r="AI54" s="184"/>
      <c r="AJ54" s="184"/>
      <c r="AK54" s="184"/>
      <c r="AL54" s="184"/>
      <c r="AM54" s="184"/>
      <c r="AN54" s="184"/>
      <c r="AO54" s="184"/>
      <c r="AP54" s="184"/>
      <c r="AQ54" s="184"/>
      <c r="AR54" s="184"/>
      <c r="AS54" s="184"/>
      <c r="AT54" s="184"/>
      <c r="AU54" s="184"/>
      <c r="AV54" s="184"/>
      <c r="AW54" s="184"/>
      <c r="AX54" s="184"/>
      <c r="AY54" s="184"/>
    </row>
    <row r="55" spans="1:61" s="185" customFormat="1" ht="25.2" customHeight="1">
      <c r="A55" s="167"/>
      <c r="C55" s="494" t="s">
        <v>58</v>
      </c>
      <c r="D55" s="495"/>
      <c r="E55" s="496"/>
      <c r="F55" s="445"/>
      <c r="G55" s="562"/>
      <c r="H55" s="562"/>
      <c r="I55" s="65" t="s">
        <v>18</v>
      </c>
      <c r="J55" s="66"/>
      <c r="K55" s="66"/>
      <c r="L55" s="67"/>
      <c r="M55" s="447" t="str">
        <f>IF(COUNTBLANK(F55:H56)=6,"　←　該当する方に○",IF(COUNTBLANK(F55:H56)=4,"　←　どちらか一方に○",""))</f>
        <v>　←　該当する方に○</v>
      </c>
      <c r="N55" s="563"/>
      <c r="O55" s="563"/>
      <c r="P55" s="563"/>
      <c r="Q55" s="563"/>
      <c r="R55" s="563"/>
      <c r="S55" s="563"/>
      <c r="T55" s="563"/>
      <c r="U55" s="563"/>
      <c r="V55" s="563"/>
      <c r="W55" s="563"/>
      <c r="X55" s="563"/>
      <c r="Y55" s="563"/>
      <c r="Z55" s="563"/>
      <c r="AA55" s="563"/>
      <c r="AB55" s="563"/>
      <c r="AC55" s="563"/>
      <c r="AD55" s="563"/>
      <c r="AE55" s="563"/>
      <c r="AH55" s="186"/>
      <c r="AI55" s="186"/>
      <c r="AJ55" s="186"/>
      <c r="AK55" s="186"/>
      <c r="AL55" s="186"/>
      <c r="AM55" s="186"/>
      <c r="AN55" s="186"/>
      <c r="AO55" s="186"/>
      <c r="AP55" s="186"/>
      <c r="AQ55" s="186"/>
      <c r="AR55" s="186"/>
      <c r="AS55" s="186"/>
      <c r="AT55" s="186"/>
      <c r="AU55" s="186"/>
      <c r="AV55" s="186"/>
      <c r="AW55" s="186"/>
      <c r="AX55" s="186"/>
      <c r="AY55" s="186"/>
    </row>
    <row r="56" spans="1:61" s="185" customFormat="1" ht="25.2" customHeight="1" thickBot="1">
      <c r="A56" s="167"/>
      <c r="C56" s="559"/>
      <c r="D56" s="560"/>
      <c r="E56" s="561"/>
      <c r="F56" s="500"/>
      <c r="G56" s="565"/>
      <c r="H56" s="565"/>
      <c r="I56" s="76" t="s">
        <v>19</v>
      </c>
      <c r="J56" s="77"/>
      <c r="K56" s="77"/>
      <c r="L56" s="78"/>
      <c r="M56" s="564"/>
      <c r="N56" s="564"/>
      <c r="O56" s="564"/>
      <c r="P56" s="564"/>
      <c r="Q56" s="564"/>
      <c r="R56" s="564"/>
      <c r="S56" s="564"/>
      <c r="T56" s="564"/>
      <c r="U56" s="564"/>
      <c r="V56" s="564"/>
      <c r="W56" s="564"/>
      <c r="X56" s="564"/>
      <c r="Y56" s="564"/>
      <c r="Z56" s="564"/>
      <c r="AA56" s="564"/>
      <c r="AB56" s="564"/>
      <c r="AC56" s="564"/>
      <c r="AD56" s="564"/>
      <c r="AE56" s="564"/>
      <c r="AH56" s="186"/>
      <c r="AI56" s="186"/>
      <c r="AJ56" s="186"/>
      <c r="AK56" s="186"/>
      <c r="AL56" s="186"/>
      <c r="AM56" s="186"/>
      <c r="AN56" s="186"/>
      <c r="AO56" s="186"/>
      <c r="AP56" s="186"/>
      <c r="AQ56" s="186"/>
      <c r="AR56" s="186"/>
      <c r="AS56" s="186"/>
      <c r="AT56" s="186"/>
      <c r="AU56" s="186"/>
      <c r="AV56" s="186"/>
      <c r="AW56" s="186"/>
      <c r="AX56" s="186"/>
      <c r="AY56" s="186"/>
    </row>
    <row r="57" spans="1:61" s="185" customFormat="1" ht="25.2" customHeight="1">
      <c r="A57" s="167"/>
      <c r="C57" s="557" t="s">
        <v>110</v>
      </c>
      <c r="D57" s="558"/>
      <c r="E57" s="558"/>
      <c r="F57" s="62" t="s">
        <v>196</v>
      </c>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H57" s="186"/>
      <c r="AI57" s="186"/>
      <c r="AJ57" s="186"/>
      <c r="AK57" s="186"/>
      <c r="AL57" s="186"/>
      <c r="AM57" s="186"/>
      <c r="AN57" s="186"/>
      <c r="AO57" s="186"/>
      <c r="AP57" s="186"/>
      <c r="AQ57" s="186"/>
      <c r="AR57" s="186"/>
      <c r="AS57" s="186"/>
      <c r="AT57" s="186"/>
      <c r="AU57" s="186"/>
      <c r="AV57" s="186"/>
      <c r="AW57" s="186"/>
      <c r="AX57" s="186"/>
      <c r="AY57" s="186"/>
    </row>
    <row r="58" spans="1:61" s="47" customFormat="1">
      <c r="A58" s="165"/>
      <c r="AH58" s="61"/>
      <c r="AI58" s="61"/>
      <c r="AJ58" s="61"/>
      <c r="AK58" s="61"/>
      <c r="AL58" s="61"/>
      <c r="AM58" s="61"/>
      <c r="AN58" s="61"/>
      <c r="AO58" s="61"/>
      <c r="AP58" s="61"/>
      <c r="AQ58" s="61"/>
      <c r="AR58" s="61"/>
      <c r="AS58" s="61"/>
      <c r="AT58" s="61"/>
      <c r="AU58" s="61"/>
      <c r="AV58" s="61"/>
      <c r="AW58" s="61"/>
      <c r="AX58" s="61"/>
      <c r="AY58" s="61"/>
      <c r="AZ58" s="49"/>
      <c r="BA58" s="49"/>
      <c r="BB58" s="49"/>
      <c r="BC58" s="49"/>
      <c r="BD58" s="49"/>
      <c r="BE58" s="49"/>
      <c r="BF58" s="49"/>
      <c r="BG58" s="49"/>
      <c r="BH58" s="49"/>
      <c r="BI58" s="49"/>
    </row>
    <row r="59" spans="1:61" s="47" customFormat="1" ht="18.600000000000001">
      <c r="A59" s="165"/>
      <c r="C59" s="554"/>
      <c r="D59" s="554"/>
      <c r="E59" s="554"/>
      <c r="F59" s="554"/>
      <c r="G59" s="554"/>
      <c r="AH59" s="61"/>
      <c r="AI59" s="61"/>
      <c r="AJ59" s="61"/>
      <c r="AK59" s="61"/>
      <c r="AL59" s="61"/>
      <c r="AM59" s="61"/>
      <c r="AN59" s="61"/>
      <c r="AO59" s="61"/>
      <c r="AP59" s="61"/>
      <c r="AQ59" s="61"/>
      <c r="AR59" s="61"/>
      <c r="AS59" s="61"/>
      <c r="AT59" s="61"/>
      <c r="AU59" s="61"/>
      <c r="AV59" s="61"/>
      <c r="AW59" s="61"/>
      <c r="AX59" s="61"/>
      <c r="AY59" s="61"/>
      <c r="AZ59" s="49"/>
      <c r="BA59" s="49"/>
      <c r="BB59" s="49"/>
      <c r="BC59" s="49"/>
      <c r="BD59" s="49"/>
      <c r="BE59" s="49"/>
      <c r="BF59" s="49"/>
      <c r="BG59" s="49"/>
      <c r="BH59" s="49"/>
      <c r="BI59" s="49"/>
    </row>
    <row r="60" spans="1:61" s="47" customFormat="1">
      <c r="A60" s="165"/>
      <c r="AH60" s="61"/>
      <c r="AI60" s="61"/>
      <c r="AJ60" s="61"/>
      <c r="AK60" s="61"/>
      <c r="AL60" s="61"/>
      <c r="AM60" s="61"/>
      <c r="AN60" s="61"/>
      <c r="AO60" s="61"/>
      <c r="AP60" s="61"/>
      <c r="AQ60" s="61"/>
      <c r="AR60" s="61"/>
      <c r="AS60" s="61"/>
      <c r="AT60" s="61"/>
      <c r="AU60" s="61"/>
      <c r="AV60" s="61"/>
      <c r="AW60" s="61"/>
      <c r="AX60" s="61"/>
      <c r="AY60" s="61"/>
      <c r="AZ60" s="49"/>
      <c r="BA60" s="49"/>
      <c r="BB60" s="49"/>
      <c r="BC60" s="49"/>
      <c r="BD60" s="49"/>
      <c r="BE60" s="49"/>
      <c r="BF60" s="49"/>
      <c r="BG60" s="49"/>
      <c r="BH60" s="49"/>
      <c r="BI60" s="49"/>
    </row>
    <row r="61" spans="1:61" s="47" customFormat="1">
      <c r="A61" s="165"/>
      <c r="AH61" s="61"/>
      <c r="AI61" s="61"/>
      <c r="AJ61" s="61"/>
      <c r="AK61" s="61"/>
      <c r="AL61" s="61"/>
      <c r="AM61" s="61"/>
      <c r="AN61" s="61"/>
      <c r="AO61" s="61"/>
      <c r="AP61" s="61"/>
      <c r="AQ61" s="61"/>
      <c r="AR61" s="61"/>
      <c r="AS61" s="61"/>
      <c r="AT61" s="61"/>
      <c r="AU61" s="61"/>
      <c r="AV61" s="61"/>
      <c r="AW61" s="61"/>
      <c r="AX61" s="61"/>
      <c r="AY61" s="61"/>
      <c r="AZ61" s="49"/>
      <c r="BA61" s="49"/>
      <c r="BB61" s="49"/>
      <c r="BC61" s="49"/>
      <c r="BD61" s="49"/>
      <c r="BE61" s="49"/>
      <c r="BF61" s="49"/>
      <c r="BG61" s="49"/>
      <c r="BH61" s="49"/>
      <c r="BI61" s="49"/>
    </row>
    <row r="62" spans="1:61" s="47" customFormat="1">
      <c r="A62" s="165"/>
      <c r="AH62" s="61"/>
      <c r="AI62" s="61"/>
      <c r="AJ62" s="61"/>
      <c r="AK62" s="61"/>
      <c r="AL62" s="61"/>
      <c r="AM62" s="61"/>
      <c r="AN62" s="61"/>
      <c r="AO62" s="61"/>
      <c r="AP62" s="61"/>
      <c r="AQ62" s="61"/>
      <c r="AR62" s="61"/>
      <c r="AS62" s="61"/>
      <c r="AT62" s="61"/>
      <c r="AU62" s="61"/>
      <c r="AV62" s="61"/>
      <c r="AW62" s="61"/>
      <c r="AX62" s="61"/>
      <c r="AY62" s="61"/>
      <c r="AZ62" s="49"/>
      <c r="BA62" s="49"/>
      <c r="BB62" s="49"/>
      <c r="BC62" s="49"/>
      <c r="BD62" s="49"/>
      <c r="BE62" s="49"/>
      <c r="BF62" s="49"/>
      <c r="BG62" s="49"/>
      <c r="BH62" s="49"/>
      <c r="BI62" s="49"/>
    </row>
    <row r="63" spans="1:61" s="47" customFormat="1">
      <c r="A63" s="165"/>
      <c r="AH63" s="61"/>
      <c r="AI63" s="61"/>
      <c r="AJ63" s="61"/>
      <c r="AK63" s="61"/>
      <c r="AL63" s="61"/>
      <c r="AM63" s="61"/>
      <c r="AN63" s="61"/>
      <c r="AO63" s="61"/>
      <c r="AP63" s="61"/>
      <c r="AQ63" s="61"/>
      <c r="AR63" s="61"/>
      <c r="AS63" s="61"/>
      <c r="AT63" s="61"/>
      <c r="AU63" s="61"/>
      <c r="AV63" s="61"/>
      <c r="AW63" s="61"/>
      <c r="AX63" s="61"/>
      <c r="AY63" s="61"/>
      <c r="AZ63" s="49"/>
      <c r="BA63" s="49"/>
      <c r="BB63" s="49"/>
      <c r="BC63" s="49"/>
      <c r="BD63" s="49"/>
      <c r="BE63" s="49"/>
      <c r="BF63" s="49"/>
      <c r="BG63" s="49"/>
      <c r="BH63" s="49"/>
      <c r="BI63" s="49"/>
    </row>
    <row r="64" spans="1:61" s="47" customFormat="1">
      <c r="A64" s="165"/>
      <c r="AH64" s="61"/>
      <c r="AI64" s="61"/>
      <c r="AJ64" s="61"/>
      <c r="AK64" s="61"/>
      <c r="AL64" s="61"/>
      <c r="AM64" s="61"/>
      <c r="AN64" s="61"/>
      <c r="AO64" s="61"/>
      <c r="AP64" s="61"/>
      <c r="AQ64" s="61"/>
      <c r="AR64" s="61"/>
      <c r="AS64" s="61"/>
      <c r="AT64" s="61"/>
      <c r="AU64" s="61"/>
      <c r="AV64" s="61"/>
      <c r="AW64" s="61"/>
      <c r="AX64" s="61"/>
      <c r="AY64" s="61"/>
      <c r="AZ64" s="49"/>
      <c r="BA64" s="49"/>
      <c r="BB64" s="49"/>
      <c r="BC64" s="49"/>
      <c r="BD64" s="49"/>
      <c r="BE64" s="49"/>
      <c r="BF64" s="49"/>
      <c r="BG64" s="49"/>
      <c r="BH64" s="49"/>
      <c r="BI64" s="49"/>
    </row>
    <row r="65" spans="1:61" s="47" customFormat="1">
      <c r="A65" s="165"/>
      <c r="AH65" s="61"/>
      <c r="AI65" s="61"/>
      <c r="AJ65" s="61"/>
      <c r="AK65" s="61"/>
      <c r="AL65" s="61"/>
      <c r="AM65" s="61"/>
      <c r="AN65" s="61"/>
      <c r="AO65" s="61"/>
      <c r="AP65" s="61"/>
      <c r="AQ65" s="61"/>
      <c r="AR65" s="61"/>
      <c r="AS65" s="61"/>
      <c r="AT65" s="61"/>
      <c r="AU65" s="61"/>
      <c r="AV65" s="61"/>
      <c r="AW65" s="61"/>
      <c r="AX65" s="61"/>
      <c r="AY65" s="61"/>
      <c r="AZ65" s="49"/>
      <c r="BA65" s="49"/>
      <c r="BB65" s="49"/>
      <c r="BC65" s="49"/>
      <c r="BD65" s="49"/>
      <c r="BE65" s="49"/>
      <c r="BF65" s="49"/>
      <c r="BG65" s="49"/>
      <c r="BH65" s="49"/>
      <c r="BI65" s="49"/>
    </row>
    <row r="66" spans="1:61" s="47" customFormat="1">
      <c r="A66" s="165"/>
      <c r="AH66" s="61"/>
      <c r="AI66" s="61"/>
      <c r="AJ66" s="61"/>
      <c r="AK66" s="61"/>
      <c r="AL66" s="61"/>
      <c r="AM66" s="61"/>
      <c r="AN66" s="61"/>
      <c r="AO66" s="61"/>
      <c r="AP66" s="61"/>
      <c r="AQ66" s="61"/>
      <c r="AR66" s="61"/>
      <c r="AS66" s="61"/>
      <c r="AT66" s="61"/>
      <c r="AU66" s="61"/>
      <c r="AV66" s="61"/>
      <c r="AW66" s="61"/>
      <c r="AX66" s="61"/>
      <c r="AY66" s="61"/>
      <c r="AZ66" s="49"/>
      <c r="BA66" s="49"/>
      <c r="BB66" s="49"/>
      <c r="BC66" s="49"/>
      <c r="BD66" s="49"/>
      <c r="BE66" s="49"/>
      <c r="BF66" s="49"/>
      <c r="BG66" s="49"/>
      <c r="BH66" s="49"/>
      <c r="BI66" s="49"/>
    </row>
    <row r="67" spans="1:61" s="47" customFormat="1">
      <c r="A67" s="165"/>
      <c r="AH67" s="61"/>
      <c r="AI67" s="61"/>
      <c r="AJ67" s="61"/>
      <c r="AK67" s="61"/>
      <c r="AL67" s="61"/>
      <c r="AM67" s="61"/>
      <c r="AN67" s="61"/>
      <c r="AO67" s="61"/>
      <c r="AP67" s="61"/>
      <c r="AQ67" s="61"/>
      <c r="AR67" s="61"/>
      <c r="AS67" s="61"/>
      <c r="AT67" s="61"/>
      <c r="AU67" s="61"/>
      <c r="AV67" s="61"/>
      <c r="AW67" s="61"/>
      <c r="AX67" s="61"/>
      <c r="AY67" s="61"/>
      <c r="AZ67" s="49"/>
      <c r="BA67" s="49"/>
      <c r="BB67" s="49"/>
      <c r="BC67" s="49"/>
      <c r="BD67" s="49"/>
      <c r="BE67" s="49"/>
      <c r="BF67" s="49"/>
      <c r="BG67" s="49"/>
      <c r="BH67" s="49"/>
      <c r="BI67" s="49"/>
    </row>
    <row r="68" spans="1:61" s="47" customFormat="1">
      <c r="A68" s="165"/>
      <c r="AH68" s="61"/>
      <c r="AI68" s="61"/>
      <c r="AJ68" s="61"/>
      <c r="AK68" s="61"/>
      <c r="AL68" s="61"/>
      <c r="AM68" s="61"/>
      <c r="AN68" s="61"/>
      <c r="AO68" s="61"/>
      <c r="AP68" s="61"/>
      <c r="AQ68" s="61"/>
      <c r="AR68" s="61"/>
      <c r="AS68" s="61"/>
      <c r="AT68" s="61"/>
      <c r="AU68" s="61"/>
      <c r="AV68" s="61"/>
      <c r="AW68" s="61"/>
      <c r="AX68" s="61"/>
      <c r="AY68" s="61"/>
      <c r="AZ68" s="49"/>
      <c r="BA68" s="49"/>
      <c r="BB68" s="49"/>
      <c r="BC68" s="49"/>
      <c r="BD68" s="49"/>
      <c r="BE68" s="49"/>
      <c r="BF68" s="49"/>
      <c r="BG68" s="49"/>
      <c r="BH68" s="49"/>
      <c r="BI68" s="49"/>
    </row>
    <row r="69" spans="1:61" s="47" customFormat="1">
      <c r="A69" s="165"/>
      <c r="AH69" s="61"/>
      <c r="AI69" s="61"/>
      <c r="AJ69" s="61"/>
      <c r="AK69" s="61"/>
      <c r="AL69" s="61"/>
      <c r="AM69" s="61"/>
      <c r="AN69" s="61"/>
      <c r="AO69" s="61"/>
      <c r="AP69" s="61"/>
      <c r="AQ69" s="61"/>
      <c r="AR69" s="61"/>
      <c r="AS69" s="61"/>
      <c r="AT69" s="61"/>
      <c r="AU69" s="61"/>
      <c r="AV69" s="61"/>
      <c r="AW69" s="61"/>
      <c r="AX69" s="61"/>
      <c r="AY69" s="61"/>
      <c r="AZ69" s="49"/>
      <c r="BA69" s="49"/>
      <c r="BB69" s="49"/>
      <c r="BC69" s="49"/>
      <c r="BD69" s="49"/>
      <c r="BE69" s="49"/>
      <c r="BF69" s="49"/>
      <c r="BG69" s="49"/>
      <c r="BH69" s="49"/>
      <c r="BI69" s="49"/>
    </row>
    <row r="70" spans="1:61" s="47" customFormat="1">
      <c r="A70" s="165"/>
      <c r="AH70" s="61"/>
      <c r="AI70" s="61"/>
      <c r="AJ70" s="61"/>
      <c r="AK70" s="61"/>
      <c r="AL70" s="61"/>
      <c r="AM70" s="61"/>
      <c r="AN70" s="61"/>
      <c r="AO70" s="61"/>
      <c r="AP70" s="61"/>
      <c r="AQ70" s="61"/>
      <c r="AR70" s="61"/>
      <c r="AS70" s="61"/>
      <c r="AT70" s="61"/>
      <c r="AU70" s="61"/>
      <c r="AV70" s="61"/>
      <c r="AW70" s="61"/>
      <c r="AX70" s="61"/>
      <c r="AY70" s="61"/>
      <c r="AZ70" s="49"/>
      <c r="BA70" s="49"/>
      <c r="BB70" s="49"/>
      <c r="BC70" s="49"/>
      <c r="BD70" s="49"/>
      <c r="BE70" s="49"/>
      <c r="BF70" s="49"/>
      <c r="BG70" s="49"/>
      <c r="BH70" s="49"/>
      <c r="BI70" s="49"/>
    </row>
    <row r="71" spans="1:61" s="47" customFormat="1">
      <c r="A71" s="165"/>
      <c r="AH71" s="61"/>
      <c r="AI71" s="61"/>
      <c r="AJ71" s="61"/>
      <c r="AK71" s="61"/>
      <c r="AL71" s="61"/>
      <c r="AM71" s="61"/>
      <c r="AN71" s="61"/>
      <c r="AO71" s="61"/>
      <c r="AP71" s="61"/>
      <c r="AQ71" s="61"/>
      <c r="AR71" s="61"/>
      <c r="AS71" s="61"/>
      <c r="AT71" s="61"/>
      <c r="AU71" s="61"/>
      <c r="AV71" s="61"/>
      <c r="AW71" s="61"/>
      <c r="AX71" s="61"/>
      <c r="AY71" s="61"/>
      <c r="AZ71" s="49"/>
      <c r="BA71" s="49"/>
      <c r="BB71" s="49"/>
      <c r="BC71" s="49"/>
      <c r="BD71" s="49"/>
      <c r="BE71" s="49"/>
      <c r="BF71" s="49"/>
      <c r="BG71" s="49"/>
      <c r="BH71" s="49"/>
      <c r="BI71" s="49"/>
    </row>
    <row r="72" spans="1:61" s="47" customFormat="1">
      <c r="A72" s="165"/>
      <c r="AH72" s="61"/>
      <c r="AI72" s="61"/>
      <c r="AJ72" s="61"/>
      <c r="AK72" s="61"/>
      <c r="AL72" s="61"/>
      <c r="AM72" s="61"/>
      <c r="AN72" s="61"/>
      <c r="AO72" s="61"/>
      <c r="AP72" s="61"/>
      <c r="AQ72" s="61"/>
      <c r="AR72" s="61"/>
      <c r="AS72" s="61"/>
      <c r="AT72" s="61"/>
      <c r="AU72" s="61"/>
      <c r="AV72" s="61"/>
      <c r="AW72" s="61"/>
      <c r="AX72" s="61"/>
      <c r="AY72" s="61"/>
      <c r="AZ72" s="49"/>
      <c r="BA72" s="49"/>
      <c r="BB72" s="49"/>
      <c r="BC72" s="49"/>
      <c r="BD72" s="49"/>
      <c r="BE72" s="49"/>
      <c r="BF72" s="49"/>
      <c r="BG72" s="49"/>
      <c r="BH72" s="49"/>
      <c r="BI72" s="49"/>
    </row>
    <row r="73" spans="1:61" s="47" customFormat="1">
      <c r="A73" s="165"/>
      <c r="AH73" s="61"/>
      <c r="AI73" s="61"/>
      <c r="AJ73" s="61"/>
      <c r="AK73" s="61"/>
      <c r="AL73" s="61"/>
      <c r="AM73" s="61"/>
      <c r="AN73" s="61"/>
      <c r="AO73" s="61"/>
      <c r="AP73" s="61"/>
      <c r="AQ73" s="61"/>
      <c r="AR73" s="61"/>
      <c r="AS73" s="61"/>
      <c r="AT73" s="61"/>
      <c r="AU73" s="61"/>
      <c r="AV73" s="61"/>
      <c r="AW73" s="61"/>
      <c r="AX73" s="61"/>
      <c r="AY73" s="61"/>
      <c r="AZ73" s="49"/>
      <c r="BA73" s="49"/>
      <c r="BB73" s="49"/>
      <c r="BC73" s="49"/>
      <c r="BD73" s="49"/>
      <c r="BE73" s="49"/>
      <c r="BF73" s="49"/>
      <c r="BG73" s="49"/>
      <c r="BH73" s="49"/>
      <c r="BI73" s="49"/>
    </row>
    <row r="74" spans="1:61" s="47" customFormat="1">
      <c r="A74" s="165"/>
      <c r="AH74" s="61"/>
      <c r="AI74" s="61"/>
      <c r="AJ74" s="61"/>
      <c r="AK74" s="61"/>
      <c r="AL74" s="61"/>
      <c r="AM74" s="61"/>
      <c r="AN74" s="61"/>
      <c r="AO74" s="61"/>
      <c r="AP74" s="61"/>
      <c r="AQ74" s="61"/>
      <c r="AR74" s="61"/>
      <c r="AS74" s="61"/>
      <c r="AT74" s="61"/>
      <c r="AU74" s="61"/>
      <c r="AV74" s="61"/>
      <c r="AW74" s="61"/>
      <c r="AX74" s="61"/>
      <c r="AY74" s="61"/>
      <c r="AZ74" s="49"/>
      <c r="BA74" s="49"/>
      <c r="BB74" s="49"/>
      <c r="BC74" s="49"/>
      <c r="BD74" s="49"/>
      <c r="BE74" s="49"/>
      <c r="BF74" s="49"/>
      <c r="BG74" s="49"/>
      <c r="BH74" s="49"/>
      <c r="BI74" s="49"/>
    </row>
    <row r="75" spans="1:61" s="47" customFormat="1">
      <c r="A75" s="165"/>
      <c r="AH75" s="61"/>
      <c r="AI75" s="61"/>
      <c r="AJ75" s="61"/>
      <c r="AK75" s="61"/>
      <c r="AL75" s="61"/>
      <c r="AM75" s="61"/>
      <c r="AN75" s="61"/>
      <c r="AO75" s="61"/>
      <c r="AP75" s="61"/>
      <c r="AQ75" s="61"/>
      <c r="AR75" s="61"/>
      <c r="AS75" s="61"/>
      <c r="AT75" s="61"/>
      <c r="AU75" s="61"/>
      <c r="AV75" s="61"/>
      <c r="AW75" s="61"/>
      <c r="AX75" s="61"/>
      <c r="AY75" s="61"/>
      <c r="AZ75" s="49"/>
      <c r="BA75" s="49"/>
      <c r="BB75" s="49"/>
      <c r="BC75" s="49"/>
      <c r="BD75" s="49"/>
      <c r="BE75" s="49"/>
      <c r="BF75" s="49"/>
      <c r="BG75" s="49"/>
      <c r="BH75" s="49"/>
      <c r="BI75" s="49"/>
    </row>
    <row r="76" spans="1:61" s="47" customFormat="1">
      <c r="A76" s="165"/>
      <c r="AH76" s="61"/>
      <c r="AI76" s="61"/>
      <c r="AJ76" s="61"/>
      <c r="AK76" s="61"/>
      <c r="AL76" s="61"/>
      <c r="AM76" s="61"/>
      <c r="AN76" s="61"/>
      <c r="AO76" s="61"/>
      <c r="AP76" s="61"/>
      <c r="AQ76" s="61"/>
      <c r="AR76" s="61"/>
      <c r="AS76" s="61"/>
      <c r="AT76" s="61"/>
      <c r="AU76" s="61"/>
      <c r="AV76" s="61"/>
      <c r="AW76" s="61"/>
      <c r="AX76" s="61"/>
      <c r="AY76" s="61"/>
      <c r="AZ76" s="49"/>
      <c r="BA76" s="49"/>
      <c r="BB76" s="49"/>
      <c r="BC76" s="49"/>
      <c r="BD76" s="49"/>
      <c r="BE76" s="49"/>
      <c r="BF76" s="49"/>
      <c r="BG76" s="49"/>
      <c r="BH76" s="49"/>
      <c r="BI76" s="49"/>
    </row>
    <row r="77" spans="1:61" s="47" customFormat="1">
      <c r="A77" s="165"/>
      <c r="AH77" s="61"/>
      <c r="AI77" s="61"/>
      <c r="AJ77" s="61"/>
      <c r="AK77" s="61"/>
      <c r="AL77" s="61"/>
      <c r="AM77" s="61"/>
      <c r="AN77" s="61"/>
      <c r="AO77" s="61"/>
      <c r="AP77" s="61"/>
      <c r="AQ77" s="61"/>
      <c r="AR77" s="61"/>
      <c r="AS77" s="61"/>
      <c r="AT77" s="61"/>
      <c r="AU77" s="61"/>
      <c r="AV77" s="61"/>
      <c r="AW77" s="61"/>
      <c r="AX77" s="61"/>
      <c r="AY77" s="61"/>
      <c r="AZ77" s="49"/>
      <c r="BA77" s="49"/>
      <c r="BB77" s="49"/>
      <c r="BC77" s="49"/>
      <c r="BD77" s="49"/>
      <c r="BE77" s="49"/>
      <c r="BF77" s="49"/>
      <c r="BG77" s="49"/>
      <c r="BH77" s="49"/>
      <c r="BI77" s="49"/>
    </row>
    <row r="78" spans="1:61" s="47" customFormat="1">
      <c r="A78" s="165"/>
      <c r="AH78" s="61"/>
      <c r="AI78" s="61"/>
      <c r="AJ78" s="61"/>
      <c r="AK78" s="61"/>
      <c r="AL78" s="61"/>
      <c r="AM78" s="61"/>
      <c r="AN78" s="61"/>
      <c r="AO78" s="61"/>
      <c r="AP78" s="61"/>
      <c r="AQ78" s="61"/>
      <c r="AR78" s="61"/>
      <c r="AS78" s="61"/>
      <c r="AT78" s="61"/>
      <c r="AU78" s="61"/>
      <c r="AV78" s="61"/>
      <c r="AW78" s="61"/>
      <c r="AX78" s="61"/>
      <c r="AY78" s="61"/>
      <c r="AZ78" s="49"/>
      <c r="BA78" s="49"/>
      <c r="BB78" s="49"/>
      <c r="BC78" s="49"/>
      <c r="BD78" s="49"/>
      <c r="BE78" s="49"/>
      <c r="BF78" s="49"/>
      <c r="BG78" s="49"/>
      <c r="BH78" s="49"/>
      <c r="BI78" s="49"/>
    </row>
    <row r="79" spans="1:61" s="47" customFormat="1">
      <c r="A79" s="165"/>
      <c r="AH79" s="61"/>
      <c r="AI79" s="61"/>
      <c r="AJ79" s="61"/>
      <c r="AK79" s="61"/>
      <c r="AL79" s="61"/>
      <c r="AM79" s="61"/>
      <c r="AN79" s="61"/>
      <c r="AO79" s="61"/>
      <c r="AP79" s="61"/>
      <c r="AQ79" s="61"/>
      <c r="AR79" s="61"/>
      <c r="AS79" s="61"/>
      <c r="AT79" s="61"/>
      <c r="AU79" s="61"/>
      <c r="AV79" s="61"/>
      <c r="AW79" s="61"/>
      <c r="AX79" s="61"/>
      <c r="AY79" s="61"/>
      <c r="AZ79" s="49"/>
      <c r="BA79" s="49"/>
      <c r="BB79" s="49"/>
      <c r="BC79" s="49"/>
      <c r="BD79" s="49"/>
      <c r="BE79" s="49"/>
      <c r="BF79" s="49"/>
      <c r="BG79" s="49"/>
      <c r="BH79" s="49"/>
      <c r="BI79" s="49"/>
    </row>
    <row r="80" spans="1:61" s="47" customFormat="1">
      <c r="A80" s="165"/>
      <c r="AH80" s="61"/>
      <c r="AI80" s="61"/>
      <c r="AJ80" s="61"/>
      <c r="AK80" s="61"/>
      <c r="AL80" s="61"/>
      <c r="AM80" s="61"/>
      <c r="AN80" s="61"/>
      <c r="AO80" s="61"/>
      <c r="AP80" s="61"/>
      <c r="AQ80" s="61"/>
      <c r="AR80" s="61"/>
      <c r="AS80" s="61"/>
      <c r="AT80" s="61"/>
      <c r="AU80" s="61"/>
      <c r="AV80" s="61"/>
      <c r="AW80" s="61"/>
      <c r="AX80" s="61"/>
      <c r="AY80" s="61"/>
      <c r="AZ80" s="49"/>
      <c r="BA80" s="49"/>
      <c r="BB80" s="49"/>
      <c r="BC80" s="49"/>
      <c r="BD80" s="49"/>
      <c r="BE80" s="49"/>
      <c r="BF80" s="49"/>
      <c r="BG80" s="49"/>
      <c r="BH80" s="49"/>
      <c r="BI80" s="49"/>
    </row>
    <row r="81" spans="1:61" s="47" customFormat="1">
      <c r="A81" s="165"/>
      <c r="AH81" s="61"/>
      <c r="AI81" s="61"/>
      <c r="AJ81" s="61"/>
      <c r="AK81" s="61"/>
      <c r="AL81" s="61"/>
      <c r="AM81" s="61"/>
      <c r="AN81" s="61"/>
      <c r="AO81" s="61"/>
      <c r="AP81" s="61"/>
      <c r="AQ81" s="61"/>
      <c r="AR81" s="61"/>
      <c r="AS81" s="61"/>
      <c r="AT81" s="61"/>
      <c r="AU81" s="61"/>
      <c r="AV81" s="61"/>
      <c r="AW81" s="61"/>
      <c r="AX81" s="61"/>
      <c r="AY81" s="61"/>
      <c r="AZ81" s="49"/>
      <c r="BA81" s="49"/>
      <c r="BB81" s="49"/>
      <c r="BC81" s="49"/>
      <c r="BD81" s="49"/>
      <c r="BE81" s="49"/>
      <c r="BF81" s="49"/>
      <c r="BG81" s="49"/>
      <c r="BH81" s="49"/>
      <c r="BI81" s="49"/>
    </row>
    <row r="82" spans="1:61" s="47" customFormat="1">
      <c r="A82" s="165"/>
      <c r="AH82" s="61"/>
      <c r="AI82" s="61"/>
      <c r="AJ82" s="61"/>
      <c r="AK82" s="61"/>
      <c r="AL82" s="61"/>
      <c r="AM82" s="61"/>
      <c r="AN82" s="61"/>
      <c r="AO82" s="61"/>
      <c r="AP82" s="61"/>
      <c r="AQ82" s="61"/>
      <c r="AR82" s="61"/>
      <c r="AS82" s="61"/>
      <c r="AT82" s="61"/>
      <c r="AU82" s="61"/>
      <c r="AV82" s="61"/>
      <c r="AW82" s="61"/>
      <c r="AX82" s="61"/>
      <c r="AY82" s="61"/>
      <c r="AZ82" s="49"/>
      <c r="BA82" s="49"/>
      <c r="BB82" s="49"/>
      <c r="BC82" s="49"/>
      <c r="BD82" s="49"/>
      <c r="BE82" s="49"/>
      <c r="BF82" s="49"/>
      <c r="BG82" s="49"/>
      <c r="BH82" s="49"/>
      <c r="BI82" s="49"/>
    </row>
    <row r="83" spans="1:61" s="47" customFormat="1">
      <c r="A83" s="165"/>
      <c r="AH83" s="61"/>
      <c r="AI83" s="61"/>
      <c r="AJ83" s="61"/>
      <c r="AK83" s="61"/>
      <c r="AL83" s="61"/>
      <c r="AM83" s="61"/>
      <c r="AN83" s="61"/>
      <c r="AO83" s="61"/>
      <c r="AP83" s="61"/>
      <c r="AQ83" s="61"/>
      <c r="AR83" s="61"/>
      <c r="AS83" s="61"/>
      <c r="AT83" s="61"/>
      <c r="AU83" s="61"/>
      <c r="AV83" s="61"/>
      <c r="AW83" s="61"/>
      <c r="AX83" s="61"/>
      <c r="AY83" s="61"/>
      <c r="AZ83" s="49"/>
      <c r="BA83" s="49"/>
      <c r="BB83" s="49"/>
      <c r="BC83" s="49"/>
      <c r="BD83" s="49"/>
      <c r="BE83" s="49"/>
      <c r="BF83" s="49"/>
      <c r="BG83" s="49"/>
      <c r="BH83" s="49"/>
      <c r="BI83" s="49"/>
    </row>
    <row r="84" spans="1:61" s="47" customFormat="1">
      <c r="A84" s="165"/>
      <c r="AH84" s="61"/>
      <c r="AI84" s="61"/>
      <c r="AJ84" s="61"/>
      <c r="AK84" s="61"/>
      <c r="AL84" s="61"/>
      <c r="AM84" s="61"/>
      <c r="AN84" s="61"/>
      <c r="AO84" s="61"/>
      <c r="AP84" s="61"/>
      <c r="AQ84" s="61"/>
      <c r="AR84" s="61"/>
      <c r="AS84" s="61"/>
      <c r="AT84" s="61"/>
      <c r="AU84" s="61"/>
      <c r="AV84" s="61"/>
      <c r="AW84" s="61"/>
      <c r="AX84" s="61"/>
      <c r="AY84" s="61"/>
      <c r="AZ84" s="49"/>
      <c r="BA84" s="49"/>
      <c r="BB84" s="49"/>
      <c r="BC84" s="49"/>
      <c r="BD84" s="49"/>
      <c r="BE84" s="49"/>
      <c r="BF84" s="49"/>
      <c r="BG84" s="49"/>
      <c r="BH84" s="49"/>
      <c r="BI84" s="49"/>
    </row>
    <row r="85" spans="1:61" s="47" customFormat="1">
      <c r="A85" s="165"/>
      <c r="AH85" s="61"/>
      <c r="AI85" s="61"/>
      <c r="AJ85" s="61"/>
      <c r="AK85" s="61"/>
      <c r="AL85" s="61"/>
      <c r="AM85" s="61"/>
      <c r="AN85" s="61"/>
      <c r="AO85" s="61"/>
      <c r="AP85" s="61"/>
      <c r="AQ85" s="61"/>
      <c r="AR85" s="61"/>
      <c r="AS85" s="61"/>
      <c r="AT85" s="61"/>
      <c r="AU85" s="61"/>
      <c r="AV85" s="61"/>
      <c r="AW85" s="61"/>
      <c r="AX85" s="61"/>
      <c r="AY85" s="61"/>
      <c r="AZ85" s="49"/>
      <c r="BA85" s="49"/>
      <c r="BB85" s="49"/>
      <c r="BC85" s="49"/>
      <c r="BD85" s="49"/>
      <c r="BE85" s="49"/>
      <c r="BF85" s="49"/>
      <c r="BG85" s="49"/>
      <c r="BH85" s="49"/>
      <c r="BI85" s="49"/>
    </row>
    <row r="86" spans="1:61" s="47" customFormat="1">
      <c r="A86" s="165"/>
      <c r="AH86" s="61"/>
      <c r="AI86" s="61"/>
      <c r="AJ86" s="61"/>
      <c r="AK86" s="61"/>
      <c r="AL86" s="61"/>
      <c r="AM86" s="61"/>
      <c r="AN86" s="61"/>
      <c r="AO86" s="61"/>
      <c r="AP86" s="61"/>
      <c r="AQ86" s="61"/>
      <c r="AR86" s="61"/>
      <c r="AS86" s="61"/>
      <c r="AT86" s="61"/>
      <c r="AU86" s="61"/>
      <c r="AV86" s="61"/>
      <c r="AW86" s="61"/>
      <c r="AX86" s="61"/>
      <c r="AY86" s="61"/>
      <c r="AZ86" s="49"/>
      <c r="BA86" s="49"/>
      <c r="BB86" s="49"/>
      <c r="BC86" s="49"/>
      <c r="BD86" s="49"/>
      <c r="BE86" s="49"/>
      <c r="BF86" s="49"/>
      <c r="BG86" s="49"/>
      <c r="BH86" s="49"/>
      <c r="BI86" s="49"/>
    </row>
    <row r="87" spans="1:61" s="47" customFormat="1">
      <c r="A87" s="165"/>
      <c r="AH87" s="61"/>
      <c r="AI87" s="61"/>
      <c r="AJ87" s="61"/>
      <c r="AK87" s="61"/>
      <c r="AL87" s="61"/>
      <c r="AM87" s="61"/>
      <c r="AN87" s="61"/>
      <c r="AO87" s="61"/>
      <c r="AP87" s="61"/>
      <c r="AQ87" s="61"/>
      <c r="AR87" s="61"/>
      <c r="AS87" s="61"/>
      <c r="AT87" s="61"/>
      <c r="AU87" s="61"/>
      <c r="AV87" s="61"/>
      <c r="AW87" s="61"/>
      <c r="AX87" s="61"/>
      <c r="AY87" s="61"/>
      <c r="AZ87" s="49"/>
      <c r="BA87" s="49"/>
      <c r="BB87" s="49"/>
      <c r="BC87" s="49"/>
      <c r="BD87" s="49"/>
      <c r="BE87" s="49"/>
      <c r="BF87" s="49"/>
      <c r="BG87" s="49"/>
      <c r="BH87" s="49"/>
      <c r="BI87" s="49"/>
    </row>
    <row r="88" spans="1:61" s="47" customFormat="1">
      <c r="A88" s="165"/>
      <c r="AH88" s="61"/>
      <c r="AI88" s="61"/>
      <c r="AJ88" s="61"/>
      <c r="AK88" s="61"/>
      <c r="AL88" s="61"/>
      <c r="AM88" s="61"/>
      <c r="AN88" s="61"/>
      <c r="AO88" s="61"/>
      <c r="AP88" s="61"/>
      <c r="AQ88" s="61"/>
      <c r="AR88" s="61"/>
      <c r="AS88" s="61"/>
      <c r="AT88" s="61"/>
      <c r="AU88" s="61"/>
      <c r="AV88" s="61"/>
      <c r="AW88" s="61"/>
      <c r="AX88" s="61"/>
      <c r="AY88" s="61"/>
      <c r="AZ88" s="49"/>
      <c r="BA88" s="49"/>
      <c r="BB88" s="49"/>
      <c r="BC88" s="49"/>
      <c r="BD88" s="49"/>
      <c r="BE88" s="49"/>
      <c r="BF88" s="49"/>
      <c r="BG88" s="49"/>
      <c r="BH88" s="49"/>
      <c r="BI88" s="49"/>
    </row>
    <row r="89" spans="1:61" s="47" customFormat="1">
      <c r="A89" s="165"/>
      <c r="AH89" s="61"/>
      <c r="AI89" s="61"/>
      <c r="AJ89" s="61"/>
      <c r="AK89" s="61"/>
      <c r="AL89" s="61"/>
      <c r="AM89" s="61"/>
      <c r="AN89" s="61"/>
      <c r="AO89" s="61"/>
      <c r="AP89" s="61"/>
      <c r="AQ89" s="61"/>
      <c r="AR89" s="61"/>
      <c r="AS89" s="61"/>
      <c r="AT89" s="61"/>
      <c r="AU89" s="61"/>
      <c r="AV89" s="61"/>
      <c r="AW89" s="61"/>
      <c r="AX89" s="61"/>
      <c r="AY89" s="61"/>
      <c r="AZ89" s="49"/>
      <c r="BA89" s="49"/>
      <c r="BB89" s="49"/>
      <c r="BC89" s="49"/>
      <c r="BD89" s="49"/>
      <c r="BE89" s="49"/>
      <c r="BF89" s="49"/>
      <c r="BG89" s="49"/>
      <c r="BH89" s="49"/>
      <c r="BI89" s="49"/>
    </row>
    <row r="90" spans="1:61" s="47" customFormat="1">
      <c r="A90" s="165"/>
      <c r="AH90" s="61"/>
      <c r="AI90" s="61"/>
      <c r="AJ90" s="61"/>
      <c r="AK90" s="61"/>
      <c r="AL90" s="61"/>
      <c r="AM90" s="61"/>
      <c r="AN90" s="61"/>
      <c r="AO90" s="61"/>
      <c r="AP90" s="61"/>
      <c r="AQ90" s="61"/>
      <c r="AR90" s="61"/>
      <c r="AS90" s="61"/>
      <c r="AT90" s="61"/>
      <c r="AU90" s="61"/>
      <c r="AV90" s="61"/>
      <c r="AW90" s="61"/>
      <c r="AX90" s="61"/>
      <c r="AY90" s="61"/>
      <c r="AZ90" s="49"/>
      <c r="BA90" s="49"/>
      <c r="BB90" s="49"/>
      <c r="BC90" s="49"/>
      <c r="BD90" s="49"/>
      <c r="BE90" s="49"/>
      <c r="BF90" s="49"/>
      <c r="BG90" s="49"/>
      <c r="BH90" s="49"/>
      <c r="BI90" s="49"/>
    </row>
    <row r="91" spans="1:61" s="47" customFormat="1">
      <c r="A91" s="165"/>
      <c r="AH91" s="61"/>
      <c r="AI91" s="61"/>
      <c r="AJ91" s="61"/>
      <c r="AK91" s="61"/>
      <c r="AL91" s="61"/>
      <c r="AM91" s="61"/>
      <c r="AN91" s="61"/>
      <c r="AO91" s="61"/>
      <c r="AP91" s="61"/>
      <c r="AQ91" s="61"/>
      <c r="AR91" s="61"/>
      <c r="AS91" s="61"/>
      <c r="AT91" s="61"/>
      <c r="AU91" s="61"/>
      <c r="AV91" s="61"/>
      <c r="AW91" s="61"/>
      <c r="AX91" s="61"/>
      <c r="AY91" s="61"/>
      <c r="AZ91" s="49"/>
      <c r="BA91" s="49"/>
      <c r="BB91" s="49"/>
      <c r="BC91" s="49"/>
      <c r="BD91" s="49"/>
      <c r="BE91" s="49"/>
      <c r="BF91" s="49"/>
      <c r="BG91" s="49"/>
      <c r="BH91" s="49"/>
      <c r="BI91" s="49"/>
    </row>
    <row r="92" spans="1:61" s="47" customFormat="1">
      <c r="A92" s="165"/>
      <c r="AH92" s="61"/>
      <c r="AI92" s="61"/>
      <c r="AJ92" s="61"/>
      <c r="AK92" s="61"/>
      <c r="AL92" s="61"/>
      <c r="AM92" s="61"/>
      <c r="AN92" s="61"/>
      <c r="AO92" s="61"/>
      <c r="AP92" s="61"/>
      <c r="AQ92" s="61"/>
      <c r="AR92" s="61"/>
      <c r="AS92" s="61"/>
      <c r="AT92" s="61"/>
      <c r="AU92" s="61"/>
      <c r="AV92" s="61"/>
      <c r="AW92" s="61"/>
      <c r="AX92" s="61"/>
      <c r="AY92" s="61"/>
      <c r="AZ92" s="49"/>
      <c r="BA92" s="49"/>
      <c r="BB92" s="49"/>
      <c r="BC92" s="49"/>
      <c r="BD92" s="49"/>
      <c r="BE92" s="49"/>
      <c r="BF92" s="49"/>
      <c r="BG92" s="49"/>
      <c r="BH92" s="49"/>
      <c r="BI92" s="49"/>
    </row>
    <row r="93" spans="1:61" s="47" customFormat="1">
      <c r="A93" s="165"/>
      <c r="AH93" s="61"/>
      <c r="AI93" s="61"/>
      <c r="AJ93" s="61"/>
      <c r="AK93" s="61"/>
      <c r="AL93" s="61"/>
      <c r="AM93" s="61"/>
      <c r="AN93" s="61"/>
      <c r="AO93" s="61"/>
      <c r="AP93" s="61"/>
      <c r="AQ93" s="61"/>
      <c r="AR93" s="61"/>
      <c r="AS93" s="61"/>
      <c r="AT93" s="61"/>
      <c r="AU93" s="61"/>
      <c r="AV93" s="61"/>
      <c r="AW93" s="61"/>
      <c r="AX93" s="61"/>
      <c r="AY93" s="61"/>
      <c r="AZ93" s="49"/>
      <c r="BA93" s="49"/>
      <c r="BB93" s="49"/>
      <c r="BC93" s="49"/>
      <c r="BD93" s="49"/>
      <c r="BE93" s="49"/>
      <c r="BF93" s="49"/>
      <c r="BG93" s="49"/>
      <c r="BH93" s="49"/>
      <c r="BI93" s="49"/>
    </row>
    <row r="94" spans="1:61" s="47" customFormat="1">
      <c r="A94" s="165"/>
      <c r="AH94" s="61"/>
      <c r="AI94" s="61"/>
      <c r="AJ94" s="61"/>
      <c r="AK94" s="61"/>
      <c r="AL94" s="61"/>
      <c r="AM94" s="61"/>
      <c r="AN94" s="61"/>
      <c r="AO94" s="61"/>
      <c r="AP94" s="61"/>
      <c r="AQ94" s="61"/>
      <c r="AR94" s="61"/>
      <c r="AS94" s="61"/>
      <c r="AT94" s="61"/>
      <c r="AU94" s="61"/>
      <c r="AV94" s="61"/>
      <c r="AW94" s="61"/>
      <c r="AX94" s="61"/>
      <c r="AY94" s="61"/>
      <c r="AZ94" s="49"/>
      <c r="BA94" s="49"/>
      <c r="BB94" s="49"/>
      <c r="BC94" s="49"/>
      <c r="BD94" s="49"/>
      <c r="BE94" s="49"/>
      <c r="BF94" s="49"/>
      <c r="BG94" s="49"/>
      <c r="BH94" s="49"/>
      <c r="BI94" s="49"/>
    </row>
    <row r="95" spans="1:61" s="47" customFormat="1">
      <c r="A95" s="165"/>
      <c r="AH95" s="61"/>
      <c r="AI95" s="61"/>
      <c r="AJ95" s="61"/>
      <c r="AK95" s="61"/>
      <c r="AL95" s="61"/>
      <c r="AM95" s="61"/>
      <c r="AN95" s="61"/>
      <c r="AO95" s="61"/>
      <c r="AP95" s="61"/>
      <c r="AQ95" s="61"/>
      <c r="AR95" s="61"/>
      <c r="AS95" s="61"/>
      <c r="AT95" s="61"/>
      <c r="AU95" s="61"/>
      <c r="AV95" s="61"/>
      <c r="AW95" s="61"/>
      <c r="AX95" s="61"/>
      <c r="AY95" s="61"/>
      <c r="AZ95" s="49"/>
      <c r="BA95" s="49"/>
      <c r="BB95" s="49"/>
      <c r="BC95" s="49"/>
      <c r="BD95" s="49"/>
      <c r="BE95" s="49"/>
      <c r="BF95" s="49"/>
      <c r="BG95" s="49"/>
      <c r="BH95" s="49"/>
      <c r="BI95" s="49"/>
    </row>
    <row r="96" spans="1:61" s="47" customFormat="1">
      <c r="A96" s="165"/>
      <c r="AH96" s="61"/>
      <c r="AI96" s="61"/>
      <c r="AJ96" s="61"/>
      <c r="AK96" s="61"/>
      <c r="AL96" s="61"/>
      <c r="AM96" s="61"/>
      <c r="AN96" s="61"/>
      <c r="AO96" s="61"/>
      <c r="AP96" s="61"/>
      <c r="AQ96" s="61"/>
      <c r="AR96" s="61"/>
      <c r="AS96" s="61"/>
      <c r="AT96" s="61"/>
      <c r="AU96" s="61"/>
      <c r="AV96" s="61"/>
      <c r="AW96" s="61"/>
      <c r="AX96" s="61"/>
      <c r="AY96" s="61"/>
      <c r="AZ96" s="49"/>
      <c r="BA96" s="49"/>
      <c r="BB96" s="49"/>
      <c r="BC96" s="49"/>
      <c r="BD96" s="49"/>
      <c r="BE96" s="49"/>
      <c r="BF96" s="49"/>
      <c r="BG96" s="49"/>
      <c r="BH96" s="49"/>
      <c r="BI96" s="49"/>
    </row>
    <row r="97" spans="1:61" s="47" customFormat="1">
      <c r="A97" s="165"/>
      <c r="AH97" s="61"/>
      <c r="AI97" s="61"/>
      <c r="AJ97" s="61"/>
      <c r="AK97" s="61"/>
      <c r="AL97" s="61"/>
      <c r="AM97" s="61"/>
      <c r="AN97" s="61"/>
      <c r="AO97" s="61"/>
      <c r="AP97" s="61"/>
      <c r="AQ97" s="61"/>
      <c r="AR97" s="61"/>
      <c r="AS97" s="61"/>
      <c r="AT97" s="61"/>
      <c r="AU97" s="61"/>
      <c r="AV97" s="61"/>
      <c r="AW97" s="61"/>
      <c r="AX97" s="61"/>
      <c r="AY97" s="61"/>
      <c r="AZ97" s="49"/>
      <c r="BA97" s="49"/>
      <c r="BB97" s="49"/>
      <c r="BC97" s="49"/>
      <c r="BD97" s="49"/>
      <c r="BE97" s="49"/>
      <c r="BF97" s="49"/>
      <c r="BG97" s="49"/>
      <c r="BH97" s="49"/>
      <c r="BI97" s="49"/>
    </row>
    <row r="98" spans="1:61" s="47" customFormat="1">
      <c r="A98" s="165"/>
      <c r="AH98" s="61"/>
      <c r="AI98" s="61"/>
      <c r="AJ98" s="61"/>
      <c r="AK98" s="61"/>
      <c r="AL98" s="61"/>
      <c r="AM98" s="61"/>
      <c r="AN98" s="61"/>
      <c r="AO98" s="61"/>
      <c r="AP98" s="61"/>
      <c r="AQ98" s="61"/>
      <c r="AR98" s="61"/>
      <c r="AS98" s="61"/>
      <c r="AT98" s="61"/>
      <c r="AU98" s="61"/>
      <c r="AV98" s="61"/>
      <c r="AW98" s="61"/>
      <c r="AX98" s="61"/>
      <c r="AY98" s="61"/>
      <c r="AZ98" s="49"/>
      <c r="BA98" s="49"/>
      <c r="BB98" s="49"/>
      <c r="BC98" s="49"/>
      <c r="BD98" s="49"/>
      <c r="BE98" s="49"/>
      <c r="BF98" s="49"/>
      <c r="BG98" s="49"/>
      <c r="BH98" s="49"/>
      <c r="BI98" s="49"/>
    </row>
    <row r="99" spans="1:61" s="47" customFormat="1">
      <c r="A99" s="165"/>
      <c r="AH99" s="61"/>
      <c r="AI99" s="61"/>
      <c r="AJ99" s="61"/>
      <c r="AK99" s="61"/>
      <c r="AL99" s="61"/>
      <c r="AM99" s="61"/>
      <c r="AN99" s="61"/>
      <c r="AO99" s="61"/>
      <c r="AP99" s="61"/>
      <c r="AQ99" s="61"/>
      <c r="AR99" s="61"/>
      <c r="AS99" s="61"/>
      <c r="AT99" s="61"/>
      <c r="AU99" s="61"/>
      <c r="AV99" s="61"/>
      <c r="AW99" s="61"/>
      <c r="AX99" s="61"/>
      <c r="AY99" s="61"/>
      <c r="AZ99" s="49"/>
      <c r="BA99" s="49"/>
      <c r="BB99" s="49"/>
      <c r="BC99" s="49"/>
      <c r="BD99" s="49"/>
      <c r="BE99" s="49"/>
      <c r="BF99" s="49"/>
      <c r="BG99" s="49"/>
      <c r="BH99" s="49"/>
      <c r="BI99" s="49"/>
    </row>
    <row r="100" spans="1:61" s="47" customFormat="1">
      <c r="A100" s="165"/>
      <c r="AH100" s="61"/>
      <c r="AI100" s="61"/>
      <c r="AJ100" s="61"/>
      <c r="AK100" s="61"/>
      <c r="AL100" s="61"/>
      <c r="AM100" s="61"/>
      <c r="AN100" s="61"/>
      <c r="AO100" s="61"/>
      <c r="AP100" s="61"/>
      <c r="AQ100" s="61"/>
      <c r="AR100" s="61"/>
      <c r="AS100" s="61"/>
      <c r="AT100" s="61"/>
      <c r="AU100" s="61"/>
      <c r="AV100" s="61"/>
      <c r="AW100" s="61"/>
      <c r="AX100" s="61"/>
      <c r="AY100" s="61"/>
      <c r="AZ100" s="49"/>
      <c r="BA100" s="49"/>
      <c r="BB100" s="49"/>
      <c r="BC100" s="49"/>
      <c r="BD100" s="49"/>
      <c r="BE100" s="49"/>
      <c r="BF100" s="49"/>
      <c r="BG100" s="49"/>
      <c r="BH100" s="49"/>
      <c r="BI100" s="49"/>
    </row>
    <row r="101" spans="1:61" s="47" customFormat="1">
      <c r="A101" s="165"/>
      <c r="AH101" s="61"/>
      <c r="AI101" s="61"/>
      <c r="AJ101" s="61"/>
      <c r="AK101" s="61"/>
      <c r="AL101" s="61"/>
      <c r="AM101" s="61"/>
      <c r="AN101" s="61"/>
      <c r="AO101" s="61"/>
      <c r="AP101" s="61"/>
      <c r="AQ101" s="61"/>
      <c r="AR101" s="61"/>
      <c r="AS101" s="61"/>
      <c r="AT101" s="61"/>
      <c r="AU101" s="61"/>
      <c r="AV101" s="61"/>
      <c r="AW101" s="61"/>
      <c r="AX101" s="61"/>
      <c r="AY101" s="61"/>
      <c r="AZ101" s="49"/>
      <c r="BA101" s="49"/>
      <c r="BB101" s="49"/>
      <c r="BC101" s="49"/>
      <c r="BD101" s="49"/>
      <c r="BE101" s="49"/>
      <c r="BF101" s="49"/>
      <c r="BG101" s="49"/>
      <c r="BH101" s="49"/>
      <c r="BI101" s="49"/>
    </row>
    <row r="102" spans="1:61" s="47" customFormat="1">
      <c r="A102" s="165"/>
      <c r="AH102" s="61"/>
      <c r="AI102" s="61"/>
      <c r="AJ102" s="61"/>
      <c r="AK102" s="61"/>
      <c r="AL102" s="61"/>
      <c r="AM102" s="61"/>
      <c r="AN102" s="61"/>
      <c r="AO102" s="61"/>
      <c r="AP102" s="61"/>
      <c r="AQ102" s="61"/>
      <c r="AR102" s="61"/>
      <c r="AS102" s="61"/>
      <c r="AT102" s="61"/>
      <c r="AU102" s="61"/>
      <c r="AV102" s="61"/>
      <c r="AW102" s="61"/>
      <c r="AX102" s="61"/>
      <c r="AY102" s="61"/>
      <c r="AZ102" s="49"/>
      <c r="BA102" s="49"/>
      <c r="BB102" s="49"/>
      <c r="BC102" s="49"/>
      <c r="BD102" s="49"/>
      <c r="BE102" s="49"/>
      <c r="BF102" s="49"/>
      <c r="BG102" s="49"/>
      <c r="BH102" s="49"/>
      <c r="BI102" s="49"/>
    </row>
    <row r="103" spans="1:61" s="47" customFormat="1">
      <c r="A103" s="165"/>
      <c r="AH103" s="61"/>
      <c r="AI103" s="61"/>
      <c r="AJ103" s="61"/>
      <c r="AK103" s="61"/>
      <c r="AL103" s="61"/>
      <c r="AM103" s="61"/>
      <c r="AN103" s="61"/>
      <c r="AO103" s="61"/>
      <c r="AP103" s="61"/>
      <c r="AQ103" s="61"/>
      <c r="AR103" s="61"/>
      <c r="AS103" s="61"/>
      <c r="AT103" s="61"/>
      <c r="AU103" s="61"/>
      <c r="AV103" s="61"/>
      <c r="AW103" s="61"/>
      <c r="AX103" s="61"/>
      <c r="AY103" s="61"/>
      <c r="AZ103" s="49"/>
      <c r="BA103" s="49"/>
      <c r="BB103" s="49"/>
      <c r="BC103" s="49"/>
      <c r="BD103" s="49"/>
      <c r="BE103" s="49"/>
      <c r="BF103" s="49"/>
      <c r="BG103" s="49"/>
      <c r="BH103" s="49"/>
      <c r="BI103" s="49"/>
    </row>
    <row r="104" spans="1:61" s="47" customFormat="1">
      <c r="A104" s="165"/>
      <c r="AH104" s="61"/>
      <c r="AI104" s="61"/>
      <c r="AJ104" s="61"/>
      <c r="AK104" s="61"/>
      <c r="AL104" s="61"/>
      <c r="AM104" s="61"/>
      <c r="AN104" s="61"/>
      <c r="AO104" s="61"/>
      <c r="AP104" s="61"/>
      <c r="AQ104" s="61"/>
      <c r="AR104" s="61"/>
      <c r="AS104" s="61"/>
      <c r="AT104" s="61"/>
      <c r="AU104" s="61"/>
      <c r="AV104" s="61"/>
      <c r="AW104" s="61"/>
      <c r="AX104" s="61"/>
      <c r="AY104" s="61"/>
      <c r="AZ104" s="49"/>
      <c r="BA104" s="49"/>
      <c r="BB104" s="49"/>
      <c r="BC104" s="49"/>
      <c r="BD104" s="49"/>
      <c r="BE104" s="49"/>
      <c r="BF104" s="49"/>
      <c r="BG104" s="49"/>
      <c r="BH104" s="49"/>
      <c r="BI104" s="49"/>
    </row>
    <row r="105" spans="1:61" s="47" customFormat="1">
      <c r="A105" s="165"/>
      <c r="AH105" s="61"/>
      <c r="AI105" s="61"/>
      <c r="AJ105" s="61"/>
      <c r="AK105" s="61"/>
      <c r="AL105" s="61"/>
      <c r="AM105" s="61"/>
      <c r="AN105" s="61"/>
      <c r="AO105" s="61"/>
      <c r="AP105" s="61"/>
      <c r="AQ105" s="61"/>
      <c r="AR105" s="61"/>
      <c r="AS105" s="61"/>
      <c r="AT105" s="61"/>
      <c r="AU105" s="61"/>
      <c r="AV105" s="61"/>
      <c r="AW105" s="61"/>
      <c r="AX105" s="61"/>
      <c r="AY105" s="61"/>
      <c r="AZ105" s="49"/>
      <c r="BA105" s="49"/>
      <c r="BB105" s="49"/>
      <c r="BC105" s="49"/>
      <c r="BD105" s="49"/>
      <c r="BE105" s="49"/>
      <c r="BF105" s="49"/>
      <c r="BG105" s="49"/>
      <c r="BH105" s="49"/>
      <c r="BI105" s="49"/>
    </row>
    <row r="106" spans="1:61" s="47" customFormat="1">
      <c r="A106" s="165"/>
      <c r="AH106" s="61"/>
      <c r="AI106" s="61"/>
      <c r="AJ106" s="61"/>
      <c r="AK106" s="61"/>
      <c r="AL106" s="61"/>
      <c r="AM106" s="61"/>
      <c r="AN106" s="61"/>
      <c r="AO106" s="61"/>
      <c r="AP106" s="61"/>
      <c r="AQ106" s="61"/>
      <c r="AR106" s="61"/>
      <c r="AS106" s="61"/>
      <c r="AT106" s="61"/>
      <c r="AU106" s="61"/>
      <c r="AV106" s="61"/>
      <c r="AW106" s="61"/>
      <c r="AX106" s="61"/>
      <c r="AY106" s="61"/>
      <c r="AZ106" s="49"/>
      <c r="BA106" s="49"/>
      <c r="BB106" s="49"/>
      <c r="BC106" s="49"/>
      <c r="BD106" s="49"/>
      <c r="BE106" s="49"/>
      <c r="BF106" s="49"/>
      <c r="BG106" s="49"/>
      <c r="BH106" s="49"/>
      <c r="BI106" s="49"/>
    </row>
    <row r="107" spans="1:61" s="47" customFormat="1">
      <c r="A107" s="165"/>
      <c r="AH107" s="61"/>
      <c r="AI107" s="61"/>
      <c r="AJ107" s="61"/>
      <c r="AK107" s="61"/>
      <c r="AL107" s="61"/>
      <c r="AM107" s="61"/>
      <c r="AN107" s="61"/>
      <c r="AO107" s="61"/>
      <c r="AP107" s="61"/>
      <c r="AQ107" s="61"/>
      <c r="AR107" s="61"/>
      <c r="AS107" s="61"/>
      <c r="AT107" s="61"/>
      <c r="AU107" s="61"/>
      <c r="AV107" s="61"/>
      <c r="AW107" s="61"/>
      <c r="AX107" s="61"/>
      <c r="AY107" s="61"/>
      <c r="AZ107" s="49"/>
      <c r="BA107" s="49"/>
      <c r="BB107" s="49"/>
      <c r="BC107" s="49"/>
      <c r="BD107" s="49"/>
      <c r="BE107" s="49"/>
      <c r="BF107" s="49"/>
      <c r="BG107" s="49"/>
      <c r="BH107" s="49"/>
      <c r="BI107" s="49"/>
    </row>
    <row r="108" spans="1:61" s="47" customFormat="1">
      <c r="A108" s="165"/>
      <c r="AH108" s="61"/>
      <c r="AI108" s="61"/>
      <c r="AJ108" s="61"/>
      <c r="AK108" s="61"/>
      <c r="AL108" s="61"/>
      <c r="AM108" s="61"/>
      <c r="AN108" s="61"/>
      <c r="AO108" s="61"/>
      <c r="AP108" s="61"/>
      <c r="AQ108" s="61"/>
      <c r="AR108" s="61"/>
      <c r="AS108" s="61"/>
      <c r="AT108" s="61"/>
      <c r="AU108" s="61"/>
      <c r="AV108" s="61"/>
      <c r="AW108" s="61"/>
      <c r="AX108" s="61"/>
      <c r="AY108" s="61"/>
      <c r="AZ108" s="49"/>
      <c r="BA108" s="49"/>
      <c r="BB108" s="49"/>
      <c r="BC108" s="49"/>
      <c r="BD108" s="49"/>
      <c r="BE108" s="49"/>
      <c r="BF108" s="49"/>
      <c r="BG108" s="49"/>
      <c r="BH108" s="49"/>
      <c r="BI108" s="49"/>
    </row>
    <row r="109" spans="1:61" s="47" customFormat="1">
      <c r="A109" s="165"/>
      <c r="AH109" s="61"/>
      <c r="AI109" s="61"/>
      <c r="AJ109" s="61"/>
      <c r="AK109" s="61"/>
      <c r="AL109" s="61"/>
      <c r="AM109" s="61"/>
      <c r="AN109" s="61"/>
      <c r="AO109" s="61"/>
      <c r="AP109" s="61"/>
      <c r="AQ109" s="61"/>
      <c r="AR109" s="61"/>
      <c r="AS109" s="61"/>
      <c r="AT109" s="61"/>
      <c r="AU109" s="61"/>
      <c r="AV109" s="61"/>
      <c r="AW109" s="61"/>
      <c r="AX109" s="61"/>
      <c r="AY109" s="61"/>
      <c r="AZ109" s="49"/>
      <c r="BA109" s="49"/>
      <c r="BB109" s="49"/>
      <c r="BC109" s="49"/>
      <c r="BD109" s="49"/>
      <c r="BE109" s="49"/>
      <c r="BF109" s="49"/>
      <c r="BG109" s="49"/>
      <c r="BH109" s="49"/>
      <c r="BI109" s="49"/>
    </row>
    <row r="110" spans="1:61" s="47" customFormat="1">
      <c r="A110" s="165"/>
      <c r="AH110" s="61"/>
      <c r="AI110" s="61"/>
      <c r="AJ110" s="61"/>
      <c r="AK110" s="61"/>
      <c r="AL110" s="61"/>
      <c r="AM110" s="61"/>
      <c r="AN110" s="61"/>
      <c r="AO110" s="61"/>
      <c r="AP110" s="61"/>
      <c r="AQ110" s="61"/>
      <c r="AR110" s="61"/>
      <c r="AS110" s="61"/>
      <c r="AT110" s="61"/>
      <c r="AU110" s="61"/>
      <c r="AV110" s="61"/>
      <c r="AW110" s="61"/>
      <c r="AX110" s="61"/>
      <c r="AY110" s="61"/>
      <c r="AZ110" s="49"/>
      <c r="BA110" s="49"/>
      <c r="BB110" s="49"/>
      <c r="BC110" s="49"/>
      <c r="BD110" s="49"/>
      <c r="BE110" s="49"/>
      <c r="BF110" s="49"/>
      <c r="BG110" s="49"/>
      <c r="BH110" s="49"/>
      <c r="BI110" s="49"/>
    </row>
    <row r="111" spans="1:61" s="47" customFormat="1">
      <c r="A111" s="165"/>
      <c r="AH111" s="61"/>
      <c r="AI111" s="61"/>
      <c r="AJ111" s="61"/>
      <c r="AK111" s="61"/>
      <c r="AL111" s="61"/>
      <c r="AM111" s="61"/>
      <c r="AN111" s="61"/>
      <c r="AO111" s="61"/>
      <c r="AP111" s="61"/>
      <c r="AQ111" s="61"/>
      <c r="AR111" s="61"/>
      <c r="AS111" s="61"/>
      <c r="AT111" s="61"/>
      <c r="AU111" s="61"/>
      <c r="AV111" s="61"/>
      <c r="AW111" s="61"/>
      <c r="AX111" s="61"/>
      <c r="AY111" s="61"/>
      <c r="AZ111" s="49"/>
      <c r="BA111" s="49"/>
      <c r="BB111" s="49"/>
      <c r="BC111" s="49"/>
      <c r="BD111" s="49"/>
      <c r="BE111" s="49"/>
      <c r="BF111" s="49"/>
      <c r="BG111" s="49"/>
      <c r="BH111" s="49"/>
      <c r="BI111" s="49"/>
    </row>
    <row r="112" spans="1:61" s="47" customFormat="1">
      <c r="A112" s="165"/>
      <c r="AH112" s="61"/>
      <c r="AI112" s="61"/>
      <c r="AJ112" s="61"/>
      <c r="AK112" s="61"/>
      <c r="AL112" s="61"/>
      <c r="AM112" s="61"/>
      <c r="AN112" s="61"/>
      <c r="AO112" s="61"/>
      <c r="AP112" s="61"/>
      <c r="AQ112" s="61"/>
      <c r="AR112" s="61"/>
      <c r="AS112" s="61"/>
      <c r="AT112" s="61"/>
      <c r="AU112" s="61"/>
      <c r="AV112" s="61"/>
      <c r="AW112" s="61"/>
      <c r="AX112" s="61"/>
      <c r="AY112" s="61"/>
      <c r="AZ112" s="49"/>
      <c r="BA112" s="49"/>
      <c r="BB112" s="49"/>
      <c r="BC112" s="49"/>
      <c r="BD112" s="49"/>
      <c r="BE112" s="49"/>
      <c r="BF112" s="49"/>
      <c r="BG112" s="49"/>
      <c r="BH112" s="49"/>
      <c r="BI112" s="49"/>
    </row>
    <row r="113" spans="1:61" s="47" customFormat="1">
      <c r="A113" s="165"/>
      <c r="AH113" s="61"/>
      <c r="AI113" s="61"/>
      <c r="AJ113" s="61"/>
      <c r="AK113" s="61"/>
      <c r="AL113" s="61"/>
      <c r="AM113" s="61"/>
      <c r="AN113" s="61"/>
      <c r="AO113" s="61"/>
      <c r="AP113" s="61"/>
      <c r="AQ113" s="61"/>
      <c r="AR113" s="61"/>
      <c r="AS113" s="61"/>
      <c r="AT113" s="61"/>
      <c r="AU113" s="61"/>
      <c r="AV113" s="61"/>
      <c r="AW113" s="61"/>
      <c r="AX113" s="61"/>
      <c r="AY113" s="61"/>
      <c r="AZ113" s="49"/>
      <c r="BA113" s="49"/>
      <c r="BB113" s="49"/>
      <c r="BC113" s="49"/>
      <c r="BD113" s="49"/>
      <c r="BE113" s="49"/>
      <c r="BF113" s="49"/>
      <c r="BG113" s="49"/>
      <c r="BH113" s="49"/>
      <c r="BI113" s="49"/>
    </row>
    <row r="114" spans="1:61" s="47" customFormat="1">
      <c r="A114" s="165"/>
      <c r="AH114" s="61"/>
      <c r="AI114" s="61"/>
      <c r="AJ114" s="61"/>
      <c r="AK114" s="61"/>
      <c r="AL114" s="61"/>
      <c r="AM114" s="61"/>
      <c r="AN114" s="61"/>
      <c r="AO114" s="61"/>
      <c r="AP114" s="61"/>
      <c r="AQ114" s="61"/>
      <c r="AR114" s="61"/>
      <c r="AS114" s="61"/>
      <c r="AT114" s="61"/>
      <c r="AU114" s="61"/>
      <c r="AV114" s="61"/>
      <c r="AW114" s="61"/>
      <c r="AX114" s="61"/>
      <c r="AY114" s="61"/>
      <c r="AZ114" s="49"/>
      <c r="BA114" s="49"/>
      <c r="BB114" s="49"/>
      <c r="BC114" s="49"/>
      <c r="BD114" s="49"/>
      <c r="BE114" s="49"/>
      <c r="BF114" s="49"/>
      <c r="BG114" s="49"/>
      <c r="BH114" s="49"/>
      <c r="BI114" s="49"/>
    </row>
    <row r="115" spans="1:61" s="47" customFormat="1">
      <c r="A115" s="165"/>
      <c r="AH115" s="61"/>
      <c r="AI115" s="61"/>
      <c r="AJ115" s="61"/>
      <c r="AK115" s="61"/>
      <c r="AL115" s="61"/>
      <c r="AM115" s="61"/>
      <c r="AN115" s="61"/>
      <c r="AO115" s="61"/>
      <c r="AP115" s="61"/>
      <c r="AQ115" s="61"/>
      <c r="AR115" s="61"/>
      <c r="AS115" s="61"/>
      <c r="AT115" s="61"/>
      <c r="AU115" s="61"/>
      <c r="AV115" s="61"/>
      <c r="AW115" s="61"/>
      <c r="AX115" s="61"/>
      <c r="AY115" s="61"/>
      <c r="AZ115" s="49"/>
      <c r="BA115" s="49"/>
      <c r="BB115" s="49"/>
      <c r="BC115" s="49"/>
      <c r="BD115" s="49"/>
      <c r="BE115" s="49"/>
      <c r="BF115" s="49"/>
      <c r="BG115" s="49"/>
      <c r="BH115" s="49"/>
      <c r="BI115" s="49"/>
    </row>
    <row r="116" spans="1:61" s="47" customFormat="1">
      <c r="A116" s="165"/>
      <c r="AH116" s="61"/>
      <c r="AI116" s="61"/>
      <c r="AJ116" s="61"/>
      <c r="AK116" s="61"/>
      <c r="AL116" s="61"/>
      <c r="AM116" s="61"/>
      <c r="AN116" s="61"/>
      <c r="AO116" s="61"/>
      <c r="AP116" s="61"/>
      <c r="AQ116" s="61"/>
      <c r="AR116" s="61"/>
      <c r="AS116" s="61"/>
      <c r="AT116" s="61"/>
      <c r="AU116" s="61"/>
      <c r="AV116" s="61"/>
      <c r="AW116" s="61"/>
      <c r="AX116" s="61"/>
      <c r="AY116" s="61"/>
      <c r="AZ116" s="49"/>
      <c r="BA116" s="49"/>
      <c r="BB116" s="49"/>
      <c r="BC116" s="49"/>
      <c r="BD116" s="49"/>
      <c r="BE116" s="49"/>
      <c r="BF116" s="49"/>
      <c r="BG116" s="49"/>
      <c r="BH116" s="49"/>
      <c r="BI116" s="49"/>
    </row>
    <row r="117" spans="1:61" s="47" customFormat="1">
      <c r="A117" s="165"/>
      <c r="AH117" s="61"/>
      <c r="AI117" s="61"/>
      <c r="AJ117" s="61"/>
      <c r="AK117" s="61"/>
      <c r="AL117" s="61"/>
      <c r="AM117" s="61"/>
      <c r="AN117" s="61"/>
      <c r="AO117" s="61"/>
      <c r="AP117" s="61"/>
      <c r="AQ117" s="61"/>
      <c r="AR117" s="61"/>
      <c r="AS117" s="61"/>
      <c r="AT117" s="61"/>
      <c r="AU117" s="61"/>
      <c r="AV117" s="61"/>
      <c r="AW117" s="61"/>
      <c r="AX117" s="61"/>
      <c r="AY117" s="61"/>
      <c r="AZ117" s="49"/>
      <c r="BA117" s="49"/>
      <c r="BB117" s="49"/>
      <c r="BC117" s="49"/>
      <c r="BD117" s="49"/>
      <c r="BE117" s="49"/>
      <c r="BF117" s="49"/>
      <c r="BG117" s="49"/>
      <c r="BH117" s="49"/>
      <c r="BI117" s="49"/>
    </row>
    <row r="118" spans="1:61" s="47" customFormat="1">
      <c r="A118" s="165"/>
      <c r="AH118" s="61"/>
      <c r="AI118" s="61"/>
      <c r="AJ118" s="61"/>
      <c r="AK118" s="61"/>
      <c r="AL118" s="61"/>
      <c r="AM118" s="61"/>
      <c r="AN118" s="61"/>
      <c r="AO118" s="61"/>
      <c r="AP118" s="61"/>
      <c r="AQ118" s="61"/>
      <c r="AR118" s="61"/>
      <c r="AS118" s="61"/>
      <c r="AT118" s="61"/>
      <c r="AU118" s="61"/>
      <c r="AV118" s="61"/>
      <c r="AW118" s="61"/>
      <c r="AX118" s="61"/>
      <c r="AY118" s="61"/>
      <c r="AZ118" s="49"/>
      <c r="BA118" s="49"/>
      <c r="BB118" s="49"/>
      <c r="BC118" s="49"/>
      <c r="BD118" s="49"/>
      <c r="BE118" s="49"/>
      <c r="BF118" s="49"/>
      <c r="BG118" s="49"/>
      <c r="BH118" s="49"/>
      <c r="BI118" s="49"/>
    </row>
    <row r="119" spans="1:61" s="47" customFormat="1">
      <c r="A119" s="165"/>
      <c r="AH119" s="61"/>
      <c r="AI119" s="61"/>
      <c r="AJ119" s="61"/>
      <c r="AK119" s="61"/>
      <c r="AL119" s="61"/>
      <c r="AM119" s="61"/>
      <c r="AN119" s="61"/>
      <c r="AO119" s="61"/>
      <c r="AP119" s="61"/>
      <c r="AQ119" s="61"/>
      <c r="AR119" s="61"/>
      <c r="AS119" s="61"/>
      <c r="AT119" s="61"/>
      <c r="AU119" s="61"/>
      <c r="AV119" s="61"/>
      <c r="AW119" s="61"/>
      <c r="AX119" s="61"/>
      <c r="AY119" s="61"/>
      <c r="AZ119" s="49"/>
      <c r="BA119" s="49"/>
      <c r="BB119" s="49"/>
      <c r="BC119" s="49"/>
      <c r="BD119" s="49"/>
      <c r="BE119" s="49"/>
      <c r="BF119" s="49"/>
      <c r="BG119" s="49"/>
      <c r="BH119" s="49"/>
      <c r="BI119" s="49"/>
    </row>
    <row r="120" spans="1:61" s="47" customFormat="1">
      <c r="A120" s="165"/>
      <c r="AH120" s="61"/>
      <c r="AI120" s="61"/>
      <c r="AJ120" s="61"/>
      <c r="AK120" s="61"/>
      <c r="AL120" s="61"/>
      <c r="AM120" s="61"/>
      <c r="AN120" s="61"/>
      <c r="AO120" s="61"/>
      <c r="AP120" s="61"/>
      <c r="AQ120" s="61"/>
      <c r="AR120" s="61"/>
      <c r="AS120" s="61"/>
      <c r="AT120" s="61"/>
      <c r="AU120" s="61"/>
      <c r="AV120" s="61"/>
      <c r="AW120" s="61"/>
      <c r="AX120" s="61"/>
      <c r="AY120" s="61"/>
      <c r="AZ120" s="49"/>
      <c r="BA120" s="49"/>
      <c r="BB120" s="49"/>
      <c r="BC120" s="49"/>
      <c r="BD120" s="49"/>
      <c r="BE120" s="49"/>
      <c r="BF120" s="49"/>
      <c r="BG120" s="49"/>
      <c r="BH120" s="49"/>
      <c r="BI120" s="49"/>
    </row>
    <row r="121" spans="1:61" s="47" customFormat="1">
      <c r="A121" s="165"/>
      <c r="AH121" s="61"/>
      <c r="AI121" s="61"/>
      <c r="AJ121" s="61"/>
      <c r="AK121" s="61"/>
      <c r="AL121" s="61"/>
      <c r="AM121" s="61"/>
      <c r="AN121" s="61"/>
      <c r="AO121" s="61"/>
      <c r="AP121" s="61"/>
      <c r="AQ121" s="61"/>
      <c r="AR121" s="61"/>
      <c r="AS121" s="61"/>
      <c r="AT121" s="61"/>
      <c r="AU121" s="61"/>
      <c r="AV121" s="61"/>
      <c r="AW121" s="61"/>
      <c r="AX121" s="61"/>
      <c r="AY121" s="61"/>
      <c r="AZ121" s="49"/>
      <c r="BA121" s="49"/>
      <c r="BB121" s="49"/>
      <c r="BC121" s="49"/>
      <c r="BD121" s="49"/>
      <c r="BE121" s="49"/>
      <c r="BF121" s="49"/>
      <c r="BG121" s="49"/>
      <c r="BH121" s="49"/>
      <c r="BI121" s="49"/>
    </row>
    <row r="122" spans="1:61" s="47" customFormat="1">
      <c r="A122" s="165"/>
      <c r="AH122" s="61"/>
      <c r="AI122" s="61"/>
      <c r="AJ122" s="61"/>
      <c r="AK122" s="61"/>
      <c r="AL122" s="61"/>
      <c r="AM122" s="61"/>
      <c r="AN122" s="61"/>
      <c r="AO122" s="61"/>
      <c r="AP122" s="61"/>
      <c r="AQ122" s="61"/>
      <c r="AR122" s="61"/>
      <c r="AS122" s="61"/>
      <c r="AT122" s="61"/>
      <c r="AU122" s="61"/>
      <c r="AV122" s="61"/>
      <c r="AW122" s="61"/>
      <c r="AX122" s="61"/>
      <c r="AY122" s="61"/>
      <c r="AZ122" s="49"/>
      <c r="BA122" s="49"/>
      <c r="BB122" s="49"/>
      <c r="BC122" s="49"/>
      <c r="BD122" s="49"/>
      <c r="BE122" s="49"/>
      <c r="BF122" s="49"/>
      <c r="BG122" s="49"/>
      <c r="BH122" s="49"/>
      <c r="BI122" s="49"/>
    </row>
    <row r="123" spans="1:61" s="47" customFormat="1">
      <c r="A123" s="165"/>
      <c r="AH123" s="61"/>
      <c r="AI123" s="61"/>
      <c r="AJ123" s="61"/>
      <c r="AK123" s="61"/>
      <c r="AL123" s="61"/>
      <c r="AM123" s="61"/>
      <c r="AN123" s="61"/>
      <c r="AO123" s="61"/>
      <c r="AP123" s="61"/>
      <c r="AQ123" s="61"/>
      <c r="AR123" s="61"/>
      <c r="AS123" s="61"/>
      <c r="AT123" s="61"/>
      <c r="AU123" s="61"/>
      <c r="AV123" s="61"/>
      <c r="AW123" s="61"/>
      <c r="AX123" s="61"/>
      <c r="AY123" s="61"/>
      <c r="AZ123" s="49"/>
      <c r="BA123" s="49"/>
      <c r="BB123" s="49"/>
      <c r="BC123" s="49"/>
      <c r="BD123" s="49"/>
      <c r="BE123" s="49"/>
      <c r="BF123" s="49"/>
      <c r="BG123" s="49"/>
      <c r="BH123" s="49"/>
      <c r="BI123" s="49"/>
    </row>
    <row r="124" spans="1:61" s="47" customFormat="1">
      <c r="A124" s="165"/>
      <c r="AH124" s="61"/>
      <c r="AI124" s="61"/>
      <c r="AJ124" s="61"/>
      <c r="AK124" s="61"/>
      <c r="AL124" s="61"/>
      <c r="AM124" s="61"/>
      <c r="AN124" s="61"/>
      <c r="AO124" s="61"/>
      <c r="AP124" s="61"/>
      <c r="AQ124" s="61"/>
      <c r="AR124" s="61"/>
      <c r="AS124" s="61"/>
      <c r="AT124" s="61"/>
      <c r="AU124" s="61"/>
      <c r="AV124" s="61"/>
      <c r="AW124" s="61"/>
      <c r="AX124" s="61"/>
      <c r="AY124" s="61"/>
      <c r="AZ124" s="49"/>
      <c r="BA124" s="49"/>
      <c r="BB124" s="49"/>
      <c r="BC124" s="49"/>
      <c r="BD124" s="49"/>
      <c r="BE124" s="49"/>
      <c r="BF124" s="49"/>
      <c r="BG124" s="49"/>
      <c r="BH124" s="49"/>
      <c r="BI124" s="49"/>
    </row>
    <row r="125" spans="1:61" s="47" customFormat="1">
      <c r="A125" s="165"/>
      <c r="AH125" s="61"/>
      <c r="AI125" s="61"/>
      <c r="AJ125" s="61"/>
      <c r="AK125" s="61"/>
      <c r="AL125" s="61"/>
      <c r="AM125" s="61"/>
      <c r="AN125" s="61"/>
      <c r="AO125" s="61"/>
      <c r="AP125" s="61"/>
      <c r="AQ125" s="61"/>
      <c r="AR125" s="61"/>
      <c r="AS125" s="61"/>
      <c r="AT125" s="61"/>
      <c r="AU125" s="61"/>
      <c r="AV125" s="61"/>
      <c r="AW125" s="61"/>
      <c r="AX125" s="61"/>
      <c r="AY125" s="61"/>
      <c r="AZ125" s="49"/>
      <c r="BA125" s="49"/>
      <c r="BB125" s="49"/>
      <c r="BC125" s="49"/>
      <c r="BD125" s="49"/>
      <c r="BE125" s="49"/>
      <c r="BF125" s="49"/>
      <c r="BG125" s="49"/>
      <c r="BH125" s="49"/>
      <c r="BI125" s="49"/>
    </row>
    <row r="126" spans="1:61" s="47" customFormat="1">
      <c r="A126" s="165"/>
      <c r="AH126" s="61"/>
      <c r="AI126" s="61"/>
      <c r="AJ126" s="61"/>
      <c r="AK126" s="61"/>
      <c r="AL126" s="61"/>
      <c r="AM126" s="61"/>
      <c r="AN126" s="61"/>
      <c r="AO126" s="61"/>
      <c r="AP126" s="61"/>
      <c r="AQ126" s="61"/>
      <c r="AR126" s="61"/>
      <c r="AS126" s="61"/>
      <c r="AT126" s="61"/>
      <c r="AU126" s="61"/>
      <c r="AV126" s="61"/>
      <c r="AW126" s="61"/>
      <c r="AX126" s="61"/>
      <c r="AY126" s="61"/>
      <c r="AZ126" s="49"/>
      <c r="BA126" s="49"/>
      <c r="BB126" s="49"/>
      <c r="BC126" s="49"/>
      <c r="BD126" s="49"/>
      <c r="BE126" s="49"/>
      <c r="BF126" s="49"/>
      <c r="BG126" s="49"/>
      <c r="BH126" s="49"/>
      <c r="BI126" s="49"/>
    </row>
    <row r="127" spans="1:61" s="47" customFormat="1">
      <c r="A127" s="165"/>
      <c r="AH127" s="61"/>
      <c r="AI127" s="61"/>
      <c r="AJ127" s="61"/>
      <c r="AK127" s="61"/>
      <c r="AL127" s="61"/>
      <c r="AM127" s="61"/>
      <c r="AN127" s="61"/>
      <c r="AO127" s="61"/>
      <c r="AP127" s="61"/>
      <c r="AQ127" s="61"/>
      <c r="AR127" s="61"/>
      <c r="AS127" s="61"/>
      <c r="AT127" s="61"/>
      <c r="AU127" s="61"/>
      <c r="AV127" s="61"/>
      <c r="AW127" s="61"/>
      <c r="AX127" s="61"/>
      <c r="AY127" s="61"/>
      <c r="AZ127" s="49"/>
      <c r="BA127" s="49"/>
      <c r="BB127" s="49"/>
      <c r="BC127" s="49"/>
      <c r="BD127" s="49"/>
      <c r="BE127" s="49"/>
      <c r="BF127" s="49"/>
      <c r="BG127" s="49"/>
      <c r="BH127" s="49"/>
      <c r="BI127" s="49"/>
    </row>
    <row r="128" spans="1:61" s="47" customFormat="1">
      <c r="A128" s="165"/>
      <c r="AH128" s="61"/>
      <c r="AI128" s="61"/>
      <c r="AJ128" s="61"/>
      <c r="AK128" s="61"/>
      <c r="AL128" s="61"/>
      <c r="AM128" s="61"/>
      <c r="AN128" s="61"/>
      <c r="AO128" s="61"/>
      <c r="AP128" s="61"/>
      <c r="AQ128" s="61"/>
      <c r="AR128" s="61"/>
      <c r="AS128" s="61"/>
      <c r="AT128" s="61"/>
      <c r="AU128" s="61"/>
      <c r="AV128" s="61"/>
      <c r="AW128" s="61"/>
      <c r="AX128" s="61"/>
      <c r="AY128" s="61"/>
      <c r="AZ128" s="49"/>
      <c r="BA128" s="49"/>
      <c r="BB128" s="49"/>
      <c r="BC128" s="49"/>
      <c r="BD128" s="49"/>
      <c r="BE128" s="49"/>
      <c r="BF128" s="49"/>
      <c r="BG128" s="49"/>
      <c r="BH128" s="49"/>
      <c r="BI128" s="49"/>
    </row>
    <row r="129" spans="1:61" s="47" customFormat="1">
      <c r="A129" s="165"/>
      <c r="AH129" s="61"/>
      <c r="AI129" s="61"/>
      <c r="AJ129" s="61"/>
      <c r="AK129" s="61"/>
      <c r="AL129" s="61"/>
      <c r="AM129" s="61"/>
      <c r="AN129" s="61"/>
      <c r="AO129" s="61"/>
      <c r="AP129" s="61"/>
      <c r="AQ129" s="61"/>
      <c r="AR129" s="61"/>
      <c r="AS129" s="61"/>
      <c r="AT129" s="61"/>
      <c r="AU129" s="61"/>
      <c r="AV129" s="61"/>
      <c r="AW129" s="61"/>
      <c r="AX129" s="61"/>
      <c r="AY129" s="61"/>
      <c r="AZ129" s="49"/>
      <c r="BA129" s="49"/>
      <c r="BB129" s="49"/>
      <c r="BC129" s="49"/>
      <c r="BD129" s="49"/>
      <c r="BE129" s="49"/>
      <c r="BF129" s="49"/>
      <c r="BG129" s="49"/>
      <c r="BH129" s="49"/>
      <c r="BI129" s="49"/>
    </row>
    <row r="130" spans="1:61" s="47" customFormat="1">
      <c r="A130" s="165"/>
      <c r="AH130" s="61"/>
      <c r="AI130" s="61"/>
      <c r="AJ130" s="61"/>
      <c r="AK130" s="61"/>
      <c r="AL130" s="61"/>
      <c r="AM130" s="61"/>
      <c r="AN130" s="61"/>
      <c r="AO130" s="61"/>
      <c r="AP130" s="61"/>
      <c r="AQ130" s="61"/>
      <c r="AR130" s="61"/>
      <c r="AS130" s="61"/>
      <c r="AT130" s="61"/>
      <c r="AU130" s="61"/>
      <c r="AV130" s="61"/>
      <c r="AW130" s="61"/>
      <c r="AX130" s="61"/>
      <c r="AY130" s="61"/>
      <c r="AZ130" s="49"/>
      <c r="BA130" s="49"/>
      <c r="BB130" s="49"/>
      <c r="BC130" s="49"/>
      <c r="BD130" s="49"/>
      <c r="BE130" s="49"/>
      <c r="BF130" s="49"/>
      <c r="BG130" s="49"/>
      <c r="BH130" s="49"/>
      <c r="BI130" s="49"/>
    </row>
    <row r="131" spans="1:61" s="47" customFormat="1">
      <c r="A131" s="165"/>
      <c r="AH131" s="61"/>
      <c r="AI131" s="61"/>
      <c r="AJ131" s="61"/>
      <c r="AK131" s="61"/>
      <c r="AL131" s="61"/>
      <c r="AM131" s="61"/>
      <c r="AN131" s="61"/>
      <c r="AO131" s="61"/>
      <c r="AP131" s="61"/>
      <c r="AQ131" s="61"/>
      <c r="AR131" s="61"/>
      <c r="AS131" s="61"/>
      <c r="AT131" s="61"/>
      <c r="AU131" s="61"/>
      <c r="AV131" s="61"/>
      <c r="AW131" s="61"/>
      <c r="AX131" s="61"/>
      <c r="AY131" s="61"/>
      <c r="AZ131" s="49"/>
      <c r="BA131" s="49"/>
      <c r="BB131" s="49"/>
      <c r="BC131" s="49"/>
      <c r="BD131" s="49"/>
      <c r="BE131" s="49"/>
      <c r="BF131" s="49"/>
      <c r="BG131" s="49"/>
      <c r="BH131" s="49"/>
      <c r="BI131" s="49"/>
    </row>
    <row r="132" spans="1:61" s="47" customFormat="1">
      <c r="A132" s="165"/>
      <c r="AH132" s="61"/>
      <c r="AI132" s="61"/>
      <c r="AJ132" s="61"/>
      <c r="AK132" s="61"/>
      <c r="AL132" s="61"/>
      <c r="AM132" s="61"/>
      <c r="AN132" s="61"/>
      <c r="AO132" s="61"/>
      <c r="AP132" s="61"/>
      <c r="AQ132" s="61"/>
      <c r="AR132" s="61"/>
      <c r="AS132" s="61"/>
      <c r="AT132" s="61"/>
      <c r="AU132" s="61"/>
      <c r="AV132" s="61"/>
      <c r="AW132" s="61"/>
      <c r="AX132" s="61"/>
      <c r="AY132" s="61"/>
      <c r="AZ132" s="49"/>
      <c r="BA132" s="49"/>
      <c r="BB132" s="49"/>
      <c r="BC132" s="49"/>
      <c r="BD132" s="49"/>
      <c r="BE132" s="49"/>
      <c r="BF132" s="49"/>
      <c r="BG132" s="49"/>
      <c r="BH132" s="49"/>
      <c r="BI132" s="49"/>
    </row>
    <row r="133" spans="1:61" s="47" customFormat="1">
      <c r="A133" s="165"/>
      <c r="AH133" s="61"/>
      <c r="AI133" s="61"/>
      <c r="AJ133" s="61"/>
      <c r="AK133" s="61"/>
      <c r="AL133" s="61"/>
      <c r="AM133" s="61"/>
      <c r="AN133" s="61"/>
      <c r="AO133" s="61"/>
      <c r="AP133" s="61"/>
      <c r="AQ133" s="61"/>
      <c r="AR133" s="61"/>
      <c r="AS133" s="61"/>
      <c r="AT133" s="61"/>
      <c r="AU133" s="61"/>
      <c r="AV133" s="61"/>
      <c r="AW133" s="61"/>
      <c r="AX133" s="61"/>
      <c r="AY133" s="61"/>
      <c r="AZ133" s="49"/>
      <c r="BA133" s="49"/>
      <c r="BB133" s="49"/>
      <c r="BC133" s="49"/>
      <c r="BD133" s="49"/>
      <c r="BE133" s="49"/>
      <c r="BF133" s="49"/>
      <c r="BG133" s="49"/>
      <c r="BH133" s="49"/>
      <c r="BI133" s="49"/>
    </row>
    <row r="134" spans="1:61" s="47" customFormat="1">
      <c r="A134" s="165"/>
      <c r="AH134" s="61"/>
      <c r="AI134" s="61"/>
      <c r="AJ134" s="61"/>
      <c r="AK134" s="61"/>
      <c r="AL134" s="61"/>
      <c r="AM134" s="61"/>
      <c r="AN134" s="61"/>
      <c r="AO134" s="61"/>
      <c r="AP134" s="61"/>
      <c r="AQ134" s="61"/>
      <c r="AR134" s="61"/>
      <c r="AS134" s="61"/>
      <c r="AT134" s="61"/>
      <c r="AU134" s="61"/>
      <c r="AV134" s="61"/>
      <c r="AW134" s="61"/>
      <c r="AX134" s="61"/>
      <c r="AY134" s="61"/>
      <c r="AZ134" s="49"/>
      <c r="BA134" s="49"/>
      <c r="BB134" s="49"/>
      <c r="BC134" s="49"/>
      <c r="BD134" s="49"/>
      <c r="BE134" s="49"/>
      <c r="BF134" s="49"/>
      <c r="BG134" s="49"/>
      <c r="BH134" s="49"/>
      <c r="BI134" s="49"/>
    </row>
    <row r="135" spans="1:61" s="47" customFormat="1">
      <c r="A135" s="165"/>
      <c r="AH135" s="61"/>
      <c r="AI135" s="61"/>
      <c r="AJ135" s="61"/>
      <c r="AK135" s="61"/>
      <c r="AL135" s="61"/>
      <c r="AM135" s="61"/>
      <c r="AN135" s="61"/>
      <c r="AO135" s="61"/>
      <c r="AP135" s="61"/>
      <c r="AQ135" s="61"/>
      <c r="AR135" s="61"/>
      <c r="AS135" s="61"/>
      <c r="AT135" s="61"/>
      <c r="AU135" s="61"/>
      <c r="AV135" s="61"/>
      <c r="AW135" s="61"/>
      <c r="AX135" s="61"/>
      <c r="AY135" s="61"/>
      <c r="AZ135" s="49"/>
      <c r="BA135" s="49"/>
      <c r="BB135" s="49"/>
      <c r="BC135" s="49"/>
      <c r="BD135" s="49"/>
      <c r="BE135" s="49"/>
      <c r="BF135" s="49"/>
      <c r="BG135" s="49"/>
      <c r="BH135" s="49"/>
      <c r="BI135" s="49"/>
    </row>
    <row r="136" spans="1:61" s="47" customFormat="1">
      <c r="A136" s="165"/>
      <c r="AH136" s="61"/>
      <c r="AI136" s="61"/>
      <c r="AJ136" s="61"/>
      <c r="AK136" s="61"/>
      <c r="AL136" s="61"/>
      <c r="AM136" s="61"/>
      <c r="AN136" s="61"/>
      <c r="AO136" s="61"/>
      <c r="AP136" s="61"/>
      <c r="AQ136" s="61"/>
      <c r="AR136" s="61"/>
      <c r="AS136" s="61"/>
      <c r="AT136" s="61"/>
      <c r="AU136" s="61"/>
      <c r="AV136" s="61"/>
      <c r="AW136" s="61"/>
      <c r="AX136" s="61"/>
      <c r="AY136" s="61"/>
      <c r="AZ136" s="49"/>
      <c r="BA136" s="49"/>
      <c r="BB136" s="49"/>
      <c r="BC136" s="49"/>
      <c r="BD136" s="49"/>
      <c r="BE136" s="49"/>
      <c r="BF136" s="49"/>
      <c r="BG136" s="49"/>
      <c r="BH136" s="49"/>
      <c r="BI136" s="49"/>
    </row>
    <row r="137" spans="1:61" s="47" customFormat="1">
      <c r="A137" s="165"/>
      <c r="AH137" s="61"/>
      <c r="AI137" s="61"/>
      <c r="AJ137" s="61"/>
      <c r="AK137" s="61"/>
      <c r="AL137" s="61"/>
      <c r="AM137" s="61"/>
      <c r="AN137" s="61"/>
      <c r="AO137" s="61"/>
      <c r="AP137" s="61"/>
      <c r="AQ137" s="61"/>
      <c r="AR137" s="61"/>
      <c r="AS137" s="61"/>
      <c r="AT137" s="61"/>
      <c r="AU137" s="61"/>
      <c r="AV137" s="61"/>
      <c r="AW137" s="61"/>
      <c r="AX137" s="61"/>
      <c r="AY137" s="61"/>
      <c r="AZ137" s="49"/>
      <c r="BA137" s="49"/>
      <c r="BB137" s="49"/>
      <c r="BC137" s="49"/>
      <c r="BD137" s="49"/>
      <c r="BE137" s="49"/>
      <c r="BF137" s="49"/>
      <c r="BG137" s="49"/>
      <c r="BH137" s="49"/>
      <c r="BI137" s="49"/>
    </row>
    <row r="138" spans="1:61" s="47" customFormat="1">
      <c r="A138" s="165"/>
      <c r="AH138" s="61"/>
      <c r="AI138" s="61"/>
      <c r="AJ138" s="61"/>
      <c r="AK138" s="61"/>
      <c r="AL138" s="61"/>
      <c r="AM138" s="61"/>
      <c r="AN138" s="61"/>
      <c r="AO138" s="61"/>
      <c r="AP138" s="61"/>
      <c r="AQ138" s="61"/>
      <c r="AR138" s="61"/>
      <c r="AS138" s="61"/>
      <c r="AT138" s="61"/>
      <c r="AU138" s="61"/>
      <c r="AV138" s="61"/>
      <c r="AW138" s="61"/>
      <c r="AX138" s="61"/>
      <c r="AY138" s="61"/>
      <c r="AZ138" s="49"/>
      <c r="BA138" s="49"/>
      <c r="BB138" s="49"/>
      <c r="BC138" s="49"/>
      <c r="BD138" s="49"/>
      <c r="BE138" s="49"/>
      <c r="BF138" s="49"/>
      <c r="BG138" s="49"/>
      <c r="BH138" s="49"/>
      <c r="BI138" s="49"/>
    </row>
    <row r="139" spans="1:61" s="47" customFormat="1">
      <c r="A139" s="165"/>
      <c r="AH139" s="61"/>
      <c r="AI139" s="61"/>
      <c r="AJ139" s="61"/>
      <c r="AK139" s="61"/>
      <c r="AL139" s="61"/>
      <c r="AM139" s="61"/>
      <c r="AN139" s="61"/>
      <c r="AO139" s="61"/>
      <c r="AP139" s="61"/>
      <c r="AQ139" s="61"/>
      <c r="AR139" s="61"/>
      <c r="AS139" s="61"/>
      <c r="AT139" s="61"/>
      <c r="AU139" s="61"/>
      <c r="AV139" s="61"/>
      <c r="AW139" s="61"/>
      <c r="AX139" s="61"/>
      <c r="AY139" s="61"/>
      <c r="AZ139" s="49"/>
      <c r="BA139" s="49"/>
      <c r="BB139" s="49"/>
      <c r="BC139" s="49"/>
      <c r="BD139" s="49"/>
      <c r="BE139" s="49"/>
      <c r="BF139" s="49"/>
      <c r="BG139" s="49"/>
      <c r="BH139" s="49"/>
      <c r="BI139" s="49"/>
    </row>
    <row r="140" spans="1:61" s="47" customFormat="1">
      <c r="A140" s="165"/>
      <c r="AH140" s="61"/>
      <c r="AI140" s="61"/>
      <c r="AJ140" s="61"/>
      <c r="AK140" s="61"/>
      <c r="AL140" s="61"/>
      <c r="AM140" s="61"/>
      <c r="AN140" s="61"/>
      <c r="AO140" s="61"/>
      <c r="AP140" s="61"/>
      <c r="AQ140" s="61"/>
      <c r="AR140" s="61"/>
      <c r="AS140" s="61"/>
      <c r="AT140" s="61"/>
      <c r="AU140" s="61"/>
      <c r="AV140" s="61"/>
      <c r="AW140" s="61"/>
      <c r="AX140" s="61"/>
      <c r="AY140" s="61"/>
      <c r="AZ140" s="49"/>
      <c r="BA140" s="49"/>
      <c r="BB140" s="49"/>
      <c r="BC140" s="49"/>
      <c r="BD140" s="49"/>
      <c r="BE140" s="49"/>
      <c r="BF140" s="49"/>
      <c r="BG140" s="49"/>
      <c r="BH140" s="49"/>
      <c r="BI140" s="49"/>
    </row>
    <row r="141" spans="1:61" s="47" customFormat="1">
      <c r="A141" s="165"/>
      <c r="AH141" s="61"/>
      <c r="AI141" s="61"/>
      <c r="AJ141" s="61"/>
      <c r="AK141" s="61"/>
      <c r="AL141" s="61"/>
      <c r="AM141" s="61"/>
      <c r="AN141" s="61"/>
      <c r="AO141" s="61"/>
      <c r="AP141" s="61"/>
      <c r="AQ141" s="61"/>
      <c r="AR141" s="61"/>
      <c r="AS141" s="61"/>
      <c r="AT141" s="61"/>
      <c r="AU141" s="61"/>
      <c r="AV141" s="61"/>
      <c r="AW141" s="61"/>
      <c r="AX141" s="61"/>
      <c r="AY141" s="61"/>
      <c r="AZ141" s="49"/>
      <c r="BA141" s="49"/>
      <c r="BB141" s="49"/>
      <c r="BC141" s="49"/>
      <c r="BD141" s="49"/>
      <c r="BE141" s="49"/>
      <c r="BF141" s="49"/>
      <c r="BG141" s="49"/>
      <c r="BH141" s="49"/>
      <c r="BI141" s="49"/>
    </row>
    <row r="142" spans="1:61" s="47" customFormat="1">
      <c r="A142" s="165"/>
      <c r="AH142" s="61"/>
      <c r="AI142" s="61"/>
      <c r="AJ142" s="61"/>
      <c r="AK142" s="61"/>
      <c r="AL142" s="61"/>
      <c r="AM142" s="61"/>
      <c r="AN142" s="61"/>
      <c r="AO142" s="61"/>
      <c r="AP142" s="61"/>
      <c r="AQ142" s="61"/>
      <c r="AR142" s="61"/>
      <c r="AS142" s="61"/>
      <c r="AT142" s="61"/>
      <c r="AU142" s="61"/>
      <c r="AV142" s="61"/>
      <c r="AW142" s="61"/>
      <c r="AX142" s="61"/>
      <c r="AY142" s="61"/>
      <c r="AZ142" s="49"/>
      <c r="BA142" s="49"/>
      <c r="BB142" s="49"/>
      <c r="BC142" s="49"/>
      <c r="BD142" s="49"/>
      <c r="BE142" s="49"/>
      <c r="BF142" s="49"/>
      <c r="BG142" s="49"/>
      <c r="BH142" s="49"/>
      <c r="BI142" s="49"/>
    </row>
    <row r="143" spans="1:61" s="47" customFormat="1">
      <c r="A143" s="165"/>
      <c r="AH143" s="61"/>
      <c r="AI143" s="61"/>
      <c r="AJ143" s="61"/>
      <c r="AK143" s="61"/>
      <c r="AL143" s="61"/>
      <c r="AM143" s="61"/>
      <c r="AN143" s="61"/>
      <c r="AO143" s="61"/>
      <c r="AP143" s="61"/>
      <c r="AQ143" s="61"/>
      <c r="AR143" s="61"/>
      <c r="AS143" s="61"/>
      <c r="AT143" s="61"/>
      <c r="AU143" s="61"/>
      <c r="AV143" s="61"/>
      <c r="AW143" s="61"/>
      <c r="AX143" s="61"/>
      <c r="AY143" s="61"/>
      <c r="AZ143" s="49"/>
      <c r="BA143" s="49"/>
      <c r="BB143" s="49"/>
      <c r="BC143" s="49"/>
      <c r="BD143" s="49"/>
      <c r="BE143" s="49"/>
      <c r="BF143" s="49"/>
      <c r="BG143" s="49"/>
      <c r="BH143" s="49"/>
      <c r="BI143" s="49"/>
    </row>
    <row r="144" spans="1:61" s="47" customFormat="1">
      <c r="A144" s="165"/>
      <c r="AH144" s="61"/>
      <c r="AI144" s="61"/>
      <c r="AJ144" s="61"/>
      <c r="AK144" s="61"/>
      <c r="AL144" s="61"/>
      <c r="AM144" s="61"/>
      <c r="AN144" s="61"/>
      <c r="AO144" s="61"/>
      <c r="AP144" s="61"/>
      <c r="AQ144" s="61"/>
      <c r="AR144" s="61"/>
      <c r="AS144" s="61"/>
      <c r="AT144" s="61"/>
      <c r="AU144" s="61"/>
      <c r="AV144" s="61"/>
      <c r="AW144" s="61"/>
      <c r="AX144" s="61"/>
      <c r="AY144" s="61"/>
      <c r="AZ144" s="49"/>
      <c r="BA144" s="49"/>
      <c r="BB144" s="49"/>
      <c r="BC144" s="49"/>
      <c r="BD144" s="49"/>
      <c r="BE144" s="49"/>
      <c r="BF144" s="49"/>
      <c r="BG144" s="49"/>
      <c r="BH144" s="49"/>
      <c r="BI144" s="49"/>
    </row>
    <row r="145" spans="1:61" s="47" customFormat="1">
      <c r="A145" s="165"/>
      <c r="AH145" s="61"/>
      <c r="AI145" s="61"/>
      <c r="AJ145" s="61"/>
      <c r="AK145" s="61"/>
      <c r="AL145" s="61"/>
      <c r="AM145" s="61"/>
      <c r="AN145" s="61"/>
      <c r="AO145" s="61"/>
      <c r="AP145" s="61"/>
      <c r="AQ145" s="61"/>
      <c r="AR145" s="61"/>
      <c r="AS145" s="61"/>
      <c r="AT145" s="61"/>
      <c r="AU145" s="61"/>
      <c r="AV145" s="61"/>
      <c r="AW145" s="61"/>
      <c r="AX145" s="61"/>
      <c r="AY145" s="61"/>
      <c r="AZ145" s="49"/>
      <c r="BA145" s="49"/>
      <c r="BB145" s="49"/>
      <c r="BC145" s="49"/>
      <c r="BD145" s="49"/>
      <c r="BE145" s="49"/>
      <c r="BF145" s="49"/>
      <c r="BG145" s="49"/>
      <c r="BH145" s="49"/>
      <c r="BI145" s="49"/>
    </row>
    <row r="146" spans="1:61" s="47" customFormat="1">
      <c r="A146" s="165"/>
      <c r="AH146" s="61"/>
      <c r="AI146" s="61"/>
      <c r="AJ146" s="61"/>
      <c r="AK146" s="61"/>
      <c r="AL146" s="61"/>
      <c r="AM146" s="61"/>
      <c r="AN146" s="61"/>
      <c r="AO146" s="61"/>
      <c r="AP146" s="61"/>
      <c r="AQ146" s="61"/>
      <c r="AR146" s="61"/>
      <c r="AS146" s="61"/>
      <c r="AT146" s="61"/>
      <c r="AU146" s="61"/>
      <c r="AV146" s="61"/>
      <c r="AW146" s="61"/>
      <c r="AX146" s="61"/>
      <c r="AY146" s="61"/>
      <c r="AZ146" s="49"/>
      <c r="BA146" s="49"/>
      <c r="BB146" s="49"/>
      <c r="BC146" s="49"/>
      <c r="BD146" s="49"/>
      <c r="BE146" s="49"/>
      <c r="BF146" s="49"/>
      <c r="BG146" s="49"/>
      <c r="BH146" s="49"/>
      <c r="BI146" s="49"/>
    </row>
    <row r="147" spans="1:61" s="47" customFormat="1">
      <c r="A147" s="165"/>
      <c r="AH147" s="61"/>
      <c r="AI147" s="61"/>
      <c r="AJ147" s="61"/>
      <c r="AK147" s="61"/>
      <c r="AL147" s="61"/>
      <c r="AM147" s="61"/>
      <c r="AN147" s="61"/>
      <c r="AO147" s="61"/>
      <c r="AP147" s="61"/>
      <c r="AQ147" s="61"/>
      <c r="AR147" s="61"/>
      <c r="AS147" s="61"/>
      <c r="AT147" s="61"/>
      <c r="AU147" s="61"/>
      <c r="AV147" s="61"/>
      <c r="AW147" s="61"/>
      <c r="AX147" s="61"/>
      <c r="AY147" s="61"/>
      <c r="AZ147" s="49"/>
      <c r="BA147" s="49"/>
      <c r="BB147" s="49"/>
      <c r="BC147" s="49"/>
      <c r="BD147" s="49"/>
      <c r="BE147" s="49"/>
      <c r="BF147" s="49"/>
      <c r="BG147" s="49"/>
      <c r="BH147" s="49"/>
      <c r="BI147" s="49"/>
    </row>
    <row r="148" spans="1:61" s="47" customFormat="1">
      <c r="A148" s="165"/>
      <c r="AH148" s="61"/>
      <c r="AI148" s="61"/>
      <c r="AJ148" s="61"/>
      <c r="AK148" s="61"/>
      <c r="AL148" s="61"/>
      <c r="AM148" s="61"/>
      <c r="AN148" s="61"/>
      <c r="AO148" s="61"/>
      <c r="AP148" s="61"/>
      <c r="AQ148" s="61"/>
      <c r="AR148" s="61"/>
      <c r="AS148" s="61"/>
      <c r="AT148" s="61"/>
      <c r="AU148" s="61"/>
      <c r="AV148" s="61"/>
      <c r="AW148" s="61"/>
      <c r="AX148" s="61"/>
      <c r="AY148" s="61"/>
      <c r="AZ148" s="49"/>
      <c r="BA148" s="49"/>
      <c r="BB148" s="49"/>
      <c r="BC148" s="49"/>
      <c r="BD148" s="49"/>
      <c r="BE148" s="49"/>
      <c r="BF148" s="49"/>
      <c r="BG148" s="49"/>
      <c r="BH148" s="49"/>
      <c r="BI148" s="49"/>
    </row>
    <row r="149" spans="1:61" s="47" customFormat="1">
      <c r="A149" s="165"/>
      <c r="AH149" s="61"/>
      <c r="AI149" s="61"/>
      <c r="AJ149" s="61"/>
      <c r="AK149" s="61"/>
      <c r="AL149" s="61"/>
      <c r="AM149" s="61"/>
      <c r="AN149" s="61"/>
      <c r="AO149" s="61"/>
      <c r="AP149" s="61"/>
      <c r="AQ149" s="61"/>
      <c r="AR149" s="61"/>
      <c r="AS149" s="61"/>
      <c r="AT149" s="61"/>
      <c r="AU149" s="61"/>
      <c r="AV149" s="61"/>
      <c r="AW149" s="61"/>
      <c r="AX149" s="61"/>
      <c r="AY149" s="61"/>
      <c r="AZ149" s="49"/>
      <c r="BA149" s="49"/>
      <c r="BB149" s="49"/>
      <c r="BC149" s="49"/>
      <c r="BD149" s="49"/>
      <c r="BE149" s="49"/>
      <c r="BF149" s="49"/>
      <c r="BG149" s="49"/>
      <c r="BH149" s="49"/>
      <c r="BI149" s="49"/>
    </row>
    <row r="150" spans="1:61" s="47" customFormat="1">
      <c r="A150" s="165"/>
      <c r="AH150" s="61"/>
      <c r="AI150" s="61"/>
      <c r="AJ150" s="61"/>
      <c r="AK150" s="61"/>
      <c r="AL150" s="61"/>
      <c r="AM150" s="61"/>
      <c r="AN150" s="61"/>
      <c r="AO150" s="61"/>
      <c r="AP150" s="61"/>
      <c r="AQ150" s="61"/>
      <c r="AR150" s="61"/>
      <c r="AS150" s="61"/>
      <c r="AT150" s="61"/>
      <c r="AU150" s="61"/>
      <c r="AV150" s="61"/>
      <c r="AW150" s="61"/>
      <c r="AX150" s="61"/>
      <c r="AY150" s="61"/>
      <c r="AZ150" s="49"/>
      <c r="BA150" s="49"/>
      <c r="BB150" s="49"/>
      <c r="BC150" s="49"/>
      <c r="BD150" s="49"/>
      <c r="BE150" s="49"/>
      <c r="BF150" s="49"/>
      <c r="BG150" s="49"/>
      <c r="BH150" s="49"/>
      <c r="BI150" s="49"/>
    </row>
    <row r="151" spans="1:61" s="47" customFormat="1">
      <c r="A151" s="165"/>
      <c r="AH151" s="61"/>
      <c r="AI151" s="61"/>
      <c r="AJ151" s="61"/>
      <c r="AK151" s="61"/>
      <c r="AL151" s="61"/>
      <c r="AM151" s="61"/>
      <c r="AN151" s="61"/>
      <c r="AO151" s="61"/>
      <c r="AP151" s="61"/>
      <c r="AQ151" s="61"/>
      <c r="AR151" s="61"/>
      <c r="AS151" s="61"/>
      <c r="AT151" s="61"/>
      <c r="AU151" s="61"/>
      <c r="AV151" s="61"/>
      <c r="AW151" s="61"/>
      <c r="AX151" s="61"/>
      <c r="AY151" s="61"/>
      <c r="AZ151" s="49"/>
      <c r="BA151" s="49"/>
      <c r="BB151" s="49"/>
      <c r="BC151" s="49"/>
      <c r="BD151" s="49"/>
      <c r="BE151" s="49"/>
      <c r="BF151" s="49"/>
      <c r="BG151" s="49"/>
      <c r="BH151" s="49"/>
      <c r="BI151" s="49"/>
    </row>
    <row r="152" spans="1:61" s="47" customFormat="1">
      <c r="A152" s="165"/>
      <c r="AH152" s="61"/>
      <c r="AI152" s="61"/>
      <c r="AJ152" s="61"/>
      <c r="AK152" s="61"/>
      <c r="AL152" s="61"/>
      <c r="AM152" s="61"/>
      <c r="AN152" s="61"/>
      <c r="AO152" s="61"/>
      <c r="AP152" s="61"/>
      <c r="AQ152" s="61"/>
      <c r="AR152" s="61"/>
      <c r="AS152" s="61"/>
      <c r="AT152" s="61"/>
      <c r="AU152" s="61"/>
      <c r="AV152" s="61"/>
      <c r="AW152" s="61"/>
      <c r="AX152" s="61"/>
      <c r="AY152" s="61"/>
      <c r="AZ152" s="49"/>
      <c r="BA152" s="49"/>
      <c r="BB152" s="49"/>
      <c r="BC152" s="49"/>
      <c r="BD152" s="49"/>
      <c r="BE152" s="49"/>
      <c r="BF152" s="49"/>
      <c r="BG152" s="49"/>
      <c r="BH152" s="49"/>
      <c r="BI152" s="49"/>
    </row>
    <row r="153" spans="1:61" s="47" customFormat="1">
      <c r="A153" s="165"/>
      <c r="AH153" s="61"/>
      <c r="AI153" s="61"/>
      <c r="AJ153" s="61"/>
      <c r="AK153" s="61"/>
      <c r="AL153" s="61"/>
      <c r="AM153" s="61"/>
      <c r="AN153" s="61"/>
      <c r="AO153" s="61"/>
      <c r="AP153" s="61"/>
      <c r="AQ153" s="61"/>
      <c r="AR153" s="61"/>
      <c r="AS153" s="61"/>
      <c r="AT153" s="61"/>
      <c r="AU153" s="61"/>
      <c r="AV153" s="61"/>
      <c r="AW153" s="61"/>
      <c r="AX153" s="61"/>
      <c r="AY153" s="61"/>
      <c r="AZ153" s="49"/>
      <c r="BA153" s="49"/>
      <c r="BB153" s="49"/>
      <c r="BC153" s="49"/>
      <c r="BD153" s="49"/>
      <c r="BE153" s="49"/>
      <c r="BF153" s="49"/>
      <c r="BG153" s="49"/>
      <c r="BH153" s="49"/>
      <c r="BI153" s="49"/>
    </row>
    <row r="154" spans="1:61" s="47" customFormat="1">
      <c r="A154" s="165"/>
      <c r="AH154" s="61"/>
      <c r="AI154" s="61"/>
      <c r="AJ154" s="61"/>
      <c r="AK154" s="61"/>
      <c r="AL154" s="61"/>
      <c r="AM154" s="61"/>
      <c r="AN154" s="61"/>
      <c r="AO154" s="61"/>
      <c r="AP154" s="61"/>
      <c r="AQ154" s="61"/>
      <c r="AR154" s="61"/>
      <c r="AS154" s="61"/>
      <c r="AT154" s="61"/>
      <c r="AU154" s="61"/>
      <c r="AV154" s="61"/>
      <c r="AW154" s="61"/>
      <c r="AX154" s="61"/>
      <c r="AY154" s="61"/>
      <c r="AZ154" s="49"/>
      <c r="BA154" s="49"/>
      <c r="BB154" s="49"/>
      <c r="BC154" s="49"/>
      <c r="BD154" s="49"/>
      <c r="BE154" s="49"/>
      <c r="BF154" s="49"/>
      <c r="BG154" s="49"/>
      <c r="BH154" s="49"/>
      <c r="BI154" s="49"/>
    </row>
    <row r="155" spans="1:61" s="47" customFormat="1">
      <c r="A155" s="165"/>
      <c r="AH155" s="61"/>
      <c r="AI155" s="61"/>
      <c r="AJ155" s="61"/>
      <c r="AK155" s="61"/>
      <c r="AL155" s="61"/>
      <c r="AM155" s="61"/>
      <c r="AN155" s="61"/>
      <c r="AO155" s="61"/>
      <c r="AP155" s="61"/>
      <c r="AQ155" s="61"/>
      <c r="AR155" s="61"/>
      <c r="AS155" s="61"/>
      <c r="AT155" s="61"/>
      <c r="AU155" s="61"/>
      <c r="AV155" s="61"/>
      <c r="AW155" s="61"/>
      <c r="AX155" s="61"/>
      <c r="AY155" s="61"/>
      <c r="AZ155" s="49"/>
      <c r="BA155" s="49"/>
      <c r="BB155" s="49"/>
      <c r="BC155" s="49"/>
      <c r="BD155" s="49"/>
      <c r="BE155" s="49"/>
      <c r="BF155" s="49"/>
      <c r="BG155" s="49"/>
      <c r="BH155" s="49"/>
      <c r="BI155" s="49"/>
    </row>
    <row r="156" spans="1:61" s="47" customFormat="1">
      <c r="A156" s="165"/>
      <c r="AH156" s="61"/>
      <c r="AI156" s="61"/>
      <c r="AJ156" s="61"/>
      <c r="AK156" s="61"/>
      <c r="AL156" s="61"/>
      <c r="AM156" s="61"/>
      <c r="AN156" s="61"/>
      <c r="AO156" s="61"/>
      <c r="AP156" s="61"/>
      <c r="AQ156" s="61"/>
      <c r="AR156" s="61"/>
      <c r="AS156" s="61"/>
      <c r="AT156" s="61"/>
      <c r="AU156" s="61"/>
      <c r="AV156" s="61"/>
      <c r="AW156" s="61"/>
      <c r="AX156" s="61"/>
      <c r="AY156" s="61"/>
      <c r="AZ156" s="49"/>
      <c r="BA156" s="49"/>
      <c r="BB156" s="49"/>
      <c r="BC156" s="49"/>
      <c r="BD156" s="49"/>
      <c r="BE156" s="49"/>
      <c r="BF156" s="49"/>
      <c r="BG156" s="49"/>
      <c r="BH156" s="49"/>
      <c r="BI156" s="49"/>
    </row>
    <row r="157" spans="1:61" s="47" customFormat="1">
      <c r="A157" s="165"/>
      <c r="AH157" s="61"/>
      <c r="AI157" s="61"/>
      <c r="AJ157" s="61"/>
      <c r="AK157" s="61"/>
      <c r="AL157" s="61"/>
      <c r="AM157" s="61"/>
      <c r="AN157" s="61"/>
      <c r="AO157" s="61"/>
      <c r="AP157" s="61"/>
      <c r="AQ157" s="61"/>
      <c r="AR157" s="61"/>
      <c r="AS157" s="61"/>
      <c r="AT157" s="61"/>
      <c r="AU157" s="61"/>
      <c r="AV157" s="61"/>
      <c r="AW157" s="61"/>
      <c r="AX157" s="61"/>
      <c r="AY157" s="61"/>
      <c r="AZ157" s="49"/>
      <c r="BA157" s="49"/>
      <c r="BB157" s="49"/>
      <c r="BC157" s="49"/>
      <c r="BD157" s="49"/>
      <c r="BE157" s="49"/>
      <c r="BF157" s="49"/>
      <c r="BG157" s="49"/>
      <c r="BH157" s="49"/>
      <c r="BI157" s="49"/>
    </row>
    <row r="158" spans="1:61" s="47" customFormat="1">
      <c r="A158" s="165"/>
      <c r="AH158" s="61"/>
      <c r="AI158" s="61"/>
      <c r="AJ158" s="61"/>
      <c r="AK158" s="61"/>
      <c r="AL158" s="61"/>
      <c r="AM158" s="61"/>
      <c r="AN158" s="61"/>
      <c r="AO158" s="61"/>
      <c r="AP158" s="61"/>
      <c r="AQ158" s="61"/>
      <c r="AR158" s="61"/>
      <c r="AS158" s="61"/>
      <c r="AT158" s="61"/>
      <c r="AU158" s="61"/>
      <c r="AV158" s="61"/>
      <c r="AW158" s="61"/>
      <c r="AX158" s="61"/>
      <c r="AY158" s="61"/>
      <c r="AZ158" s="49"/>
      <c r="BA158" s="49"/>
      <c r="BB158" s="49"/>
      <c r="BC158" s="49"/>
      <c r="BD158" s="49"/>
      <c r="BE158" s="49"/>
      <c r="BF158" s="49"/>
      <c r="BG158" s="49"/>
      <c r="BH158" s="49"/>
      <c r="BI158" s="49"/>
    </row>
    <row r="159" spans="1:61" s="47" customFormat="1">
      <c r="A159" s="165"/>
      <c r="AH159" s="61"/>
      <c r="AI159" s="61"/>
      <c r="AJ159" s="61"/>
      <c r="AK159" s="61"/>
      <c r="AL159" s="61"/>
      <c r="AM159" s="61"/>
      <c r="AN159" s="61"/>
      <c r="AO159" s="61"/>
      <c r="AP159" s="61"/>
      <c r="AQ159" s="61"/>
      <c r="AR159" s="61"/>
      <c r="AS159" s="61"/>
      <c r="AT159" s="61"/>
      <c r="AU159" s="61"/>
      <c r="AV159" s="61"/>
      <c r="AW159" s="61"/>
      <c r="AX159" s="61"/>
      <c r="AY159" s="61"/>
      <c r="AZ159" s="49"/>
      <c r="BA159" s="49"/>
      <c r="BB159" s="49"/>
      <c r="BC159" s="49"/>
      <c r="BD159" s="49"/>
      <c r="BE159" s="49"/>
      <c r="BF159" s="49"/>
      <c r="BG159" s="49"/>
      <c r="BH159" s="49"/>
      <c r="BI159" s="49"/>
    </row>
    <row r="160" spans="1:61" s="47" customFormat="1">
      <c r="A160" s="165"/>
      <c r="AH160" s="61"/>
      <c r="AI160" s="61"/>
      <c r="AJ160" s="61"/>
      <c r="AK160" s="61"/>
      <c r="AL160" s="61"/>
      <c r="AM160" s="61"/>
      <c r="AN160" s="61"/>
      <c r="AO160" s="61"/>
      <c r="AP160" s="61"/>
      <c r="AQ160" s="61"/>
      <c r="AR160" s="61"/>
      <c r="AS160" s="61"/>
      <c r="AT160" s="61"/>
      <c r="AU160" s="61"/>
      <c r="AV160" s="61"/>
      <c r="AW160" s="61"/>
      <c r="AX160" s="61"/>
      <c r="AY160" s="61"/>
      <c r="AZ160" s="49"/>
      <c r="BA160" s="49"/>
      <c r="BB160" s="49"/>
      <c r="BC160" s="49"/>
      <c r="BD160" s="49"/>
      <c r="BE160" s="49"/>
      <c r="BF160" s="49"/>
      <c r="BG160" s="49"/>
      <c r="BH160" s="49"/>
      <c r="BI160" s="49"/>
    </row>
    <row r="161" spans="1:61" s="47" customFormat="1">
      <c r="A161" s="165"/>
      <c r="AH161" s="61"/>
      <c r="AI161" s="61"/>
      <c r="AJ161" s="61"/>
      <c r="AK161" s="61"/>
      <c r="AL161" s="61"/>
      <c r="AM161" s="61"/>
      <c r="AN161" s="61"/>
      <c r="AO161" s="61"/>
      <c r="AP161" s="61"/>
      <c r="AQ161" s="61"/>
      <c r="AR161" s="61"/>
      <c r="AS161" s="61"/>
      <c r="AT161" s="61"/>
      <c r="AU161" s="61"/>
      <c r="AV161" s="61"/>
      <c r="AW161" s="61"/>
      <c r="AX161" s="61"/>
      <c r="AY161" s="61"/>
      <c r="AZ161" s="49"/>
      <c r="BA161" s="49"/>
      <c r="BB161" s="49"/>
      <c r="BC161" s="49"/>
      <c r="BD161" s="49"/>
      <c r="BE161" s="49"/>
      <c r="BF161" s="49"/>
      <c r="BG161" s="49"/>
      <c r="BH161" s="49"/>
      <c r="BI161" s="49"/>
    </row>
    <row r="162" spans="1:61" s="47" customFormat="1">
      <c r="A162" s="165"/>
      <c r="AH162" s="61"/>
      <c r="AI162" s="61"/>
      <c r="AJ162" s="61"/>
      <c r="AK162" s="61"/>
      <c r="AL162" s="61"/>
      <c r="AM162" s="61"/>
      <c r="AN162" s="61"/>
      <c r="AO162" s="61"/>
      <c r="AP162" s="61"/>
      <c r="AQ162" s="61"/>
      <c r="AR162" s="61"/>
      <c r="AS162" s="61"/>
      <c r="AT162" s="61"/>
      <c r="AU162" s="61"/>
      <c r="AV162" s="61"/>
      <c r="AW162" s="61"/>
      <c r="AX162" s="61"/>
      <c r="AY162" s="61"/>
      <c r="AZ162" s="49"/>
      <c r="BA162" s="49"/>
      <c r="BB162" s="49"/>
      <c r="BC162" s="49"/>
      <c r="BD162" s="49"/>
      <c r="BE162" s="49"/>
      <c r="BF162" s="49"/>
      <c r="BG162" s="49"/>
      <c r="BH162" s="49"/>
      <c r="BI162" s="49"/>
    </row>
    <row r="163" spans="1:61" s="47" customFormat="1">
      <c r="A163" s="165"/>
      <c r="AH163" s="61"/>
      <c r="AI163" s="61"/>
      <c r="AJ163" s="61"/>
      <c r="AK163" s="61"/>
      <c r="AL163" s="61"/>
      <c r="AM163" s="61"/>
      <c r="AN163" s="61"/>
      <c r="AO163" s="61"/>
      <c r="AP163" s="61"/>
      <c r="AQ163" s="61"/>
      <c r="AR163" s="61"/>
      <c r="AS163" s="61"/>
      <c r="AT163" s="61"/>
      <c r="AU163" s="61"/>
      <c r="AV163" s="61"/>
      <c r="AW163" s="61"/>
      <c r="AX163" s="61"/>
      <c r="AY163" s="61"/>
      <c r="AZ163" s="49"/>
      <c r="BA163" s="49"/>
      <c r="BB163" s="49"/>
      <c r="BC163" s="49"/>
      <c r="BD163" s="49"/>
      <c r="BE163" s="49"/>
      <c r="BF163" s="49"/>
      <c r="BG163" s="49"/>
      <c r="BH163" s="49"/>
      <c r="BI163" s="49"/>
    </row>
    <row r="164" spans="1:61" s="47" customFormat="1">
      <c r="A164" s="165"/>
      <c r="AH164" s="61"/>
      <c r="AI164" s="61"/>
      <c r="AJ164" s="61"/>
      <c r="AK164" s="61"/>
      <c r="AL164" s="61"/>
      <c r="AM164" s="61"/>
      <c r="AN164" s="61"/>
      <c r="AO164" s="61"/>
      <c r="AP164" s="61"/>
      <c r="AQ164" s="61"/>
      <c r="AR164" s="61"/>
      <c r="AS164" s="61"/>
      <c r="AT164" s="61"/>
      <c r="AU164" s="61"/>
      <c r="AV164" s="61"/>
      <c r="AW164" s="61"/>
      <c r="AX164" s="61"/>
      <c r="AY164" s="61"/>
      <c r="AZ164" s="49"/>
      <c r="BA164" s="49"/>
      <c r="BB164" s="49"/>
      <c r="BC164" s="49"/>
      <c r="BD164" s="49"/>
      <c r="BE164" s="49"/>
      <c r="BF164" s="49"/>
      <c r="BG164" s="49"/>
      <c r="BH164" s="49"/>
      <c r="BI164" s="49"/>
    </row>
    <row r="165" spans="1:61" s="47" customFormat="1">
      <c r="A165" s="165"/>
      <c r="AH165" s="61"/>
      <c r="AI165" s="61"/>
      <c r="AJ165" s="61"/>
      <c r="AK165" s="61"/>
      <c r="AL165" s="61"/>
      <c r="AM165" s="61"/>
      <c r="AN165" s="61"/>
      <c r="AO165" s="61"/>
      <c r="AP165" s="61"/>
      <c r="AQ165" s="61"/>
      <c r="AR165" s="61"/>
      <c r="AS165" s="61"/>
      <c r="AT165" s="61"/>
      <c r="AU165" s="61"/>
      <c r="AV165" s="61"/>
      <c r="AW165" s="61"/>
      <c r="AX165" s="61"/>
      <c r="AY165" s="61"/>
      <c r="AZ165" s="49"/>
      <c r="BA165" s="49"/>
      <c r="BB165" s="49"/>
      <c r="BC165" s="49"/>
      <c r="BD165" s="49"/>
      <c r="BE165" s="49"/>
      <c r="BF165" s="49"/>
      <c r="BG165" s="49"/>
      <c r="BH165" s="49"/>
      <c r="BI165" s="49"/>
    </row>
    <row r="166" spans="1:61" s="47" customFormat="1">
      <c r="A166" s="165"/>
      <c r="AH166" s="61"/>
      <c r="AI166" s="61"/>
      <c r="AJ166" s="61"/>
      <c r="AK166" s="61"/>
      <c r="AL166" s="61"/>
      <c r="AM166" s="61"/>
      <c r="AN166" s="61"/>
      <c r="AO166" s="61"/>
      <c r="AP166" s="61"/>
      <c r="AQ166" s="61"/>
      <c r="AR166" s="61"/>
      <c r="AS166" s="61"/>
      <c r="AT166" s="61"/>
      <c r="AU166" s="61"/>
      <c r="AV166" s="61"/>
      <c r="AW166" s="61"/>
      <c r="AX166" s="61"/>
      <c r="AY166" s="61"/>
      <c r="AZ166" s="49"/>
      <c r="BA166" s="49"/>
      <c r="BB166" s="49"/>
      <c r="BC166" s="49"/>
      <c r="BD166" s="49"/>
      <c r="BE166" s="49"/>
      <c r="BF166" s="49"/>
      <c r="BG166" s="49"/>
      <c r="BH166" s="49"/>
      <c r="BI166" s="49"/>
    </row>
    <row r="167" spans="1:61" s="47" customFormat="1">
      <c r="A167" s="165"/>
      <c r="AH167" s="61"/>
      <c r="AI167" s="61"/>
      <c r="AJ167" s="61"/>
      <c r="AK167" s="61"/>
      <c r="AL167" s="61"/>
      <c r="AM167" s="61"/>
      <c r="AN167" s="61"/>
      <c r="AO167" s="61"/>
      <c r="AP167" s="61"/>
      <c r="AQ167" s="61"/>
      <c r="AR167" s="61"/>
      <c r="AS167" s="61"/>
      <c r="AT167" s="61"/>
      <c r="AU167" s="61"/>
      <c r="AV167" s="61"/>
      <c r="AW167" s="61"/>
      <c r="AX167" s="61"/>
      <c r="AY167" s="61"/>
      <c r="AZ167" s="49"/>
      <c r="BA167" s="49"/>
      <c r="BB167" s="49"/>
      <c r="BC167" s="49"/>
      <c r="BD167" s="49"/>
      <c r="BE167" s="49"/>
      <c r="BF167" s="49"/>
      <c r="BG167" s="49"/>
      <c r="BH167" s="49"/>
      <c r="BI167" s="49"/>
    </row>
    <row r="168" spans="1:61" s="47" customFormat="1">
      <c r="A168" s="165"/>
      <c r="AH168" s="61"/>
      <c r="AI168" s="61"/>
      <c r="AJ168" s="61"/>
      <c r="AK168" s="61"/>
      <c r="AL168" s="61"/>
      <c r="AM168" s="61"/>
      <c r="AN168" s="61"/>
      <c r="AO168" s="61"/>
      <c r="AP168" s="61"/>
      <c r="AQ168" s="61"/>
      <c r="AR168" s="61"/>
      <c r="AS168" s="61"/>
      <c r="AT168" s="61"/>
      <c r="AU168" s="61"/>
      <c r="AV168" s="61"/>
      <c r="AW168" s="61"/>
      <c r="AX168" s="61"/>
      <c r="AY168" s="61"/>
      <c r="AZ168" s="49"/>
      <c r="BA168" s="49"/>
      <c r="BB168" s="49"/>
      <c r="BC168" s="49"/>
      <c r="BD168" s="49"/>
      <c r="BE168" s="49"/>
      <c r="BF168" s="49"/>
      <c r="BG168" s="49"/>
      <c r="BH168" s="49"/>
      <c r="BI168" s="49"/>
    </row>
    <row r="169" spans="1:61" s="47" customFormat="1">
      <c r="A169" s="165"/>
      <c r="AH169" s="61"/>
      <c r="AI169" s="61"/>
      <c r="AJ169" s="61"/>
      <c r="AK169" s="61"/>
      <c r="AL169" s="61"/>
      <c r="AM169" s="61"/>
      <c r="AN169" s="61"/>
      <c r="AO169" s="61"/>
      <c r="AP169" s="61"/>
      <c r="AQ169" s="61"/>
      <c r="AR169" s="61"/>
      <c r="AS169" s="61"/>
      <c r="AT169" s="61"/>
      <c r="AU169" s="61"/>
      <c r="AV169" s="61"/>
      <c r="AW169" s="61"/>
      <c r="AX169" s="61"/>
      <c r="AY169" s="61"/>
      <c r="AZ169" s="49"/>
      <c r="BA169" s="49"/>
      <c r="BB169" s="49"/>
      <c r="BC169" s="49"/>
      <c r="BD169" s="49"/>
      <c r="BE169" s="49"/>
      <c r="BF169" s="49"/>
      <c r="BG169" s="49"/>
      <c r="BH169" s="49"/>
      <c r="BI169" s="49"/>
    </row>
    <row r="170" spans="1:61" s="47" customFormat="1">
      <c r="A170" s="165"/>
      <c r="AH170" s="61"/>
      <c r="AI170" s="61"/>
      <c r="AJ170" s="61"/>
      <c r="AK170" s="61"/>
      <c r="AL170" s="61"/>
      <c r="AM170" s="61"/>
      <c r="AN170" s="61"/>
      <c r="AO170" s="61"/>
      <c r="AP170" s="61"/>
      <c r="AQ170" s="61"/>
      <c r="AR170" s="61"/>
      <c r="AS170" s="61"/>
      <c r="AT170" s="61"/>
      <c r="AU170" s="61"/>
      <c r="AV170" s="61"/>
      <c r="AW170" s="61"/>
      <c r="AX170" s="61"/>
      <c r="AY170" s="61"/>
      <c r="AZ170" s="49"/>
      <c r="BA170" s="49"/>
      <c r="BB170" s="49"/>
      <c r="BC170" s="49"/>
      <c r="BD170" s="49"/>
      <c r="BE170" s="49"/>
      <c r="BF170" s="49"/>
      <c r="BG170" s="49"/>
      <c r="BH170" s="49"/>
      <c r="BI170" s="49"/>
    </row>
    <row r="171" spans="1:61" s="47" customFormat="1">
      <c r="A171" s="165"/>
      <c r="AH171" s="61"/>
      <c r="AI171" s="61"/>
      <c r="AJ171" s="61"/>
      <c r="AK171" s="61"/>
      <c r="AL171" s="61"/>
      <c r="AM171" s="61"/>
      <c r="AN171" s="61"/>
      <c r="AO171" s="61"/>
      <c r="AP171" s="61"/>
      <c r="AQ171" s="61"/>
      <c r="AR171" s="61"/>
      <c r="AS171" s="61"/>
      <c r="AT171" s="61"/>
      <c r="AU171" s="61"/>
      <c r="AV171" s="61"/>
      <c r="AW171" s="61"/>
      <c r="AX171" s="61"/>
      <c r="AY171" s="61"/>
      <c r="AZ171" s="49"/>
      <c r="BA171" s="49"/>
      <c r="BB171" s="49"/>
      <c r="BC171" s="49"/>
      <c r="BD171" s="49"/>
      <c r="BE171" s="49"/>
      <c r="BF171" s="49"/>
      <c r="BG171" s="49"/>
      <c r="BH171" s="49"/>
      <c r="BI171" s="49"/>
    </row>
    <row r="172" spans="1:61" s="47" customFormat="1">
      <c r="A172" s="165"/>
      <c r="AH172" s="61"/>
      <c r="AI172" s="61"/>
      <c r="AJ172" s="61"/>
      <c r="AK172" s="61"/>
      <c r="AL172" s="61"/>
      <c r="AM172" s="61"/>
      <c r="AN172" s="61"/>
      <c r="AO172" s="61"/>
      <c r="AP172" s="61"/>
      <c r="AQ172" s="61"/>
      <c r="AR172" s="61"/>
      <c r="AS172" s="61"/>
      <c r="AT172" s="61"/>
      <c r="AU172" s="61"/>
      <c r="AV172" s="61"/>
      <c r="AW172" s="61"/>
      <c r="AX172" s="61"/>
      <c r="AY172" s="61"/>
      <c r="AZ172" s="49"/>
      <c r="BA172" s="49"/>
      <c r="BB172" s="49"/>
      <c r="BC172" s="49"/>
      <c r="BD172" s="49"/>
      <c r="BE172" s="49"/>
      <c r="BF172" s="49"/>
      <c r="BG172" s="49"/>
      <c r="BH172" s="49"/>
      <c r="BI172" s="49"/>
    </row>
    <row r="173" spans="1:61" s="47" customFormat="1">
      <c r="A173" s="165"/>
      <c r="AH173" s="61"/>
      <c r="AI173" s="61"/>
      <c r="AJ173" s="61"/>
      <c r="AK173" s="61"/>
      <c r="AL173" s="61"/>
      <c r="AM173" s="61"/>
      <c r="AN173" s="61"/>
      <c r="AO173" s="61"/>
      <c r="AP173" s="61"/>
      <c r="AQ173" s="61"/>
      <c r="AR173" s="61"/>
      <c r="AS173" s="61"/>
      <c r="AT173" s="61"/>
      <c r="AU173" s="61"/>
      <c r="AV173" s="61"/>
      <c r="AW173" s="61"/>
      <c r="AX173" s="61"/>
      <c r="AY173" s="61"/>
      <c r="AZ173" s="49"/>
      <c r="BA173" s="49"/>
      <c r="BB173" s="49"/>
      <c r="BC173" s="49"/>
      <c r="BD173" s="49"/>
      <c r="BE173" s="49"/>
      <c r="BF173" s="49"/>
      <c r="BG173" s="49"/>
      <c r="BH173" s="49"/>
      <c r="BI173" s="49"/>
    </row>
    <row r="174" spans="1:61" s="47" customFormat="1">
      <c r="A174" s="165"/>
      <c r="AH174" s="61"/>
      <c r="AI174" s="61"/>
      <c r="AJ174" s="61"/>
      <c r="AK174" s="61"/>
      <c r="AL174" s="61"/>
      <c r="AM174" s="61"/>
      <c r="AN174" s="61"/>
      <c r="AO174" s="61"/>
      <c r="AP174" s="61"/>
      <c r="AQ174" s="61"/>
      <c r="AR174" s="61"/>
      <c r="AS174" s="61"/>
      <c r="AT174" s="61"/>
      <c r="AU174" s="61"/>
      <c r="AV174" s="61"/>
      <c r="AW174" s="61"/>
      <c r="AX174" s="61"/>
      <c r="AY174" s="61"/>
      <c r="AZ174" s="49"/>
      <c r="BA174" s="49"/>
      <c r="BB174" s="49"/>
      <c r="BC174" s="49"/>
      <c r="BD174" s="49"/>
      <c r="BE174" s="49"/>
      <c r="BF174" s="49"/>
      <c r="BG174" s="49"/>
      <c r="BH174" s="49"/>
      <c r="BI174" s="49"/>
    </row>
    <row r="175" spans="1:61" s="47" customFormat="1">
      <c r="A175" s="165"/>
      <c r="AH175" s="61"/>
      <c r="AI175" s="61"/>
      <c r="AJ175" s="61"/>
      <c r="AK175" s="61"/>
      <c r="AL175" s="61"/>
      <c r="AM175" s="61"/>
      <c r="AN175" s="61"/>
      <c r="AO175" s="61"/>
      <c r="AP175" s="61"/>
      <c r="AQ175" s="61"/>
      <c r="AR175" s="61"/>
      <c r="AS175" s="61"/>
      <c r="AT175" s="61"/>
      <c r="AU175" s="61"/>
      <c r="AV175" s="61"/>
      <c r="AW175" s="61"/>
      <c r="AX175" s="61"/>
      <c r="AY175" s="61"/>
      <c r="AZ175" s="49"/>
      <c r="BA175" s="49"/>
      <c r="BB175" s="49"/>
      <c r="BC175" s="49"/>
      <c r="BD175" s="49"/>
      <c r="BE175" s="49"/>
      <c r="BF175" s="49"/>
      <c r="BG175" s="49"/>
      <c r="BH175" s="49"/>
      <c r="BI175" s="49"/>
    </row>
    <row r="176" spans="1:61" s="47" customFormat="1">
      <c r="A176" s="165"/>
      <c r="AH176" s="61"/>
      <c r="AI176" s="61"/>
      <c r="AJ176" s="61"/>
      <c r="AK176" s="61"/>
      <c r="AL176" s="61"/>
      <c r="AM176" s="61"/>
      <c r="AN176" s="61"/>
      <c r="AO176" s="61"/>
      <c r="AP176" s="61"/>
      <c r="AQ176" s="61"/>
      <c r="AR176" s="61"/>
      <c r="AS176" s="61"/>
      <c r="AT176" s="61"/>
      <c r="AU176" s="61"/>
      <c r="AV176" s="61"/>
      <c r="AW176" s="61"/>
      <c r="AX176" s="61"/>
      <c r="AY176" s="61"/>
      <c r="AZ176" s="49"/>
      <c r="BA176" s="49"/>
      <c r="BB176" s="49"/>
      <c r="BC176" s="49"/>
      <c r="BD176" s="49"/>
      <c r="BE176" s="49"/>
      <c r="BF176" s="49"/>
      <c r="BG176" s="49"/>
      <c r="BH176" s="49"/>
      <c r="BI176" s="49"/>
    </row>
    <row r="177" spans="1:61" s="47" customFormat="1">
      <c r="A177" s="165"/>
      <c r="AH177" s="61"/>
      <c r="AI177" s="61"/>
      <c r="AJ177" s="61"/>
      <c r="AK177" s="61"/>
      <c r="AL177" s="61"/>
      <c r="AM177" s="61"/>
      <c r="AN177" s="61"/>
      <c r="AO177" s="61"/>
      <c r="AP177" s="61"/>
      <c r="AQ177" s="61"/>
      <c r="AR177" s="61"/>
      <c r="AS177" s="61"/>
      <c r="AT177" s="61"/>
      <c r="AU177" s="61"/>
      <c r="AV177" s="61"/>
      <c r="AW177" s="61"/>
      <c r="AX177" s="61"/>
      <c r="AY177" s="61"/>
      <c r="AZ177" s="49"/>
      <c r="BA177" s="49"/>
      <c r="BB177" s="49"/>
      <c r="BC177" s="49"/>
      <c r="BD177" s="49"/>
      <c r="BE177" s="49"/>
      <c r="BF177" s="49"/>
      <c r="BG177" s="49"/>
      <c r="BH177" s="49"/>
      <c r="BI177" s="49"/>
    </row>
    <row r="178" spans="1:61" s="47" customFormat="1">
      <c r="A178" s="165"/>
      <c r="AH178" s="61"/>
      <c r="AI178" s="61"/>
      <c r="AJ178" s="61"/>
      <c r="AK178" s="61"/>
      <c r="AL178" s="61"/>
      <c r="AM178" s="61"/>
      <c r="AN178" s="61"/>
      <c r="AO178" s="61"/>
      <c r="AP178" s="61"/>
      <c r="AQ178" s="61"/>
      <c r="AR178" s="61"/>
      <c r="AS178" s="61"/>
      <c r="AT178" s="61"/>
      <c r="AU178" s="61"/>
      <c r="AV178" s="61"/>
      <c r="AW178" s="61"/>
      <c r="AX178" s="61"/>
      <c r="AY178" s="61"/>
      <c r="AZ178" s="49"/>
      <c r="BA178" s="49"/>
      <c r="BB178" s="49"/>
      <c r="BC178" s="49"/>
      <c r="BD178" s="49"/>
      <c r="BE178" s="49"/>
      <c r="BF178" s="49"/>
      <c r="BG178" s="49"/>
      <c r="BH178" s="49"/>
      <c r="BI178" s="49"/>
    </row>
    <row r="179" spans="1:61" s="47" customFormat="1">
      <c r="A179" s="165"/>
      <c r="AH179" s="61"/>
      <c r="AI179" s="61"/>
      <c r="AJ179" s="61"/>
      <c r="AK179" s="61"/>
      <c r="AL179" s="61"/>
      <c r="AM179" s="61"/>
      <c r="AN179" s="61"/>
      <c r="AO179" s="61"/>
      <c r="AP179" s="61"/>
      <c r="AQ179" s="61"/>
      <c r="AR179" s="61"/>
      <c r="AS179" s="61"/>
      <c r="AT179" s="61"/>
      <c r="AU179" s="61"/>
      <c r="AV179" s="61"/>
      <c r="AW179" s="61"/>
      <c r="AX179" s="61"/>
      <c r="AY179" s="61"/>
      <c r="AZ179" s="49"/>
      <c r="BA179" s="49"/>
      <c r="BB179" s="49"/>
      <c r="BC179" s="49"/>
      <c r="BD179" s="49"/>
      <c r="BE179" s="49"/>
      <c r="BF179" s="49"/>
      <c r="BG179" s="49"/>
      <c r="BH179" s="49"/>
      <c r="BI179" s="49"/>
    </row>
    <row r="180" spans="1:61" s="47" customFormat="1">
      <c r="A180" s="165"/>
      <c r="AH180" s="61"/>
      <c r="AI180" s="61"/>
      <c r="AJ180" s="61"/>
      <c r="AK180" s="61"/>
      <c r="AL180" s="61"/>
      <c r="AM180" s="61"/>
      <c r="AN180" s="61"/>
      <c r="AO180" s="61"/>
      <c r="AP180" s="61"/>
      <c r="AQ180" s="61"/>
      <c r="AR180" s="61"/>
      <c r="AS180" s="61"/>
      <c r="AT180" s="61"/>
      <c r="AU180" s="61"/>
      <c r="AV180" s="61"/>
      <c r="AW180" s="61"/>
      <c r="AX180" s="61"/>
      <c r="AY180" s="61"/>
      <c r="AZ180" s="49"/>
      <c r="BA180" s="49"/>
      <c r="BB180" s="49"/>
      <c r="BC180" s="49"/>
      <c r="BD180" s="49"/>
      <c r="BE180" s="49"/>
      <c r="BF180" s="49"/>
      <c r="BG180" s="49"/>
      <c r="BH180" s="49"/>
      <c r="BI180" s="49"/>
    </row>
    <row r="181" spans="1:61" s="47" customFormat="1">
      <c r="A181" s="165"/>
      <c r="AH181" s="61"/>
      <c r="AI181" s="61"/>
      <c r="AJ181" s="61"/>
      <c r="AK181" s="61"/>
      <c r="AL181" s="61"/>
      <c r="AM181" s="61"/>
      <c r="AN181" s="61"/>
      <c r="AO181" s="61"/>
      <c r="AP181" s="61"/>
      <c r="AQ181" s="61"/>
      <c r="AR181" s="61"/>
      <c r="AS181" s="61"/>
      <c r="AT181" s="61"/>
      <c r="AU181" s="61"/>
      <c r="AV181" s="61"/>
      <c r="AW181" s="61"/>
      <c r="AX181" s="61"/>
      <c r="AY181" s="61"/>
      <c r="AZ181" s="49"/>
      <c r="BA181" s="49"/>
      <c r="BB181" s="49"/>
      <c r="BC181" s="49"/>
      <c r="BD181" s="49"/>
      <c r="BE181" s="49"/>
      <c r="BF181" s="49"/>
      <c r="BG181" s="49"/>
      <c r="BH181" s="49"/>
      <c r="BI181" s="49"/>
    </row>
    <row r="182" spans="1:61" s="47" customFormat="1">
      <c r="A182" s="165"/>
      <c r="AH182" s="61"/>
      <c r="AI182" s="61"/>
      <c r="AJ182" s="61"/>
      <c r="AK182" s="61"/>
      <c r="AL182" s="61"/>
      <c r="AM182" s="61"/>
      <c r="AN182" s="61"/>
      <c r="AO182" s="61"/>
      <c r="AP182" s="61"/>
      <c r="AQ182" s="61"/>
      <c r="AR182" s="61"/>
      <c r="AS182" s="61"/>
      <c r="AT182" s="61"/>
      <c r="AU182" s="61"/>
      <c r="AV182" s="61"/>
      <c r="AW182" s="61"/>
      <c r="AX182" s="61"/>
      <c r="AY182" s="61"/>
      <c r="AZ182" s="49"/>
      <c r="BA182" s="49"/>
      <c r="BB182" s="49"/>
      <c r="BC182" s="49"/>
      <c r="BD182" s="49"/>
      <c r="BE182" s="49"/>
      <c r="BF182" s="49"/>
      <c r="BG182" s="49"/>
      <c r="BH182" s="49"/>
      <c r="BI182" s="49"/>
    </row>
    <row r="183" spans="1:61" s="47" customFormat="1">
      <c r="A183" s="165"/>
      <c r="AH183" s="61"/>
      <c r="AI183" s="61"/>
      <c r="AJ183" s="61"/>
      <c r="AK183" s="61"/>
      <c r="AL183" s="61"/>
      <c r="AM183" s="61"/>
      <c r="AN183" s="61"/>
      <c r="AO183" s="61"/>
      <c r="AP183" s="61"/>
      <c r="AQ183" s="61"/>
      <c r="AR183" s="61"/>
      <c r="AS183" s="61"/>
      <c r="AT183" s="61"/>
      <c r="AU183" s="61"/>
      <c r="AV183" s="61"/>
      <c r="AW183" s="61"/>
      <c r="AX183" s="61"/>
      <c r="AY183" s="61"/>
      <c r="AZ183" s="49"/>
      <c r="BA183" s="49"/>
      <c r="BB183" s="49"/>
      <c r="BC183" s="49"/>
      <c r="BD183" s="49"/>
      <c r="BE183" s="49"/>
      <c r="BF183" s="49"/>
      <c r="BG183" s="49"/>
      <c r="BH183" s="49"/>
      <c r="BI183" s="49"/>
    </row>
    <row r="184" spans="1:61" s="47" customFormat="1">
      <c r="A184" s="165"/>
      <c r="AH184" s="61"/>
      <c r="AI184" s="61"/>
      <c r="AJ184" s="61"/>
      <c r="AK184" s="61"/>
      <c r="AL184" s="61"/>
      <c r="AM184" s="61"/>
      <c r="AN184" s="61"/>
      <c r="AO184" s="61"/>
      <c r="AP184" s="61"/>
      <c r="AQ184" s="61"/>
      <c r="AR184" s="61"/>
      <c r="AS184" s="61"/>
      <c r="AT184" s="61"/>
      <c r="AU184" s="61"/>
      <c r="AV184" s="61"/>
      <c r="AW184" s="61"/>
      <c r="AX184" s="61"/>
      <c r="AY184" s="61"/>
      <c r="AZ184" s="49"/>
      <c r="BA184" s="49"/>
      <c r="BB184" s="49"/>
      <c r="BC184" s="49"/>
      <c r="BD184" s="49"/>
      <c r="BE184" s="49"/>
      <c r="BF184" s="49"/>
      <c r="BG184" s="49"/>
      <c r="BH184" s="49"/>
      <c r="BI184" s="49"/>
    </row>
    <row r="185" spans="1:61" s="49" customFormat="1">
      <c r="A185" s="165"/>
      <c r="AH185" s="61"/>
      <c r="AI185" s="61"/>
      <c r="AJ185" s="61"/>
      <c r="AK185" s="61"/>
      <c r="AL185" s="61"/>
      <c r="AM185" s="61"/>
      <c r="AN185" s="61"/>
      <c r="AO185" s="61"/>
      <c r="AP185" s="61"/>
      <c r="AQ185" s="61"/>
      <c r="AR185" s="61"/>
      <c r="AS185" s="61"/>
      <c r="AT185" s="61"/>
      <c r="AU185" s="61"/>
      <c r="AV185" s="61"/>
      <c r="AW185" s="61"/>
      <c r="AX185" s="61"/>
      <c r="AY185" s="61"/>
    </row>
    <row r="186" spans="1:61" s="49" customFormat="1">
      <c r="A186" s="165"/>
      <c r="AH186" s="61"/>
      <c r="AI186" s="61"/>
      <c r="AJ186" s="61"/>
      <c r="AK186" s="61"/>
      <c r="AL186" s="61"/>
      <c r="AM186" s="61"/>
      <c r="AN186" s="61"/>
      <c r="AO186" s="61"/>
      <c r="AP186" s="61"/>
      <c r="AQ186" s="61"/>
      <c r="AR186" s="61"/>
      <c r="AS186" s="61"/>
      <c r="AT186" s="61"/>
      <c r="AU186" s="61"/>
      <c r="AV186" s="61"/>
      <c r="AW186" s="61"/>
      <c r="AX186" s="61"/>
      <c r="AY186" s="61"/>
    </row>
    <row r="187" spans="1:61" s="49" customFormat="1">
      <c r="A187" s="165"/>
      <c r="AH187" s="61"/>
      <c r="AI187" s="61"/>
      <c r="AJ187" s="61"/>
      <c r="AK187" s="61"/>
      <c r="AL187" s="61"/>
      <c r="AM187" s="61"/>
      <c r="AN187" s="61"/>
      <c r="AO187" s="61"/>
      <c r="AP187" s="61"/>
      <c r="AQ187" s="61"/>
      <c r="AR187" s="61"/>
      <c r="AS187" s="61"/>
      <c r="AT187" s="61"/>
      <c r="AU187" s="61"/>
      <c r="AV187" s="61"/>
      <c r="AW187" s="61"/>
      <c r="AX187" s="61"/>
      <c r="AY187" s="61"/>
    </row>
    <row r="188" spans="1:61" s="49" customFormat="1">
      <c r="A188" s="165"/>
      <c r="AH188" s="61"/>
      <c r="AI188" s="61"/>
      <c r="AJ188" s="61"/>
      <c r="AK188" s="61"/>
      <c r="AL188" s="61"/>
      <c r="AM188" s="61"/>
      <c r="AN188" s="61"/>
      <c r="AO188" s="61"/>
      <c r="AP188" s="61"/>
      <c r="AQ188" s="61"/>
      <c r="AR188" s="61"/>
      <c r="AS188" s="61"/>
      <c r="AT188" s="61"/>
      <c r="AU188" s="61"/>
      <c r="AV188" s="61"/>
      <c r="AW188" s="61"/>
      <c r="AX188" s="61"/>
      <c r="AY188" s="61"/>
    </row>
    <row r="189" spans="1:61" s="49" customFormat="1">
      <c r="A189" s="165"/>
      <c r="AH189" s="61"/>
      <c r="AI189" s="61"/>
      <c r="AJ189" s="61"/>
      <c r="AK189" s="61"/>
      <c r="AL189" s="61"/>
      <c r="AM189" s="61"/>
      <c r="AN189" s="61"/>
      <c r="AO189" s="61"/>
      <c r="AP189" s="61"/>
      <c r="AQ189" s="61"/>
      <c r="AR189" s="61"/>
      <c r="AS189" s="61"/>
      <c r="AT189" s="61"/>
      <c r="AU189" s="61"/>
      <c r="AV189" s="61"/>
      <c r="AW189" s="61"/>
      <c r="AX189" s="61"/>
      <c r="AY189" s="61"/>
    </row>
    <row r="190" spans="1:61" s="49" customFormat="1">
      <c r="A190" s="165"/>
      <c r="AH190" s="61"/>
      <c r="AI190" s="61"/>
      <c r="AJ190" s="61"/>
      <c r="AK190" s="61"/>
      <c r="AL190" s="61"/>
      <c r="AM190" s="61"/>
      <c r="AN190" s="61"/>
      <c r="AO190" s="61"/>
      <c r="AP190" s="61"/>
      <c r="AQ190" s="61"/>
      <c r="AR190" s="61"/>
      <c r="AS190" s="61"/>
      <c r="AT190" s="61"/>
      <c r="AU190" s="61"/>
      <c r="AV190" s="61"/>
      <c r="AW190" s="61"/>
      <c r="AX190" s="61"/>
      <c r="AY190" s="61"/>
    </row>
    <row r="191" spans="1:61" s="49" customFormat="1">
      <c r="A191" s="165"/>
      <c r="AH191" s="61"/>
      <c r="AI191" s="61"/>
      <c r="AJ191" s="61"/>
      <c r="AK191" s="61"/>
      <c r="AL191" s="61"/>
      <c r="AM191" s="61"/>
      <c r="AN191" s="61"/>
      <c r="AO191" s="61"/>
      <c r="AP191" s="61"/>
      <c r="AQ191" s="61"/>
      <c r="AR191" s="61"/>
      <c r="AS191" s="61"/>
      <c r="AT191" s="61"/>
      <c r="AU191" s="61"/>
      <c r="AV191" s="61"/>
      <c r="AW191" s="61"/>
      <c r="AX191" s="61"/>
      <c r="AY191" s="61"/>
    </row>
    <row r="192" spans="1:61" s="49" customFormat="1">
      <c r="A192" s="165"/>
      <c r="AH192" s="61"/>
      <c r="AI192" s="61"/>
      <c r="AJ192" s="61"/>
      <c r="AK192" s="61"/>
      <c r="AL192" s="61"/>
      <c r="AM192" s="61"/>
      <c r="AN192" s="61"/>
      <c r="AO192" s="61"/>
      <c r="AP192" s="61"/>
      <c r="AQ192" s="61"/>
      <c r="AR192" s="61"/>
      <c r="AS192" s="61"/>
      <c r="AT192" s="61"/>
      <c r="AU192" s="61"/>
      <c r="AV192" s="61"/>
      <c r="AW192" s="61"/>
      <c r="AX192" s="61"/>
      <c r="AY192" s="61"/>
    </row>
    <row r="193" spans="1:51" s="49" customFormat="1">
      <c r="A193" s="165"/>
      <c r="AH193" s="61"/>
      <c r="AI193" s="61"/>
      <c r="AJ193" s="61"/>
      <c r="AK193" s="61"/>
      <c r="AL193" s="61"/>
      <c r="AM193" s="61"/>
      <c r="AN193" s="61"/>
      <c r="AO193" s="61"/>
      <c r="AP193" s="61"/>
      <c r="AQ193" s="61"/>
      <c r="AR193" s="61"/>
      <c r="AS193" s="61"/>
      <c r="AT193" s="61"/>
      <c r="AU193" s="61"/>
      <c r="AV193" s="61"/>
      <c r="AW193" s="61"/>
      <c r="AX193" s="61"/>
      <c r="AY193" s="61"/>
    </row>
    <row r="194" spans="1:51" s="49" customFormat="1">
      <c r="A194" s="165"/>
      <c r="AH194" s="61"/>
      <c r="AI194" s="61"/>
      <c r="AJ194" s="61"/>
      <c r="AK194" s="61"/>
      <c r="AL194" s="61"/>
      <c r="AM194" s="61"/>
      <c r="AN194" s="61"/>
      <c r="AO194" s="61"/>
      <c r="AP194" s="61"/>
      <c r="AQ194" s="61"/>
      <c r="AR194" s="61"/>
      <c r="AS194" s="61"/>
      <c r="AT194" s="61"/>
      <c r="AU194" s="61"/>
      <c r="AV194" s="61"/>
      <c r="AW194" s="61"/>
      <c r="AX194" s="61"/>
      <c r="AY194" s="61"/>
    </row>
    <row r="195" spans="1:51" s="49" customFormat="1">
      <c r="A195" s="165"/>
      <c r="AH195" s="61"/>
      <c r="AI195" s="61"/>
      <c r="AJ195" s="61"/>
      <c r="AK195" s="61"/>
      <c r="AL195" s="61"/>
      <c r="AM195" s="61"/>
      <c r="AN195" s="61"/>
      <c r="AO195" s="61"/>
      <c r="AP195" s="61"/>
      <c r="AQ195" s="61"/>
      <c r="AR195" s="61"/>
      <c r="AS195" s="61"/>
      <c r="AT195" s="61"/>
      <c r="AU195" s="61"/>
      <c r="AV195" s="61"/>
      <c r="AW195" s="61"/>
      <c r="AX195" s="61"/>
      <c r="AY195" s="61"/>
    </row>
    <row r="196" spans="1:51" s="49" customFormat="1">
      <c r="A196" s="165"/>
      <c r="AH196" s="61"/>
      <c r="AI196" s="61"/>
      <c r="AJ196" s="61"/>
      <c r="AK196" s="61"/>
      <c r="AL196" s="61"/>
      <c r="AM196" s="61"/>
      <c r="AN196" s="61"/>
      <c r="AO196" s="61"/>
      <c r="AP196" s="61"/>
      <c r="AQ196" s="61"/>
      <c r="AR196" s="61"/>
      <c r="AS196" s="61"/>
      <c r="AT196" s="61"/>
      <c r="AU196" s="61"/>
      <c r="AV196" s="61"/>
      <c r="AW196" s="61"/>
      <c r="AX196" s="61"/>
      <c r="AY196" s="61"/>
    </row>
    <row r="197" spans="1:51" s="49" customFormat="1">
      <c r="A197" s="165"/>
      <c r="AH197" s="61"/>
      <c r="AI197" s="61"/>
      <c r="AJ197" s="61"/>
      <c r="AK197" s="61"/>
      <c r="AL197" s="61"/>
      <c r="AM197" s="61"/>
      <c r="AN197" s="61"/>
      <c r="AO197" s="61"/>
      <c r="AP197" s="61"/>
      <c r="AQ197" s="61"/>
      <c r="AR197" s="61"/>
      <c r="AS197" s="61"/>
      <c r="AT197" s="61"/>
      <c r="AU197" s="61"/>
      <c r="AV197" s="61"/>
      <c r="AW197" s="61"/>
      <c r="AX197" s="61"/>
      <c r="AY197" s="61"/>
    </row>
    <row r="198" spans="1:51" s="49" customFormat="1">
      <c r="A198" s="165"/>
      <c r="AH198" s="61"/>
      <c r="AI198" s="61"/>
      <c r="AJ198" s="61"/>
      <c r="AK198" s="61"/>
      <c r="AL198" s="61"/>
      <c r="AM198" s="61"/>
      <c r="AN198" s="61"/>
      <c r="AO198" s="61"/>
      <c r="AP198" s="61"/>
      <c r="AQ198" s="61"/>
      <c r="AR198" s="61"/>
      <c r="AS198" s="61"/>
      <c r="AT198" s="61"/>
      <c r="AU198" s="61"/>
      <c r="AV198" s="61"/>
      <c r="AW198" s="61"/>
      <c r="AX198" s="61"/>
      <c r="AY198" s="61"/>
    </row>
    <row r="199" spans="1:51" s="49" customFormat="1">
      <c r="A199" s="165"/>
      <c r="AH199" s="61"/>
      <c r="AI199" s="61"/>
      <c r="AJ199" s="61"/>
      <c r="AK199" s="61"/>
      <c r="AL199" s="61"/>
      <c r="AM199" s="61"/>
      <c r="AN199" s="61"/>
      <c r="AO199" s="61"/>
      <c r="AP199" s="61"/>
      <c r="AQ199" s="61"/>
      <c r="AR199" s="61"/>
      <c r="AS199" s="61"/>
      <c r="AT199" s="61"/>
      <c r="AU199" s="61"/>
      <c r="AV199" s="61"/>
      <c r="AW199" s="61"/>
      <c r="AX199" s="61"/>
      <c r="AY199" s="61"/>
    </row>
    <row r="200" spans="1:51" s="49" customFormat="1">
      <c r="A200" s="165"/>
      <c r="AH200" s="61"/>
      <c r="AI200" s="61"/>
      <c r="AJ200" s="61"/>
      <c r="AK200" s="61"/>
      <c r="AL200" s="61"/>
      <c r="AM200" s="61"/>
      <c r="AN200" s="61"/>
      <c r="AO200" s="61"/>
      <c r="AP200" s="61"/>
      <c r="AQ200" s="61"/>
      <c r="AR200" s="61"/>
      <c r="AS200" s="61"/>
      <c r="AT200" s="61"/>
      <c r="AU200" s="61"/>
      <c r="AV200" s="61"/>
      <c r="AW200" s="61"/>
      <c r="AX200" s="61"/>
      <c r="AY200" s="61"/>
    </row>
    <row r="201" spans="1:51" s="49" customFormat="1">
      <c r="A201" s="165"/>
      <c r="AH201" s="61"/>
      <c r="AI201" s="61"/>
      <c r="AJ201" s="61"/>
      <c r="AK201" s="61"/>
      <c r="AL201" s="61"/>
      <c r="AM201" s="61"/>
      <c r="AN201" s="61"/>
      <c r="AO201" s="61"/>
      <c r="AP201" s="61"/>
      <c r="AQ201" s="61"/>
      <c r="AR201" s="61"/>
      <c r="AS201" s="61"/>
      <c r="AT201" s="61"/>
      <c r="AU201" s="61"/>
      <c r="AV201" s="61"/>
      <c r="AW201" s="61"/>
      <c r="AX201" s="61"/>
      <c r="AY201" s="61"/>
    </row>
    <row r="202" spans="1:51" s="49" customFormat="1">
      <c r="A202" s="165"/>
      <c r="AH202" s="61"/>
      <c r="AI202" s="61"/>
      <c r="AJ202" s="61"/>
      <c r="AK202" s="61"/>
      <c r="AL202" s="61"/>
      <c r="AM202" s="61"/>
      <c r="AN202" s="61"/>
      <c r="AO202" s="61"/>
      <c r="AP202" s="61"/>
      <c r="AQ202" s="61"/>
      <c r="AR202" s="61"/>
      <c r="AS202" s="61"/>
      <c r="AT202" s="61"/>
      <c r="AU202" s="61"/>
      <c r="AV202" s="61"/>
      <c r="AW202" s="61"/>
      <c r="AX202" s="61"/>
      <c r="AY202" s="61"/>
    </row>
    <row r="203" spans="1:51" s="49" customFormat="1">
      <c r="A203" s="165"/>
      <c r="AH203" s="61"/>
      <c r="AI203" s="61"/>
      <c r="AJ203" s="61"/>
      <c r="AK203" s="61"/>
      <c r="AL203" s="61"/>
      <c r="AM203" s="61"/>
      <c r="AN203" s="61"/>
      <c r="AO203" s="61"/>
      <c r="AP203" s="61"/>
      <c r="AQ203" s="61"/>
      <c r="AR203" s="61"/>
      <c r="AS203" s="61"/>
      <c r="AT203" s="61"/>
      <c r="AU203" s="61"/>
      <c r="AV203" s="61"/>
      <c r="AW203" s="61"/>
      <c r="AX203" s="61"/>
      <c r="AY203" s="61"/>
    </row>
    <row r="204" spans="1:51" s="49" customFormat="1">
      <c r="A204" s="165"/>
      <c r="AH204" s="61"/>
      <c r="AI204" s="61"/>
      <c r="AJ204" s="61"/>
      <c r="AK204" s="61"/>
      <c r="AL204" s="61"/>
      <c r="AM204" s="61"/>
      <c r="AN204" s="61"/>
      <c r="AO204" s="61"/>
      <c r="AP204" s="61"/>
      <c r="AQ204" s="61"/>
      <c r="AR204" s="61"/>
      <c r="AS204" s="61"/>
      <c r="AT204" s="61"/>
      <c r="AU204" s="61"/>
      <c r="AV204" s="61"/>
      <c r="AW204" s="61"/>
      <c r="AX204" s="61"/>
      <c r="AY204" s="61"/>
    </row>
    <row r="205" spans="1:51" s="49" customFormat="1">
      <c r="A205" s="165"/>
      <c r="AH205" s="61"/>
      <c r="AI205" s="61"/>
      <c r="AJ205" s="61"/>
      <c r="AK205" s="61"/>
      <c r="AL205" s="61"/>
      <c r="AM205" s="61"/>
      <c r="AN205" s="61"/>
      <c r="AO205" s="61"/>
      <c r="AP205" s="61"/>
      <c r="AQ205" s="61"/>
      <c r="AR205" s="61"/>
      <c r="AS205" s="61"/>
      <c r="AT205" s="61"/>
      <c r="AU205" s="61"/>
      <c r="AV205" s="61"/>
      <c r="AW205" s="61"/>
      <c r="AX205" s="61"/>
      <c r="AY205" s="61"/>
    </row>
    <row r="206" spans="1:51" s="49" customFormat="1">
      <c r="A206" s="165"/>
      <c r="AH206" s="61"/>
      <c r="AI206" s="61"/>
      <c r="AJ206" s="61"/>
      <c r="AK206" s="61"/>
      <c r="AL206" s="61"/>
      <c r="AM206" s="61"/>
      <c r="AN206" s="61"/>
      <c r="AO206" s="61"/>
      <c r="AP206" s="61"/>
      <c r="AQ206" s="61"/>
      <c r="AR206" s="61"/>
      <c r="AS206" s="61"/>
      <c r="AT206" s="61"/>
      <c r="AU206" s="61"/>
      <c r="AV206" s="61"/>
      <c r="AW206" s="61"/>
      <c r="AX206" s="61"/>
      <c r="AY206" s="61"/>
    </row>
    <row r="207" spans="1:51" s="49" customFormat="1">
      <c r="A207" s="165"/>
      <c r="AH207" s="61"/>
      <c r="AI207" s="61"/>
      <c r="AJ207" s="61"/>
      <c r="AK207" s="61"/>
      <c r="AL207" s="61"/>
      <c r="AM207" s="61"/>
      <c r="AN207" s="61"/>
      <c r="AO207" s="61"/>
      <c r="AP207" s="61"/>
      <c r="AQ207" s="61"/>
      <c r="AR207" s="61"/>
      <c r="AS207" s="61"/>
      <c r="AT207" s="61"/>
      <c r="AU207" s="61"/>
      <c r="AV207" s="61"/>
      <c r="AW207" s="61"/>
      <c r="AX207" s="61"/>
      <c r="AY207" s="61"/>
    </row>
    <row r="208" spans="1:51" s="49" customFormat="1">
      <c r="A208" s="165"/>
      <c r="AH208" s="61"/>
      <c r="AI208" s="61"/>
      <c r="AJ208" s="61"/>
      <c r="AK208" s="61"/>
      <c r="AL208" s="61"/>
      <c r="AM208" s="61"/>
      <c r="AN208" s="61"/>
      <c r="AO208" s="61"/>
      <c r="AP208" s="61"/>
      <c r="AQ208" s="61"/>
      <c r="AR208" s="61"/>
      <c r="AS208" s="61"/>
      <c r="AT208" s="61"/>
      <c r="AU208" s="61"/>
      <c r="AV208" s="61"/>
      <c r="AW208" s="61"/>
      <c r="AX208" s="61"/>
      <c r="AY208" s="61"/>
    </row>
    <row r="209" spans="1:51" s="49" customFormat="1">
      <c r="A209" s="165"/>
      <c r="AH209" s="61"/>
      <c r="AI209" s="61"/>
      <c r="AJ209" s="61"/>
      <c r="AK209" s="61"/>
      <c r="AL209" s="61"/>
      <c r="AM209" s="61"/>
      <c r="AN209" s="61"/>
      <c r="AO209" s="61"/>
      <c r="AP209" s="61"/>
      <c r="AQ209" s="61"/>
      <c r="AR209" s="61"/>
      <c r="AS209" s="61"/>
      <c r="AT209" s="61"/>
      <c r="AU209" s="61"/>
      <c r="AV209" s="61"/>
      <c r="AW209" s="61"/>
      <c r="AX209" s="61"/>
      <c r="AY209" s="61"/>
    </row>
    <row r="210" spans="1:51" s="49" customFormat="1">
      <c r="A210" s="165"/>
      <c r="AH210" s="61"/>
      <c r="AI210" s="61"/>
      <c r="AJ210" s="61"/>
      <c r="AK210" s="61"/>
      <c r="AL210" s="61"/>
      <c r="AM210" s="61"/>
      <c r="AN210" s="61"/>
      <c r="AO210" s="61"/>
      <c r="AP210" s="61"/>
      <c r="AQ210" s="61"/>
      <c r="AR210" s="61"/>
      <c r="AS210" s="61"/>
      <c r="AT210" s="61"/>
      <c r="AU210" s="61"/>
      <c r="AV210" s="61"/>
      <c r="AW210" s="61"/>
      <c r="AX210" s="61"/>
      <c r="AY210" s="61"/>
    </row>
    <row r="211" spans="1:51" s="49" customFormat="1">
      <c r="A211" s="165"/>
      <c r="AH211" s="61"/>
      <c r="AI211" s="61"/>
      <c r="AJ211" s="61"/>
      <c r="AK211" s="61"/>
      <c r="AL211" s="61"/>
      <c r="AM211" s="61"/>
      <c r="AN211" s="61"/>
      <c r="AO211" s="61"/>
      <c r="AP211" s="61"/>
      <c r="AQ211" s="61"/>
      <c r="AR211" s="61"/>
      <c r="AS211" s="61"/>
      <c r="AT211" s="61"/>
      <c r="AU211" s="61"/>
      <c r="AV211" s="61"/>
      <c r="AW211" s="61"/>
      <c r="AX211" s="61"/>
      <c r="AY211" s="61"/>
    </row>
    <row r="212" spans="1:51" s="49" customFormat="1">
      <c r="A212" s="165"/>
      <c r="AH212" s="61"/>
      <c r="AI212" s="61"/>
      <c r="AJ212" s="61"/>
      <c r="AK212" s="61"/>
      <c r="AL212" s="61"/>
      <c r="AM212" s="61"/>
      <c r="AN212" s="61"/>
      <c r="AO212" s="61"/>
      <c r="AP212" s="61"/>
      <c r="AQ212" s="61"/>
      <c r="AR212" s="61"/>
      <c r="AS212" s="61"/>
      <c r="AT212" s="61"/>
      <c r="AU212" s="61"/>
      <c r="AV212" s="61"/>
      <c r="AW212" s="61"/>
      <c r="AX212" s="61"/>
      <c r="AY212" s="61"/>
    </row>
    <row r="213" spans="1:51" s="49" customFormat="1">
      <c r="A213" s="165"/>
      <c r="AH213" s="61"/>
      <c r="AI213" s="61"/>
      <c r="AJ213" s="61"/>
      <c r="AK213" s="61"/>
      <c r="AL213" s="61"/>
      <c r="AM213" s="61"/>
      <c r="AN213" s="61"/>
      <c r="AO213" s="61"/>
      <c r="AP213" s="61"/>
      <c r="AQ213" s="61"/>
      <c r="AR213" s="61"/>
      <c r="AS213" s="61"/>
      <c r="AT213" s="61"/>
      <c r="AU213" s="61"/>
      <c r="AV213" s="61"/>
      <c r="AW213" s="61"/>
      <c r="AX213" s="61"/>
      <c r="AY213" s="61"/>
    </row>
    <row r="214" spans="1:51" s="49" customFormat="1">
      <c r="A214" s="165"/>
      <c r="AH214" s="61"/>
      <c r="AI214" s="61"/>
      <c r="AJ214" s="61"/>
      <c r="AK214" s="61"/>
      <c r="AL214" s="61"/>
      <c r="AM214" s="61"/>
      <c r="AN214" s="61"/>
      <c r="AO214" s="61"/>
      <c r="AP214" s="61"/>
      <c r="AQ214" s="61"/>
      <c r="AR214" s="61"/>
      <c r="AS214" s="61"/>
      <c r="AT214" s="61"/>
      <c r="AU214" s="61"/>
      <c r="AV214" s="61"/>
      <c r="AW214" s="61"/>
      <c r="AX214" s="61"/>
      <c r="AY214" s="61"/>
    </row>
    <row r="215" spans="1:51" s="49" customFormat="1">
      <c r="A215" s="165"/>
      <c r="AH215" s="61"/>
      <c r="AI215" s="61"/>
      <c r="AJ215" s="61"/>
      <c r="AK215" s="61"/>
      <c r="AL215" s="61"/>
      <c r="AM215" s="61"/>
      <c r="AN215" s="61"/>
      <c r="AO215" s="61"/>
      <c r="AP215" s="61"/>
      <c r="AQ215" s="61"/>
      <c r="AR215" s="61"/>
      <c r="AS215" s="61"/>
      <c r="AT215" s="61"/>
      <c r="AU215" s="61"/>
      <c r="AV215" s="61"/>
      <c r="AW215" s="61"/>
      <c r="AX215" s="61"/>
      <c r="AY215" s="61"/>
    </row>
    <row r="216" spans="1:51" s="49" customFormat="1">
      <c r="A216" s="165"/>
      <c r="AH216" s="61"/>
      <c r="AI216" s="61"/>
      <c r="AJ216" s="61"/>
      <c r="AK216" s="61"/>
      <c r="AL216" s="61"/>
      <c r="AM216" s="61"/>
      <c r="AN216" s="61"/>
      <c r="AO216" s="61"/>
      <c r="AP216" s="61"/>
      <c r="AQ216" s="61"/>
      <c r="AR216" s="61"/>
      <c r="AS216" s="61"/>
      <c r="AT216" s="61"/>
      <c r="AU216" s="61"/>
      <c r="AV216" s="61"/>
      <c r="AW216" s="61"/>
      <c r="AX216" s="61"/>
      <c r="AY216" s="61"/>
    </row>
    <row r="217" spans="1:51" s="49" customFormat="1">
      <c r="A217" s="165"/>
      <c r="AH217" s="61"/>
      <c r="AI217" s="61"/>
      <c r="AJ217" s="61"/>
      <c r="AK217" s="61"/>
      <c r="AL217" s="61"/>
      <c r="AM217" s="61"/>
      <c r="AN217" s="61"/>
      <c r="AO217" s="61"/>
      <c r="AP217" s="61"/>
      <c r="AQ217" s="61"/>
      <c r="AR217" s="61"/>
      <c r="AS217" s="61"/>
      <c r="AT217" s="61"/>
      <c r="AU217" s="61"/>
      <c r="AV217" s="61"/>
      <c r="AW217" s="61"/>
      <c r="AX217" s="61"/>
      <c r="AY217" s="61"/>
    </row>
    <row r="218" spans="1:51" s="49" customFormat="1">
      <c r="A218" s="165"/>
      <c r="AH218" s="61"/>
      <c r="AI218" s="61"/>
      <c r="AJ218" s="61"/>
      <c r="AK218" s="61"/>
      <c r="AL218" s="61"/>
      <c r="AM218" s="61"/>
      <c r="AN218" s="61"/>
      <c r="AO218" s="61"/>
      <c r="AP218" s="61"/>
      <c r="AQ218" s="61"/>
      <c r="AR218" s="61"/>
      <c r="AS218" s="61"/>
      <c r="AT218" s="61"/>
      <c r="AU218" s="61"/>
      <c r="AV218" s="61"/>
      <c r="AW218" s="61"/>
      <c r="AX218" s="61"/>
      <c r="AY218" s="61"/>
    </row>
    <row r="219" spans="1:51" s="49" customFormat="1">
      <c r="A219" s="165"/>
      <c r="AH219" s="61"/>
      <c r="AI219" s="61"/>
      <c r="AJ219" s="61"/>
      <c r="AK219" s="61"/>
      <c r="AL219" s="61"/>
      <c r="AM219" s="61"/>
      <c r="AN219" s="61"/>
      <c r="AO219" s="61"/>
      <c r="AP219" s="61"/>
      <c r="AQ219" s="61"/>
      <c r="AR219" s="61"/>
      <c r="AS219" s="61"/>
      <c r="AT219" s="61"/>
      <c r="AU219" s="61"/>
      <c r="AV219" s="61"/>
      <c r="AW219" s="61"/>
      <c r="AX219" s="61"/>
      <c r="AY219" s="61"/>
    </row>
    <row r="220" spans="1:51" s="49" customFormat="1">
      <c r="A220" s="165"/>
      <c r="AH220" s="61"/>
      <c r="AI220" s="61"/>
      <c r="AJ220" s="61"/>
      <c r="AK220" s="61"/>
      <c r="AL220" s="61"/>
      <c r="AM220" s="61"/>
      <c r="AN220" s="61"/>
      <c r="AO220" s="61"/>
      <c r="AP220" s="61"/>
      <c r="AQ220" s="61"/>
      <c r="AR220" s="61"/>
      <c r="AS220" s="61"/>
      <c r="AT220" s="61"/>
      <c r="AU220" s="61"/>
      <c r="AV220" s="61"/>
      <c r="AW220" s="61"/>
      <c r="AX220" s="61"/>
      <c r="AY220" s="61"/>
    </row>
    <row r="221" spans="1:51" s="49" customFormat="1">
      <c r="A221" s="165"/>
      <c r="AH221" s="61"/>
      <c r="AI221" s="61"/>
      <c r="AJ221" s="61"/>
      <c r="AK221" s="61"/>
      <c r="AL221" s="61"/>
      <c r="AM221" s="61"/>
      <c r="AN221" s="61"/>
      <c r="AO221" s="61"/>
      <c r="AP221" s="61"/>
      <c r="AQ221" s="61"/>
      <c r="AR221" s="61"/>
      <c r="AS221" s="61"/>
      <c r="AT221" s="61"/>
      <c r="AU221" s="61"/>
      <c r="AV221" s="61"/>
      <c r="AW221" s="61"/>
      <c r="AX221" s="61"/>
      <c r="AY221" s="61"/>
    </row>
    <row r="222" spans="1:51" s="49" customFormat="1">
      <c r="A222" s="165"/>
      <c r="AH222" s="61"/>
      <c r="AI222" s="61"/>
      <c r="AJ222" s="61"/>
      <c r="AK222" s="61"/>
      <c r="AL222" s="61"/>
      <c r="AM222" s="61"/>
      <c r="AN222" s="61"/>
      <c r="AO222" s="61"/>
      <c r="AP222" s="61"/>
      <c r="AQ222" s="61"/>
      <c r="AR222" s="61"/>
      <c r="AS222" s="61"/>
      <c r="AT222" s="61"/>
      <c r="AU222" s="61"/>
      <c r="AV222" s="61"/>
      <c r="AW222" s="61"/>
      <c r="AX222" s="61"/>
      <c r="AY222" s="61"/>
    </row>
    <row r="223" spans="1:51" s="49" customFormat="1">
      <c r="A223" s="165"/>
      <c r="AH223" s="61"/>
      <c r="AI223" s="61"/>
      <c r="AJ223" s="61"/>
      <c r="AK223" s="61"/>
      <c r="AL223" s="61"/>
      <c r="AM223" s="61"/>
      <c r="AN223" s="61"/>
      <c r="AO223" s="61"/>
      <c r="AP223" s="61"/>
      <c r="AQ223" s="61"/>
      <c r="AR223" s="61"/>
      <c r="AS223" s="61"/>
      <c r="AT223" s="61"/>
      <c r="AU223" s="61"/>
      <c r="AV223" s="61"/>
      <c r="AW223" s="61"/>
      <c r="AX223" s="61"/>
      <c r="AY223" s="61"/>
    </row>
    <row r="224" spans="1:51" s="49" customFormat="1">
      <c r="A224" s="165"/>
      <c r="AH224" s="61"/>
      <c r="AI224" s="61"/>
      <c r="AJ224" s="61"/>
      <c r="AK224" s="61"/>
      <c r="AL224" s="61"/>
      <c r="AM224" s="61"/>
      <c r="AN224" s="61"/>
      <c r="AO224" s="61"/>
      <c r="AP224" s="61"/>
      <c r="AQ224" s="61"/>
      <c r="AR224" s="61"/>
      <c r="AS224" s="61"/>
      <c r="AT224" s="61"/>
      <c r="AU224" s="61"/>
      <c r="AV224" s="61"/>
      <c r="AW224" s="61"/>
      <c r="AX224" s="61"/>
      <c r="AY224" s="61"/>
    </row>
    <row r="225" spans="1:51" s="49" customFormat="1">
      <c r="A225" s="165"/>
      <c r="AH225" s="61"/>
      <c r="AI225" s="61"/>
      <c r="AJ225" s="61"/>
      <c r="AK225" s="61"/>
      <c r="AL225" s="61"/>
      <c r="AM225" s="61"/>
      <c r="AN225" s="61"/>
      <c r="AO225" s="61"/>
      <c r="AP225" s="61"/>
      <c r="AQ225" s="61"/>
      <c r="AR225" s="61"/>
      <c r="AS225" s="61"/>
      <c r="AT225" s="61"/>
      <c r="AU225" s="61"/>
      <c r="AV225" s="61"/>
      <c r="AW225" s="61"/>
      <c r="AX225" s="61"/>
      <c r="AY225" s="61"/>
    </row>
    <row r="226" spans="1:51" s="49" customFormat="1">
      <c r="A226" s="165"/>
      <c r="AH226" s="61"/>
      <c r="AI226" s="61"/>
      <c r="AJ226" s="61"/>
      <c r="AK226" s="61"/>
      <c r="AL226" s="61"/>
      <c r="AM226" s="61"/>
      <c r="AN226" s="61"/>
      <c r="AO226" s="61"/>
      <c r="AP226" s="61"/>
      <c r="AQ226" s="61"/>
      <c r="AR226" s="61"/>
      <c r="AS226" s="61"/>
      <c r="AT226" s="61"/>
      <c r="AU226" s="61"/>
      <c r="AV226" s="61"/>
      <c r="AW226" s="61"/>
      <c r="AX226" s="61"/>
      <c r="AY226" s="61"/>
    </row>
    <row r="227" spans="1:51" s="49" customFormat="1">
      <c r="A227" s="165"/>
      <c r="AH227" s="61"/>
      <c r="AI227" s="61"/>
      <c r="AJ227" s="61"/>
      <c r="AK227" s="61"/>
      <c r="AL227" s="61"/>
      <c r="AM227" s="61"/>
      <c r="AN227" s="61"/>
      <c r="AO227" s="61"/>
      <c r="AP227" s="61"/>
      <c r="AQ227" s="61"/>
      <c r="AR227" s="61"/>
      <c r="AS227" s="61"/>
      <c r="AT227" s="61"/>
      <c r="AU227" s="61"/>
      <c r="AV227" s="61"/>
      <c r="AW227" s="61"/>
      <c r="AX227" s="61"/>
      <c r="AY227" s="61"/>
    </row>
    <row r="228" spans="1:51" s="49" customFormat="1">
      <c r="A228" s="165"/>
      <c r="AH228" s="61"/>
      <c r="AI228" s="61"/>
      <c r="AJ228" s="61"/>
      <c r="AK228" s="61"/>
      <c r="AL228" s="61"/>
      <c r="AM228" s="61"/>
      <c r="AN228" s="61"/>
      <c r="AO228" s="61"/>
      <c r="AP228" s="61"/>
      <c r="AQ228" s="61"/>
      <c r="AR228" s="61"/>
      <c r="AS228" s="61"/>
      <c r="AT228" s="61"/>
      <c r="AU228" s="61"/>
      <c r="AV228" s="61"/>
      <c r="AW228" s="61"/>
      <c r="AX228" s="61"/>
      <c r="AY228" s="61"/>
    </row>
    <row r="229" spans="1:51" s="49" customFormat="1">
      <c r="A229" s="165"/>
      <c r="AH229" s="61"/>
      <c r="AI229" s="61"/>
      <c r="AJ229" s="61"/>
      <c r="AK229" s="61"/>
      <c r="AL229" s="61"/>
      <c r="AM229" s="61"/>
      <c r="AN229" s="61"/>
      <c r="AO229" s="61"/>
      <c r="AP229" s="61"/>
      <c r="AQ229" s="61"/>
      <c r="AR229" s="61"/>
      <c r="AS229" s="61"/>
      <c r="AT229" s="61"/>
      <c r="AU229" s="61"/>
      <c r="AV229" s="61"/>
      <c r="AW229" s="61"/>
      <c r="AX229" s="61"/>
      <c r="AY229" s="61"/>
    </row>
    <row r="230" spans="1:51" s="49" customFormat="1">
      <c r="A230" s="165"/>
      <c r="AH230" s="61"/>
      <c r="AI230" s="61"/>
      <c r="AJ230" s="61"/>
      <c r="AK230" s="61"/>
      <c r="AL230" s="61"/>
      <c r="AM230" s="61"/>
      <c r="AN230" s="61"/>
      <c r="AO230" s="61"/>
      <c r="AP230" s="61"/>
      <c r="AQ230" s="61"/>
      <c r="AR230" s="61"/>
      <c r="AS230" s="61"/>
      <c r="AT230" s="61"/>
      <c r="AU230" s="61"/>
      <c r="AV230" s="61"/>
      <c r="AW230" s="61"/>
      <c r="AX230" s="61"/>
      <c r="AY230" s="61"/>
    </row>
    <row r="231" spans="1:51" s="49" customFormat="1">
      <c r="A231" s="165"/>
      <c r="AH231" s="61"/>
      <c r="AI231" s="61"/>
      <c r="AJ231" s="61"/>
      <c r="AK231" s="61"/>
      <c r="AL231" s="61"/>
      <c r="AM231" s="61"/>
      <c r="AN231" s="61"/>
      <c r="AO231" s="61"/>
      <c r="AP231" s="61"/>
      <c r="AQ231" s="61"/>
      <c r="AR231" s="61"/>
      <c r="AS231" s="61"/>
      <c r="AT231" s="61"/>
      <c r="AU231" s="61"/>
      <c r="AV231" s="61"/>
      <c r="AW231" s="61"/>
      <c r="AX231" s="61"/>
      <c r="AY231" s="61"/>
    </row>
    <row r="232" spans="1:51" s="49" customFormat="1">
      <c r="A232" s="165"/>
      <c r="AH232" s="61"/>
      <c r="AI232" s="61"/>
      <c r="AJ232" s="61"/>
      <c r="AK232" s="61"/>
      <c r="AL232" s="61"/>
      <c r="AM232" s="61"/>
      <c r="AN232" s="61"/>
      <c r="AO232" s="61"/>
      <c r="AP232" s="61"/>
      <c r="AQ232" s="61"/>
      <c r="AR232" s="61"/>
      <c r="AS232" s="61"/>
      <c r="AT232" s="61"/>
      <c r="AU232" s="61"/>
      <c r="AV232" s="61"/>
      <c r="AW232" s="61"/>
      <c r="AX232" s="61"/>
      <c r="AY232" s="61"/>
    </row>
    <row r="233" spans="1:51" s="49" customFormat="1">
      <c r="A233" s="165"/>
      <c r="AH233" s="61"/>
      <c r="AI233" s="61"/>
      <c r="AJ233" s="61"/>
      <c r="AK233" s="61"/>
      <c r="AL233" s="61"/>
      <c r="AM233" s="61"/>
      <c r="AN233" s="61"/>
      <c r="AO233" s="61"/>
      <c r="AP233" s="61"/>
      <c r="AQ233" s="61"/>
      <c r="AR233" s="61"/>
      <c r="AS233" s="61"/>
      <c r="AT233" s="61"/>
      <c r="AU233" s="61"/>
      <c r="AV233" s="61"/>
      <c r="AW233" s="61"/>
      <c r="AX233" s="61"/>
      <c r="AY233" s="61"/>
    </row>
    <row r="234" spans="1:51" s="49" customFormat="1">
      <c r="A234" s="165"/>
      <c r="AH234" s="61"/>
      <c r="AI234" s="61"/>
      <c r="AJ234" s="61"/>
      <c r="AK234" s="61"/>
      <c r="AL234" s="61"/>
      <c r="AM234" s="61"/>
      <c r="AN234" s="61"/>
      <c r="AO234" s="61"/>
      <c r="AP234" s="61"/>
      <c r="AQ234" s="61"/>
      <c r="AR234" s="61"/>
      <c r="AS234" s="61"/>
      <c r="AT234" s="61"/>
      <c r="AU234" s="61"/>
      <c r="AV234" s="61"/>
      <c r="AW234" s="61"/>
      <c r="AX234" s="61"/>
      <c r="AY234" s="61"/>
    </row>
    <row r="235" spans="1:51" s="49" customFormat="1">
      <c r="A235" s="165"/>
      <c r="AH235" s="61"/>
      <c r="AI235" s="61"/>
      <c r="AJ235" s="61"/>
      <c r="AK235" s="61"/>
      <c r="AL235" s="61"/>
      <c r="AM235" s="61"/>
      <c r="AN235" s="61"/>
      <c r="AO235" s="61"/>
      <c r="AP235" s="61"/>
      <c r="AQ235" s="61"/>
      <c r="AR235" s="61"/>
      <c r="AS235" s="61"/>
      <c r="AT235" s="61"/>
      <c r="AU235" s="61"/>
      <c r="AV235" s="61"/>
      <c r="AW235" s="61"/>
      <c r="AX235" s="61"/>
      <c r="AY235" s="61"/>
    </row>
    <row r="236" spans="1:51" s="49" customFormat="1">
      <c r="A236" s="165"/>
      <c r="AH236" s="61"/>
      <c r="AI236" s="61"/>
      <c r="AJ236" s="61"/>
      <c r="AK236" s="61"/>
      <c r="AL236" s="61"/>
      <c r="AM236" s="61"/>
      <c r="AN236" s="61"/>
      <c r="AO236" s="61"/>
      <c r="AP236" s="61"/>
      <c r="AQ236" s="61"/>
      <c r="AR236" s="61"/>
      <c r="AS236" s="61"/>
      <c r="AT236" s="61"/>
      <c r="AU236" s="61"/>
      <c r="AV236" s="61"/>
      <c r="AW236" s="61"/>
      <c r="AX236" s="61"/>
      <c r="AY236" s="61"/>
    </row>
    <row r="237" spans="1:51" s="49" customFormat="1">
      <c r="A237" s="165"/>
      <c r="AH237" s="61"/>
      <c r="AI237" s="61"/>
      <c r="AJ237" s="61"/>
      <c r="AK237" s="61"/>
      <c r="AL237" s="61"/>
      <c r="AM237" s="61"/>
      <c r="AN237" s="61"/>
      <c r="AO237" s="61"/>
      <c r="AP237" s="61"/>
      <c r="AQ237" s="61"/>
      <c r="AR237" s="61"/>
      <c r="AS237" s="61"/>
      <c r="AT237" s="61"/>
      <c r="AU237" s="61"/>
      <c r="AV237" s="61"/>
      <c r="AW237" s="61"/>
      <c r="AX237" s="61"/>
      <c r="AY237" s="61"/>
    </row>
    <row r="238" spans="1:51" s="49" customFormat="1">
      <c r="A238" s="165"/>
      <c r="AH238" s="61"/>
      <c r="AI238" s="61"/>
      <c r="AJ238" s="61"/>
      <c r="AK238" s="61"/>
      <c r="AL238" s="61"/>
      <c r="AM238" s="61"/>
      <c r="AN238" s="61"/>
      <c r="AO238" s="61"/>
      <c r="AP238" s="61"/>
      <c r="AQ238" s="61"/>
      <c r="AR238" s="61"/>
      <c r="AS238" s="61"/>
      <c r="AT238" s="61"/>
      <c r="AU238" s="61"/>
      <c r="AV238" s="61"/>
      <c r="AW238" s="61"/>
      <c r="AX238" s="61"/>
      <c r="AY238" s="61"/>
    </row>
    <row r="239" spans="1:51" s="49" customFormat="1">
      <c r="A239" s="165"/>
      <c r="AH239" s="61"/>
      <c r="AI239" s="61"/>
      <c r="AJ239" s="61"/>
      <c r="AK239" s="61"/>
      <c r="AL239" s="61"/>
      <c r="AM239" s="61"/>
      <c r="AN239" s="61"/>
      <c r="AO239" s="61"/>
      <c r="AP239" s="61"/>
      <c r="AQ239" s="61"/>
      <c r="AR239" s="61"/>
      <c r="AS239" s="61"/>
      <c r="AT239" s="61"/>
      <c r="AU239" s="61"/>
      <c r="AV239" s="61"/>
      <c r="AW239" s="61"/>
      <c r="AX239" s="61"/>
      <c r="AY239" s="61"/>
    </row>
  </sheetData>
  <mergeCells count="77">
    <mergeCell ref="C59:G59"/>
    <mergeCell ref="F27:AE27"/>
    <mergeCell ref="J31:AE31"/>
    <mergeCell ref="C52:E52"/>
    <mergeCell ref="C55:E56"/>
    <mergeCell ref="F55:H55"/>
    <mergeCell ref="M55:AE56"/>
    <mergeCell ref="F56:H56"/>
    <mergeCell ref="C57:E57"/>
    <mergeCell ref="C45:E46"/>
    <mergeCell ref="F45:H45"/>
    <mergeCell ref="M45:AE46"/>
    <mergeCell ref="F46:H46"/>
    <mergeCell ref="C47:E47"/>
    <mergeCell ref="C50:E51"/>
    <mergeCell ref="F50:H50"/>
    <mergeCell ref="M50:AE51"/>
    <mergeCell ref="F51:H51"/>
    <mergeCell ref="C41:E42"/>
    <mergeCell ref="F41:H41"/>
    <mergeCell ref="I41:W41"/>
    <mergeCell ref="X41:AE42"/>
    <mergeCell ref="F42:H42"/>
    <mergeCell ref="I42:W42"/>
    <mergeCell ref="F39:H39"/>
    <mergeCell ref="I39:W39"/>
    <mergeCell ref="C40:E40"/>
    <mergeCell ref="F40:G40"/>
    <mergeCell ref="H40:I40"/>
    <mergeCell ref="J40:K40"/>
    <mergeCell ref="L40:O40"/>
    <mergeCell ref="P40:W40"/>
    <mergeCell ref="C29:E30"/>
    <mergeCell ref="F29:H29"/>
    <mergeCell ref="M29:AE30"/>
    <mergeCell ref="F30:H30"/>
    <mergeCell ref="X35:AE39"/>
    <mergeCell ref="F36:H36"/>
    <mergeCell ref="I36:W36"/>
    <mergeCell ref="F37:H37"/>
    <mergeCell ref="I37:W37"/>
    <mergeCell ref="C31:E31"/>
    <mergeCell ref="F31:H31"/>
    <mergeCell ref="C35:E39"/>
    <mergeCell ref="F35:H35"/>
    <mergeCell ref="I35:W35"/>
    <mergeCell ref="F38:H38"/>
    <mergeCell ref="I38:W38"/>
    <mergeCell ref="C20:E20"/>
    <mergeCell ref="C22:E23"/>
    <mergeCell ref="F22:AE23"/>
    <mergeCell ref="C24:E25"/>
    <mergeCell ref="F24:AE25"/>
    <mergeCell ref="C21:E21"/>
    <mergeCell ref="F21:H21"/>
    <mergeCell ref="I21:AE21"/>
    <mergeCell ref="S19:T19"/>
    <mergeCell ref="U19:V19"/>
    <mergeCell ref="X19:Y19"/>
    <mergeCell ref="AA19:AB19"/>
    <mergeCell ref="AD19:AE19"/>
    <mergeCell ref="F26:AE26"/>
    <mergeCell ref="C17:E17"/>
    <mergeCell ref="F17:AE17"/>
    <mergeCell ref="F7:AE7"/>
    <mergeCell ref="C15:E16"/>
    <mergeCell ref="F15:H15"/>
    <mergeCell ref="M15:AE16"/>
    <mergeCell ref="F16:H16"/>
    <mergeCell ref="C18:E18"/>
    <mergeCell ref="F18:AE18"/>
    <mergeCell ref="C19:E19"/>
    <mergeCell ref="F19:G19"/>
    <mergeCell ref="H19:I19"/>
    <mergeCell ref="K19:L19"/>
    <mergeCell ref="N19:O19"/>
    <mergeCell ref="Q19:R19"/>
  </mergeCells>
  <phoneticPr fontId="1"/>
  <conditionalFormatting sqref="B15:AF27">
    <cfRule type="expression" dxfId="60" priority="8">
      <formula>$F$16="〇"</formula>
    </cfRule>
  </conditionalFormatting>
  <conditionalFormatting sqref="F31:J31 F32:AE32">
    <cfRule type="expression" dxfId="54" priority="9">
      <formula>$F$30="〇"</formula>
    </cfRule>
  </conditionalFormatting>
  <conditionalFormatting sqref="F47:AE47">
    <cfRule type="expression" dxfId="53" priority="11">
      <formula>$F$46="〇"</formula>
    </cfRule>
  </conditionalFormatting>
  <conditionalFormatting sqref="F52:AE52">
    <cfRule type="expression" dxfId="52" priority="12">
      <formula>$F$51="〇"</formula>
    </cfRule>
  </conditionalFormatting>
  <conditionalFormatting sqref="F57:AE57">
    <cfRule type="expression" dxfId="51" priority="13">
      <formula>$F$56="〇"</formula>
    </cfRule>
  </conditionalFormatting>
  <conditionalFormatting sqref="H40 J40:P40 X40:AE40 F41:AE42">
    <cfRule type="expression" dxfId="50" priority="10">
      <formula>$F$39="〇"</formula>
    </cfRule>
  </conditionalFormatting>
  <dataValidations count="5">
    <dataValidation type="list" allowBlank="1" showInputMessage="1" showErrorMessage="1" sqref="S19:T19" xr:uid="{00000000-0002-0000-0300-000000000000}">
      <formula1>"平成,令和"</formula1>
    </dataValidation>
    <dataValidation type="list" allowBlank="1" showInputMessage="1" showErrorMessage="1" promptTitle="元号選択" sqref="F19:G19 F40:G40" xr:uid="{00000000-0002-0000-0300-000001000000}">
      <formula1>"平成,令和"</formula1>
    </dataValidation>
    <dataValidation type="list" allowBlank="1" showInputMessage="1" showErrorMessage="1" sqref="F15:H16 F50:H51 F35:H39 F29:H30 F45:H46 F41:H42 F55:H56 F21:H21" xr:uid="{00000000-0002-0000-0300-000002000000}">
      <formula1>$AI$15:$AI$16</formula1>
    </dataValidation>
    <dataValidation type="custom" allowBlank="1" showInputMessage="1" showErrorMessage="1" errorTitle="80点以上が対象" error="80点以上が対象です。" sqref="F32:H32" xr:uid="{00000000-0002-0000-0300-000003000000}">
      <formula1>F32&gt;79</formula1>
    </dataValidation>
    <dataValidation type="custom" allowBlank="1" showInputMessage="1" showErrorMessage="1" errorTitle="80点以上が対象" error="80点以上が対象です。_x000a_「総合評価方式に係る説明書」を確認してください。" sqref="AC40:AD40" xr:uid="{00000000-0002-0000-0300-000004000000}">
      <formula1>AC40&gt;79</formula1>
    </dataValidation>
  </dataValidations>
  <printOptions horizontalCentered="1"/>
  <pageMargins left="0.59055118110236227" right="0.78740157480314965" top="0.34" bottom="0.34" header="0.31496062992125984" footer="0.31496062992125984"/>
  <pageSetup paperSize="9" scale="6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6FDFAB59-8B87-4659-BEB1-57FE175302D1}">
            <xm:f>'（発注所属）'!$G$23=" "</xm:f>
            <x14:dxf>
              <fill>
                <patternFill>
                  <bgColor theme="1" tint="0.499984740745262"/>
                </patternFill>
              </fill>
            </x14:dxf>
          </x14:cfRule>
          <xm:sqref>B15:AF27</xm:sqref>
        </x14:conditionalFormatting>
        <x14:conditionalFormatting xmlns:xm="http://schemas.microsoft.com/office/excel/2006/main">
          <x14:cfRule type="expression" priority="2" id="{7D239BB5-CB64-458F-9121-9AC9E7A7858B}">
            <xm:f>'（発注所属）'!$G$24=" "</xm:f>
            <x14:dxf>
              <fill>
                <patternFill>
                  <bgColor theme="1" tint="0.499984740745262"/>
                </patternFill>
              </fill>
            </x14:dxf>
          </x14:cfRule>
          <xm:sqref>B29:AF30 B31:J31 AF31 B32:AF32</xm:sqref>
        </x14:conditionalFormatting>
        <x14:conditionalFormatting xmlns:xm="http://schemas.microsoft.com/office/excel/2006/main">
          <x14:cfRule type="expression" priority="3" id="{68221748-D1E9-427E-A41C-8EC5846270D0}">
            <xm:f>'（発注所属）'!$G$25=" "</xm:f>
            <x14:dxf>
              <fill>
                <patternFill>
                  <bgColor theme="1" tint="0.499984740745262"/>
                </patternFill>
              </fill>
            </x14:dxf>
          </x14:cfRule>
          <xm:sqref>B35:AF42</xm:sqref>
        </x14:conditionalFormatting>
        <x14:conditionalFormatting xmlns:xm="http://schemas.microsoft.com/office/excel/2006/main">
          <x14:cfRule type="expression" priority="5" id="{EE6A33FC-1A89-4379-8D0E-760CB33AEB75}">
            <xm:f>'（発注所属）'!$G$26=" "</xm:f>
            <x14:dxf>
              <fill>
                <patternFill>
                  <bgColor theme="0" tint="-0.499984740745262"/>
                </patternFill>
              </fill>
            </x14:dxf>
          </x14:cfRule>
          <xm:sqref>B45:AG47</xm:sqref>
        </x14:conditionalFormatting>
        <x14:conditionalFormatting xmlns:xm="http://schemas.microsoft.com/office/excel/2006/main">
          <x14:cfRule type="expression" priority="6" id="{D63F1156-2F7A-4E28-B995-87A28A3E4269}">
            <xm:f>'（発注所属）'!$G$27=" "</xm:f>
            <x14:dxf>
              <fill>
                <patternFill>
                  <bgColor theme="0" tint="-0.499984740745262"/>
                </patternFill>
              </fill>
            </x14:dxf>
          </x14:cfRule>
          <xm:sqref>B50:AG52</xm:sqref>
        </x14:conditionalFormatting>
        <x14:conditionalFormatting xmlns:xm="http://schemas.microsoft.com/office/excel/2006/main">
          <x14:cfRule type="expression" priority="7" id="{6B594D8E-470B-409F-8F53-605E7B8A1507}">
            <xm:f>'（発注所属）'!$G$28=" "</xm:f>
            <x14:dxf>
              <fill>
                <patternFill>
                  <bgColor theme="0" tint="-0.499984740745262"/>
                </patternFill>
              </fill>
            </x14:dxf>
          </x14:cfRule>
          <xm:sqref>B55:AG57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233"/>
  <sheetViews>
    <sheetView showGridLines="0" view="pageBreakPreview" zoomScale="55" zoomScaleNormal="55" zoomScaleSheetLayoutView="55" zoomScalePageLayoutView="55" workbookViewId="0">
      <selection activeCell="X60" sqref="X60:Y60"/>
    </sheetView>
  </sheetViews>
  <sheetFormatPr defaultColWidth="9" defaultRowHeight="18"/>
  <cols>
    <col min="1" max="1" width="4.59765625" style="166" customWidth="1"/>
    <col min="2" max="2" width="4.59765625" style="167" customWidth="1"/>
    <col min="3" max="3" width="5.59765625" customWidth="1"/>
    <col min="4" max="6" width="4.09765625" customWidth="1"/>
    <col min="7" max="32" width="3.59765625" customWidth="1"/>
    <col min="33" max="34" width="4.09765625" customWidth="1"/>
    <col min="35" max="35" width="3.59765625" customWidth="1"/>
    <col min="36" max="36" width="9.69921875" style="166" customWidth="1"/>
    <col min="37" max="37" width="2.59765625" style="171" customWidth="1"/>
    <col min="38" max="79" width="9" style="61"/>
  </cols>
  <sheetData>
    <row r="1" spans="3:44">
      <c r="AK1" s="165"/>
    </row>
    <row r="2" spans="3:44">
      <c r="AK2" s="165"/>
    </row>
    <row r="3" spans="3:44">
      <c r="AK3" s="165"/>
    </row>
    <row r="4" spans="3:44">
      <c r="AK4" s="165"/>
    </row>
    <row r="5" spans="3:44">
      <c r="AK5" s="165"/>
    </row>
    <row r="6" spans="3:44">
      <c r="C6" s="228"/>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9"/>
    </row>
    <row r="7" spans="3:44" ht="19.2">
      <c r="C7" s="230" t="s">
        <v>143</v>
      </c>
      <c r="D7" s="228"/>
      <c r="E7" s="228"/>
      <c r="F7" s="581" t="str">
        <f>+IF('技術資料表紙（入札参加者）'!E7=0,"商号又は名称：　　　　　　　　　　　　　　　　　","商号又は名称："&amp;'技術資料表紙（入札参加者）'!E7)</f>
        <v>商号又は名称：　　　　　　　　　　　　　　　　　</v>
      </c>
      <c r="G7" s="581"/>
      <c r="H7" s="581"/>
      <c r="I7" s="581"/>
      <c r="J7" s="581"/>
      <c r="K7" s="581"/>
      <c r="L7" s="581"/>
      <c r="M7" s="581"/>
      <c r="N7" s="581"/>
      <c r="O7" s="581"/>
      <c r="P7" s="581"/>
      <c r="Q7" s="581"/>
      <c r="R7" s="581"/>
      <c r="S7" s="581"/>
      <c r="T7" s="581"/>
      <c r="U7" s="581"/>
      <c r="V7" s="581"/>
      <c r="W7" s="581"/>
      <c r="X7" s="581"/>
      <c r="Y7" s="581"/>
      <c r="Z7" s="581"/>
      <c r="AA7" s="581"/>
      <c r="AB7" s="581"/>
      <c r="AC7" s="581"/>
      <c r="AD7" s="581"/>
      <c r="AE7" s="581"/>
      <c r="AF7" s="582"/>
      <c r="AG7" s="582"/>
      <c r="AH7" s="582"/>
      <c r="AI7" s="582"/>
      <c r="AJ7" s="228"/>
      <c r="AK7" s="229"/>
    </row>
    <row r="8" spans="3:44">
      <c r="C8" s="228"/>
      <c r="D8" s="228"/>
      <c r="E8" s="228"/>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28"/>
      <c r="AG8" s="228"/>
      <c r="AH8" s="228"/>
      <c r="AI8" s="228"/>
      <c r="AJ8" s="228"/>
      <c r="AK8" s="229"/>
    </row>
    <row r="9" spans="3:44" ht="30">
      <c r="C9" s="232" t="s">
        <v>188</v>
      </c>
      <c r="D9" s="233"/>
      <c r="E9" s="233"/>
      <c r="F9" s="233"/>
      <c r="G9" s="233"/>
      <c r="H9" s="234"/>
      <c r="I9" s="234"/>
      <c r="J9" s="234"/>
      <c r="K9" s="234"/>
      <c r="L9" s="234"/>
      <c r="M9" s="234"/>
      <c r="N9" s="234"/>
      <c r="O9" s="234"/>
      <c r="P9" s="234"/>
      <c r="Q9" s="234"/>
      <c r="R9" s="234"/>
      <c r="S9" s="234"/>
      <c r="T9" s="234"/>
      <c r="U9" s="234"/>
      <c r="V9" s="234"/>
      <c r="W9" s="234"/>
      <c r="X9" s="234"/>
      <c r="Y9" s="234"/>
      <c r="Z9" s="234"/>
      <c r="AA9" s="234"/>
      <c r="AB9" s="234"/>
      <c r="AC9" s="234"/>
      <c r="AD9" s="234"/>
      <c r="AE9" s="234"/>
      <c r="AF9" s="228"/>
      <c r="AG9" s="228"/>
      <c r="AH9" s="228"/>
      <c r="AI9" s="228"/>
      <c r="AJ9" s="228"/>
      <c r="AK9" s="229"/>
    </row>
    <row r="10" spans="3:44" ht="16.2" customHeight="1">
      <c r="C10" s="235"/>
      <c r="D10" s="233"/>
      <c r="E10" s="233"/>
      <c r="F10" s="233"/>
      <c r="G10" s="233"/>
      <c r="H10" s="234"/>
      <c r="I10" s="234"/>
      <c r="J10" s="234"/>
      <c r="K10" s="234"/>
      <c r="L10" s="234"/>
      <c r="M10" s="234"/>
      <c r="N10" s="234"/>
      <c r="O10" s="234"/>
      <c r="P10" s="234"/>
      <c r="Q10" s="234"/>
      <c r="R10" s="234"/>
      <c r="S10" s="234"/>
      <c r="T10" s="234"/>
      <c r="U10" s="234"/>
      <c r="V10" s="234"/>
      <c r="W10" s="234"/>
      <c r="X10" s="234"/>
      <c r="Y10" s="234"/>
      <c r="Z10" s="234"/>
      <c r="AA10" s="234"/>
      <c r="AB10" s="234"/>
      <c r="AC10" s="234"/>
      <c r="AD10" s="234"/>
      <c r="AE10" s="234"/>
      <c r="AF10" s="228"/>
      <c r="AG10" s="228"/>
      <c r="AH10" s="228"/>
      <c r="AI10" s="228"/>
      <c r="AJ10" s="228"/>
      <c r="AK10" s="236"/>
    </row>
    <row r="11" spans="3:44" ht="24" customHeight="1">
      <c r="C11" s="228"/>
      <c r="D11" s="237" t="s">
        <v>152</v>
      </c>
      <c r="E11" s="238"/>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40"/>
      <c r="AH11" s="239"/>
      <c r="AI11" s="239"/>
      <c r="AJ11" s="239"/>
      <c r="AK11" s="236"/>
      <c r="AN11" s="111"/>
      <c r="AR11" s="111"/>
    </row>
    <row r="12" spans="3:44" ht="16.2" customHeight="1">
      <c r="C12" s="241"/>
      <c r="D12" s="242" t="s">
        <v>212</v>
      </c>
      <c r="E12" s="238"/>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40"/>
      <c r="AH12" s="239"/>
      <c r="AI12" s="239"/>
      <c r="AJ12" s="239"/>
      <c r="AK12" s="236"/>
      <c r="AN12" s="111"/>
      <c r="AR12" s="111"/>
    </row>
    <row r="13" spans="3:44" ht="16.2" customHeight="1">
      <c r="C13" s="241"/>
      <c r="D13" s="243" t="s">
        <v>213</v>
      </c>
      <c r="E13" s="238"/>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40"/>
      <c r="AH13" s="239"/>
      <c r="AI13" s="239"/>
      <c r="AJ13" s="239"/>
      <c r="AK13" s="236"/>
      <c r="AN13" s="111"/>
      <c r="AR13" s="111"/>
    </row>
    <row r="14" spans="3:44" ht="16.2" customHeight="1">
      <c r="C14" s="241"/>
      <c r="D14" s="243" t="s">
        <v>153</v>
      </c>
      <c r="E14" s="238"/>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40"/>
      <c r="AH14" s="239"/>
      <c r="AI14" s="239"/>
      <c r="AJ14" s="239"/>
      <c r="AK14" s="236"/>
      <c r="AN14" s="111"/>
      <c r="AR14" s="111"/>
    </row>
    <row r="15" spans="3:44" ht="16.2" customHeight="1">
      <c r="C15" s="241"/>
      <c r="D15" s="243" t="s">
        <v>154</v>
      </c>
      <c r="E15" s="238"/>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40"/>
      <c r="AH15" s="239"/>
      <c r="AI15" s="239"/>
      <c r="AJ15" s="239"/>
      <c r="AK15" s="236"/>
      <c r="AN15" s="111"/>
      <c r="AR15" s="111"/>
    </row>
    <row r="16" spans="3:44" ht="16.2" customHeight="1" thickBot="1">
      <c r="C16" s="241"/>
      <c r="D16" s="243" t="s">
        <v>214</v>
      </c>
      <c r="E16" s="244"/>
      <c r="F16" s="228"/>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45"/>
      <c r="AH16" s="228"/>
      <c r="AI16" s="228"/>
      <c r="AJ16" s="228"/>
      <c r="AK16" s="236"/>
      <c r="AN16" s="111"/>
      <c r="AR16" s="111"/>
    </row>
    <row r="17" spans="1:40" ht="36" customHeight="1" thickBot="1">
      <c r="C17" s="115" t="s">
        <v>142</v>
      </c>
      <c r="D17" s="112" t="s">
        <v>141</v>
      </c>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4"/>
      <c r="AG17" s="583" t="s">
        <v>144</v>
      </c>
      <c r="AH17" s="511"/>
      <c r="AI17" s="511"/>
      <c r="AJ17" s="246" t="s">
        <v>215</v>
      </c>
      <c r="AK17" s="247"/>
      <c r="AN17" s="116" t="str">
        <f>IF(AG18=0," ",ROUNDDOWN(AN18/AM18,0))</f>
        <v xml:space="preserve"> </v>
      </c>
    </row>
    <row r="18" spans="1:40" ht="20.100000000000001" customHeight="1">
      <c r="A18" s="168"/>
      <c r="B18" s="169"/>
      <c r="C18" s="569">
        <v>1</v>
      </c>
      <c r="D18" s="439" t="s">
        <v>64</v>
      </c>
      <c r="E18" s="440"/>
      <c r="F18" s="441"/>
      <c r="G18" s="574" t="s">
        <v>187</v>
      </c>
      <c r="H18" s="575"/>
      <c r="I18" s="578"/>
      <c r="J18" s="579"/>
      <c r="K18" s="440" t="s">
        <v>112</v>
      </c>
      <c r="L18" s="580"/>
      <c r="M18" s="439" t="s">
        <v>32</v>
      </c>
      <c r="N18" s="426"/>
      <c r="O18" s="426"/>
      <c r="P18" s="415"/>
      <c r="Q18" s="579"/>
      <c r="R18" s="579"/>
      <c r="S18" s="579"/>
      <c r="T18" s="584"/>
      <c r="U18" s="440" t="s">
        <v>100</v>
      </c>
      <c r="V18" s="585"/>
      <c r="W18" s="580"/>
      <c r="X18" s="416"/>
      <c r="Y18" s="586"/>
      <c r="Z18" s="586"/>
      <c r="AA18" s="586"/>
      <c r="AB18" s="586"/>
      <c r="AC18" s="586"/>
      <c r="AD18" s="586"/>
      <c r="AE18" s="579"/>
      <c r="AF18" s="584"/>
      <c r="AG18" s="415"/>
      <c r="AH18" s="587"/>
      <c r="AI18" s="426" t="s">
        <v>26</v>
      </c>
      <c r="AJ18" s="591"/>
      <c r="AK18" s="198"/>
      <c r="AM18" s="61">
        <f>SUM(AM19:AM38)</f>
        <v>0</v>
      </c>
      <c r="AN18" s="61">
        <f>SUM(AN19:AN38)</f>
        <v>0</v>
      </c>
    </row>
    <row r="19" spans="1:40" ht="20.100000000000001" customHeight="1" thickBot="1">
      <c r="A19" s="170"/>
      <c r="B19" s="168"/>
      <c r="C19" s="570"/>
      <c r="D19" s="571"/>
      <c r="E19" s="572"/>
      <c r="F19" s="573"/>
      <c r="G19" s="576"/>
      <c r="H19" s="577"/>
      <c r="I19" s="572"/>
      <c r="J19" s="572"/>
      <c r="K19" s="572"/>
      <c r="L19" s="573"/>
      <c r="M19" s="571"/>
      <c r="N19" s="572"/>
      <c r="O19" s="572"/>
      <c r="P19" s="571"/>
      <c r="Q19" s="572"/>
      <c r="R19" s="572"/>
      <c r="S19" s="572"/>
      <c r="T19" s="573"/>
      <c r="U19" s="572"/>
      <c r="V19" s="572"/>
      <c r="W19" s="573"/>
      <c r="X19" s="572"/>
      <c r="Y19" s="572"/>
      <c r="Z19" s="572"/>
      <c r="AA19" s="572"/>
      <c r="AB19" s="572"/>
      <c r="AC19" s="572"/>
      <c r="AD19" s="572"/>
      <c r="AE19" s="572"/>
      <c r="AF19" s="573"/>
      <c r="AG19" s="588"/>
      <c r="AH19" s="589"/>
      <c r="AI19" s="589"/>
      <c r="AJ19" s="592"/>
      <c r="AK19" s="198"/>
      <c r="AL19" s="61">
        <v>1</v>
      </c>
      <c r="AM19" s="61">
        <f>+IF(AN19=0,0,1)</f>
        <v>0</v>
      </c>
      <c r="AN19" s="61">
        <f>+AG18</f>
        <v>0</v>
      </c>
    </row>
    <row r="20" spans="1:40" ht="20.100000000000001" customHeight="1" thickBot="1">
      <c r="A20" s="170"/>
      <c r="B20" s="168"/>
      <c r="C20" s="569">
        <v>2</v>
      </c>
      <c r="D20" s="439" t="s">
        <v>64</v>
      </c>
      <c r="E20" s="440"/>
      <c r="F20" s="441"/>
      <c r="G20" s="574" t="s">
        <v>187</v>
      </c>
      <c r="H20" s="575"/>
      <c r="I20" s="578"/>
      <c r="J20" s="579"/>
      <c r="K20" s="440" t="s">
        <v>112</v>
      </c>
      <c r="L20" s="580"/>
      <c r="M20" s="439" t="s">
        <v>32</v>
      </c>
      <c r="N20" s="426"/>
      <c r="O20" s="426"/>
      <c r="P20" s="415"/>
      <c r="Q20" s="579"/>
      <c r="R20" s="579"/>
      <c r="S20" s="579"/>
      <c r="T20" s="584"/>
      <c r="U20" s="440" t="s">
        <v>100</v>
      </c>
      <c r="V20" s="585"/>
      <c r="W20" s="580"/>
      <c r="X20" s="416"/>
      <c r="Y20" s="586"/>
      <c r="Z20" s="586"/>
      <c r="AA20" s="586"/>
      <c r="AB20" s="586"/>
      <c r="AC20" s="586"/>
      <c r="AD20" s="586"/>
      <c r="AE20" s="579"/>
      <c r="AF20" s="584"/>
      <c r="AG20" s="415"/>
      <c r="AH20" s="587"/>
      <c r="AI20" s="426" t="s">
        <v>26</v>
      </c>
      <c r="AJ20" s="590"/>
      <c r="AK20" s="198"/>
      <c r="AL20" s="61">
        <v>2</v>
      </c>
      <c r="AM20" s="61">
        <f t="shared" ref="AM20:AM38" si="0">+IF(AN20=0,0,1)</f>
        <v>0</v>
      </c>
      <c r="AN20" s="61">
        <f>+AG20</f>
        <v>0</v>
      </c>
    </row>
    <row r="21" spans="1:40" ht="20.100000000000001" customHeight="1" thickBot="1">
      <c r="A21" s="170"/>
      <c r="B21" s="168"/>
      <c r="C21" s="570"/>
      <c r="D21" s="571"/>
      <c r="E21" s="572"/>
      <c r="F21" s="573"/>
      <c r="G21" s="576"/>
      <c r="H21" s="577"/>
      <c r="I21" s="572"/>
      <c r="J21" s="572"/>
      <c r="K21" s="572"/>
      <c r="L21" s="573"/>
      <c r="M21" s="571"/>
      <c r="N21" s="572"/>
      <c r="O21" s="572"/>
      <c r="P21" s="571"/>
      <c r="Q21" s="572"/>
      <c r="R21" s="572"/>
      <c r="S21" s="572"/>
      <c r="T21" s="573"/>
      <c r="U21" s="572"/>
      <c r="V21" s="572"/>
      <c r="W21" s="573"/>
      <c r="X21" s="572"/>
      <c r="Y21" s="572"/>
      <c r="Z21" s="572"/>
      <c r="AA21" s="572"/>
      <c r="AB21" s="572"/>
      <c r="AC21" s="572"/>
      <c r="AD21" s="572"/>
      <c r="AE21" s="572"/>
      <c r="AF21" s="573"/>
      <c r="AG21" s="588"/>
      <c r="AH21" s="589"/>
      <c r="AI21" s="589"/>
      <c r="AJ21" s="590"/>
      <c r="AK21" s="198"/>
      <c r="AL21" s="61">
        <v>3</v>
      </c>
      <c r="AM21" s="61">
        <f t="shared" si="0"/>
        <v>0</v>
      </c>
      <c r="AN21" s="61">
        <f>+AG22</f>
        <v>0</v>
      </c>
    </row>
    <row r="22" spans="1:40" ht="20.100000000000001" customHeight="1" thickBot="1">
      <c r="A22" s="170"/>
      <c r="B22" s="168"/>
      <c r="C22" s="569">
        <v>3</v>
      </c>
      <c r="D22" s="439" t="s">
        <v>64</v>
      </c>
      <c r="E22" s="440"/>
      <c r="F22" s="441"/>
      <c r="G22" s="574" t="s">
        <v>187</v>
      </c>
      <c r="H22" s="575"/>
      <c r="I22" s="578"/>
      <c r="J22" s="579"/>
      <c r="K22" s="440" t="s">
        <v>112</v>
      </c>
      <c r="L22" s="580"/>
      <c r="M22" s="439" t="s">
        <v>32</v>
      </c>
      <c r="N22" s="426"/>
      <c r="O22" s="426"/>
      <c r="P22" s="415"/>
      <c r="Q22" s="579"/>
      <c r="R22" s="579"/>
      <c r="S22" s="579"/>
      <c r="T22" s="584"/>
      <c r="U22" s="440" t="s">
        <v>100</v>
      </c>
      <c r="V22" s="585"/>
      <c r="W22" s="580"/>
      <c r="X22" s="416"/>
      <c r="Y22" s="586"/>
      <c r="Z22" s="586"/>
      <c r="AA22" s="586"/>
      <c r="AB22" s="586"/>
      <c r="AC22" s="586"/>
      <c r="AD22" s="586"/>
      <c r="AE22" s="579"/>
      <c r="AF22" s="584"/>
      <c r="AG22" s="415"/>
      <c r="AH22" s="587"/>
      <c r="AI22" s="426" t="s">
        <v>26</v>
      </c>
      <c r="AJ22" s="590"/>
      <c r="AK22" s="198"/>
      <c r="AL22" s="61">
        <v>4</v>
      </c>
      <c r="AM22" s="61">
        <f t="shared" si="0"/>
        <v>0</v>
      </c>
      <c r="AN22" s="61">
        <f>+AG24</f>
        <v>0</v>
      </c>
    </row>
    <row r="23" spans="1:40" ht="20.100000000000001" customHeight="1" thickBot="1">
      <c r="A23" s="170"/>
      <c r="B23" s="168"/>
      <c r="C23" s="570"/>
      <c r="D23" s="571"/>
      <c r="E23" s="572"/>
      <c r="F23" s="573"/>
      <c r="G23" s="576"/>
      <c r="H23" s="577"/>
      <c r="I23" s="572"/>
      <c r="J23" s="572"/>
      <c r="K23" s="572"/>
      <c r="L23" s="573"/>
      <c r="M23" s="571"/>
      <c r="N23" s="572"/>
      <c r="O23" s="572"/>
      <c r="P23" s="571"/>
      <c r="Q23" s="572"/>
      <c r="R23" s="572"/>
      <c r="S23" s="572"/>
      <c r="T23" s="573"/>
      <c r="U23" s="572"/>
      <c r="V23" s="572"/>
      <c r="W23" s="573"/>
      <c r="X23" s="572"/>
      <c r="Y23" s="572"/>
      <c r="Z23" s="572"/>
      <c r="AA23" s="572"/>
      <c r="AB23" s="572"/>
      <c r="AC23" s="572"/>
      <c r="AD23" s="572"/>
      <c r="AE23" s="572"/>
      <c r="AF23" s="573"/>
      <c r="AG23" s="588"/>
      <c r="AH23" s="589"/>
      <c r="AI23" s="589"/>
      <c r="AJ23" s="590"/>
      <c r="AK23" s="198"/>
      <c r="AL23" s="61">
        <v>5</v>
      </c>
      <c r="AM23" s="61">
        <f t="shared" si="0"/>
        <v>0</v>
      </c>
      <c r="AN23" s="61">
        <f>+AG26</f>
        <v>0</v>
      </c>
    </row>
    <row r="24" spans="1:40" ht="20.100000000000001" customHeight="1" thickBot="1">
      <c r="A24" s="170"/>
      <c r="B24" s="168"/>
      <c r="C24" s="569">
        <v>4</v>
      </c>
      <c r="D24" s="439" t="s">
        <v>64</v>
      </c>
      <c r="E24" s="440"/>
      <c r="F24" s="441"/>
      <c r="G24" s="574" t="s">
        <v>187</v>
      </c>
      <c r="H24" s="575"/>
      <c r="I24" s="578"/>
      <c r="J24" s="579"/>
      <c r="K24" s="440" t="s">
        <v>112</v>
      </c>
      <c r="L24" s="580"/>
      <c r="M24" s="439" t="s">
        <v>32</v>
      </c>
      <c r="N24" s="426"/>
      <c r="O24" s="426"/>
      <c r="P24" s="415"/>
      <c r="Q24" s="579"/>
      <c r="R24" s="579"/>
      <c r="S24" s="579"/>
      <c r="T24" s="584"/>
      <c r="U24" s="440" t="s">
        <v>100</v>
      </c>
      <c r="V24" s="585"/>
      <c r="W24" s="580"/>
      <c r="X24" s="416"/>
      <c r="Y24" s="586"/>
      <c r="Z24" s="586"/>
      <c r="AA24" s="586"/>
      <c r="AB24" s="586"/>
      <c r="AC24" s="586"/>
      <c r="AD24" s="586"/>
      <c r="AE24" s="579"/>
      <c r="AF24" s="584"/>
      <c r="AG24" s="415"/>
      <c r="AH24" s="587"/>
      <c r="AI24" s="426" t="s">
        <v>26</v>
      </c>
      <c r="AJ24" s="590"/>
      <c r="AK24" s="198"/>
      <c r="AL24" s="61">
        <v>6</v>
      </c>
      <c r="AM24" s="61">
        <f t="shared" si="0"/>
        <v>0</v>
      </c>
      <c r="AN24" s="61">
        <f>+AG28</f>
        <v>0</v>
      </c>
    </row>
    <row r="25" spans="1:40" ht="20.100000000000001" customHeight="1" thickBot="1">
      <c r="A25" s="170"/>
      <c r="B25" s="168"/>
      <c r="C25" s="570"/>
      <c r="D25" s="571"/>
      <c r="E25" s="572"/>
      <c r="F25" s="573"/>
      <c r="G25" s="576"/>
      <c r="H25" s="577"/>
      <c r="I25" s="572"/>
      <c r="J25" s="572"/>
      <c r="K25" s="572"/>
      <c r="L25" s="573"/>
      <c r="M25" s="571"/>
      <c r="N25" s="572"/>
      <c r="O25" s="572"/>
      <c r="P25" s="571"/>
      <c r="Q25" s="572"/>
      <c r="R25" s="572"/>
      <c r="S25" s="572"/>
      <c r="T25" s="573"/>
      <c r="U25" s="572"/>
      <c r="V25" s="572"/>
      <c r="W25" s="573"/>
      <c r="X25" s="572"/>
      <c r="Y25" s="572"/>
      <c r="Z25" s="572"/>
      <c r="AA25" s="572"/>
      <c r="AB25" s="572"/>
      <c r="AC25" s="572"/>
      <c r="AD25" s="572"/>
      <c r="AE25" s="572"/>
      <c r="AF25" s="573"/>
      <c r="AG25" s="588"/>
      <c r="AH25" s="589"/>
      <c r="AI25" s="589"/>
      <c r="AJ25" s="590"/>
      <c r="AK25" s="198"/>
      <c r="AL25" s="61">
        <v>7</v>
      </c>
      <c r="AM25" s="61">
        <f t="shared" si="0"/>
        <v>0</v>
      </c>
      <c r="AN25" s="61">
        <f>+AG30</f>
        <v>0</v>
      </c>
    </row>
    <row r="26" spans="1:40" ht="20.100000000000001" customHeight="1" thickBot="1">
      <c r="A26" s="170"/>
      <c r="B26" s="168"/>
      <c r="C26" s="569">
        <v>5</v>
      </c>
      <c r="D26" s="439" t="s">
        <v>64</v>
      </c>
      <c r="E26" s="440"/>
      <c r="F26" s="441"/>
      <c r="G26" s="574" t="s">
        <v>187</v>
      </c>
      <c r="H26" s="575"/>
      <c r="I26" s="578"/>
      <c r="J26" s="579"/>
      <c r="K26" s="440" t="s">
        <v>112</v>
      </c>
      <c r="L26" s="580"/>
      <c r="M26" s="439" t="s">
        <v>32</v>
      </c>
      <c r="N26" s="426"/>
      <c r="O26" s="426"/>
      <c r="P26" s="415"/>
      <c r="Q26" s="579"/>
      <c r="R26" s="579"/>
      <c r="S26" s="579"/>
      <c r="T26" s="584"/>
      <c r="U26" s="440" t="s">
        <v>100</v>
      </c>
      <c r="V26" s="585"/>
      <c r="W26" s="580"/>
      <c r="X26" s="416"/>
      <c r="Y26" s="586"/>
      <c r="Z26" s="586"/>
      <c r="AA26" s="586"/>
      <c r="AB26" s="586"/>
      <c r="AC26" s="586"/>
      <c r="AD26" s="586"/>
      <c r="AE26" s="579"/>
      <c r="AF26" s="584"/>
      <c r="AG26" s="415"/>
      <c r="AH26" s="587"/>
      <c r="AI26" s="426" t="s">
        <v>26</v>
      </c>
      <c r="AJ26" s="590"/>
      <c r="AK26" s="198"/>
      <c r="AL26" s="61">
        <v>8</v>
      </c>
      <c r="AM26" s="61">
        <f t="shared" si="0"/>
        <v>0</v>
      </c>
      <c r="AN26" s="61">
        <f>+AG32</f>
        <v>0</v>
      </c>
    </row>
    <row r="27" spans="1:40" ht="20.100000000000001" customHeight="1" thickBot="1">
      <c r="A27" s="170"/>
      <c r="B27" s="168"/>
      <c r="C27" s="570"/>
      <c r="D27" s="571"/>
      <c r="E27" s="572"/>
      <c r="F27" s="573"/>
      <c r="G27" s="576"/>
      <c r="H27" s="577"/>
      <c r="I27" s="572"/>
      <c r="J27" s="572"/>
      <c r="K27" s="572"/>
      <c r="L27" s="573"/>
      <c r="M27" s="571"/>
      <c r="N27" s="572"/>
      <c r="O27" s="572"/>
      <c r="P27" s="571"/>
      <c r="Q27" s="572"/>
      <c r="R27" s="572"/>
      <c r="S27" s="572"/>
      <c r="T27" s="573"/>
      <c r="U27" s="572"/>
      <c r="V27" s="572"/>
      <c r="W27" s="573"/>
      <c r="X27" s="572"/>
      <c r="Y27" s="572"/>
      <c r="Z27" s="572"/>
      <c r="AA27" s="572"/>
      <c r="AB27" s="572"/>
      <c r="AC27" s="572"/>
      <c r="AD27" s="572"/>
      <c r="AE27" s="572"/>
      <c r="AF27" s="573"/>
      <c r="AG27" s="588"/>
      <c r="AH27" s="589"/>
      <c r="AI27" s="589"/>
      <c r="AJ27" s="590"/>
      <c r="AK27" s="198"/>
      <c r="AL27" s="61">
        <v>9</v>
      </c>
      <c r="AM27" s="61">
        <f t="shared" si="0"/>
        <v>0</v>
      </c>
      <c r="AN27" s="61">
        <f>+AG34</f>
        <v>0</v>
      </c>
    </row>
    <row r="28" spans="1:40" ht="20.100000000000001" customHeight="1" thickBot="1">
      <c r="A28" s="170"/>
      <c r="B28" s="168"/>
      <c r="C28" s="569">
        <v>6</v>
      </c>
      <c r="D28" s="439" t="s">
        <v>64</v>
      </c>
      <c r="E28" s="440"/>
      <c r="F28" s="441"/>
      <c r="G28" s="574" t="s">
        <v>187</v>
      </c>
      <c r="H28" s="575"/>
      <c r="I28" s="578"/>
      <c r="J28" s="579"/>
      <c r="K28" s="440" t="s">
        <v>112</v>
      </c>
      <c r="L28" s="580"/>
      <c r="M28" s="439" t="s">
        <v>32</v>
      </c>
      <c r="N28" s="426"/>
      <c r="O28" s="426"/>
      <c r="P28" s="415"/>
      <c r="Q28" s="579"/>
      <c r="R28" s="579"/>
      <c r="S28" s="579"/>
      <c r="T28" s="584"/>
      <c r="U28" s="440" t="s">
        <v>100</v>
      </c>
      <c r="V28" s="585"/>
      <c r="W28" s="580"/>
      <c r="X28" s="416"/>
      <c r="Y28" s="586"/>
      <c r="Z28" s="586"/>
      <c r="AA28" s="586"/>
      <c r="AB28" s="586"/>
      <c r="AC28" s="586"/>
      <c r="AD28" s="586"/>
      <c r="AE28" s="579"/>
      <c r="AF28" s="584"/>
      <c r="AG28" s="415"/>
      <c r="AH28" s="587"/>
      <c r="AI28" s="426" t="s">
        <v>26</v>
      </c>
      <c r="AJ28" s="590"/>
      <c r="AK28" s="198"/>
      <c r="AL28" s="61">
        <v>10</v>
      </c>
      <c r="AM28" s="61">
        <f t="shared" si="0"/>
        <v>0</v>
      </c>
      <c r="AN28" s="61">
        <f>+AG36</f>
        <v>0</v>
      </c>
    </row>
    <row r="29" spans="1:40" ht="20.100000000000001" customHeight="1" thickBot="1">
      <c r="A29" s="170"/>
      <c r="B29" s="168"/>
      <c r="C29" s="570"/>
      <c r="D29" s="571"/>
      <c r="E29" s="572"/>
      <c r="F29" s="573"/>
      <c r="G29" s="576"/>
      <c r="H29" s="577"/>
      <c r="I29" s="572"/>
      <c r="J29" s="572"/>
      <c r="K29" s="572"/>
      <c r="L29" s="573"/>
      <c r="M29" s="571"/>
      <c r="N29" s="572"/>
      <c r="O29" s="572"/>
      <c r="P29" s="571"/>
      <c r="Q29" s="572"/>
      <c r="R29" s="572"/>
      <c r="S29" s="572"/>
      <c r="T29" s="573"/>
      <c r="U29" s="572"/>
      <c r="V29" s="572"/>
      <c r="W29" s="573"/>
      <c r="X29" s="572"/>
      <c r="Y29" s="572"/>
      <c r="Z29" s="572"/>
      <c r="AA29" s="572"/>
      <c r="AB29" s="572"/>
      <c r="AC29" s="572"/>
      <c r="AD29" s="572"/>
      <c r="AE29" s="572"/>
      <c r="AF29" s="573"/>
      <c r="AG29" s="588"/>
      <c r="AH29" s="589"/>
      <c r="AI29" s="589"/>
      <c r="AJ29" s="590"/>
      <c r="AK29" s="198"/>
      <c r="AL29" s="61">
        <v>11</v>
      </c>
      <c r="AM29" s="61">
        <f t="shared" si="0"/>
        <v>0</v>
      </c>
      <c r="AN29" s="61">
        <f>+AG38</f>
        <v>0</v>
      </c>
    </row>
    <row r="30" spans="1:40" ht="20.100000000000001" customHeight="1" thickBot="1">
      <c r="A30" s="170"/>
      <c r="B30" s="168"/>
      <c r="C30" s="569">
        <v>7</v>
      </c>
      <c r="D30" s="439" t="s">
        <v>64</v>
      </c>
      <c r="E30" s="440"/>
      <c r="F30" s="441"/>
      <c r="G30" s="574" t="s">
        <v>187</v>
      </c>
      <c r="H30" s="575"/>
      <c r="I30" s="578"/>
      <c r="J30" s="579"/>
      <c r="K30" s="440" t="s">
        <v>112</v>
      </c>
      <c r="L30" s="580"/>
      <c r="M30" s="439" t="s">
        <v>32</v>
      </c>
      <c r="N30" s="426"/>
      <c r="O30" s="426"/>
      <c r="P30" s="415"/>
      <c r="Q30" s="579"/>
      <c r="R30" s="579"/>
      <c r="S30" s="579"/>
      <c r="T30" s="584"/>
      <c r="U30" s="440" t="s">
        <v>100</v>
      </c>
      <c r="V30" s="585"/>
      <c r="W30" s="580"/>
      <c r="X30" s="416"/>
      <c r="Y30" s="586"/>
      <c r="Z30" s="586"/>
      <c r="AA30" s="586"/>
      <c r="AB30" s="586"/>
      <c r="AC30" s="586"/>
      <c r="AD30" s="586"/>
      <c r="AE30" s="579"/>
      <c r="AF30" s="584"/>
      <c r="AG30" s="415"/>
      <c r="AH30" s="587"/>
      <c r="AI30" s="426" t="s">
        <v>26</v>
      </c>
      <c r="AJ30" s="590"/>
      <c r="AK30" s="198"/>
      <c r="AL30" s="61">
        <v>12</v>
      </c>
      <c r="AM30" s="61">
        <f t="shared" si="0"/>
        <v>0</v>
      </c>
      <c r="AN30" s="61">
        <f>+AG40</f>
        <v>0</v>
      </c>
    </row>
    <row r="31" spans="1:40" ht="20.100000000000001" customHeight="1" thickBot="1">
      <c r="A31" s="170"/>
      <c r="B31" s="168"/>
      <c r="C31" s="570"/>
      <c r="D31" s="571"/>
      <c r="E31" s="572"/>
      <c r="F31" s="573"/>
      <c r="G31" s="576"/>
      <c r="H31" s="577"/>
      <c r="I31" s="572"/>
      <c r="J31" s="572"/>
      <c r="K31" s="572"/>
      <c r="L31" s="573"/>
      <c r="M31" s="571"/>
      <c r="N31" s="572"/>
      <c r="O31" s="572"/>
      <c r="P31" s="571"/>
      <c r="Q31" s="572"/>
      <c r="R31" s="572"/>
      <c r="S31" s="572"/>
      <c r="T31" s="573"/>
      <c r="U31" s="572"/>
      <c r="V31" s="572"/>
      <c r="W31" s="573"/>
      <c r="X31" s="572"/>
      <c r="Y31" s="572"/>
      <c r="Z31" s="572"/>
      <c r="AA31" s="572"/>
      <c r="AB31" s="572"/>
      <c r="AC31" s="572"/>
      <c r="AD31" s="572"/>
      <c r="AE31" s="572"/>
      <c r="AF31" s="573"/>
      <c r="AG31" s="588"/>
      <c r="AH31" s="589"/>
      <c r="AI31" s="589"/>
      <c r="AJ31" s="590"/>
      <c r="AK31" s="198"/>
      <c r="AL31" s="61">
        <v>13</v>
      </c>
      <c r="AM31" s="61">
        <f t="shared" si="0"/>
        <v>0</v>
      </c>
      <c r="AN31" s="61">
        <f>+AG42</f>
        <v>0</v>
      </c>
    </row>
    <row r="32" spans="1:40" ht="20.100000000000001" customHeight="1" thickBot="1">
      <c r="A32" s="170"/>
      <c r="B32" s="168"/>
      <c r="C32" s="569">
        <v>8</v>
      </c>
      <c r="D32" s="439" t="s">
        <v>64</v>
      </c>
      <c r="E32" s="440"/>
      <c r="F32" s="441"/>
      <c r="G32" s="574" t="s">
        <v>187</v>
      </c>
      <c r="H32" s="575"/>
      <c r="I32" s="578"/>
      <c r="J32" s="579"/>
      <c r="K32" s="440" t="s">
        <v>112</v>
      </c>
      <c r="L32" s="580"/>
      <c r="M32" s="439" t="s">
        <v>32</v>
      </c>
      <c r="N32" s="426"/>
      <c r="O32" s="426"/>
      <c r="P32" s="415"/>
      <c r="Q32" s="579"/>
      <c r="R32" s="579"/>
      <c r="S32" s="579"/>
      <c r="T32" s="584"/>
      <c r="U32" s="440" t="s">
        <v>100</v>
      </c>
      <c r="V32" s="585"/>
      <c r="W32" s="580"/>
      <c r="X32" s="416"/>
      <c r="Y32" s="586"/>
      <c r="Z32" s="586"/>
      <c r="AA32" s="586"/>
      <c r="AB32" s="586"/>
      <c r="AC32" s="586"/>
      <c r="AD32" s="586"/>
      <c r="AE32" s="579"/>
      <c r="AF32" s="584"/>
      <c r="AG32" s="415"/>
      <c r="AH32" s="587"/>
      <c r="AI32" s="426" t="s">
        <v>26</v>
      </c>
      <c r="AJ32" s="590"/>
      <c r="AK32" s="198"/>
      <c r="AL32" s="61">
        <v>14</v>
      </c>
      <c r="AM32" s="61">
        <f t="shared" si="0"/>
        <v>0</v>
      </c>
      <c r="AN32" s="61">
        <f>+AG44</f>
        <v>0</v>
      </c>
    </row>
    <row r="33" spans="1:40" ht="20.100000000000001" customHeight="1" thickBot="1">
      <c r="A33" s="170"/>
      <c r="B33" s="168"/>
      <c r="C33" s="570"/>
      <c r="D33" s="571"/>
      <c r="E33" s="572"/>
      <c r="F33" s="573"/>
      <c r="G33" s="576"/>
      <c r="H33" s="577"/>
      <c r="I33" s="572"/>
      <c r="J33" s="572"/>
      <c r="K33" s="572"/>
      <c r="L33" s="573"/>
      <c r="M33" s="571"/>
      <c r="N33" s="572"/>
      <c r="O33" s="572"/>
      <c r="P33" s="571"/>
      <c r="Q33" s="572"/>
      <c r="R33" s="572"/>
      <c r="S33" s="572"/>
      <c r="T33" s="573"/>
      <c r="U33" s="572"/>
      <c r="V33" s="572"/>
      <c r="W33" s="573"/>
      <c r="X33" s="572"/>
      <c r="Y33" s="572"/>
      <c r="Z33" s="572"/>
      <c r="AA33" s="572"/>
      <c r="AB33" s="572"/>
      <c r="AC33" s="572"/>
      <c r="AD33" s="572"/>
      <c r="AE33" s="572"/>
      <c r="AF33" s="573"/>
      <c r="AG33" s="588"/>
      <c r="AH33" s="589"/>
      <c r="AI33" s="589"/>
      <c r="AJ33" s="590"/>
      <c r="AK33" s="198"/>
      <c r="AL33" s="61">
        <v>15</v>
      </c>
      <c r="AM33" s="61">
        <f t="shared" si="0"/>
        <v>0</v>
      </c>
      <c r="AN33" s="61">
        <f>+AG46</f>
        <v>0</v>
      </c>
    </row>
    <row r="34" spans="1:40" ht="20.100000000000001" customHeight="1" thickBot="1">
      <c r="A34" s="170"/>
      <c r="B34" s="168"/>
      <c r="C34" s="569">
        <v>9</v>
      </c>
      <c r="D34" s="439" t="s">
        <v>64</v>
      </c>
      <c r="E34" s="440"/>
      <c r="F34" s="441"/>
      <c r="G34" s="574" t="s">
        <v>187</v>
      </c>
      <c r="H34" s="575"/>
      <c r="I34" s="578"/>
      <c r="J34" s="579"/>
      <c r="K34" s="440" t="s">
        <v>112</v>
      </c>
      <c r="L34" s="580"/>
      <c r="M34" s="439" t="s">
        <v>32</v>
      </c>
      <c r="N34" s="426"/>
      <c r="O34" s="426"/>
      <c r="P34" s="415"/>
      <c r="Q34" s="579"/>
      <c r="R34" s="579"/>
      <c r="S34" s="579"/>
      <c r="T34" s="584"/>
      <c r="U34" s="440" t="s">
        <v>100</v>
      </c>
      <c r="V34" s="585"/>
      <c r="W34" s="580"/>
      <c r="X34" s="416"/>
      <c r="Y34" s="586"/>
      <c r="Z34" s="586"/>
      <c r="AA34" s="586"/>
      <c r="AB34" s="586"/>
      <c r="AC34" s="586"/>
      <c r="AD34" s="586"/>
      <c r="AE34" s="579"/>
      <c r="AF34" s="584"/>
      <c r="AG34" s="415"/>
      <c r="AH34" s="587"/>
      <c r="AI34" s="426" t="s">
        <v>26</v>
      </c>
      <c r="AJ34" s="590"/>
      <c r="AK34" s="198"/>
      <c r="AL34" s="61">
        <v>16</v>
      </c>
      <c r="AM34" s="61">
        <f t="shared" si="0"/>
        <v>0</v>
      </c>
      <c r="AN34" s="61">
        <f>+AG48</f>
        <v>0</v>
      </c>
    </row>
    <row r="35" spans="1:40" ht="20.100000000000001" customHeight="1" thickBot="1">
      <c r="A35" s="170"/>
      <c r="B35" s="168"/>
      <c r="C35" s="570"/>
      <c r="D35" s="571"/>
      <c r="E35" s="572"/>
      <c r="F35" s="573"/>
      <c r="G35" s="576"/>
      <c r="H35" s="577"/>
      <c r="I35" s="572"/>
      <c r="J35" s="572"/>
      <c r="K35" s="572"/>
      <c r="L35" s="573"/>
      <c r="M35" s="571"/>
      <c r="N35" s="572"/>
      <c r="O35" s="572"/>
      <c r="P35" s="571"/>
      <c r="Q35" s="572"/>
      <c r="R35" s="572"/>
      <c r="S35" s="572"/>
      <c r="T35" s="573"/>
      <c r="U35" s="572"/>
      <c r="V35" s="572"/>
      <c r="W35" s="573"/>
      <c r="X35" s="572"/>
      <c r="Y35" s="572"/>
      <c r="Z35" s="572"/>
      <c r="AA35" s="572"/>
      <c r="AB35" s="572"/>
      <c r="AC35" s="572"/>
      <c r="AD35" s="572"/>
      <c r="AE35" s="572"/>
      <c r="AF35" s="573"/>
      <c r="AG35" s="588"/>
      <c r="AH35" s="589"/>
      <c r="AI35" s="589"/>
      <c r="AJ35" s="590"/>
      <c r="AK35" s="198"/>
      <c r="AL35" s="61">
        <v>17</v>
      </c>
      <c r="AM35" s="61">
        <f t="shared" si="0"/>
        <v>0</v>
      </c>
      <c r="AN35" s="61">
        <f>+AG50</f>
        <v>0</v>
      </c>
    </row>
    <row r="36" spans="1:40" ht="20.100000000000001" customHeight="1" thickBot="1">
      <c r="A36" s="170"/>
      <c r="B36" s="168"/>
      <c r="C36" s="569">
        <v>10</v>
      </c>
      <c r="D36" s="439" t="s">
        <v>64</v>
      </c>
      <c r="E36" s="440"/>
      <c r="F36" s="441"/>
      <c r="G36" s="574" t="s">
        <v>187</v>
      </c>
      <c r="H36" s="575"/>
      <c r="I36" s="578"/>
      <c r="J36" s="579"/>
      <c r="K36" s="440" t="s">
        <v>112</v>
      </c>
      <c r="L36" s="580"/>
      <c r="M36" s="439" t="s">
        <v>32</v>
      </c>
      <c r="N36" s="426"/>
      <c r="O36" s="426"/>
      <c r="P36" s="415"/>
      <c r="Q36" s="579"/>
      <c r="R36" s="579"/>
      <c r="S36" s="579"/>
      <c r="T36" s="584"/>
      <c r="U36" s="440" t="s">
        <v>100</v>
      </c>
      <c r="V36" s="585"/>
      <c r="W36" s="580"/>
      <c r="X36" s="416"/>
      <c r="Y36" s="586"/>
      <c r="Z36" s="586"/>
      <c r="AA36" s="586"/>
      <c r="AB36" s="586"/>
      <c r="AC36" s="586"/>
      <c r="AD36" s="586"/>
      <c r="AE36" s="579"/>
      <c r="AF36" s="584"/>
      <c r="AG36" s="415"/>
      <c r="AH36" s="587"/>
      <c r="AI36" s="426" t="s">
        <v>26</v>
      </c>
      <c r="AJ36" s="590"/>
      <c r="AK36" s="198"/>
      <c r="AL36" s="61">
        <v>18</v>
      </c>
      <c r="AM36" s="61">
        <f t="shared" si="0"/>
        <v>0</v>
      </c>
      <c r="AN36" s="61">
        <f>+AG52</f>
        <v>0</v>
      </c>
    </row>
    <row r="37" spans="1:40" ht="20.100000000000001" customHeight="1" thickBot="1">
      <c r="A37" s="170"/>
      <c r="B37" s="168"/>
      <c r="C37" s="570"/>
      <c r="D37" s="571"/>
      <c r="E37" s="572"/>
      <c r="F37" s="573"/>
      <c r="G37" s="576"/>
      <c r="H37" s="577"/>
      <c r="I37" s="572"/>
      <c r="J37" s="572"/>
      <c r="K37" s="572"/>
      <c r="L37" s="573"/>
      <c r="M37" s="571"/>
      <c r="N37" s="572"/>
      <c r="O37" s="572"/>
      <c r="P37" s="571"/>
      <c r="Q37" s="572"/>
      <c r="R37" s="572"/>
      <c r="S37" s="572"/>
      <c r="T37" s="573"/>
      <c r="U37" s="572"/>
      <c r="V37" s="572"/>
      <c r="W37" s="573"/>
      <c r="X37" s="572"/>
      <c r="Y37" s="572"/>
      <c r="Z37" s="572"/>
      <c r="AA37" s="572"/>
      <c r="AB37" s="572"/>
      <c r="AC37" s="572"/>
      <c r="AD37" s="572"/>
      <c r="AE37" s="572"/>
      <c r="AF37" s="573"/>
      <c r="AG37" s="588"/>
      <c r="AH37" s="589"/>
      <c r="AI37" s="589"/>
      <c r="AJ37" s="590"/>
      <c r="AK37" s="198"/>
      <c r="AL37" s="61">
        <v>19</v>
      </c>
      <c r="AM37" s="61">
        <f t="shared" si="0"/>
        <v>0</v>
      </c>
      <c r="AN37" s="61">
        <f>+AG54</f>
        <v>0</v>
      </c>
    </row>
    <row r="38" spans="1:40" ht="20.100000000000001" customHeight="1" thickBot="1">
      <c r="A38" s="170"/>
      <c r="B38" s="168"/>
      <c r="C38" s="569">
        <v>11</v>
      </c>
      <c r="D38" s="439" t="s">
        <v>64</v>
      </c>
      <c r="E38" s="440"/>
      <c r="F38" s="441"/>
      <c r="G38" s="574" t="s">
        <v>187</v>
      </c>
      <c r="H38" s="575"/>
      <c r="I38" s="578"/>
      <c r="J38" s="579"/>
      <c r="K38" s="440" t="s">
        <v>112</v>
      </c>
      <c r="L38" s="580"/>
      <c r="M38" s="439" t="s">
        <v>32</v>
      </c>
      <c r="N38" s="426"/>
      <c r="O38" s="426"/>
      <c r="P38" s="415"/>
      <c r="Q38" s="579"/>
      <c r="R38" s="579"/>
      <c r="S38" s="579"/>
      <c r="T38" s="584"/>
      <c r="U38" s="440" t="s">
        <v>100</v>
      </c>
      <c r="V38" s="585"/>
      <c r="W38" s="580"/>
      <c r="X38" s="416"/>
      <c r="Y38" s="586"/>
      <c r="Z38" s="586"/>
      <c r="AA38" s="586"/>
      <c r="AB38" s="586"/>
      <c r="AC38" s="586"/>
      <c r="AD38" s="586"/>
      <c r="AE38" s="579"/>
      <c r="AF38" s="584"/>
      <c r="AG38" s="415"/>
      <c r="AH38" s="587"/>
      <c r="AI38" s="426" t="s">
        <v>26</v>
      </c>
      <c r="AJ38" s="590"/>
      <c r="AK38" s="198"/>
      <c r="AL38" s="61">
        <v>20</v>
      </c>
      <c r="AM38" s="61">
        <f t="shared" si="0"/>
        <v>0</v>
      </c>
      <c r="AN38" s="61">
        <f>+AG56</f>
        <v>0</v>
      </c>
    </row>
    <row r="39" spans="1:40" ht="20.100000000000001" customHeight="1" thickBot="1">
      <c r="A39" s="170"/>
      <c r="B39" s="168"/>
      <c r="C39" s="570"/>
      <c r="D39" s="571"/>
      <c r="E39" s="572"/>
      <c r="F39" s="573"/>
      <c r="G39" s="576"/>
      <c r="H39" s="577"/>
      <c r="I39" s="572"/>
      <c r="J39" s="572"/>
      <c r="K39" s="572"/>
      <c r="L39" s="573"/>
      <c r="M39" s="571"/>
      <c r="N39" s="572"/>
      <c r="O39" s="572"/>
      <c r="P39" s="571"/>
      <c r="Q39" s="572"/>
      <c r="R39" s="572"/>
      <c r="S39" s="572"/>
      <c r="T39" s="573"/>
      <c r="U39" s="572"/>
      <c r="V39" s="572"/>
      <c r="W39" s="573"/>
      <c r="X39" s="572"/>
      <c r="Y39" s="572"/>
      <c r="Z39" s="572"/>
      <c r="AA39" s="572"/>
      <c r="AB39" s="572"/>
      <c r="AC39" s="572"/>
      <c r="AD39" s="572"/>
      <c r="AE39" s="572"/>
      <c r="AF39" s="573"/>
      <c r="AG39" s="588"/>
      <c r="AH39" s="589"/>
      <c r="AI39" s="589"/>
      <c r="AJ39" s="590"/>
      <c r="AK39" s="198"/>
    </row>
    <row r="40" spans="1:40" ht="20.100000000000001" customHeight="1" thickBot="1">
      <c r="A40" s="170"/>
      <c r="B40" s="168"/>
      <c r="C40" s="569">
        <v>12</v>
      </c>
      <c r="D40" s="439" t="s">
        <v>64</v>
      </c>
      <c r="E40" s="440"/>
      <c r="F40" s="441"/>
      <c r="G40" s="574" t="s">
        <v>187</v>
      </c>
      <c r="H40" s="575"/>
      <c r="I40" s="578"/>
      <c r="J40" s="579"/>
      <c r="K40" s="440" t="s">
        <v>112</v>
      </c>
      <c r="L40" s="580"/>
      <c r="M40" s="439" t="s">
        <v>32</v>
      </c>
      <c r="N40" s="426"/>
      <c r="O40" s="426"/>
      <c r="P40" s="415"/>
      <c r="Q40" s="579"/>
      <c r="R40" s="579"/>
      <c r="S40" s="579"/>
      <c r="T40" s="584"/>
      <c r="U40" s="440" t="s">
        <v>100</v>
      </c>
      <c r="V40" s="585"/>
      <c r="W40" s="580"/>
      <c r="X40" s="416"/>
      <c r="Y40" s="586"/>
      <c r="Z40" s="586"/>
      <c r="AA40" s="586"/>
      <c r="AB40" s="586"/>
      <c r="AC40" s="586"/>
      <c r="AD40" s="586"/>
      <c r="AE40" s="579"/>
      <c r="AF40" s="584"/>
      <c r="AG40" s="415"/>
      <c r="AH40" s="587"/>
      <c r="AI40" s="426" t="s">
        <v>26</v>
      </c>
      <c r="AJ40" s="590"/>
      <c r="AK40" s="198"/>
    </row>
    <row r="41" spans="1:40" ht="20.100000000000001" customHeight="1" thickBot="1">
      <c r="A41" s="170"/>
      <c r="B41" s="168"/>
      <c r="C41" s="570"/>
      <c r="D41" s="571"/>
      <c r="E41" s="572"/>
      <c r="F41" s="573"/>
      <c r="G41" s="576"/>
      <c r="H41" s="577"/>
      <c r="I41" s="572"/>
      <c r="J41" s="572"/>
      <c r="K41" s="572"/>
      <c r="L41" s="573"/>
      <c r="M41" s="571"/>
      <c r="N41" s="572"/>
      <c r="O41" s="572"/>
      <c r="P41" s="571"/>
      <c r="Q41" s="572"/>
      <c r="R41" s="572"/>
      <c r="S41" s="572"/>
      <c r="T41" s="573"/>
      <c r="U41" s="572"/>
      <c r="V41" s="572"/>
      <c r="W41" s="573"/>
      <c r="X41" s="572"/>
      <c r="Y41" s="572"/>
      <c r="Z41" s="572"/>
      <c r="AA41" s="572"/>
      <c r="AB41" s="572"/>
      <c r="AC41" s="572"/>
      <c r="AD41" s="572"/>
      <c r="AE41" s="572"/>
      <c r="AF41" s="573"/>
      <c r="AG41" s="588"/>
      <c r="AH41" s="589"/>
      <c r="AI41" s="589"/>
      <c r="AJ41" s="590"/>
      <c r="AK41" s="198"/>
    </row>
    <row r="42" spans="1:40" ht="20.100000000000001" customHeight="1" thickBot="1">
      <c r="A42" s="170"/>
      <c r="B42" s="168"/>
      <c r="C42" s="569">
        <v>13</v>
      </c>
      <c r="D42" s="439" t="s">
        <v>64</v>
      </c>
      <c r="E42" s="440"/>
      <c r="F42" s="441"/>
      <c r="G42" s="574" t="s">
        <v>187</v>
      </c>
      <c r="H42" s="575"/>
      <c r="I42" s="578"/>
      <c r="J42" s="579"/>
      <c r="K42" s="440" t="s">
        <v>112</v>
      </c>
      <c r="L42" s="580"/>
      <c r="M42" s="439" t="s">
        <v>32</v>
      </c>
      <c r="N42" s="426"/>
      <c r="O42" s="426"/>
      <c r="P42" s="415"/>
      <c r="Q42" s="579"/>
      <c r="R42" s="579"/>
      <c r="S42" s="579"/>
      <c r="T42" s="584"/>
      <c r="U42" s="440" t="s">
        <v>100</v>
      </c>
      <c r="V42" s="585"/>
      <c r="W42" s="580"/>
      <c r="X42" s="416"/>
      <c r="Y42" s="586"/>
      <c r="Z42" s="586"/>
      <c r="AA42" s="586"/>
      <c r="AB42" s="586"/>
      <c r="AC42" s="586"/>
      <c r="AD42" s="586"/>
      <c r="AE42" s="579"/>
      <c r="AF42" s="584"/>
      <c r="AG42" s="415"/>
      <c r="AH42" s="587"/>
      <c r="AI42" s="426" t="s">
        <v>26</v>
      </c>
      <c r="AJ42" s="590"/>
      <c r="AK42" s="198"/>
    </row>
    <row r="43" spans="1:40" ht="20.100000000000001" customHeight="1" thickBot="1">
      <c r="A43" s="170"/>
      <c r="B43" s="168"/>
      <c r="C43" s="570"/>
      <c r="D43" s="571"/>
      <c r="E43" s="572"/>
      <c r="F43" s="573"/>
      <c r="G43" s="576"/>
      <c r="H43" s="577"/>
      <c r="I43" s="572"/>
      <c r="J43" s="572"/>
      <c r="K43" s="572"/>
      <c r="L43" s="573"/>
      <c r="M43" s="571"/>
      <c r="N43" s="572"/>
      <c r="O43" s="572"/>
      <c r="P43" s="571"/>
      <c r="Q43" s="572"/>
      <c r="R43" s="572"/>
      <c r="S43" s="572"/>
      <c r="T43" s="573"/>
      <c r="U43" s="572"/>
      <c r="V43" s="572"/>
      <c r="W43" s="573"/>
      <c r="X43" s="572"/>
      <c r="Y43" s="572"/>
      <c r="Z43" s="572"/>
      <c r="AA43" s="572"/>
      <c r="AB43" s="572"/>
      <c r="AC43" s="572"/>
      <c r="AD43" s="572"/>
      <c r="AE43" s="572"/>
      <c r="AF43" s="573"/>
      <c r="AG43" s="588"/>
      <c r="AH43" s="589"/>
      <c r="AI43" s="589"/>
      <c r="AJ43" s="590"/>
      <c r="AK43" s="198"/>
    </row>
    <row r="44" spans="1:40" ht="20.100000000000001" customHeight="1" thickBot="1">
      <c r="A44" s="170"/>
      <c r="B44" s="168"/>
      <c r="C44" s="569">
        <v>14</v>
      </c>
      <c r="D44" s="439" t="s">
        <v>64</v>
      </c>
      <c r="E44" s="440"/>
      <c r="F44" s="441"/>
      <c r="G44" s="574" t="s">
        <v>187</v>
      </c>
      <c r="H44" s="575"/>
      <c r="I44" s="578"/>
      <c r="J44" s="579"/>
      <c r="K44" s="440" t="s">
        <v>112</v>
      </c>
      <c r="L44" s="580"/>
      <c r="M44" s="439" t="s">
        <v>32</v>
      </c>
      <c r="N44" s="426"/>
      <c r="O44" s="426"/>
      <c r="P44" s="415"/>
      <c r="Q44" s="579"/>
      <c r="R44" s="579"/>
      <c r="S44" s="579"/>
      <c r="T44" s="584"/>
      <c r="U44" s="440" t="s">
        <v>100</v>
      </c>
      <c r="V44" s="585"/>
      <c r="W44" s="580"/>
      <c r="X44" s="416"/>
      <c r="Y44" s="586"/>
      <c r="Z44" s="586"/>
      <c r="AA44" s="586"/>
      <c r="AB44" s="586"/>
      <c r="AC44" s="586"/>
      <c r="AD44" s="586"/>
      <c r="AE44" s="579"/>
      <c r="AF44" s="584"/>
      <c r="AG44" s="415"/>
      <c r="AH44" s="587"/>
      <c r="AI44" s="426" t="s">
        <v>26</v>
      </c>
      <c r="AJ44" s="590"/>
      <c r="AK44" s="198"/>
    </row>
    <row r="45" spans="1:40" ht="20.100000000000001" customHeight="1" thickBot="1">
      <c r="A45" s="170"/>
      <c r="B45" s="168"/>
      <c r="C45" s="570"/>
      <c r="D45" s="571"/>
      <c r="E45" s="572"/>
      <c r="F45" s="573"/>
      <c r="G45" s="576"/>
      <c r="H45" s="577"/>
      <c r="I45" s="572"/>
      <c r="J45" s="572"/>
      <c r="K45" s="572"/>
      <c r="L45" s="573"/>
      <c r="M45" s="571"/>
      <c r="N45" s="572"/>
      <c r="O45" s="572"/>
      <c r="P45" s="571"/>
      <c r="Q45" s="572"/>
      <c r="R45" s="572"/>
      <c r="S45" s="572"/>
      <c r="T45" s="573"/>
      <c r="U45" s="572"/>
      <c r="V45" s="572"/>
      <c r="W45" s="573"/>
      <c r="X45" s="572"/>
      <c r="Y45" s="572"/>
      <c r="Z45" s="572"/>
      <c r="AA45" s="572"/>
      <c r="AB45" s="572"/>
      <c r="AC45" s="572"/>
      <c r="AD45" s="572"/>
      <c r="AE45" s="572"/>
      <c r="AF45" s="573"/>
      <c r="AG45" s="588"/>
      <c r="AH45" s="589"/>
      <c r="AI45" s="589"/>
      <c r="AJ45" s="590"/>
      <c r="AK45" s="198"/>
    </row>
    <row r="46" spans="1:40" ht="20.100000000000001" customHeight="1" thickBot="1">
      <c r="A46" s="170"/>
      <c r="B46" s="168"/>
      <c r="C46" s="569">
        <v>15</v>
      </c>
      <c r="D46" s="439" t="s">
        <v>64</v>
      </c>
      <c r="E46" s="440"/>
      <c r="F46" s="441"/>
      <c r="G46" s="574" t="s">
        <v>187</v>
      </c>
      <c r="H46" s="575"/>
      <c r="I46" s="578"/>
      <c r="J46" s="579"/>
      <c r="K46" s="440" t="s">
        <v>112</v>
      </c>
      <c r="L46" s="580"/>
      <c r="M46" s="439" t="s">
        <v>32</v>
      </c>
      <c r="N46" s="426"/>
      <c r="O46" s="426"/>
      <c r="P46" s="415"/>
      <c r="Q46" s="579"/>
      <c r="R46" s="579"/>
      <c r="S46" s="579"/>
      <c r="T46" s="584"/>
      <c r="U46" s="440" t="s">
        <v>100</v>
      </c>
      <c r="V46" s="585"/>
      <c r="W46" s="580"/>
      <c r="X46" s="416"/>
      <c r="Y46" s="586"/>
      <c r="Z46" s="586"/>
      <c r="AA46" s="586"/>
      <c r="AB46" s="586"/>
      <c r="AC46" s="586"/>
      <c r="AD46" s="586"/>
      <c r="AE46" s="579"/>
      <c r="AF46" s="584"/>
      <c r="AG46" s="415"/>
      <c r="AH46" s="587"/>
      <c r="AI46" s="426" t="s">
        <v>26</v>
      </c>
      <c r="AJ46" s="590"/>
      <c r="AK46" s="198"/>
    </row>
    <row r="47" spans="1:40" ht="20.100000000000001" customHeight="1" thickBot="1">
      <c r="C47" s="570"/>
      <c r="D47" s="571"/>
      <c r="E47" s="572"/>
      <c r="F47" s="573"/>
      <c r="G47" s="576"/>
      <c r="H47" s="577"/>
      <c r="I47" s="572"/>
      <c r="J47" s="572"/>
      <c r="K47" s="572"/>
      <c r="L47" s="573"/>
      <c r="M47" s="571"/>
      <c r="N47" s="572"/>
      <c r="O47" s="572"/>
      <c r="P47" s="571"/>
      <c r="Q47" s="572"/>
      <c r="R47" s="572"/>
      <c r="S47" s="572"/>
      <c r="T47" s="573"/>
      <c r="U47" s="572"/>
      <c r="V47" s="572"/>
      <c r="W47" s="573"/>
      <c r="X47" s="572"/>
      <c r="Y47" s="572"/>
      <c r="Z47" s="572"/>
      <c r="AA47" s="572"/>
      <c r="AB47" s="572"/>
      <c r="AC47" s="572"/>
      <c r="AD47" s="572"/>
      <c r="AE47" s="572"/>
      <c r="AF47" s="573"/>
      <c r="AG47" s="588"/>
      <c r="AH47" s="589"/>
      <c r="AI47" s="589"/>
      <c r="AJ47" s="590"/>
      <c r="AK47" s="198"/>
    </row>
    <row r="48" spans="1:40" ht="20.100000000000001" customHeight="1" thickBot="1">
      <c r="A48" s="170"/>
      <c r="B48" s="168"/>
      <c r="C48" s="569">
        <v>16</v>
      </c>
      <c r="D48" s="439" t="s">
        <v>64</v>
      </c>
      <c r="E48" s="440"/>
      <c r="F48" s="441"/>
      <c r="G48" s="574" t="s">
        <v>187</v>
      </c>
      <c r="H48" s="575"/>
      <c r="I48" s="578"/>
      <c r="J48" s="579"/>
      <c r="K48" s="440" t="s">
        <v>112</v>
      </c>
      <c r="L48" s="580"/>
      <c r="M48" s="439" t="s">
        <v>32</v>
      </c>
      <c r="N48" s="426"/>
      <c r="O48" s="426"/>
      <c r="P48" s="415"/>
      <c r="Q48" s="579"/>
      <c r="R48" s="579"/>
      <c r="S48" s="579"/>
      <c r="T48" s="584"/>
      <c r="U48" s="440" t="s">
        <v>100</v>
      </c>
      <c r="V48" s="585"/>
      <c r="W48" s="580"/>
      <c r="X48" s="416"/>
      <c r="Y48" s="586"/>
      <c r="Z48" s="586"/>
      <c r="AA48" s="586"/>
      <c r="AB48" s="586"/>
      <c r="AC48" s="586"/>
      <c r="AD48" s="586"/>
      <c r="AE48" s="579"/>
      <c r="AF48" s="584"/>
      <c r="AG48" s="415"/>
      <c r="AH48" s="587"/>
      <c r="AI48" s="426" t="s">
        <v>26</v>
      </c>
      <c r="AJ48" s="590"/>
      <c r="AK48" s="198"/>
    </row>
    <row r="49" spans="1:37" ht="20.100000000000001" customHeight="1" thickBot="1">
      <c r="A49" s="170"/>
      <c r="B49" s="168"/>
      <c r="C49" s="570"/>
      <c r="D49" s="571"/>
      <c r="E49" s="572"/>
      <c r="F49" s="573"/>
      <c r="G49" s="576"/>
      <c r="H49" s="577"/>
      <c r="I49" s="572"/>
      <c r="J49" s="572"/>
      <c r="K49" s="572"/>
      <c r="L49" s="573"/>
      <c r="M49" s="571"/>
      <c r="N49" s="572"/>
      <c r="O49" s="572"/>
      <c r="P49" s="571"/>
      <c r="Q49" s="572"/>
      <c r="R49" s="572"/>
      <c r="S49" s="572"/>
      <c r="T49" s="573"/>
      <c r="U49" s="572"/>
      <c r="V49" s="572"/>
      <c r="W49" s="573"/>
      <c r="X49" s="572"/>
      <c r="Y49" s="572"/>
      <c r="Z49" s="572"/>
      <c r="AA49" s="572"/>
      <c r="AB49" s="572"/>
      <c r="AC49" s="572"/>
      <c r="AD49" s="572"/>
      <c r="AE49" s="572"/>
      <c r="AF49" s="573"/>
      <c r="AG49" s="588"/>
      <c r="AH49" s="589"/>
      <c r="AI49" s="589"/>
      <c r="AJ49" s="590"/>
      <c r="AK49" s="198"/>
    </row>
    <row r="50" spans="1:37" ht="20.100000000000001" customHeight="1" thickBot="1">
      <c r="A50" s="170"/>
      <c r="B50" s="168"/>
      <c r="C50" s="569">
        <v>17</v>
      </c>
      <c r="D50" s="439" t="s">
        <v>64</v>
      </c>
      <c r="E50" s="440"/>
      <c r="F50" s="441"/>
      <c r="G50" s="574" t="s">
        <v>187</v>
      </c>
      <c r="H50" s="575"/>
      <c r="I50" s="578"/>
      <c r="J50" s="579"/>
      <c r="K50" s="440" t="s">
        <v>112</v>
      </c>
      <c r="L50" s="580"/>
      <c r="M50" s="439" t="s">
        <v>32</v>
      </c>
      <c r="N50" s="426"/>
      <c r="O50" s="426"/>
      <c r="P50" s="415"/>
      <c r="Q50" s="579"/>
      <c r="R50" s="579"/>
      <c r="S50" s="579"/>
      <c r="T50" s="584"/>
      <c r="U50" s="440" t="s">
        <v>100</v>
      </c>
      <c r="V50" s="585"/>
      <c r="W50" s="580"/>
      <c r="X50" s="416"/>
      <c r="Y50" s="586"/>
      <c r="Z50" s="586"/>
      <c r="AA50" s="586"/>
      <c r="AB50" s="586"/>
      <c r="AC50" s="586"/>
      <c r="AD50" s="586"/>
      <c r="AE50" s="579"/>
      <c r="AF50" s="584"/>
      <c r="AG50" s="415"/>
      <c r="AH50" s="587"/>
      <c r="AI50" s="426" t="s">
        <v>26</v>
      </c>
      <c r="AJ50" s="590"/>
      <c r="AK50" s="198"/>
    </row>
    <row r="51" spans="1:37" ht="20.100000000000001" customHeight="1" thickBot="1">
      <c r="A51" s="170"/>
      <c r="B51" s="168"/>
      <c r="C51" s="570"/>
      <c r="D51" s="571"/>
      <c r="E51" s="572"/>
      <c r="F51" s="573"/>
      <c r="G51" s="576"/>
      <c r="H51" s="577"/>
      <c r="I51" s="572"/>
      <c r="J51" s="572"/>
      <c r="K51" s="572"/>
      <c r="L51" s="573"/>
      <c r="M51" s="571"/>
      <c r="N51" s="572"/>
      <c r="O51" s="572"/>
      <c r="P51" s="571"/>
      <c r="Q51" s="572"/>
      <c r="R51" s="572"/>
      <c r="S51" s="572"/>
      <c r="T51" s="573"/>
      <c r="U51" s="572"/>
      <c r="V51" s="572"/>
      <c r="W51" s="573"/>
      <c r="X51" s="572"/>
      <c r="Y51" s="572"/>
      <c r="Z51" s="572"/>
      <c r="AA51" s="572"/>
      <c r="AB51" s="572"/>
      <c r="AC51" s="572"/>
      <c r="AD51" s="572"/>
      <c r="AE51" s="572"/>
      <c r="AF51" s="573"/>
      <c r="AG51" s="588"/>
      <c r="AH51" s="589"/>
      <c r="AI51" s="589"/>
      <c r="AJ51" s="590"/>
      <c r="AK51" s="198"/>
    </row>
    <row r="52" spans="1:37" ht="20.100000000000001" customHeight="1" thickBot="1">
      <c r="A52" s="170"/>
      <c r="B52" s="168"/>
      <c r="C52" s="569">
        <v>18</v>
      </c>
      <c r="D52" s="439" t="s">
        <v>64</v>
      </c>
      <c r="E52" s="440"/>
      <c r="F52" s="441"/>
      <c r="G52" s="574" t="s">
        <v>187</v>
      </c>
      <c r="H52" s="575"/>
      <c r="I52" s="578"/>
      <c r="J52" s="579"/>
      <c r="K52" s="440" t="s">
        <v>112</v>
      </c>
      <c r="L52" s="580"/>
      <c r="M52" s="439" t="s">
        <v>32</v>
      </c>
      <c r="N52" s="426"/>
      <c r="O52" s="426"/>
      <c r="P52" s="415"/>
      <c r="Q52" s="579"/>
      <c r="R52" s="579"/>
      <c r="S52" s="579"/>
      <c r="T52" s="584"/>
      <c r="U52" s="440" t="s">
        <v>100</v>
      </c>
      <c r="V52" s="585"/>
      <c r="W52" s="580"/>
      <c r="X52" s="416"/>
      <c r="Y52" s="586"/>
      <c r="Z52" s="586"/>
      <c r="AA52" s="586"/>
      <c r="AB52" s="586"/>
      <c r="AC52" s="586"/>
      <c r="AD52" s="586"/>
      <c r="AE52" s="579"/>
      <c r="AF52" s="584"/>
      <c r="AG52" s="415"/>
      <c r="AH52" s="587"/>
      <c r="AI52" s="426" t="s">
        <v>26</v>
      </c>
      <c r="AJ52" s="590"/>
      <c r="AK52" s="198"/>
    </row>
    <row r="53" spans="1:37" ht="20.100000000000001" customHeight="1" thickBot="1">
      <c r="A53" s="170"/>
      <c r="B53" s="168"/>
      <c r="C53" s="570"/>
      <c r="D53" s="571"/>
      <c r="E53" s="572"/>
      <c r="F53" s="573"/>
      <c r="G53" s="576"/>
      <c r="H53" s="577"/>
      <c r="I53" s="572"/>
      <c r="J53" s="572"/>
      <c r="K53" s="572"/>
      <c r="L53" s="573"/>
      <c r="M53" s="571"/>
      <c r="N53" s="572"/>
      <c r="O53" s="572"/>
      <c r="P53" s="571"/>
      <c r="Q53" s="572"/>
      <c r="R53" s="572"/>
      <c r="S53" s="572"/>
      <c r="T53" s="573"/>
      <c r="U53" s="572"/>
      <c r="V53" s="572"/>
      <c r="W53" s="573"/>
      <c r="X53" s="572"/>
      <c r="Y53" s="572"/>
      <c r="Z53" s="572"/>
      <c r="AA53" s="572"/>
      <c r="AB53" s="572"/>
      <c r="AC53" s="572"/>
      <c r="AD53" s="572"/>
      <c r="AE53" s="572"/>
      <c r="AF53" s="573"/>
      <c r="AG53" s="588"/>
      <c r="AH53" s="589"/>
      <c r="AI53" s="589"/>
      <c r="AJ53" s="590"/>
      <c r="AK53" s="198"/>
    </row>
    <row r="54" spans="1:37" ht="20.100000000000001" customHeight="1" thickBot="1">
      <c r="A54" s="170"/>
      <c r="B54" s="168"/>
      <c r="C54" s="569">
        <v>19</v>
      </c>
      <c r="D54" s="439" t="s">
        <v>64</v>
      </c>
      <c r="E54" s="440"/>
      <c r="F54" s="441"/>
      <c r="G54" s="574" t="s">
        <v>187</v>
      </c>
      <c r="H54" s="575"/>
      <c r="I54" s="578"/>
      <c r="J54" s="579"/>
      <c r="K54" s="440" t="s">
        <v>112</v>
      </c>
      <c r="L54" s="580"/>
      <c r="M54" s="439" t="s">
        <v>32</v>
      </c>
      <c r="N54" s="426"/>
      <c r="O54" s="426"/>
      <c r="P54" s="415"/>
      <c r="Q54" s="579"/>
      <c r="R54" s="579"/>
      <c r="S54" s="579"/>
      <c r="T54" s="584"/>
      <c r="U54" s="440" t="s">
        <v>100</v>
      </c>
      <c r="V54" s="585"/>
      <c r="W54" s="580"/>
      <c r="X54" s="416"/>
      <c r="Y54" s="586"/>
      <c r="Z54" s="586"/>
      <c r="AA54" s="586"/>
      <c r="AB54" s="586"/>
      <c r="AC54" s="586"/>
      <c r="AD54" s="586"/>
      <c r="AE54" s="579"/>
      <c r="AF54" s="584"/>
      <c r="AG54" s="415"/>
      <c r="AH54" s="587"/>
      <c r="AI54" s="426" t="s">
        <v>26</v>
      </c>
      <c r="AJ54" s="590"/>
      <c r="AK54" s="198"/>
    </row>
    <row r="55" spans="1:37" ht="20.100000000000001" customHeight="1" thickBot="1">
      <c r="A55" s="170"/>
      <c r="B55" s="168"/>
      <c r="C55" s="570"/>
      <c r="D55" s="571"/>
      <c r="E55" s="572"/>
      <c r="F55" s="573"/>
      <c r="G55" s="576"/>
      <c r="H55" s="577"/>
      <c r="I55" s="572"/>
      <c r="J55" s="572"/>
      <c r="K55" s="572"/>
      <c r="L55" s="573"/>
      <c r="M55" s="571"/>
      <c r="N55" s="572"/>
      <c r="O55" s="572"/>
      <c r="P55" s="571"/>
      <c r="Q55" s="572"/>
      <c r="R55" s="572"/>
      <c r="S55" s="572"/>
      <c r="T55" s="573"/>
      <c r="U55" s="572"/>
      <c r="V55" s="572"/>
      <c r="W55" s="573"/>
      <c r="X55" s="572"/>
      <c r="Y55" s="572"/>
      <c r="Z55" s="572"/>
      <c r="AA55" s="572"/>
      <c r="AB55" s="572"/>
      <c r="AC55" s="572"/>
      <c r="AD55" s="572"/>
      <c r="AE55" s="572"/>
      <c r="AF55" s="573"/>
      <c r="AG55" s="588"/>
      <c r="AH55" s="589"/>
      <c r="AI55" s="589"/>
      <c r="AJ55" s="590"/>
      <c r="AK55" s="198"/>
    </row>
    <row r="56" spans="1:37" ht="20.100000000000001" customHeight="1" thickBot="1">
      <c r="A56" s="170"/>
      <c r="B56" s="168"/>
      <c r="C56" s="569">
        <v>20</v>
      </c>
      <c r="D56" s="439" t="s">
        <v>64</v>
      </c>
      <c r="E56" s="440"/>
      <c r="F56" s="441"/>
      <c r="G56" s="574" t="s">
        <v>187</v>
      </c>
      <c r="H56" s="575"/>
      <c r="I56" s="578"/>
      <c r="J56" s="579"/>
      <c r="K56" s="440" t="s">
        <v>112</v>
      </c>
      <c r="L56" s="580"/>
      <c r="M56" s="439" t="s">
        <v>32</v>
      </c>
      <c r="N56" s="426"/>
      <c r="O56" s="426"/>
      <c r="P56" s="415"/>
      <c r="Q56" s="579"/>
      <c r="R56" s="579"/>
      <c r="S56" s="579"/>
      <c r="T56" s="584"/>
      <c r="U56" s="440" t="s">
        <v>100</v>
      </c>
      <c r="V56" s="585"/>
      <c r="W56" s="580"/>
      <c r="X56" s="416"/>
      <c r="Y56" s="586"/>
      <c r="Z56" s="586"/>
      <c r="AA56" s="586"/>
      <c r="AB56" s="586"/>
      <c r="AC56" s="586"/>
      <c r="AD56" s="586"/>
      <c r="AE56" s="579"/>
      <c r="AF56" s="584"/>
      <c r="AG56" s="415"/>
      <c r="AH56" s="587"/>
      <c r="AI56" s="426" t="s">
        <v>26</v>
      </c>
      <c r="AJ56" s="590"/>
      <c r="AK56" s="198"/>
    </row>
    <row r="57" spans="1:37" ht="20.100000000000001" customHeight="1" thickBot="1">
      <c r="A57" s="170"/>
      <c r="B57" s="168"/>
      <c r="C57" s="595"/>
      <c r="D57" s="571"/>
      <c r="E57" s="572"/>
      <c r="F57" s="573"/>
      <c r="G57" s="576"/>
      <c r="H57" s="577"/>
      <c r="I57" s="572"/>
      <c r="J57" s="572"/>
      <c r="K57" s="572"/>
      <c r="L57" s="573"/>
      <c r="M57" s="571"/>
      <c r="N57" s="572"/>
      <c r="O57" s="572"/>
      <c r="P57" s="571"/>
      <c r="Q57" s="572"/>
      <c r="R57" s="572"/>
      <c r="S57" s="572"/>
      <c r="T57" s="573"/>
      <c r="U57" s="572"/>
      <c r="V57" s="572"/>
      <c r="W57" s="573"/>
      <c r="X57" s="572"/>
      <c r="Y57" s="572"/>
      <c r="Z57" s="572"/>
      <c r="AA57" s="572"/>
      <c r="AB57" s="572"/>
      <c r="AC57" s="572"/>
      <c r="AD57" s="572"/>
      <c r="AE57" s="572"/>
      <c r="AF57" s="573"/>
      <c r="AG57" s="593"/>
      <c r="AH57" s="594"/>
      <c r="AI57" s="594"/>
      <c r="AJ57" s="590"/>
      <c r="AK57" s="198"/>
    </row>
    <row r="58" spans="1:37" ht="25.2" customHeight="1">
      <c r="A58" s="170"/>
      <c r="B58" s="168"/>
      <c r="C58" s="228"/>
      <c r="D58" s="248"/>
      <c r="E58" s="249"/>
      <c r="F58" s="250"/>
      <c r="G58" s="251"/>
      <c r="H58" s="252"/>
      <c r="I58" s="252"/>
      <c r="J58" s="252"/>
      <c r="K58" s="252"/>
      <c r="L58" s="252"/>
      <c r="M58" s="252"/>
      <c r="N58" s="252"/>
      <c r="O58" s="252"/>
      <c r="P58" s="252"/>
      <c r="Q58" s="252"/>
      <c r="R58" s="252"/>
      <c r="S58" s="252"/>
      <c r="T58" s="252"/>
      <c r="U58" s="252"/>
      <c r="V58" s="252"/>
      <c r="W58" s="252"/>
      <c r="X58" s="252"/>
      <c r="Y58" s="252"/>
      <c r="Z58" s="252"/>
      <c r="AA58" s="252"/>
      <c r="AB58" s="252"/>
      <c r="AC58" s="252"/>
      <c r="AD58" s="253"/>
      <c r="AE58" s="228"/>
      <c r="AF58" s="252"/>
      <c r="AG58" s="228"/>
      <c r="AH58" s="253"/>
      <c r="AI58" s="228"/>
      <c r="AJ58" s="172"/>
    </row>
    <row r="59" spans="1:37">
      <c r="C59" s="228"/>
      <c r="D59" s="228"/>
      <c r="E59" s="228"/>
      <c r="F59" s="228"/>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row>
    <row r="60" spans="1:37">
      <c r="C60" s="228"/>
      <c r="D60" s="228"/>
      <c r="E60" s="228"/>
      <c r="F60" s="228"/>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28"/>
      <c r="AF60" s="228"/>
      <c r="AG60" s="228"/>
      <c r="AH60" s="228"/>
      <c r="AI60" s="228"/>
    </row>
    <row r="61" spans="1:37">
      <c r="C61" s="228"/>
      <c r="D61" s="228"/>
      <c r="E61" s="228"/>
      <c r="F61" s="228"/>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row>
    <row r="62" spans="1:37">
      <c r="C62" s="228"/>
      <c r="D62" s="228"/>
      <c r="E62" s="228"/>
      <c r="F62" s="228"/>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row>
    <row r="63" spans="1:37">
      <c r="C63" s="228"/>
      <c r="D63" s="228"/>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row>
    <row r="64" spans="1:37">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row>
    <row r="65" spans="3:35">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row>
    <row r="66" spans="3:35">
      <c r="C66" s="228"/>
      <c r="D66" s="228"/>
      <c r="E66" s="228"/>
      <c r="F66" s="228"/>
      <c r="G66" s="228"/>
      <c r="H66" s="228"/>
      <c r="I66" s="228"/>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8"/>
      <c r="AG66" s="228"/>
      <c r="AH66" s="228"/>
      <c r="AI66" s="228"/>
    </row>
    <row r="67" spans="3:35">
      <c r="C67" s="228"/>
      <c r="D67" s="228"/>
      <c r="E67" s="228"/>
      <c r="F67" s="228"/>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row>
    <row r="68" spans="3:35">
      <c r="C68" s="228"/>
      <c r="D68" s="228"/>
      <c r="E68" s="228"/>
      <c r="F68" s="228"/>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row>
    <row r="69" spans="3:35">
      <c r="C69" s="228"/>
      <c r="D69" s="228"/>
      <c r="E69" s="228"/>
      <c r="F69" s="228"/>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row>
    <row r="70" spans="3:35">
      <c r="C70" s="228"/>
      <c r="D70" s="228"/>
      <c r="E70" s="228"/>
      <c r="F70" s="228"/>
      <c r="G70" s="228"/>
      <c r="H70" s="228"/>
      <c r="I70" s="228"/>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row>
    <row r="71" spans="3:35">
      <c r="C71" s="228"/>
      <c r="D71" s="228"/>
      <c r="E71" s="228"/>
      <c r="F71" s="228"/>
      <c r="G71" s="228"/>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c r="AH71" s="228"/>
      <c r="AI71" s="228"/>
    </row>
    <row r="72" spans="3:35">
      <c r="C72" s="228"/>
      <c r="D72" s="228"/>
      <c r="E72" s="228"/>
      <c r="F72" s="228"/>
      <c r="G72" s="228"/>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c r="AH72" s="228"/>
      <c r="AI72" s="228"/>
    </row>
    <row r="73" spans="3:35">
      <c r="C73" s="228"/>
      <c r="D73" s="228"/>
      <c r="E73" s="228"/>
      <c r="F73" s="228"/>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row>
    <row r="74" spans="3:35">
      <c r="C74" s="228"/>
      <c r="D74" s="228"/>
      <c r="E74" s="228"/>
      <c r="F74" s="228"/>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row>
    <row r="75" spans="3:35">
      <c r="C75" s="228"/>
      <c r="D75" s="228"/>
      <c r="E75" s="228"/>
      <c r="F75" s="228"/>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row>
    <row r="76" spans="3:35">
      <c r="C76" s="228"/>
      <c r="D76" s="228"/>
      <c r="E76" s="228"/>
      <c r="F76" s="228"/>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c r="AH76" s="228"/>
      <c r="AI76" s="228"/>
    </row>
    <row r="77" spans="3:35">
      <c r="C77" s="228"/>
      <c r="D77" s="228"/>
      <c r="E77" s="228"/>
      <c r="F77" s="228"/>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row>
    <row r="78" spans="3:35">
      <c r="C78" s="228"/>
      <c r="D78" s="228"/>
      <c r="E78" s="228"/>
      <c r="F78" s="228"/>
      <c r="G78" s="228"/>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c r="AH78" s="228"/>
      <c r="AI78" s="228"/>
    </row>
    <row r="79" spans="3:35">
      <c r="C79" s="228"/>
      <c r="D79" s="228"/>
      <c r="E79" s="228"/>
      <c r="F79" s="228"/>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c r="AH79" s="228"/>
      <c r="AI79" s="228"/>
    </row>
    <row r="80" spans="3:35">
      <c r="C80" s="228"/>
      <c r="D80" s="228"/>
      <c r="E80" s="228"/>
      <c r="F80" s="228"/>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row>
    <row r="81" spans="3:35">
      <c r="C81" s="228"/>
      <c r="D81" s="228"/>
      <c r="E81" s="228"/>
      <c r="F81" s="228"/>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row>
    <row r="82" spans="3:35">
      <c r="C82" s="228"/>
      <c r="D82" s="228"/>
      <c r="E82" s="228"/>
      <c r="F82" s="228"/>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row>
    <row r="83" spans="3:35">
      <c r="C83" s="228"/>
      <c r="D83" s="228"/>
      <c r="E83" s="228"/>
      <c r="F83" s="228"/>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row>
    <row r="84" spans="3:35">
      <c r="C84" s="228"/>
      <c r="D84" s="228"/>
      <c r="E84" s="228"/>
      <c r="F84" s="228"/>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row>
    <row r="85" spans="3:35">
      <c r="C85" s="228"/>
      <c r="D85" s="228"/>
      <c r="E85" s="228"/>
      <c r="F85" s="228"/>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row>
    <row r="86" spans="3:35">
      <c r="C86" s="228"/>
      <c r="D86" s="228"/>
      <c r="E86" s="228"/>
      <c r="F86" s="228"/>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row>
    <row r="87" spans="3:35">
      <c r="C87" s="228"/>
      <c r="D87" s="228"/>
      <c r="E87" s="228"/>
      <c r="F87" s="228"/>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row>
    <row r="88" spans="3:35">
      <c r="C88" s="228"/>
      <c r="D88" s="228"/>
      <c r="E88" s="228"/>
      <c r="F88" s="228"/>
      <c r="G88" s="228"/>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row>
    <row r="89" spans="3:35">
      <c r="C89" s="228"/>
      <c r="D89" s="228"/>
      <c r="E89" s="228"/>
      <c r="F89" s="228"/>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row>
    <row r="90" spans="3:35">
      <c r="C90" s="228"/>
      <c r="D90" s="228"/>
      <c r="E90" s="228"/>
      <c r="F90" s="228"/>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row>
    <row r="91" spans="3:35">
      <c r="C91" s="228"/>
      <c r="D91" s="228"/>
      <c r="E91" s="228"/>
      <c r="F91" s="228"/>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c r="AI91" s="228"/>
    </row>
    <row r="92" spans="3:35">
      <c r="C92" s="228"/>
      <c r="D92" s="228"/>
      <c r="E92" s="228"/>
      <c r="F92" s="228"/>
      <c r="G92" s="228"/>
      <c r="H92" s="228"/>
      <c r="I92" s="228"/>
      <c r="J92" s="228"/>
      <c r="K92" s="228"/>
      <c r="L92" s="228"/>
      <c r="M92" s="228"/>
      <c r="N92" s="228"/>
      <c r="O92" s="228"/>
      <c r="P92" s="228"/>
      <c r="Q92" s="228"/>
      <c r="R92" s="228"/>
      <c r="S92" s="228"/>
      <c r="T92" s="228"/>
      <c r="U92" s="228"/>
      <c r="V92" s="228"/>
      <c r="W92" s="228"/>
      <c r="X92" s="228"/>
      <c r="Y92" s="228"/>
      <c r="Z92" s="228"/>
      <c r="AA92" s="228"/>
      <c r="AB92" s="228"/>
      <c r="AC92" s="228"/>
      <c r="AD92" s="228"/>
      <c r="AE92" s="228"/>
      <c r="AF92" s="228"/>
      <c r="AG92" s="228"/>
      <c r="AH92" s="228"/>
      <c r="AI92" s="228"/>
    </row>
    <row r="93" spans="3:35">
      <c r="C93" s="228"/>
      <c r="D93" s="228"/>
      <c r="E93" s="228"/>
      <c r="F93" s="228"/>
      <c r="G93" s="228"/>
      <c r="H93" s="228"/>
      <c r="I93" s="228"/>
      <c r="J93" s="228"/>
      <c r="K93" s="228"/>
      <c r="L93" s="228"/>
      <c r="M93" s="228"/>
      <c r="N93" s="228"/>
      <c r="O93" s="228"/>
      <c r="P93" s="228"/>
      <c r="Q93" s="228"/>
      <c r="R93" s="228"/>
      <c r="S93" s="228"/>
      <c r="T93" s="228"/>
      <c r="U93" s="228"/>
      <c r="V93" s="228"/>
      <c r="W93" s="228"/>
      <c r="X93" s="228"/>
      <c r="Y93" s="228"/>
      <c r="Z93" s="228"/>
      <c r="AA93" s="228"/>
      <c r="AB93" s="228"/>
      <c r="AC93" s="228"/>
      <c r="AD93" s="228"/>
      <c r="AE93" s="228"/>
      <c r="AF93" s="228"/>
      <c r="AG93" s="228"/>
      <c r="AH93" s="228"/>
      <c r="AI93" s="228"/>
    </row>
    <row r="94" spans="3:35">
      <c r="C94" s="228"/>
      <c r="D94" s="228"/>
      <c r="E94" s="228"/>
      <c r="F94" s="228"/>
      <c r="G94" s="228"/>
      <c r="H94" s="228"/>
      <c r="I94" s="228"/>
      <c r="J94" s="228"/>
      <c r="K94" s="228"/>
      <c r="L94" s="228"/>
      <c r="M94" s="228"/>
      <c r="N94" s="228"/>
      <c r="O94" s="228"/>
      <c r="P94" s="228"/>
      <c r="Q94" s="228"/>
      <c r="R94" s="228"/>
      <c r="S94" s="228"/>
      <c r="T94" s="228"/>
      <c r="U94" s="228"/>
      <c r="V94" s="228"/>
      <c r="W94" s="228"/>
      <c r="X94" s="228"/>
      <c r="Y94" s="228"/>
      <c r="Z94" s="228"/>
      <c r="AA94" s="228"/>
      <c r="AB94" s="228"/>
      <c r="AC94" s="228"/>
      <c r="AD94" s="228"/>
      <c r="AE94" s="228"/>
      <c r="AF94" s="228"/>
      <c r="AG94" s="228"/>
      <c r="AH94" s="228"/>
      <c r="AI94" s="228"/>
    </row>
    <row r="95" spans="3:35">
      <c r="C95" s="228"/>
      <c r="D95" s="228"/>
      <c r="E95" s="228"/>
      <c r="F95" s="228"/>
      <c r="G95" s="228"/>
      <c r="H95" s="228"/>
      <c r="I95" s="228"/>
      <c r="J95" s="228"/>
      <c r="K95" s="228"/>
      <c r="L95" s="228"/>
      <c r="M95" s="228"/>
      <c r="N95" s="228"/>
      <c r="O95" s="228"/>
      <c r="P95" s="228"/>
      <c r="Q95" s="228"/>
      <c r="R95" s="228"/>
      <c r="S95" s="228"/>
      <c r="T95" s="228"/>
      <c r="U95" s="228"/>
      <c r="V95" s="228"/>
      <c r="W95" s="228"/>
      <c r="X95" s="228"/>
      <c r="Y95" s="228"/>
      <c r="Z95" s="228"/>
      <c r="AA95" s="228"/>
      <c r="AB95" s="228"/>
      <c r="AC95" s="228"/>
      <c r="AD95" s="228"/>
      <c r="AE95" s="228"/>
      <c r="AF95" s="228"/>
      <c r="AG95" s="228"/>
      <c r="AH95" s="228"/>
      <c r="AI95" s="228"/>
    </row>
    <row r="96" spans="3:35">
      <c r="C96" s="228"/>
      <c r="D96" s="228"/>
      <c r="E96" s="228"/>
      <c r="F96" s="228"/>
      <c r="G96" s="228"/>
      <c r="H96" s="228"/>
      <c r="I96" s="228"/>
      <c r="J96" s="228"/>
      <c r="K96" s="228"/>
      <c r="L96" s="228"/>
      <c r="M96" s="228"/>
      <c r="N96" s="228"/>
      <c r="O96" s="228"/>
      <c r="P96" s="228"/>
      <c r="Q96" s="228"/>
      <c r="R96" s="228"/>
      <c r="S96" s="228"/>
      <c r="T96" s="228"/>
      <c r="U96" s="228"/>
      <c r="V96" s="228"/>
      <c r="W96" s="228"/>
      <c r="X96" s="228"/>
      <c r="Y96" s="228"/>
      <c r="Z96" s="228"/>
      <c r="AA96" s="228"/>
      <c r="AB96" s="228"/>
      <c r="AC96" s="228"/>
      <c r="AD96" s="228"/>
      <c r="AE96" s="228"/>
      <c r="AF96" s="228"/>
      <c r="AG96" s="228"/>
      <c r="AH96" s="228"/>
      <c r="AI96" s="228"/>
    </row>
    <row r="97" spans="3:35">
      <c r="C97" s="228"/>
      <c r="D97" s="228"/>
      <c r="E97" s="228"/>
      <c r="F97" s="228"/>
      <c r="G97" s="228"/>
      <c r="H97" s="228"/>
      <c r="I97" s="228"/>
      <c r="J97" s="228"/>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8"/>
      <c r="AH97" s="228"/>
      <c r="AI97" s="228"/>
    </row>
    <row r="98" spans="3:35">
      <c r="C98" s="228"/>
      <c r="D98" s="228"/>
      <c r="E98" s="228"/>
      <c r="F98" s="228"/>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row>
    <row r="99" spans="3:35">
      <c r="C99" s="228"/>
      <c r="D99" s="228"/>
      <c r="E99" s="228"/>
      <c r="F99" s="228"/>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row>
    <row r="100" spans="3:35">
      <c r="C100" s="228"/>
      <c r="D100" s="228"/>
      <c r="E100" s="228"/>
      <c r="F100" s="228"/>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row>
    <row r="101" spans="3:35">
      <c r="C101" s="228"/>
      <c r="D101" s="228"/>
      <c r="E101" s="228"/>
      <c r="F101" s="228"/>
      <c r="G101" s="228"/>
      <c r="H101" s="228"/>
      <c r="I101" s="228"/>
      <c r="J101" s="228"/>
      <c r="K101" s="228"/>
      <c r="L101" s="228"/>
      <c r="M101" s="228"/>
      <c r="N101" s="228"/>
      <c r="O101" s="228"/>
      <c r="P101" s="228"/>
      <c r="Q101" s="228"/>
      <c r="R101" s="228"/>
      <c r="S101" s="228"/>
      <c r="T101" s="228"/>
      <c r="U101" s="228"/>
      <c r="V101" s="228"/>
      <c r="W101" s="228"/>
      <c r="X101" s="228"/>
      <c r="Y101" s="228"/>
      <c r="Z101" s="228"/>
      <c r="AA101" s="228"/>
      <c r="AB101" s="228"/>
      <c r="AC101" s="228"/>
      <c r="AD101" s="228"/>
      <c r="AE101" s="228"/>
      <c r="AF101" s="228"/>
      <c r="AG101" s="228"/>
      <c r="AH101" s="228"/>
      <c r="AI101" s="228"/>
    </row>
    <row r="102" spans="3:35">
      <c r="C102" s="228"/>
      <c r="D102" s="228"/>
      <c r="E102" s="228"/>
      <c r="F102" s="228"/>
      <c r="G102" s="228"/>
      <c r="H102" s="228"/>
      <c r="I102" s="228"/>
      <c r="J102" s="228"/>
      <c r="K102" s="228"/>
      <c r="L102" s="228"/>
      <c r="M102" s="228"/>
      <c r="N102" s="228"/>
      <c r="O102" s="228"/>
      <c r="P102" s="228"/>
      <c r="Q102" s="228"/>
      <c r="R102" s="228"/>
      <c r="S102" s="228"/>
      <c r="T102" s="228"/>
      <c r="U102" s="228"/>
      <c r="V102" s="228"/>
      <c r="W102" s="228"/>
      <c r="X102" s="228"/>
      <c r="Y102" s="228"/>
      <c r="Z102" s="228"/>
      <c r="AA102" s="228"/>
      <c r="AB102" s="228"/>
      <c r="AC102" s="228"/>
      <c r="AD102" s="228"/>
      <c r="AE102" s="228"/>
      <c r="AF102" s="228"/>
      <c r="AG102" s="228"/>
      <c r="AH102" s="228"/>
      <c r="AI102" s="228"/>
    </row>
    <row r="103" spans="3:35">
      <c r="C103" s="228"/>
      <c r="D103" s="228"/>
      <c r="E103" s="228"/>
      <c r="F103" s="228"/>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c r="AI103" s="228"/>
    </row>
    <row r="104" spans="3:35">
      <c r="C104" s="228"/>
      <c r="D104" s="228"/>
      <c r="E104" s="228"/>
      <c r="F104" s="228"/>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row>
    <row r="105" spans="3:35">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row>
    <row r="106" spans="3:35">
      <c r="C106" s="228"/>
      <c r="D106" s="228"/>
      <c r="E106" s="228"/>
      <c r="F106" s="228"/>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row>
    <row r="107" spans="3:35">
      <c r="C107" s="228"/>
      <c r="D107" s="228"/>
      <c r="E107" s="228"/>
      <c r="F107" s="228"/>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row>
    <row r="108" spans="3:35">
      <c r="C108" s="228"/>
      <c r="D108" s="228"/>
      <c r="E108" s="228"/>
      <c r="F108" s="228"/>
      <c r="G108" s="228"/>
      <c r="H108" s="228"/>
      <c r="I108" s="228"/>
      <c r="J108" s="228"/>
      <c r="K108" s="228"/>
      <c r="L108" s="228"/>
      <c r="M108" s="228"/>
      <c r="N108" s="228"/>
      <c r="O108" s="228"/>
      <c r="P108" s="228"/>
      <c r="Q108" s="228"/>
      <c r="R108" s="228"/>
      <c r="S108" s="228"/>
      <c r="T108" s="228"/>
      <c r="U108" s="228"/>
      <c r="V108" s="228"/>
      <c r="W108" s="228"/>
      <c r="X108" s="228"/>
      <c r="Y108" s="228"/>
      <c r="Z108" s="228"/>
      <c r="AA108" s="228"/>
      <c r="AB108" s="228"/>
      <c r="AC108" s="228"/>
      <c r="AD108" s="228"/>
      <c r="AE108" s="228"/>
      <c r="AF108" s="228"/>
      <c r="AG108" s="228"/>
      <c r="AH108" s="228"/>
      <c r="AI108" s="228"/>
    </row>
    <row r="109" spans="3:35">
      <c r="C109" s="228"/>
      <c r="D109" s="228"/>
      <c r="E109" s="228"/>
      <c r="F109" s="228"/>
      <c r="G109" s="228"/>
      <c r="H109" s="228"/>
      <c r="I109" s="228"/>
      <c r="J109" s="228"/>
      <c r="K109" s="228"/>
      <c r="L109" s="228"/>
      <c r="M109" s="228"/>
      <c r="N109" s="228"/>
      <c r="O109" s="228"/>
      <c r="P109" s="228"/>
      <c r="Q109" s="228"/>
      <c r="R109" s="228"/>
      <c r="S109" s="228"/>
      <c r="T109" s="228"/>
      <c r="U109" s="228"/>
      <c r="V109" s="228"/>
      <c r="W109" s="228"/>
      <c r="X109" s="228"/>
      <c r="Y109" s="228"/>
      <c r="Z109" s="228"/>
      <c r="AA109" s="228"/>
      <c r="AB109" s="228"/>
      <c r="AC109" s="228"/>
      <c r="AD109" s="228"/>
      <c r="AE109" s="228"/>
      <c r="AF109" s="228"/>
      <c r="AG109" s="228"/>
      <c r="AH109" s="228"/>
      <c r="AI109" s="228"/>
    </row>
    <row r="110" spans="3:35">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row>
    <row r="111" spans="3:35">
      <c r="C111" s="228"/>
      <c r="D111" s="228"/>
      <c r="E111" s="228"/>
      <c r="F111" s="228"/>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row>
    <row r="112" spans="3:35">
      <c r="C112" s="228"/>
      <c r="D112" s="228"/>
      <c r="E112" s="228"/>
      <c r="F112" s="228"/>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row>
    <row r="113" spans="3:35">
      <c r="C113" s="228"/>
      <c r="D113" s="228"/>
      <c r="E113" s="228"/>
      <c r="F113" s="228"/>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c r="AD113" s="228"/>
      <c r="AE113" s="228"/>
      <c r="AF113" s="228"/>
      <c r="AG113" s="228"/>
      <c r="AH113" s="228"/>
      <c r="AI113" s="228"/>
    </row>
    <row r="114" spans="3:35">
      <c r="C114" s="228"/>
      <c r="D114" s="228"/>
      <c r="E114" s="228"/>
      <c r="F114" s="228"/>
      <c r="G114" s="228"/>
      <c r="H114" s="228"/>
      <c r="I114" s="228"/>
      <c r="J114" s="228"/>
      <c r="K114" s="228"/>
      <c r="L114" s="228"/>
      <c r="M114" s="228"/>
      <c r="N114" s="228"/>
      <c r="O114" s="228"/>
      <c r="P114" s="228"/>
      <c r="Q114" s="228"/>
      <c r="R114" s="228"/>
      <c r="S114" s="228"/>
      <c r="T114" s="228"/>
      <c r="U114" s="228"/>
      <c r="V114" s="228"/>
      <c r="W114" s="228"/>
      <c r="X114" s="228"/>
      <c r="Y114" s="228"/>
      <c r="Z114" s="228"/>
      <c r="AA114" s="228"/>
      <c r="AB114" s="228"/>
      <c r="AC114" s="228"/>
      <c r="AD114" s="228"/>
      <c r="AE114" s="228"/>
      <c r="AF114" s="228"/>
      <c r="AG114" s="228"/>
      <c r="AH114" s="228"/>
      <c r="AI114" s="228"/>
    </row>
    <row r="115" spans="3:35">
      <c r="C115" s="228"/>
      <c r="D115" s="228"/>
      <c r="E115" s="228"/>
      <c r="F115" s="228"/>
      <c r="G115" s="228"/>
      <c r="H115" s="228"/>
      <c r="I115" s="228"/>
      <c r="J115" s="228"/>
      <c r="K115" s="228"/>
      <c r="L115" s="228"/>
      <c r="M115" s="228"/>
      <c r="N115" s="228"/>
      <c r="O115" s="228"/>
      <c r="P115" s="228"/>
      <c r="Q115" s="228"/>
      <c r="R115" s="228"/>
      <c r="S115" s="228"/>
      <c r="T115" s="228"/>
      <c r="U115" s="228"/>
      <c r="V115" s="228"/>
      <c r="W115" s="228"/>
      <c r="X115" s="228"/>
      <c r="Y115" s="228"/>
      <c r="Z115" s="228"/>
      <c r="AA115" s="228"/>
      <c r="AB115" s="228"/>
      <c r="AC115" s="228"/>
      <c r="AD115" s="228"/>
      <c r="AE115" s="228"/>
      <c r="AF115" s="228"/>
      <c r="AG115" s="228"/>
      <c r="AH115" s="228"/>
      <c r="AI115" s="228"/>
    </row>
    <row r="116" spans="3:35">
      <c r="C116" s="228"/>
      <c r="D116" s="228"/>
      <c r="E116" s="228"/>
      <c r="F116" s="228"/>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row>
    <row r="117" spans="3:35">
      <c r="C117" s="228"/>
      <c r="D117" s="228"/>
      <c r="E117" s="228"/>
      <c r="F117" s="228"/>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row>
    <row r="118" spans="3:35">
      <c r="C118" s="228"/>
      <c r="D118" s="228"/>
      <c r="E118" s="228"/>
      <c r="F118" s="228"/>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row>
    <row r="119" spans="3:35">
      <c r="C119" s="228"/>
      <c r="D119" s="228"/>
      <c r="E119" s="228"/>
      <c r="F119" s="228"/>
      <c r="G119" s="228"/>
      <c r="H119" s="228"/>
      <c r="I119" s="228"/>
      <c r="J119" s="228"/>
      <c r="K119" s="228"/>
      <c r="L119" s="228"/>
      <c r="M119" s="228"/>
      <c r="N119" s="228"/>
      <c r="O119" s="228"/>
      <c r="P119" s="228"/>
      <c r="Q119" s="228"/>
      <c r="R119" s="228"/>
      <c r="S119" s="228"/>
      <c r="T119" s="228"/>
      <c r="U119" s="228"/>
      <c r="V119" s="228"/>
      <c r="W119" s="228"/>
      <c r="X119" s="228"/>
      <c r="Y119" s="228"/>
      <c r="Z119" s="228"/>
      <c r="AA119" s="228"/>
      <c r="AB119" s="228"/>
      <c r="AC119" s="228"/>
      <c r="AD119" s="228"/>
      <c r="AE119" s="228"/>
      <c r="AF119" s="228"/>
      <c r="AG119" s="228"/>
      <c r="AH119" s="228"/>
      <c r="AI119" s="228"/>
    </row>
    <row r="120" spans="3:35">
      <c r="C120" s="228"/>
      <c r="D120" s="228"/>
      <c r="E120" s="228"/>
      <c r="F120" s="228"/>
      <c r="G120" s="228"/>
      <c r="H120" s="228"/>
      <c r="I120" s="228"/>
      <c r="J120" s="228"/>
      <c r="K120" s="228"/>
      <c r="L120" s="228"/>
      <c r="M120" s="228"/>
      <c r="N120" s="228"/>
      <c r="O120" s="228"/>
      <c r="P120" s="228"/>
      <c r="Q120" s="228"/>
      <c r="R120" s="228"/>
      <c r="S120" s="228"/>
      <c r="T120" s="228"/>
      <c r="U120" s="228"/>
      <c r="V120" s="228"/>
      <c r="W120" s="228"/>
      <c r="X120" s="228"/>
      <c r="Y120" s="228"/>
      <c r="Z120" s="228"/>
      <c r="AA120" s="228"/>
      <c r="AB120" s="228"/>
      <c r="AC120" s="228"/>
      <c r="AD120" s="228"/>
      <c r="AE120" s="228"/>
      <c r="AF120" s="228"/>
      <c r="AG120" s="228"/>
      <c r="AH120" s="228"/>
      <c r="AI120" s="228"/>
    </row>
    <row r="121" spans="3:35">
      <c r="C121" s="228"/>
      <c r="D121" s="228"/>
      <c r="E121" s="228"/>
      <c r="F121" s="228"/>
      <c r="G121" s="228"/>
      <c r="H121" s="228"/>
      <c r="I121" s="228"/>
      <c r="J121" s="228"/>
      <c r="K121" s="228"/>
      <c r="L121" s="228"/>
      <c r="M121" s="228"/>
      <c r="N121" s="228"/>
      <c r="O121" s="228"/>
      <c r="P121" s="228"/>
      <c r="Q121" s="228"/>
      <c r="R121" s="228"/>
      <c r="S121" s="228"/>
      <c r="T121" s="228"/>
      <c r="U121" s="228"/>
      <c r="V121" s="228"/>
      <c r="W121" s="228"/>
      <c r="X121" s="228"/>
      <c r="Y121" s="228"/>
      <c r="Z121" s="228"/>
      <c r="AA121" s="228"/>
      <c r="AB121" s="228"/>
      <c r="AC121" s="228"/>
      <c r="AD121" s="228"/>
      <c r="AE121" s="228"/>
      <c r="AF121" s="228"/>
      <c r="AG121" s="228"/>
      <c r="AH121" s="228"/>
      <c r="AI121" s="228"/>
    </row>
    <row r="122" spans="3:35">
      <c r="C122" s="228"/>
      <c r="D122" s="228"/>
      <c r="E122" s="228"/>
      <c r="F122" s="228"/>
      <c r="G122" s="228"/>
      <c r="H122" s="228"/>
      <c r="I122" s="228"/>
      <c r="J122" s="228"/>
      <c r="K122" s="228"/>
      <c r="L122" s="228"/>
      <c r="M122" s="228"/>
      <c r="N122" s="228"/>
      <c r="O122" s="228"/>
      <c r="P122" s="228"/>
      <c r="Q122" s="228"/>
      <c r="R122" s="228"/>
      <c r="S122" s="228"/>
      <c r="T122" s="228"/>
      <c r="U122" s="228"/>
      <c r="V122" s="228"/>
      <c r="W122" s="228"/>
      <c r="X122" s="228"/>
      <c r="Y122" s="228"/>
      <c r="Z122" s="228"/>
      <c r="AA122" s="228"/>
      <c r="AB122" s="228"/>
      <c r="AC122" s="228"/>
      <c r="AD122" s="228"/>
      <c r="AE122" s="228"/>
      <c r="AF122" s="228"/>
      <c r="AG122" s="228"/>
      <c r="AH122" s="228"/>
      <c r="AI122" s="228"/>
    </row>
    <row r="123" spans="3:35">
      <c r="C123" s="228"/>
      <c r="D123" s="228"/>
      <c r="E123" s="228"/>
      <c r="F123" s="228"/>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row>
    <row r="124" spans="3:35">
      <c r="C124" s="228"/>
      <c r="D124" s="228"/>
      <c r="E124" s="228"/>
      <c r="F124" s="228"/>
      <c r="G124" s="228"/>
      <c r="H124" s="228"/>
      <c r="I124" s="228"/>
      <c r="J124" s="228"/>
      <c r="K124" s="228"/>
      <c r="L124" s="228"/>
      <c r="M124" s="228"/>
      <c r="N124" s="228"/>
      <c r="O124" s="228"/>
      <c r="P124" s="228"/>
      <c r="Q124" s="228"/>
      <c r="R124" s="228"/>
      <c r="S124" s="228"/>
      <c r="T124" s="228"/>
      <c r="U124" s="228"/>
      <c r="V124" s="228"/>
      <c r="W124" s="228"/>
      <c r="X124" s="228"/>
      <c r="Y124" s="228"/>
      <c r="Z124" s="228"/>
      <c r="AA124" s="228"/>
      <c r="AB124" s="228"/>
      <c r="AC124" s="228"/>
      <c r="AD124" s="228"/>
      <c r="AE124" s="228"/>
      <c r="AF124" s="228"/>
      <c r="AG124" s="228"/>
      <c r="AH124" s="228"/>
      <c r="AI124" s="228"/>
    </row>
    <row r="125" spans="3:35">
      <c r="C125" s="228"/>
      <c r="D125" s="228"/>
      <c r="E125" s="228"/>
      <c r="F125" s="228"/>
      <c r="G125" s="228"/>
      <c r="H125" s="228"/>
      <c r="I125" s="228"/>
      <c r="J125" s="228"/>
      <c r="K125" s="228"/>
      <c r="L125" s="228"/>
      <c r="M125" s="228"/>
      <c r="N125" s="228"/>
      <c r="O125" s="228"/>
      <c r="P125" s="228"/>
      <c r="Q125" s="228"/>
      <c r="R125" s="228"/>
      <c r="S125" s="228"/>
      <c r="T125" s="228"/>
      <c r="U125" s="228"/>
      <c r="V125" s="228"/>
      <c r="W125" s="228"/>
      <c r="X125" s="228"/>
      <c r="Y125" s="228"/>
      <c r="Z125" s="228"/>
      <c r="AA125" s="228"/>
      <c r="AB125" s="228"/>
      <c r="AC125" s="228"/>
      <c r="AD125" s="228"/>
      <c r="AE125" s="228"/>
      <c r="AF125" s="228"/>
      <c r="AG125" s="228"/>
      <c r="AH125" s="228"/>
      <c r="AI125" s="228"/>
    </row>
    <row r="126" spans="3:35">
      <c r="C126" s="228"/>
      <c r="D126" s="228"/>
      <c r="E126" s="228"/>
      <c r="F126" s="228"/>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8"/>
      <c r="AE126" s="228"/>
      <c r="AF126" s="228"/>
      <c r="AG126" s="228"/>
      <c r="AH126" s="228"/>
      <c r="AI126" s="228"/>
    </row>
    <row r="127" spans="3:35">
      <c r="C127" s="228"/>
      <c r="D127" s="228"/>
      <c r="E127" s="228"/>
      <c r="F127" s="228"/>
      <c r="G127" s="228"/>
      <c r="H127" s="228"/>
      <c r="I127" s="228"/>
      <c r="J127" s="228"/>
      <c r="K127" s="228"/>
      <c r="L127" s="228"/>
      <c r="M127" s="228"/>
      <c r="N127" s="228"/>
      <c r="O127" s="228"/>
      <c r="P127" s="228"/>
      <c r="Q127" s="228"/>
      <c r="R127" s="228"/>
      <c r="S127" s="228"/>
      <c r="T127" s="228"/>
      <c r="U127" s="228"/>
      <c r="V127" s="228"/>
      <c r="W127" s="228"/>
      <c r="X127" s="228"/>
      <c r="Y127" s="228"/>
      <c r="Z127" s="228"/>
      <c r="AA127" s="228"/>
      <c r="AB127" s="228"/>
      <c r="AC127" s="228"/>
      <c r="AD127" s="228"/>
      <c r="AE127" s="228"/>
      <c r="AF127" s="228"/>
      <c r="AG127" s="228"/>
      <c r="AH127" s="228"/>
      <c r="AI127" s="228"/>
    </row>
    <row r="128" spans="3:35">
      <c r="C128" s="228"/>
      <c r="D128" s="228"/>
      <c r="E128" s="228"/>
      <c r="F128" s="228"/>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row>
    <row r="129" spans="3:35">
      <c r="C129" s="228"/>
      <c r="D129" s="228"/>
      <c r="E129" s="228"/>
      <c r="F129" s="228"/>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row>
    <row r="130" spans="3:35">
      <c r="C130" s="228"/>
      <c r="D130" s="228"/>
      <c r="E130" s="228"/>
      <c r="F130" s="228"/>
      <c r="G130" s="228"/>
      <c r="H130" s="228"/>
      <c r="I130" s="228"/>
      <c r="J130" s="228"/>
      <c r="K130" s="228"/>
      <c r="L130" s="228"/>
      <c r="M130" s="228"/>
      <c r="N130" s="228"/>
      <c r="O130" s="228"/>
      <c r="P130" s="228"/>
      <c r="Q130" s="228"/>
      <c r="R130" s="228"/>
      <c r="S130" s="228"/>
      <c r="T130" s="228"/>
      <c r="U130" s="228"/>
      <c r="V130" s="228"/>
      <c r="W130" s="228"/>
      <c r="X130" s="228"/>
      <c r="Y130" s="228"/>
      <c r="Z130" s="228"/>
      <c r="AA130" s="228"/>
      <c r="AB130" s="228"/>
      <c r="AC130" s="228"/>
      <c r="AD130" s="228"/>
      <c r="AE130" s="228"/>
      <c r="AF130" s="228"/>
      <c r="AG130" s="228"/>
      <c r="AH130" s="228"/>
      <c r="AI130" s="228"/>
    </row>
    <row r="131" spans="3:35">
      <c r="C131" s="228"/>
      <c r="D131" s="228"/>
      <c r="E131" s="228"/>
      <c r="F131" s="228"/>
      <c r="G131" s="228"/>
      <c r="H131" s="228"/>
      <c r="I131" s="228"/>
      <c r="J131" s="228"/>
      <c r="K131" s="228"/>
      <c r="L131" s="228"/>
      <c r="M131" s="228"/>
      <c r="N131" s="228"/>
      <c r="O131" s="228"/>
      <c r="P131" s="228"/>
      <c r="Q131" s="228"/>
      <c r="R131" s="228"/>
      <c r="S131" s="228"/>
      <c r="T131" s="228"/>
      <c r="U131" s="228"/>
      <c r="V131" s="228"/>
      <c r="W131" s="228"/>
      <c r="X131" s="228"/>
      <c r="Y131" s="228"/>
      <c r="Z131" s="228"/>
      <c r="AA131" s="228"/>
      <c r="AB131" s="228"/>
      <c r="AC131" s="228"/>
      <c r="AD131" s="228"/>
      <c r="AE131" s="228"/>
      <c r="AF131" s="228"/>
      <c r="AG131" s="228"/>
      <c r="AH131" s="228"/>
      <c r="AI131" s="228"/>
    </row>
    <row r="132" spans="3:35">
      <c r="C132" s="228"/>
      <c r="D132" s="228"/>
      <c r="E132" s="228"/>
      <c r="F132" s="228"/>
      <c r="G132" s="228"/>
      <c r="H132" s="228"/>
      <c r="I132" s="228"/>
      <c r="J132" s="228"/>
      <c r="K132" s="228"/>
      <c r="L132" s="228"/>
      <c r="M132" s="228"/>
      <c r="N132" s="228"/>
      <c r="O132" s="228"/>
      <c r="P132" s="228"/>
      <c r="Q132" s="228"/>
      <c r="R132" s="228"/>
      <c r="S132" s="228"/>
      <c r="T132" s="228"/>
      <c r="U132" s="228"/>
      <c r="V132" s="228"/>
      <c r="W132" s="228"/>
      <c r="X132" s="228"/>
      <c r="Y132" s="228"/>
      <c r="Z132" s="228"/>
      <c r="AA132" s="228"/>
      <c r="AB132" s="228"/>
      <c r="AC132" s="228"/>
      <c r="AD132" s="228"/>
      <c r="AE132" s="228"/>
      <c r="AF132" s="228"/>
      <c r="AG132" s="228"/>
      <c r="AH132" s="228"/>
      <c r="AI132" s="228"/>
    </row>
    <row r="133" spans="3:35">
      <c r="C133" s="228"/>
      <c r="D133" s="228"/>
      <c r="E133" s="228"/>
      <c r="F133" s="228"/>
      <c r="G133" s="228"/>
      <c r="H133" s="228"/>
      <c r="I133" s="228"/>
      <c r="J133" s="228"/>
      <c r="K133" s="228"/>
      <c r="L133" s="228"/>
      <c r="M133" s="228"/>
      <c r="N133" s="228"/>
      <c r="O133" s="228"/>
      <c r="P133" s="228"/>
      <c r="Q133" s="228"/>
      <c r="R133" s="228"/>
      <c r="S133" s="228"/>
      <c r="T133" s="228"/>
      <c r="U133" s="228"/>
      <c r="V133" s="228"/>
      <c r="W133" s="228"/>
      <c r="X133" s="228"/>
      <c r="Y133" s="228"/>
      <c r="Z133" s="228"/>
      <c r="AA133" s="228"/>
      <c r="AB133" s="228"/>
      <c r="AC133" s="228"/>
      <c r="AD133" s="228"/>
      <c r="AE133" s="228"/>
      <c r="AF133" s="228"/>
      <c r="AG133" s="228"/>
      <c r="AH133" s="228"/>
      <c r="AI133" s="228"/>
    </row>
    <row r="134" spans="3:35">
      <c r="C134" s="228"/>
      <c r="D134" s="228"/>
      <c r="E134" s="228"/>
      <c r="F134" s="228"/>
      <c r="G134" s="228"/>
      <c r="H134" s="228"/>
      <c r="I134" s="228"/>
      <c r="J134" s="228"/>
      <c r="K134" s="228"/>
      <c r="L134" s="228"/>
      <c r="M134" s="228"/>
      <c r="N134" s="228"/>
      <c r="O134" s="228"/>
      <c r="P134" s="228"/>
      <c r="Q134" s="228"/>
      <c r="R134" s="228"/>
      <c r="S134" s="228"/>
      <c r="T134" s="228"/>
      <c r="U134" s="228"/>
      <c r="V134" s="228"/>
      <c r="W134" s="228"/>
      <c r="X134" s="228"/>
      <c r="Y134" s="228"/>
      <c r="Z134" s="228"/>
      <c r="AA134" s="228"/>
      <c r="AB134" s="228"/>
      <c r="AC134" s="228"/>
      <c r="AD134" s="228"/>
      <c r="AE134" s="228"/>
      <c r="AF134" s="228"/>
      <c r="AG134" s="228"/>
      <c r="AH134" s="228"/>
      <c r="AI134" s="228"/>
    </row>
    <row r="135" spans="3:35">
      <c r="C135" s="228"/>
      <c r="D135" s="228"/>
      <c r="E135" s="228"/>
      <c r="F135" s="228"/>
      <c r="G135" s="228"/>
      <c r="H135" s="228"/>
      <c r="I135" s="228"/>
      <c r="J135" s="228"/>
      <c r="K135" s="228"/>
      <c r="L135" s="228"/>
      <c r="M135" s="228"/>
      <c r="N135" s="228"/>
      <c r="O135" s="228"/>
      <c r="P135" s="228"/>
      <c r="Q135" s="228"/>
      <c r="R135" s="228"/>
      <c r="S135" s="228"/>
      <c r="T135" s="228"/>
      <c r="U135" s="228"/>
      <c r="V135" s="228"/>
      <c r="W135" s="228"/>
      <c r="X135" s="228"/>
      <c r="Y135" s="228"/>
      <c r="Z135" s="228"/>
      <c r="AA135" s="228"/>
      <c r="AB135" s="228"/>
      <c r="AC135" s="228"/>
      <c r="AD135" s="228"/>
      <c r="AE135" s="228"/>
      <c r="AF135" s="228"/>
      <c r="AG135" s="228"/>
      <c r="AH135" s="228"/>
      <c r="AI135" s="228"/>
    </row>
    <row r="136" spans="3:35">
      <c r="C136" s="228"/>
      <c r="D136" s="228"/>
      <c r="E136" s="228"/>
      <c r="F136" s="228"/>
      <c r="G136" s="228"/>
      <c r="H136" s="228"/>
      <c r="I136" s="228"/>
      <c r="J136" s="228"/>
      <c r="K136" s="228"/>
      <c r="L136" s="228"/>
      <c r="M136" s="228"/>
      <c r="N136" s="228"/>
      <c r="O136" s="228"/>
      <c r="P136" s="228"/>
      <c r="Q136" s="228"/>
      <c r="R136" s="228"/>
      <c r="S136" s="228"/>
      <c r="T136" s="228"/>
      <c r="U136" s="228"/>
      <c r="V136" s="228"/>
      <c r="W136" s="228"/>
      <c r="X136" s="228"/>
      <c r="Y136" s="228"/>
      <c r="Z136" s="228"/>
      <c r="AA136" s="228"/>
      <c r="AB136" s="228"/>
      <c r="AC136" s="228"/>
      <c r="AD136" s="228"/>
      <c r="AE136" s="228"/>
      <c r="AF136" s="228"/>
      <c r="AG136" s="228"/>
      <c r="AH136" s="228"/>
      <c r="AI136" s="228"/>
    </row>
    <row r="137" spans="3:35">
      <c r="C137" s="228"/>
      <c r="D137" s="228"/>
      <c r="E137" s="228"/>
      <c r="F137" s="228"/>
      <c r="G137" s="228"/>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8"/>
      <c r="AE137" s="228"/>
      <c r="AF137" s="228"/>
      <c r="AG137" s="228"/>
      <c r="AH137" s="228"/>
      <c r="AI137" s="228"/>
    </row>
    <row r="138" spans="3:35">
      <c r="C138" s="228"/>
      <c r="D138" s="228"/>
      <c r="E138" s="228"/>
      <c r="F138" s="228"/>
      <c r="G138" s="228"/>
      <c r="H138" s="228"/>
      <c r="I138" s="228"/>
      <c r="J138" s="228"/>
      <c r="K138" s="228"/>
      <c r="L138" s="228"/>
      <c r="M138" s="228"/>
      <c r="N138" s="228"/>
      <c r="O138" s="228"/>
      <c r="P138" s="228"/>
      <c r="Q138" s="228"/>
      <c r="R138" s="228"/>
      <c r="S138" s="228"/>
      <c r="T138" s="228"/>
      <c r="U138" s="228"/>
      <c r="V138" s="228"/>
      <c r="W138" s="228"/>
      <c r="X138" s="228"/>
      <c r="Y138" s="228"/>
      <c r="Z138" s="228"/>
      <c r="AA138" s="228"/>
      <c r="AB138" s="228"/>
      <c r="AC138" s="228"/>
      <c r="AD138" s="228"/>
      <c r="AE138" s="228"/>
      <c r="AF138" s="228"/>
      <c r="AG138" s="228"/>
      <c r="AH138" s="228"/>
      <c r="AI138" s="228"/>
    </row>
    <row r="139" spans="3:35">
      <c r="C139" s="228"/>
      <c r="D139" s="228"/>
      <c r="E139" s="228"/>
      <c r="F139" s="228"/>
      <c r="G139" s="228"/>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228"/>
      <c r="AE139" s="228"/>
      <c r="AF139" s="228"/>
      <c r="AG139" s="228"/>
      <c r="AH139" s="228"/>
      <c r="AI139" s="228"/>
    </row>
    <row r="140" spans="3:35">
      <c r="C140" s="228"/>
      <c r="D140" s="228"/>
      <c r="E140" s="228"/>
      <c r="F140" s="228"/>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row>
    <row r="141" spans="3:35">
      <c r="C141" s="228"/>
      <c r="D141" s="228"/>
      <c r="E141" s="228"/>
      <c r="F141" s="228"/>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row>
    <row r="142" spans="3:35">
      <c r="C142" s="228"/>
      <c r="D142" s="228"/>
      <c r="E142" s="228"/>
      <c r="F142" s="228"/>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row>
    <row r="143" spans="3:35">
      <c r="C143" s="228"/>
      <c r="D143" s="228"/>
      <c r="E143" s="228"/>
      <c r="F143" s="228"/>
      <c r="G143" s="228"/>
      <c r="H143" s="228"/>
      <c r="I143" s="228"/>
      <c r="J143" s="228"/>
      <c r="K143" s="228"/>
      <c r="L143" s="228"/>
      <c r="M143" s="228"/>
      <c r="N143" s="228"/>
      <c r="O143" s="228"/>
      <c r="P143" s="228"/>
      <c r="Q143" s="228"/>
      <c r="R143" s="228"/>
      <c r="S143" s="228"/>
      <c r="T143" s="228"/>
      <c r="U143" s="228"/>
      <c r="V143" s="228"/>
      <c r="W143" s="228"/>
      <c r="X143" s="228"/>
      <c r="Y143" s="228"/>
      <c r="Z143" s="228"/>
      <c r="AA143" s="228"/>
      <c r="AB143" s="228"/>
      <c r="AC143" s="228"/>
      <c r="AD143" s="228"/>
      <c r="AE143" s="228"/>
      <c r="AF143" s="228"/>
      <c r="AG143" s="228"/>
      <c r="AH143" s="228"/>
      <c r="AI143" s="228"/>
    </row>
    <row r="144" spans="3:35">
      <c r="C144" s="228"/>
      <c r="D144" s="228"/>
      <c r="E144" s="228"/>
      <c r="F144" s="228"/>
      <c r="G144" s="228"/>
      <c r="H144" s="228"/>
      <c r="I144" s="228"/>
      <c r="J144" s="228"/>
      <c r="K144" s="228"/>
      <c r="L144" s="228"/>
      <c r="M144" s="228"/>
      <c r="N144" s="228"/>
      <c r="O144" s="228"/>
      <c r="P144" s="228"/>
      <c r="Q144" s="228"/>
      <c r="R144" s="228"/>
      <c r="S144" s="228"/>
      <c r="T144" s="228"/>
      <c r="U144" s="228"/>
      <c r="V144" s="228"/>
      <c r="W144" s="228"/>
      <c r="X144" s="228"/>
      <c r="Y144" s="228"/>
      <c r="Z144" s="228"/>
      <c r="AA144" s="228"/>
      <c r="AB144" s="228"/>
      <c r="AC144" s="228"/>
      <c r="AD144" s="228"/>
      <c r="AE144" s="228"/>
      <c r="AF144" s="228"/>
      <c r="AG144" s="228"/>
      <c r="AH144" s="228"/>
      <c r="AI144" s="228"/>
    </row>
    <row r="145" spans="3:35">
      <c r="C145" s="228"/>
      <c r="D145" s="228"/>
      <c r="E145" s="228"/>
      <c r="F145" s="228"/>
      <c r="G145" s="228"/>
      <c r="H145" s="228"/>
      <c r="I145" s="228"/>
      <c r="J145" s="228"/>
      <c r="K145" s="228"/>
      <c r="L145" s="228"/>
      <c r="M145" s="228"/>
      <c r="N145" s="228"/>
      <c r="O145" s="228"/>
      <c r="P145" s="228"/>
      <c r="Q145" s="228"/>
      <c r="R145" s="228"/>
      <c r="S145" s="228"/>
      <c r="T145" s="228"/>
      <c r="U145" s="228"/>
      <c r="V145" s="228"/>
      <c r="W145" s="228"/>
      <c r="X145" s="228"/>
      <c r="Y145" s="228"/>
      <c r="Z145" s="228"/>
      <c r="AA145" s="228"/>
      <c r="AB145" s="228"/>
      <c r="AC145" s="228"/>
      <c r="AD145" s="228"/>
      <c r="AE145" s="228"/>
      <c r="AF145" s="228"/>
      <c r="AG145" s="228"/>
      <c r="AH145" s="228"/>
      <c r="AI145" s="228"/>
    </row>
    <row r="146" spans="3:35">
      <c r="C146" s="228"/>
      <c r="D146" s="228"/>
      <c r="E146" s="228"/>
      <c r="F146" s="228"/>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row>
    <row r="147" spans="3:35">
      <c r="C147" s="228"/>
      <c r="D147" s="228"/>
      <c r="E147" s="228"/>
      <c r="F147" s="228"/>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row>
    <row r="148" spans="3:35">
      <c r="C148" s="228"/>
      <c r="D148" s="228"/>
      <c r="E148" s="228"/>
      <c r="F148" s="228"/>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row>
    <row r="149" spans="3:35">
      <c r="C149" s="228"/>
      <c r="D149" s="228"/>
      <c r="E149" s="228"/>
      <c r="F149" s="228"/>
      <c r="G149" s="228"/>
      <c r="H149" s="228"/>
      <c r="I149" s="228"/>
      <c r="J149" s="228"/>
      <c r="K149" s="228"/>
      <c r="L149" s="228"/>
      <c r="M149" s="228"/>
      <c r="N149" s="228"/>
      <c r="O149" s="228"/>
      <c r="P149" s="228"/>
      <c r="Q149" s="228"/>
      <c r="R149" s="228"/>
      <c r="S149" s="228"/>
      <c r="T149" s="228"/>
      <c r="U149" s="228"/>
      <c r="V149" s="228"/>
      <c r="W149" s="228"/>
      <c r="X149" s="228"/>
      <c r="Y149" s="228"/>
      <c r="Z149" s="228"/>
      <c r="AA149" s="228"/>
      <c r="AB149" s="228"/>
      <c r="AC149" s="228"/>
      <c r="AD149" s="228"/>
      <c r="AE149" s="228"/>
      <c r="AF149" s="228"/>
      <c r="AG149" s="228"/>
      <c r="AH149" s="228"/>
      <c r="AI149" s="228"/>
    </row>
    <row r="150" spans="3:35">
      <c r="C150" s="228"/>
      <c r="D150" s="228"/>
      <c r="E150" s="228"/>
      <c r="F150" s="228"/>
      <c r="G150" s="228"/>
      <c r="H150" s="228"/>
      <c r="I150" s="228"/>
      <c r="J150" s="228"/>
      <c r="K150" s="228"/>
      <c r="L150" s="228"/>
      <c r="M150" s="228"/>
      <c r="N150" s="228"/>
      <c r="O150" s="228"/>
      <c r="P150" s="228"/>
      <c r="Q150" s="228"/>
      <c r="R150" s="228"/>
      <c r="S150" s="228"/>
      <c r="T150" s="228"/>
      <c r="U150" s="228"/>
      <c r="V150" s="228"/>
      <c r="W150" s="228"/>
      <c r="X150" s="228"/>
      <c r="Y150" s="228"/>
      <c r="Z150" s="228"/>
      <c r="AA150" s="228"/>
      <c r="AB150" s="228"/>
      <c r="AC150" s="228"/>
      <c r="AD150" s="228"/>
      <c r="AE150" s="228"/>
      <c r="AF150" s="228"/>
      <c r="AG150" s="228"/>
      <c r="AH150" s="228"/>
      <c r="AI150" s="228"/>
    </row>
    <row r="151" spans="3:35">
      <c r="C151" s="228"/>
      <c r="D151" s="228"/>
      <c r="E151" s="228"/>
      <c r="F151" s="228"/>
      <c r="G151" s="228"/>
      <c r="H151" s="228"/>
      <c r="I151" s="228"/>
      <c r="J151" s="228"/>
      <c r="K151" s="228"/>
      <c r="L151" s="228"/>
      <c r="M151" s="228"/>
      <c r="N151" s="228"/>
      <c r="O151" s="228"/>
      <c r="P151" s="228"/>
      <c r="Q151" s="228"/>
      <c r="R151" s="228"/>
      <c r="S151" s="228"/>
      <c r="T151" s="228"/>
      <c r="U151" s="228"/>
      <c r="V151" s="228"/>
      <c r="W151" s="228"/>
      <c r="X151" s="228"/>
      <c r="Y151" s="228"/>
      <c r="Z151" s="228"/>
      <c r="AA151" s="228"/>
      <c r="AB151" s="228"/>
      <c r="AC151" s="228"/>
      <c r="AD151" s="228"/>
      <c r="AE151" s="228"/>
      <c r="AF151" s="228"/>
      <c r="AG151" s="228"/>
      <c r="AH151" s="228"/>
      <c r="AI151" s="228"/>
    </row>
    <row r="152" spans="3:35">
      <c r="C152" s="228"/>
      <c r="D152" s="228"/>
      <c r="E152" s="228"/>
      <c r="F152" s="228"/>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row>
    <row r="153" spans="3:35">
      <c r="C153" s="228"/>
      <c r="D153" s="228"/>
      <c r="E153" s="228"/>
      <c r="F153" s="228"/>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row>
    <row r="154" spans="3:35">
      <c r="C154" s="228"/>
      <c r="D154" s="228"/>
      <c r="E154" s="228"/>
      <c r="F154" s="228"/>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row>
    <row r="155" spans="3:35">
      <c r="C155" s="228"/>
      <c r="D155" s="228"/>
      <c r="E155" s="228"/>
      <c r="F155" s="228"/>
      <c r="G155" s="228"/>
      <c r="H155" s="228"/>
      <c r="I155" s="228"/>
      <c r="J155" s="228"/>
      <c r="K155" s="228"/>
      <c r="L155" s="228"/>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228"/>
    </row>
    <row r="156" spans="3:35">
      <c r="C156" s="228"/>
      <c r="D156" s="228"/>
      <c r="E156" s="228"/>
      <c r="F156" s="228"/>
      <c r="G156" s="228"/>
      <c r="H156" s="228"/>
      <c r="I156" s="228"/>
      <c r="J156" s="228"/>
      <c r="K156" s="228"/>
      <c r="L156" s="228"/>
      <c r="M156" s="228"/>
      <c r="N156" s="228"/>
      <c r="O156" s="228"/>
      <c r="P156" s="228"/>
      <c r="Q156" s="228"/>
      <c r="R156" s="228"/>
      <c r="S156" s="228"/>
      <c r="T156" s="228"/>
      <c r="U156" s="228"/>
      <c r="V156" s="228"/>
      <c r="W156" s="228"/>
      <c r="X156" s="228"/>
      <c r="Y156" s="228"/>
      <c r="Z156" s="228"/>
      <c r="AA156" s="228"/>
      <c r="AB156" s="228"/>
      <c r="AC156" s="228"/>
      <c r="AD156" s="228"/>
      <c r="AE156" s="228"/>
      <c r="AF156" s="228"/>
      <c r="AG156" s="228"/>
      <c r="AH156" s="228"/>
      <c r="AI156" s="228"/>
    </row>
    <row r="157" spans="3:35">
      <c r="C157" s="228"/>
      <c r="D157" s="228"/>
      <c r="E157" s="228"/>
      <c r="F157" s="228"/>
      <c r="G157" s="228"/>
      <c r="H157" s="228"/>
      <c r="I157" s="228"/>
      <c r="J157" s="228"/>
      <c r="K157" s="228"/>
      <c r="L157" s="228"/>
      <c r="M157" s="228"/>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228"/>
    </row>
    <row r="158" spans="3:35">
      <c r="C158" s="228"/>
      <c r="D158" s="228"/>
      <c r="E158" s="228"/>
      <c r="F158" s="228"/>
      <c r="G158" s="228"/>
      <c r="H158" s="228"/>
      <c r="I158" s="228"/>
      <c r="J158" s="228"/>
      <c r="K158" s="228"/>
      <c r="L158" s="228"/>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228"/>
    </row>
    <row r="159" spans="3:35">
      <c r="C159" s="228"/>
      <c r="D159" s="228"/>
      <c r="E159" s="228"/>
      <c r="F159" s="228"/>
      <c r="G159" s="228"/>
      <c r="H159" s="228"/>
      <c r="I159" s="228"/>
      <c r="J159" s="228"/>
      <c r="K159" s="228"/>
      <c r="L159" s="228"/>
      <c r="M159" s="228"/>
      <c r="N159" s="228"/>
      <c r="O159" s="228"/>
      <c r="P159" s="228"/>
      <c r="Q159" s="228"/>
      <c r="R159" s="228"/>
      <c r="S159" s="228"/>
      <c r="T159" s="228"/>
      <c r="U159" s="228"/>
      <c r="V159" s="228"/>
      <c r="W159" s="228"/>
      <c r="X159" s="228"/>
      <c r="Y159" s="228"/>
      <c r="Z159" s="228"/>
      <c r="AA159" s="228"/>
      <c r="AB159" s="228"/>
      <c r="AC159" s="228"/>
      <c r="AD159" s="228"/>
      <c r="AE159" s="228"/>
      <c r="AF159" s="228"/>
      <c r="AG159" s="228"/>
      <c r="AH159" s="228"/>
      <c r="AI159" s="228"/>
    </row>
    <row r="160" spans="3:35">
      <c r="C160" s="228"/>
      <c r="D160" s="228"/>
      <c r="E160" s="228"/>
      <c r="F160" s="228"/>
      <c r="G160" s="228"/>
      <c r="H160" s="228"/>
      <c r="I160" s="228"/>
      <c r="J160" s="228"/>
      <c r="K160" s="228"/>
      <c r="L160" s="228"/>
      <c r="M160" s="228"/>
      <c r="N160" s="228"/>
      <c r="O160" s="228"/>
      <c r="P160" s="228"/>
      <c r="Q160" s="228"/>
      <c r="R160" s="228"/>
      <c r="S160" s="228"/>
      <c r="T160" s="228"/>
      <c r="U160" s="228"/>
      <c r="V160" s="228"/>
      <c r="W160" s="228"/>
      <c r="X160" s="228"/>
      <c r="Y160" s="228"/>
      <c r="Z160" s="228"/>
      <c r="AA160" s="228"/>
      <c r="AB160" s="228"/>
      <c r="AC160" s="228"/>
      <c r="AD160" s="228"/>
      <c r="AE160" s="228"/>
      <c r="AF160" s="228"/>
      <c r="AG160" s="228"/>
      <c r="AH160" s="228"/>
      <c r="AI160" s="228"/>
    </row>
    <row r="161" spans="3:35">
      <c r="C161" s="228"/>
      <c r="D161" s="228"/>
      <c r="E161" s="228"/>
      <c r="F161" s="228"/>
      <c r="G161" s="228"/>
      <c r="H161" s="228"/>
      <c r="I161" s="228"/>
      <c r="J161" s="228"/>
      <c r="K161" s="228"/>
      <c r="L161" s="228"/>
      <c r="M161" s="228"/>
      <c r="N161" s="228"/>
      <c r="O161" s="228"/>
      <c r="P161" s="228"/>
      <c r="Q161" s="228"/>
      <c r="R161" s="228"/>
      <c r="S161" s="228"/>
      <c r="T161" s="228"/>
      <c r="U161" s="228"/>
      <c r="V161" s="228"/>
      <c r="W161" s="228"/>
      <c r="X161" s="228"/>
      <c r="Y161" s="228"/>
      <c r="Z161" s="228"/>
      <c r="AA161" s="228"/>
      <c r="AB161" s="228"/>
      <c r="AC161" s="228"/>
      <c r="AD161" s="228"/>
      <c r="AE161" s="228"/>
      <c r="AF161" s="228"/>
      <c r="AG161" s="228"/>
      <c r="AH161" s="228"/>
      <c r="AI161" s="228"/>
    </row>
    <row r="162" spans="3:35">
      <c r="C162" s="228"/>
      <c r="D162" s="228"/>
      <c r="E162" s="228"/>
      <c r="F162" s="228"/>
      <c r="G162" s="228"/>
      <c r="H162" s="228"/>
      <c r="I162" s="228"/>
      <c r="J162" s="228"/>
      <c r="K162" s="228"/>
      <c r="L162" s="228"/>
      <c r="M162" s="228"/>
      <c r="N162" s="228"/>
      <c r="O162" s="228"/>
      <c r="P162" s="228"/>
      <c r="Q162" s="228"/>
      <c r="R162" s="228"/>
      <c r="S162" s="228"/>
      <c r="T162" s="228"/>
      <c r="U162" s="228"/>
      <c r="V162" s="228"/>
      <c r="W162" s="228"/>
      <c r="X162" s="228"/>
      <c r="Y162" s="228"/>
      <c r="Z162" s="228"/>
      <c r="AA162" s="228"/>
      <c r="AB162" s="228"/>
      <c r="AC162" s="228"/>
      <c r="AD162" s="228"/>
      <c r="AE162" s="228"/>
      <c r="AF162" s="228"/>
      <c r="AG162" s="228"/>
      <c r="AH162" s="228"/>
      <c r="AI162" s="228"/>
    </row>
    <row r="163" spans="3:35">
      <c r="C163" s="228"/>
      <c r="D163" s="228"/>
      <c r="E163" s="228"/>
      <c r="F163" s="228"/>
      <c r="G163" s="228"/>
      <c r="H163" s="228"/>
      <c r="I163" s="228"/>
      <c r="J163" s="228"/>
      <c r="K163" s="228"/>
      <c r="L163" s="228"/>
      <c r="M163" s="228"/>
      <c r="N163" s="228"/>
      <c r="O163" s="228"/>
      <c r="P163" s="228"/>
      <c r="Q163" s="228"/>
      <c r="R163" s="228"/>
      <c r="S163" s="228"/>
      <c r="T163" s="228"/>
      <c r="U163" s="228"/>
      <c r="V163" s="228"/>
      <c r="W163" s="228"/>
      <c r="X163" s="228"/>
      <c r="Y163" s="228"/>
      <c r="Z163" s="228"/>
      <c r="AA163" s="228"/>
      <c r="AB163" s="228"/>
      <c r="AC163" s="228"/>
      <c r="AD163" s="228"/>
      <c r="AE163" s="228"/>
      <c r="AF163" s="228"/>
      <c r="AG163" s="228"/>
      <c r="AH163" s="228"/>
      <c r="AI163" s="228"/>
    </row>
    <row r="164" spans="3:35">
      <c r="C164" s="228"/>
      <c r="D164" s="228"/>
      <c r="E164" s="228"/>
      <c r="F164" s="228"/>
      <c r="G164" s="228"/>
      <c r="H164" s="228"/>
      <c r="I164" s="228"/>
      <c r="J164" s="228"/>
      <c r="K164" s="228"/>
      <c r="L164" s="228"/>
      <c r="M164" s="228"/>
      <c r="N164" s="228"/>
      <c r="O164" s="228"/>
      <c r="P164" s="228"/>
      <c r="Q164" s="228"/>
      <c r="R164" s="228"/>
      <c r="S164" s="228"/>
      <c r="T164" s="228"/>
      <c r="U164" s="228"/>
      <c r="V164" s="228"/>
      <c r="W164" s="228"/>
      <c r="X164" s="228"/>
      <c r="Y164" s="228"/>
      <c r="Z164" s="228"/>
      <c r="AA164" s="228"/>
      <c r="AB164" s="228"/>
      <c r="AC164" s="228"/>
      <c r="AD164" s="228"/>
      <c r="AE164" s="228"/>
      <c r="AF164" s="228"/>
      <c r="AG164" s="228"/>
      <c r="AH164" s="228"/>
      <c r="AI164" s="228"/>
    </row>
    <row r="165" spans="3:35">
      <c r="C165" s="228"/>
      <c r="D165" s="228"/>
      <c r="E165" s="228"/>
      <c r="F165" s="228"/>
      <c r="G165" s="228"/>
      <c r="H165" s="228"/>
      <c r="I165" s="228"/>
      <c r="J165" s="228"/>
      <c r="K165" s="228"/>
      <c r="L165" s="228"/>
      <c r="M165" s="228"/>
      <c r="N165" s="228"/>
      <c r="O165" s="228"/>
      <c r="P165" s="228"/>
      <c r="Q165" s="228"/>
      <c r="R165" s="228"/>
      <c r="S165" s="228"/>
      <c r="T165" s="228"/>
      <c r="U165" s="228"/>
      <c r="V165" s="228"/>
      <c r="W165" s="228"/>
      <c r="X165" s="228"/>
      <c r="Y165" s="228"/>
      <c r="Z165" s="228"/>
      <c r="AA165" s="228"/>
      <c r="AB165" s="228"/>
      <c r="AC165" s="228"/>
      <c r="AD165" s="228"/>
      <c r="AE165" s="228"/>
      <c r="AF165" s="228"/>
      <c r="AG165" s="228"/>
      <c r="AH165" s="228"/>
      <c r="AI165" s="228"/>
    </row>
    <row r="166" spans="3:35">
      <c r="C166" s="228"/>
      <c r="D166" s="228"/>
      <c r="E166" s="228"/>
      <c r="F166" s="228"/>
      <c r="G166" s="228"/>
      <c r="H166" s="228"/>
      <c r="I166" s="228"/>
      <c r="J166" s="228"/>
      <c r="K166" s="228"/>
      <c r="L166" s="228"/>
      <c r="M166" s="228"/>
      <c r="N166" s="228"/>
      <c r="O166" s="228"/>
      <c r="P166" s="228"/>
      <c r="Q166" s="228"/>
      <c r="R166" s="228"/>
      <c r="S166" s="228"/>
      <c r="T166" s="228"/>
      <c r="U166" s="228"/>
      <c r="V166" s="228"/>
      <c r="W166" s="228"/>
      <c r="X166" s="228"/>
      <c r="Y166" s="228"/>
      <c r="Z166" s="228"/>
      <c r="AA166" s="228"/>
      <c r="AB166" s="228"/>
      <c r="AC166" s="228"/>
      <c r="AD166" s="228"/>
      <c r="AE166" s="228"/>
      <c r="AF166" s="228"/>
      <c r="AG166" s="228"/>
      <c r="AH166" s="228"/>
      <c r="AI166" s="228"/>
    </row>
    <row r="167" spans="3:35">
      <c r="C167" s="228"/>
      <c r="D167" s="228"/>
      <c r="E167" s="228"/>
      <c r="F167" s="228"/>
      <c r="G167" s="228"/>
      <c r="H167" s="228"/>
      <c r="I167" s="228"/>
      <c r="J167" s="228"/>
      <c r="K167" s="228"/>
      <c r="L167" s="228"/>
      <c r="M167" s="228"/>
      <c r="N167" s="228"/>
      <c r="O167" s="228"/>
      <c r="P167" s="228"/>
      <c r="Q167" s="228"/>
      <c r="R167" s="228"/>
      <c r="S167" s="228"/>
      <c r="T167" s="228"/>
      <c r="U167" s="228"/>
      <c r="V167" s="228"/>
      <c r="W167" s="228"/>
      <c r="X167" s="228"/>
      <c r="Y167" s="228"/>
      <c r="Z167" s="228"/>
      <c r="AA167" s="228"/>
      <c r="AB167" s="228"/>
      <c r="AC167" s="228"/>
      <c r="AD167" s="228"/>
      <c r="AE167" s="228"/>
      <c r="AF167" s="228"/>
      <c r="AG167" s="228"/>
      <c r="AH167" s="228"/>
      <c r="AI167" s="228"/>
    </row>
    <row r="168" spans="3:35">
      <c r="C168" s="228"/>
      <c r="D168" s="228"/>
      <c r="E168" s="228"/>
      <c r="F168" s="228"/>
      <c r="G168" s="228"/>
      <c r="H168" s="228"/>
      <c r="I168" s="228"/>
      <c r="J168" s="228"/>
      <c r="K168" s="228"/>
      <c r="L168" s="228"/>
      <c r="M168" s="228"/>
      <c r="N168" s="228"/>
      <c r="O168" s="228"/>
      <c r="P168" s="228"/>
      <c r="Q168" s="228"/>
      <c r="R168" s="228"/>
      <c r="S168" s="228"/>
      <c r="T168" s="228"/>
      <c r="U168" s="228"/>
      <c r="V168" s="228"/>
      <c r="W168" s="228"/>
      <c r="X168" s="228"/>
      <c r="Y168" s="228"/>
      <c r="Z168" s="228"/>
      <c r="AA168" s="228"/>
      <c r="AB168" s="228"/>
      <c r="AC168" s="228"/>
      <c r="AD168" s="228"/>
      <c r="AE168" s="228"/>
      <c r="AF168" s="228"/>
      <c r="AG168" s="228"/>
      <c r="AH168" s="228"/>
      <c r="AI168" s="228"/>
    </row>
    <row r="169" spans="3:35">
      <c r="C169" s="228"/>
      <c r="D169" s="228"/>
      <c r="E169" s="228"/>
      <c r="F169" s="228"/>
      <c r="G169" s="228"/>
      <c r="H169" s="228"/>
      <c r="I169" s="228"/>
      <c r="J169" s="228"/>
      <c r="K169" s="228"/>
      <c r="L169" s="228"/>
      <c r="M169" s="228"/>
      <c r="N169" s="228"/>
      <c r="O169" s="228"/>
      <c r="P169" s="228"/>
      <c r="Q169" s="228"/>
      <c r="R169" s="228"/>
      <c r="S169" s="228"/>
      <c r="T169" s="228"/>
      <c r="U169" s="228"/>
      <c r="V169" s="228"/>
      <c r="W169" s="228"/>
      <c r="X169" s="228"/>
      <c r="Y169" s="228"/>
      <c r="Z169" s="228"/>
      <c r="AA169" s="228"/>
      <c r="AB169" s="228"/>
      <c r="AC169" s="228"/>
      <c r="AD169" s="228"/>
      <c r="AE169" s="228"/>
      <c r="AF169" s="228"/>
      <c r="AG169" s="228"/>
      <c r="AH169" s="228"/>
      <c r="AI169" s="228"/>
    </row>
    <row r="170" spans="3:35">
      <c r="C170" s="228"/>
      <c r="D170" s="228"/>
      <c r="E170" s="228"/>
      <c r="F170" s="228"/>
      <c r="G170" s="228"/>
      <c r="H170" s="228"/>
      <c r="I170" s="228"/>
      <c r="J170" s="228"/>
      <c r="K170" s="228"/>
      <c r="L170" s="228"/>
      <c r="M170" s="228"/>
      <c r="N170" s="228"/>
      <c r="O170" s="228"/>
      <c r="P170" s="228"/>
      <c r="Q170" s="228"/>
      <c r="R170" s="228"/>
      <c r="S170" s="228"/>
      <c r="T170" s="228"/>
      <c r="U170" s="228"/>
      <c r="V170" s="228"/>
      <c r="W170" s="228"/>
      <c r="X170" s="228"/>
      <c r="Y170" s="228"/>
      <c r="Z170" s="228"/>
      <c r="AA170" s="228"/>
      <c r="AB170" s="228"/>
      <c r="AC170" s="228"/>
      <c r="AD170" s="228"/>
      <c r="AE170" s="228"/>
      <c r="AF170" s="228"/>
      <c r="AG170" s="228"/>
      <c r="AH170" s="228"/>
      <c r="AI170" s="228"/>
    </row>
    <row r="171" spans="3:35">
      <c r="C171" s="228"/>
      <c r="D171" s="228"/>
      <c r="E171" s="228"/>
      <c r="F171" s="228"/>
      <c r="G171" s="228"/>
      <c r="H171" s="228"/>
      <c r="I171" s="228"/>
      <c r="J171" s="228"/>
      <c r="K171" s="228"/>
      <c r="L171" s="228"/>
      <c r="M171" s="228"/>
      <c r="N171" s="228"/>
      <c r="O171" s="228"/>
      <c r="P171" s="228"/>
      <c r="Q171" s="228"/>
      <c r="R171" s="228"/>
      <c r="S171" s="228"/>
      <c r="T171" s="228"/>
      <c r="U171" s="228"/>
      <c r="V171" s="228"/>
      <c r="W171" s="228"/>
      <c r="X171" s="228"/>
      <c r="Y171" s="228"/>
      <c r="Z171" s="228"/>
      <c r="AA171" s="228"/>
      <c r="AB171" s="228"/>
      <c r="AC171" s="228"/>
      <c r="AD171" s="228"/>
      <c r="AE171" s="228"/>
      <c r="AF171" s="228"/>
      <c r="AG171" s="228"/>
      <c r="AH171" s="228"/>
      <c r="AI171" s="228"/>
    </row>
    <row r="172" spans="3:35">
      <c r="C172" s="228"/>
      <c r="D172" s="228"/>
      <c r="E172" s="228"/>
      <c r="F172" s="228"/>
      <c r="G172" s="228"/>
      <c r="H172" s="228"/>
      <c r="I172" s="228"/>
      <c r="J172" s="228"/>
      <c r="K172" s="228"/>
      <c r="L172" s="228"/>
      <c r="M172" s="228"/>
      <c r="N172" s="228"/>
      <c r="O172" s="228"/>
      <c r="P172" s="228"/>
      <c r="Q172" s="228"/>
      <c r="R172" s="228"/>
      <c r="S172" s="228"/>
      <c r="T172" s="228"/>
      <c r="U172" s="228"/>
      <c r="V172" s="228"/>
      <c r="W172" s="228"/>
      <c r="X172" s="228"/>
      <c r="Y172" s="228"/>
      <c r="Z172" s="228"/>
      <c r="AA172" s="228"/>
      <c r="AB172" s="228"/>
      <c r="AC172" s="228"/>
      <c r="AD172" s="228"/>
      <c r="AE172" s="228"/>
      <c r="AF172" s="228"/>
      <c r="AG172" s="228"/>
      <c r="AH172" s="228"/>
      <c r="AI172" s="228"/>
    </row>
    <row r="173" spans="3:35">
      <c r="C173" s="228"/>
      <c r="D173" s="228"/>
      <c r="E173" s="228"/>
      <c r="F173" s="228"/>
      <c r="G173" s="228"/>
      <c r="H173" s="228"/>
      <c r="I173" s="228"/>
      <c r="J173" s="228"/>
      <c r="K173" s="228"/>
      <c r="L173" s="228"/>
      <c r="M173" s="228"/>
      <c r="N173" s="228"/>
      <c r="O173" s="228"/>
      <c r="P173" s="228"/>
      <c r="Q173" s="228"/>
      <c r="R173" s="228"/>
      <c r="S173" s="228"/>
      <c r="T173" s="228"/>
      <c r="U173" s="228"/>
      <c r="V173" s="228"/>
      <c r="W173" s="228"/>
      <c r="X173" s="228"/>
      <c r="Y173" s="228"/>
      <c r="Z173" s="228"/>
      <c r="AA173" s="228"/>
      <c r="AB173" s="228"/>
      <c r="AC173" s="228"/>
      <c r="AD173" s="228"/>
      <c r="AE173" s="228"/>
      <c r="AF173" s="228"/>
      <c r="AG173" s="228"/>
      <c r="AH173" s="228"/>
      <c r="AI173" s="228"/>
    </row>
    <row r="174" spans="3:35">
      <c r="C174" s="228"/>
      <c r="D174" s="228"/>
      <c r="E174" s="228"/>
      <c r="F174" s="228"/>
      <c r="G174" s="228"/>
      <c r="H174" s="228"/>
      <c r="I174" s="228"/>
      <c r="J174" s="228"/>
      <c r="K174" s="228"/>
      <c r="L174" s="228"/>
      <c r="M174" s="228"/>
      <c r="N174" s="228"/>
      <c r="O174" s="228"/>
      <c r="P174" s="228"/>
      <c r="Q174" s="228"/>
      <c r="R174" s="228"/>
      <c r="S174" s="228"/>
      <c r="T174" s="228"/>
      <c r="U174" s="228"/>
      <c r="V174" s="228"/>
      <c r="W174" s="228"/>
      <c r="X174" s="228"/>
      <c r="Y174" s="228"/>
      <c r="Z174" s="228"/>
      <c r="AA174" s="228"/>
      <c r="AB174" s="228"/>
      <c r="AC174" s="228"/>
      <c r="AD174" s="228"/>
      <c r="AE174" s="228"/>
      <c r="AF174" s="228"/>
      <c r="AG174" s="228"/>
      <c r="AH174" s="228"/>
      <c r="AI174" s="228"/>
    </row>
    <row r="175" spans="3:35">
      <c r="C175" s="228"/>
      <c r="D175" s="228"/>
      <c r="E175" s="228"/>
      <c r="F175" s="228"/>
      <c r="G175" s="228"/>
      <c r="H175" s="228"/>
      <c r="I175" s="228"/>
      <c r="J175" s="228"/>
      <c r="K175" s="228"/>
      <c r="L175" s="228"/>
      <c r="M175" s="228"/>
      <c r="N175" s="228"/>
      <c r="O175" s="228"/>
      <c r="P175" s="228"/>
      <c r="Q175" s="228"/>
      <c r="R175" s="228"/>
      <c r="S175" s="228"/>
      <c r="T175" s="228"/>
      <c r="U175" s="228"/>
      <c r="V175" s="228"/>
      <c r="W175" s="228"/>
      <c r="X175" s="228"/>
      <c r="Y175" s="228"/>
      <c r="Z175" s="228"/>
      <c r="AA175" s="228"/>
      <c r="AB175" s="228"/>
      <c r="AC175" s="228"/>
      <c r="AD175" s="228"/>
      <c r="AE175" s="228"/>
      <c r="AF175" s="228"/>
      <c r="AG175" s="228"/>
      <c r="AH175" s="228"/>
      <c r="AI175" s="228"/>
    </row>
    <row r="176" spans="3:35">
      <c r="C176" s="228"/>
      <c r="D176" s="228"/>
      <c r="E176" s="228"/>
      <c r="F176" s="228"/>
      <c r="G176" s="228"/>
      <c r="H176" s="228"/>
      <c r="I176" s="228"/>
      <c r="J176" s="228"/>
      <c r="K176" s="228"/>
      <c r="L176" s="228"/>
      <c r="M176" s="228"/>
      <c r="N176" s="228"/>
      <c r="O176" s="228"/>
      <c r="P176" s="228"/>
      <c r="Q176" s="228"/>
      <c r="R176" s="228"/>
      <c r="S176" s="228"/>
      <c r="T176" s="228"/>
      <c r="U176" s="228"/>
      <c r="V176" s="228"/>
      <c r="W176" s="228"/>
      <c r="X176" s="228"/>
      <c r="Y176" s="228"/>
      <c r="Z176" s="228"/>
      <c r="AA176" s="228"/>
      <c r="AB176" s="228"/>
      <c r="AC176" s="228"/>
      <c r="AD176" s="228"/>
      <c r="AE176" s="228"/>
      <c r="AF176" s="228"/>
      <c r="AG176" s="228"/>
      <c r="AH176" s="228"/>
      <c r="AI176" s="228"/>
    </row>
    <row r="177" spans="3:35">
      <c r="C177" s="228"/>
      <c r="D177" s="228"/>
      <c r="E177" s="228"/>
      <c r="F177" s="228"/>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row>
    <row r="178" spans="3:35">
      <c r="C178" s="228"/>
      <c r="D178" s="228"/>
      <c r="E178" s="228"/>
      <c r="F178" s="228"/>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row>
    <row r="179" spans="3:35">
      <c r="C179" s="228"/>
      <c r="D179" s="228"/>
      <c r="E179" s="228"/>
      <c r="F179" s="228"/>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row>
    <row r="180" spans="3:35">
      <c r="C180" s="228"/>
      <c r="D180" s="228"/>
      <c r="E180" s="228"/>
      <c r="F180" s="228"/>
      <c r="G180" s="228"/>
      <c r="H180" s="228"/>
      <c r="I180" s="228"/>
      <c r="J180" s="228"/>
      <c r="K180" s="228"/>
      <c r="L180" s="228"/>
      <c r="M180" s="228"/>
      <c r="N180" s="228"/>
      <c r="O180" s="228"/>
      <c r="P180" s="228"/>
      <c r="Q180" s="228"/>
      <c r="R180" s="228"/>
      <c r="S180" s="228"/>
      <c r="T180" s="228"/>
      <c r="U180" s="228"/>
      <c r="V180" s="228"/>
      <c r="W180" s="228"/>
      <c r="X180" s="228"/>
      <c r="Y180" s="228"/>
      <c r="Z180" s="228"/>
      <c r="AA180" s="228"/>
      <c r="AB180" s="228"/>
      <c r="AC180" s="228"/>
      <c r="AD180" s="228"/>
      <c r="AE180" s="228"/>
      <c r="AF180" s="228"/>
      <c r="AG180" s="228"/>
      <c r="AH180" s="228"/>
      <c r="AI180" s="228"/>
    </row>
    <row r="181" spans="3:35">
      <c r="C181" s="228"/>
      <c r="D181" s="228"/>
      <c r="E181" s="228"/>
      <c r="F181" s="228"/>
      <c r="G181" s="228"/>
      <c r="H181" s="228"/>
      <c r="I181" s="228"/>
      <c r="J181" s="228"/>
      <c r="K181" s="228"/>
      <c r="L181" s="228"/>
      <c r="M181" s="228"/>
      <c r="N181" s="228"/>
      <c r="O181" s="228"/>
      <c r="P181" s="228"/>
      <c r="Q181" s="228"/>
      <c r="R181" s="228"/>
      <c r="S181" s="228"/>
      <c r="T181" s="228"/>
      <c r="U181" s="228"/>
      <c r="V181" s="228"/>
      <c r="W181" s="228"/>
      <c r="X181" s="228"/>
      <c r="Y181" s="228"/>
      <c r="Z181" s="228"/>
      <c r="AA181" s="228"/>
      <c r="AB181" s="228"/>
      <c r="AC181" s="228"/>
      <c r="AD181" s="228"/>
      <c r="AE181" s="228"/>
      <c r="AF181" s="228"/>
      <c r="AG181" s="228"/>
      <c r="AH181" s="228"/>
      <c r="AI181" s="228"/>
    </row>
    <row r="182" spans="3:35">
      <c r="C182" s="228"/>
      <c r="D182" s="228"/>
      <c r="E182" s="228"/>
      <c r="F182" s="228"/>
      <c r="G182" s="228"/>
      <c r="H182" s="228"/>
      <c r="I182" s="228"/>
      <c r="J182" s="228"/>
      <c r="K182" s="228"/>
      <c r="L182" s="228"/>
      <c r="M182" s="228"/>
      <c r="N182" s="228"/>
      <c r="O182" s="228"/>
      <c r="P182" s="228"/>
      <c r="Q182" s="228"/>
      <c r="R182" s="228"/>
      <c r="S182" s="228"/>
      <c r="T182" s="228"/>
      <c r="U182" s="228"/>
      <c r="V182" s="228"/>
      <c r="W182" s="228"/>
      <c r="X182" s="228"/>
      <c r="Y182" s="228"/>
      <c r="Z182" s="228"/>
      <c r="AA182" s="228"/>
      <c r="AB182" s="228"/>
      <c r="AC182" s="228"/>
      <c r="AD182" s="228"/>
      <c r="AE182" s="228"/>
      <c r="AF182" s="228"/>
      <c r="AG182" s="228"/>
      <c r="AH182" s="228"/>
      <c r="AI182" s="228"/>
    </row>
    <row r="183" spans="3:35">
      <c r="C183" s="228"/>
      <c r="D183" s="228"/>
      <c r="E183" s="228"/>
      <c r="F183" s="228"/>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row>
    <row r="184" spans="3:35">
      <c r="C184" s="228"/>
      <c r="D184" s="228"/>
      <c r="E184" s="228"/>
      <c r="F184" s="228"/>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row>
    <row r="185" spans="3:35">
      <c r="C185" s="228"/>
      <c r="D185" s="228"/>
      <c r="E185" s="228"/>
      <c r="F185" s="228"/>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row>
    <row r="186" spans="3:35">
      <c r="C186" s="228"/>
      <c r="D186" s="228"/>
      <c r="E186" s="228"/>
      <c r="F186" s="228"/>
      <c r="G186" s="228"/>
      <c r="H186" s="228"/>
      <c r="I186" s="228"/>
      <c r="J186" s="228"/>
      <c r="K186" s="228"/>
      <c r="L186" s="228"/>
      <c r="M186" s="228"/>
      <c r="N186" s="228"/>
      <c r="O186" s="228"/>
      <c r="P186" s="228"/>
      <c r="Q186" s="228"/>
      <c r="R186" s="228"/>
      <c r="S186" s="228"/>
      <c r="T186" s="228"/>
      <c r="U186" s="228"/>
      <c r="V186" s="228"/>
      <c r="W186" s="228"/>
      <c r="X186" s="228"/>
      <c r="Y186" s="228"/>
      <c r="Z186" s="228"/>
      <c r="AA186" s="228"/>
      <c r="AB186" s="228"/>
      <c r="AC186" s="228"/>
      <c r="AD186" s="228"/>
      <c r="AE186" s="228"/>
      <c r="AF186" s="228"/>
      <c r="AG186" s="228"/>
      <c r="AH186" s="228"/>
      <c r="AI186" s="228"/>
    </row>
    <row r="187" spans="3:35">
      <c r="C187" s="228"/>
      <c r="D187" s="228"/>
      <c r="E187" s="228"/>
      <c r="F187" s="228"/>
      <c r="G187" s="228"/>
      <c r="H187" s="228"/>
      <c r="I187" s="228"/>
      <c r="J187" s="228"/>
      <c r="K187" s="228"/>
      <c r="L187" s="228"/>
      <c r="M187" s="228"/>
      <c r="N187" s="228"/>
      <c r="O187" s="228"/>
      <c r="P187" s="228"/>
      <c r="Q187" s="228"/>
      <c r="R187" s="228"/>
      <c r="S187" s="228"/>
      <c r="T187" s="228"/>
      <c r="U187" s="228"/>
      <c r="V187" s="228"/>
      <c r="W187" s="228"/>
      <c r="X187" s="228"/>
      <c r="Y187" s="228"/>
      <c r="Z187" s="228"/>
      <c r="AA187" s="228"/>
      <c r="AB187" s="228"/>
      <c r="AC187" s="228"/>
      <c r="AD187" s="228"/>
      <c r="AE187" s="228"/>
      <c r="AF187" s="228"/>
      <c r="AG187" s="228"/>
      <c r="AH187" s="228"/>
      <c r="AI187" s="228"/>
    </row>
    <row r="188" spans="3:35">
      <c r="C188" s="228"/>
      <c r="D188" s="228"/>
      <c r="E188" s="228"/>
      <c r="F188" s="228"/>
      <c r="G188" s="228"/>
      <c r="H188" s="228"/>
      <c r="I188" s="228"/>
      <c r="J188" s="228"/>
      <c r="K188" s="228"/>
      <c r="L188" s="228"/>
      <c r="M188" s="228"/>
      <c r="N188" s="228"/>
      <c r="O188" s="228"/>
      <c r="P188" s="228"/>
      <c r="Q188" s="228"/>
      <c r="R188" s="228"/>
      <c r="S188" s="228"/>
      <c r="T188" s="228"/>
      <c r="U188" s="228"/>
      <c r="V188" s="228"/>
      <c r="W188" s="228"/>
      <c r="X188" s="228"/>
      <c r="Y188" s="228"/>
      <c r="Z188" s="228"/>
      <c r="AA188" s="228"/>
      <c r="AB188" s="228"/>
      <c r="AC188" s="228"/>
      <c r="AD188" s="228"/>
      <c r="AE188" s="228"/>
      <c r="AF188" s="228"/>
      <c r="AG188" s="228"/>
      <c r="AH188" s="228"/>
      <c r="AI188" s="228"/>
    </row>
    <row r="189" spans="3:35">
      <c r="C189" s="228"/>
      <c r="D189" s="228"/>
      <c r="E189" s="228"/>
      <c r="F189" s="228"/>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row>
    <row r="190" spans="3:35">
      <c r="C190" s="228"/>
      <c r="D190" s="228"/>
      <c r="E190" s="228"/>
      <c r="F190" s="228"/>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row>
    <row r="191" spans="3:35">
      <c r="C191" s="228"/>
      <c r="D191" s="228"/>
      <c r="E191" s="228"/>
      <c r="F191" s="228"/>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row>
    <row r="192" spans="3:35">
      <c r="C192" s="228"/>
      <c r="D192" s="228"/>
      <c r="E192" s="228"/>
      <c r="F192" s="228"/>
      <c r="G192" s="228"/>
      <c r="H192" s="228"/>
      <c r="I192" s="228"/>
      <c r="J192" s="228"/>
      <c r="K192" s="228"/>
      <c r="L192" s="228"/>
      <c r="M192" s="228"/>
      <c r="N192" s="228"/>
      <c r="O192" s="228"/>
      <c r="P192" s="228"/>
      <c r="Q192" s="228"/>
      <c r="R192" s="228"/>
      <c r="S192" s="228"/>
      <c r="T192" s="228"/>
      <c r="U192" s="228"/>
      <c r="V192" s="228"/>
      <c r="W192" s="228"/>
      <c r="X192" s="228"/>
      <c r="Y192" s="228"/>
      <c r="Z192" s="228"/>
      <c r="AA192" s="228"/>
      <c r="AB192" s="228"/>
      <c r="AC192" s="228"/>
      <c r="AD192" s="228"/>
      <c r="AE192" s="228"/>
      <c r="AF192" s="228"/>
      <c r="AG192" s="228"/>
      <c r="AH192" s="228"/>
      <c r="AI192" s="228"/>
    </row>
    <row r="193" spans="3:35">
      <c r="C193" s="228"/>
      <c r="D193" s="228"/>
      <c r="E193" s="228"/>
      <c r="F193" s="228"/>
      <c r="G193" s="228"/>
      <c r="H193" s="228"/>
      <c r="I193" s="228"/>
      <c r="J193" s="228"/>
      <c r="K193" s="228"/>
      <c r="L193" s="228"/>
      <c r="M193" s="228"/>
      <c r="N193" s="228"/>
      <c r="O193" s="228"/>
      <c r="P193" s="228"/>
      <c r="Q193" s="228"/>
      <c r="R193" s="228"/>
      <c r="S193" s="228"/>
      <c r="T193" s="228"/>
      <c r="U193" s="228"/>
      <c r="V193" s="228"/>
      <c r="W193" s="228"/>
      <c r="X193" s="228"/>
      <c r="Y193" s="228"/>
      <c r="Z193" s="228"/>
      <c r="AA193" s="228"/>
      <c r="AB193" s="228"/>
      <c r="AC193" s="228"/>
      <c r="AD193" s="228"/>
      <c r="AE193" s="228"/>
      <c r="AF193" s="228"/>
      <c r="AG193" s="228"/>
      <c r="AH193" s="228"/>
      <c r="AI193" s="228"/>
    </row>
    <row r="194" spans="3:35">
      <c r="C194" s="228"/>
      <c r="D194" s="228"/>
      <c r="E194" s="228"/>
      <c r="F194" s="228"/>
      <c r="G194" s="228"/>
      <c r="H194" s="228"/>
      <c r="I194" s="228"/>
      <c r="J194" s="228"/>
      <c r="K194" s="228"/>
      <c r="L194" s="228"/>
      <c r="M194" s="228"/>
      <c r="N194" s="228"/>
      <c r="O194" s="228"/>
      <c r="P194" s="228"/>
      <c r="Q194" s="228"/>
      <c r="R194" s="228"/>
      <c r="S194" s="228"/>
      <c r="T194" s="228"/>
      <c r="U194" s="228"/>
      <c r="V194" s="228"/>
      <c r="W194" s="228"/>
      <c r="X194" s="228"/>
      <c r="Y194" s="228"/>
      <c r="Z194" s="228"/>
      <c r="AA194" s="228"/>
      <c r="AB194" s="228"/>
      <c r="AC194" s="228"/>
      <c r="AD194" s="228"/>
      <c r="AE194" s="228"/>
      <c r="AF194" s="228"/>
      <c r="AG194" s="228"/>
      <c r="AH194" s="228"/>
      <c r="AI194" s="228"/>
    </row>
    <row r="195" spans="3:35">
      <c r="C195" s="228"/>
      <c r="D195" s="228"/>
      <c r="E195" s="228"/>
      <c r="F195" s="228"/>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row>
    <row r="196" spans="3:35">
      <c r="C196" s="228"/>
      <c r="D196" s="228"/>
      <c r="E196" s="228"/>
      <c r="F196" s="228"/>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row>
    <row r="197" spans="3:35">
      <c r="C197" s="228"/>
      <c r="D197" s="228"/>
      <c r="E197" s="228"/>
      <c r="F197" s="228"/>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row>
    <row r="198" spans="3:35">
      <c r="C198" s="228"/>
      <c r="D198" s="228"/>
      <c r="E198" s="228"/>
      <c r="F198" s="228"/>
      <c r="G198" s="228"/>
      <c r="H198" s="228"/>
      <c r="I198" s="228"/>
      <c r="J198" s="228"/>
      <c r="K198" s="228"/>
      <c r="L198" s="228"/>
      <c r="M198" s="228"/>
      <c r="N198" s="228"/>
      <c r="O198" s="228"/>
      <c r="P198" s="228"/>
      <c r="Q198" s="228"/>
      <c r="R198" s="228"/>
      <c r="S198" s="228"/>
      <c r="T198" s="228"/>
      <c r="U198" s="228"/>
      <c r="V198" s="228"/>
      <c r="W198" s="228"/>
      <c r="X198" s="228"/>
      <c r="Y198" s="228"/>
      <c r="Z198" s="228"/>
      <c r="AA198" s="228"/>
      <c r="AB198" s="228"/>
      <c r="AC198" s="228"/>
      <c r="AD198" s="228"/>
      <c r="AE198" s="228"/>
      <c r="AF198" s="228"/>
      <c r="AG198" s="228"/>
      <c r="AH198" s="228"/>
      <c r="AI198" s="228"/>
    </row>
    <row r="199" spans="3:35">
      <c r="C199" s="228"/>
      <c r="D199" s="228"/>
      <c r="E199" s="228"/>
      <c r="F199" s="228"/>
      <c r="G199" s="228"/>
      <c r="H199" s="228"/>
      <c r="I199" s="228"/>
      <c r="J199" s="228"/>
      <c r="K199" s="228"/>
      <c r="L199" s="228"/>
      <c r="M199" s="228"/>
      <c r="N199" s="228"/>
      <c r="O199" s="228"/>
      <c r="P199" s="228"/>
      <c r="Q199" s="228"/>
      <c r="R199" s="228"/>
      <c r="S199" s="228"/>
      <c r="T199" s="228"/>
      <c r="U199" s="228"/>
      <c r="V199" s="228"/>
      <c r="W199" s="228"/>
      <c r="X199" s="228"/>
      <c r="Y199" s="228"/>
      <c r="Z199" s="228"/>
      <c r="AA199" s="228"/>
      <c r="AB199" s="228"/>
      <c r="AC199" s="228"/>
      <c r="AD199" s="228"/>
      <c r="AE199" s="228"/>
      <c r="AF199" s="228"/>
      <c r="AG199" s="228"/>
      <c r="AH199" s="228"/>
      <c r="AI199" s="228"/>
    </row>
    <row r="200" spans="3:35">
      <c r="C200" s="228"/>
      <c r="D200" s="228"/>
      <c r="E200" s="228"/>
      <c r="F200" s="228"/>
      <c r="G200" s="228"/>
      <c r="H200" s="228"/>
      <c r="I200" s="228"/>
      <c r="J200" s="228"/>
      <c r="K200" s="228"/>
      <c r="L200" s="228"/>
      <c r="M200" s="228"/>
      <c r="N200" s="228"/>
      <c r="O200" s="228"/>
      <c r="P200" s="228"/>
      <c r="Q200" s="228"/>
      <c r="R200" s="228"/>
      <c r="S200" s="228"/>
      <c r="T200" s="228"/>
      <c r="U200" s="228"/>
      <c r="V200" s="228"/>
      <c r="W200" s="228"/>
      <c r="X200" s="228"/>
      <c r="Y200" s="228"/>
      <c r="Z200" s="228"/>
      <c r="AA200" s="228"/>
      <c r="AB200" s="228"/>
      <c r="AC200" s="228"/>
      <c r="AD200" s="228"/>
      <c r="AE200" s="228"/>
      <c r="AF200" s="228"/>
      <c r="AG200" s="228"/>
      <c r="AH200" s="228"/>
      <c r="AI200" s="228"/>
    </row>
    <row r="201" spans="3:35">
      <c r="C201" s="228"/>
      <c r="D201" s="228"/>
      <c r="E201" s="228"/>
      <c r="F201" s="228"/>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row>
    <row r="202" spans="3:35">
      <c r="C202" s="228"/>
      <c r="D202" s="228"/>
      <c r="E202" s="228"/>
      <c r="F202" s="228"/>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row>
    <row r="203" spans="3:35">
      <c r="C203" s="228"/>
      <c r="D203" s="228"/>
      <c r="E203" s="228"/>
      <c r="F203" s="228"/>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row>
    <row r="204" spans="3:35">
      <c r="C204" s="228"/>
      <c r="D204" s="228"/>
      <c r="E204" s="228"/>
      <c r="F204" s="228"/>
      <c r="G204" s="228"/>
      <c r="H204" s="228"/>
      <c r="I204" s="228"/>
      <c r="J204" s="228"/>
      <c r="K204" s="228"/>
      <c r="L204" s="228"/>
      <c r="M204" s="228"/>
      <c r="N204" s="228"/>
      <c r="O204" s="228"/>
      <c r="P204" s="228"/>
      <c r="Q204" s="228"/>
      <c r="R204" s="228"/>
      <c r="S204" s="228"/>
      <c r="T204" s="228"/>
      <c r="U204" s="228"/>
      <c r="V204" s="228"/>
      <c r="W204" s="228"/>
      <c r="X204" s="228"/>
      <c r="Y204" s="228"/>
      <c r="Z204" s="228"/>
      <c r="AA204" s="228"/>
      <c r="AB204" s="228"/>
      <c r="AC204" s="228"/>
      <c r="AD204" s="228"/>
      <c r="AE204" s="228"/>
      <c r="AF204" s="228"/>
      <c r="AG204" s="228"/>
      <c r="AH204" s="228"/>
      <c r="AI204" s="228"/>
    </row>
    <row r="205" spans="3:35">
      <c r="C205" s="228"/>
      <c r="D205" s="228"/>
      <c r="E205" s="228"/>
      <c r="F205" s="228"/>
      <c r="G205" s="228"/>
      <c r="H205" s="228"/>
      <c r="I205" s="228"/>
      <c r="J205" s="228"/>
      <c r="K205" s="228"/>
      <c r="L205" s="228"/>
      <c r="M205" s="228"/>
      <c r="N205" s="228"/>
      <c r="O205" s="228"/>
      <c r="P205" s="228"/>
      <c r="Q205" s="228"/>
      <c r="R205" s="228"/>
      <c r="S205" s="228"/>
      <c r="T205" s="228"/>
      <c r="U205" s="228"/>
      <c r="V205" s="228"/>
      <c r="W205" s="228"/>
      <c r="X205" s="228"/>
      <c r="Y205" s="228"/>
      <c r="Z205" s="228"/>
      <c r="AA205" s="228"/>
      <c r="AB205" s="228"/>
      <c r="AC205" s="228"/>
      <c r="AD205" s="228"/>
      <c r="AE205" s="228"/>
      <c r="AF205" s="228"/>
      <c r="AG205" s="228"/>
      <c r="AH205" s="228"/>
      <c r="AI205" s="228"/>
    </row>
    <row r="206" spans="3:35">
      <c r="C206" s="228"/>
      <c r="D206" s="228"/>
      <c r="E206" s="228"/>
      <c r="F206" s="228"/>
      <c r="G206" s="228"/>
      <c r="H206" s="228"/>
      <c r="I206" s="228"/>
      <c r="J206" s="228"/>
      <c r="K206" s="228"/>
      <c r="L206" s="228"/>
      <c r="M206" s="228"/>
      <c r="N206" s="228"/>
      <c r="O206" s="228"/>
      <c r="P206" s="228"/>
      <c r="Q206" s="228"/>
      <c r="R206" s="228"/>
      <c r="S206" s="228"/>
      <c r="T206" s="228"/>
      <c r="U206" s="228"/>
      <c r="V206" s="228"/>
      <c r="W206" s="228"/>
      <c r="X206" s="228"/>
      <c r="Y206" s="228"/>
      <c r="Z206" s="228"/>
      <c r="AA206" s="228"/>
      <c r="AB206" s="228"/>
      <c r="AC206" s="228"/>
      <c r="AD206" s="228"/>
      <c r="AE206" s="228"/>
      <c r="AF206" s="228"/>
      <c r="AG206" s="228"/>
      <c r="AH206" s="228"/>
      <c r="AI206" s="228"/>
    </row>
    <row r="207" spans="3:35">
      <c r="C207" s="228"/>
      <c r="D207" s="228"/>
      <c r="E207" s="228"/>
      <c r="F207" s="228"/>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row>
    <row r="208" spans="3:35">
      <c r="C208" s="228"/>
      <c r="D208" s="228"/>
      <c r="E208" s="228"/>
      <c r="F208" s="228"/>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row>
    <row r="209" spans="3:35">
      <c r="C209" s="228"/>
      <c r="D209" s="228"/>
      <c r="E209" s="228"/>
      <c r="F209" s="228"/>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row>
    <row r="210" spans="3:35">
      <c r="C210" s="228"/>
      <c r="D210" s="228"/>
      <c r="E210" s="228"/>
      <c r="F210" s="228"/>
      <c r="G210" s="228"/>
      <c r="H210" s="228"/>
      <c r="I210" s="228"/>
      <c r="J210" s="228"/>
      <c r="K210" s="228"/>
      <c r="L210" s="228"/>
      <c r="M210" s="228"/>
      <c r="N210" s="228"/>
      <c r="O210" s="228"/>
      <c r="P210" s="228"/>
      <c r="Q210" s="228"/>
      <c r="R210" s="228"/>
      <c r="S210" s="228"/>
      <c r="T210" s="228"/>
      <c r="U210" s="228"/>
      <c r="V210" s="228"/>
      <c r="W210" s="228"/>
      <c r="X210" s="228"/>
      <c r="Y210" s="228"/>
      <c r="Z210" s="228"/>
      <c r="AA210" s="228"/>
      <c r="AB210" s="228"/>
      <c r="AC210" s="228"/>
      <c r="AD210" s="228"/>
      <c r="AE210" s="228"/>
      <c r="AF210" s="228"/>
      <c r="AG210" s="228"/>
      <c r="AH210" s="228"/>
      <c r="AI210" s="228"/>
    </row>
    <row r="211" spans="3:35">
      <c r="C211" s="228"/>
      <c r="D211" s="228"/>
      <c r="E211" s="228"/>
      <c r="F211" s="228"/>
      <c r="G211" s="228"/>
      <c r="H211" s="228"/>
      <c r="I211" s="228"/>
      <c r="J211" s="228"/>
      <c r="K211" s="228"/>
      <c r="L211" s="228"/>
      <c r="M211" s="228"/>
      <c r="N211" s="228"/>
      <c r="O211" s="228"/>
      <c r="P211" s="228"/>
      <c r="Q211" s="228"/>
      <c r="R211" s="228"/>
      <c r="S211" s="228"/>
      <c r="T211" s="228"/>
      <c r="U211" s="228"/>
      <c r="V211" s="228"/>
      <c r="W211" s="228"/>
      <c r="X211" s="228"/>
      <c r="Y211" s="228"/>
      <c r="Z211" s="228"/>
      <c r="AA211" s="228"/>
      <c r="AB211" s="228"/>
      <c r="AC211" s="228"/>
      <c r="AD211" s="228"/>
      <c r="AE211" s="228"/>
      <c r="AF211" s="228"/>
      <c r="AG211" s="228"/>
      <c r="AH211" s="228"/>
      <c r="AI211" s="228"/>
    </row>
    <row r="212" spans="3:35">
      <c r="C212" s="228"/>
      <c r="D212" s="228"/>
      <c r="E212" s="228"/>
      <c r="F212" s="228"/>
      <c r="G212" s="228"/>
      <c r="H212" s="228"/>
      <c r="I212" s="228"/>
      <c r="J212" s="228"/>
      <c r="K212" s="228"/>
      <c r="L212" s="228"/>
      <c r="M212" s="228"/>
      <c r="N212" s="228"/>
      <c r="O212" s="228"/>
      <c r="P212" s="228"/>
      <c r="Q212" s="228"/>
      <c r="R212" s="228"/>
      <c r="S212" s="228"/>
      <c r="T212" s="228"/>
      <c r="U212" s="228"/>
      <c r="V212" s="228"/>
      <c r="W212" s="228"/>
      <c r="X212" s="228"/>
      <c r="Y212" s="228"/>
      <c r="Z212" s="228"/>
      <c r="AA212" s="228"/>
      <c r="AB212" s="228"/>
      <c r="AC212" s="228"/>
      <c r="AD212" s="228"/>
      <c r="AE212" s="228"/>
      <c r="AF212" s="228"/>
      <c r="AG212" s="228"/>
      <c r="AH212" s="228"/>
      <c r="AI212" s="228"/>
    </row>
    <row r="213" spans="3:35">
      <c r="C213" s="228"/>
      <c r="D213" s="228"/>
      <c r="E213" s="228"/>
      <c r="F213" s="228"/>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row>
    <row r="214" spans="3:35">
      <c r="C214" s="228"/>
      <c r="D214" s="228"/>
      <c r="E214" s="228"/>
      <c r="F214" s="228"/>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row>
    <row r="215" spans="3:35">
      <c r="C215" s="228"/>
      <c r="D215" s="228"/>
      <c r="E215" s="228"/>
      <c r="F215" s="228"/>
      <c r="G215" s="228"/>
      <c r="H215" s="228"/>
      <c r="I215" s="228"/>
      <c r="J215" s="228"/>
      <c r="K215" s="228"/>
      <c r="L215" s="228"/>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row>
    <row r="216" spans="3:35">
      <c r="C216" s="228"/>
      <c r="D216" s="228"/>
      <c r="E216" s="228"/>
      <c r="F216" s="228"/>
      <c r="G216" s="228"/>
      <c r="H216" s="228"/>
      <c r="I216" s="228"/>
      <c r="J216" s="228"/>
      <c r="K216" s="228"/>
      <c r="L216" s="228"/>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row>
    <row r="217" spans="3:35">
      <c r="C217" s="228"/>
      <c r="D217" s="228"/>
      <c r="E217" s="228"/>
      <c r="F217" s="228"/>
      <c r="G217" s="228"/>
      <c r="H217" s="228"/>
      <c r="I217" s="228"/>
      <c r="J217" s="228"/>
      <c r="K217" s="228"/>
      <c r="L217" s="228"/>
      <c r="M217" s="228"/>
      <c r="N217" s="228"/>
      <c r="O217" s="228"/>
      <c r="P217" s="228"/>
      <c r="Q217" s="228"/>
      <c r="R217" s="228"/>
      <c r="S217" s="228"/>
      <c r="T217" s="228"/>
      <c r="U217" s="228"/>
      <c r="V217" s="228"/>
      <c r="W217" s="228"/>
      <c r="X217" s="228"/>
      <c r="Y217" s="228"/>
      <c r="Z217" s="228"/>
      <c r="AA217" s="228"/>
      <c r="AB217" s="228"/>
      <c r="AC217" s="228"/>
      <c r="AD217" s="228"/>
      <c r="AE217" s="228"/>
      <c r="AF217" s="228"/>
      <c r="AG217" s="228"/>
      <c r="AH217" s="228"/>
      <c r="AI217" s="228"/>
    </row>
    <row r="218" spans="3:35">
      <c r="C218" s="228"/>
      <c r="D218" s="228"/>
      <c r="E218" s="228"/>
      <c r="F218" s="228"/>
      <c r="G218" s="228"/>
      <c r="H218" s="228"/>
      <c r="I218" s="228"/>
      <c r="J218" s="228"/>
      <c r="K218" s="228"/>
      <c r="L218" s="228"/>
      <c r="M218" s="228"/>
      <c r="N218" s="228"/>
      <c r="O218" s="228"/>
      <c r="P218" s="228"/>
      <c r="Q218" s="228"/>
      <c r="R218" s="228"/>
      <c r="S218" s="228"/>
      <c r="T218" s="228"/>
      <c r="U218" s="228"/>
      <c r="V218" s="228"/>
      <c r="W218" s="228"/>
      <c r="X218" s="228"/>
      <c r="Y218" s="228"/>
      <c r="Z218" s="228"/>
      <c r="AA218" s="228"/>
      <c r="AB218" s="228"/>
      <c r="AC218" s="228"/>
      <c r="AD218" s="228"/>
      <c r="AE218" s="228"/>
      <c r="AF218" s="228"/>
      <c r="AG218" s="228"/>
      <c r="AH218" s="228"/>
      <c r="AI218" s="228"/>
    </row>
    <row r="219" spans="3:35">
      <c r="C219" s="228"/>
      <c r="D219" s="228"/>
      <c r="E219" s="228"/>
      <c r="F219" s="228"/>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row>
    <row r="220" spans="3:35">
      <c r="C220" s="228"/>
      <c r="D220" s="228"/>
      <c r="E220" s="228"/>
      <c r="F220" s="228"/>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row>
    <row r="221" spans="3:35">
      <c r="C221" s="228"/>
      <c r="D221" s="228"/>
      <c r="E221" s="228"/>
      <c r="F221" s="228"/>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row>
    <row r="222" spans="3:35">
      <c r="C222" s="228"/>
      <c r="D222" s="228"/>
      <c r="E222" s="228"/>
      <c r="F222" s="228"/>
      <c r="G222" s="228"/>
      <c r="H222" s="228"/>
      <c r="I222" s="228"/>
      <c r="J222" s="228"/>
      <c r="K222" s="228"/>
      <c r="L222" s="228"/>
      <c r="M222" s="228"/>
      <c r="N222" s="228"/>
      <c r="O222" s="228"/>
      <c r="P222" s="228"/>
      <c r="Q222" s="228"/>
      <c r="R222" s="228"/>
      <c r="S222" s="228"/>
      <c r="T222" s="228"/>
      <c r="U222" s="228"/>
      <c r="V222" s="228"/>
      <c r="W222" s="228"/>
      <c r="X222" s="228"/>
      <c r="Y222" s="228"/>
      <c r="Z222" s="228"/>
      <c r="AA222" s="228"/>
      <c r="AB222" s="228"/>
      <c r="AC222" s="228"/>
      <c r="AD222" s="228"/>
      <c r="AE222" s="228"/>
      <c r="AF222" s="228"/>
      <c r="AG222" s="228"/>
      <c r="AH222" s="228"/>
      <c r="AI222" s="228"/>
    </row>
    <row r="223" spans="3:35">
      <c r="C223" s="228"/>
      <c r="D223" s="228"/>
      <c r="E223" s="228"/>
      <c r="F223" s="228"/>
      <c r="G223" s="228"/>
      <c r="H223" s="228"/>
      <c r="I223" s="228"/>
      <c r="J223" s="228"/>
      <c r="K223" s="228"/>
      <c r="L223" s="228"/>
      <c r="M223" s="228"/>
      <c r="N223" s="228"/>
      <c r="O223" s="228"/>
      <c r="P223" s="228"/>
      <c r="Q223" s="228"/>
      <c r="R223" s="228"/>
      <c r="S223" s="228"/>
      <c r="T223" s="228"/>
      <c r="U223" s="228"/>
      <c r="V223" s="228"/>
      <c r="W223" s="228"/>
      <c r="X223" s="228"/>
      <c r="Y223" s="228"/>
      <c r="Z223" s="228"/>
      <c r="AA223" s="228"/>
      <c r="AB223" s="228"/>
      <c r="AC223" s="228"/>
      <c r="AD223" s="228"/>
      <c r="AE223" s="228"/>
      <c r="AF223" s="228"/>
      <c r="AG223" s="228"/>
      <c r="AH223" s="228"/>
      <c r="AI223" s="228"/>
    </row>
    <row r="224" spans="3:35">
      <c r="C224" s="228"/>
      <c r="D224" s="228"/>
      <c r="E224" s="228"/>
      <c r="F224" s="228"/>
      <c r="G224" s="228"/>
      <c r="H224" s="228"/>
      <c r="I224" s="228"/>
      <c r="J224" s="228"/>
      <c r="K224" s="228"/>
      <c r="L224" s="228"/>
      <c r="M224" s="228"/>
      <c r="N224" s="228"/>
      <c r="O224" s="228"/>
      <c r="P224" s="228"/>
      <c r="Q224" s="228"/>
      <c r="R224" s="228"/>
      <c r="S224" s="228"/>
      <c r="T224" s="228"/>
      <c r="U224" s="228"/>
      <c r="V224" s="228"/>
      <c r="W224" s="228"/>
      <c r="X224" s="228"/>
      <c r="Y224" s="228"/>
      <c r="Z224" s="228"/>
      <c r="AA224" s="228"/>
      <c r="AB224" s="228"/>
      <c r="AC224" s="228"/>
      <c r="AD224" s="228"/>
      <c r="AE224" s="228"/>
      <c r="AF224" s="228"/>
      <c r="AG224" s="228"/>
      <c r="AH224" s="228"/>
      <c r="AI224" s="228"/>
    </row>
    <row r="225" spans="3:35">
      <c r="C225" s="228"/>
      <c r="D225" s="228"/>
      <c r="E225" s="228"/>
      <c r="F225" s="228"/>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row>
    <row r="226" spans="3:35">
      <c r="C226" s="228"/>
      <c r="D226" s="228"/>
      <c r="E226" s="228"/>
      <c r="F226" s="228"/>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row>
    <row r="227" spans="3:35">
      <c r="C227" s="228"/>
      <c r="D227" s="228"/>
      <c r="E227" s="228"/>
      <c r="F227" s="228"/>
      <c r="G227" s="228"/>
      <c r="H227" s="228"/>
      <c r="I227" s="228"/>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row>
    <row r="228" spans="3:35">
      <c r="C228" s="228"/>
      <c r="D228" s="228"/>
      <c r="E228" s="228"/>
      <c r="F228" s="228"/>
      <c r="G228" s="228"/>
      <c r="H228" s="228"/>
      <c r="I228" s="228"/>
      <c r="J228" s="228"/>
      <c r="K228" s="228"/>
      <c r="L228" s="228"/>
      <c r="M228" s="228"/>
      <c r="N228" s="228"/>
      <c r="O228" s="228"/>
      <c r="P228" s="228"/>
      <c r="Q228" s="228"/>
      <c r="R228" s="228"/>
      <c r="S228" s="228"/>
      <c r="T228" s="228"/>
      <c r="U228" s="228"/>
      <c r="V228" s="228"/>
      <c r="W228" s="228"/>
      <c r="X228" s="228"/>
      <c r="Y228" s="228"/>
      <c r="Z228" s="228"/>
      <c r="AA228" s="228"/>
      <c r="AB228" s="228"/>
      <c r="AC228" s="228"/>
      <c r="AD228" s="228"/>
      <c r="AE228" s="228"/>
      <c r="AF228" s="228"/>
      <c r="AG228" s="228"/>
      <c r="AH228" s="228"/>
      <c r="AI228" s="228"/>
    </row>
    <row r="229" spans="3:35">
      <c r="C229" s="228"/>
      <c r="D229" s="228"/>
      <c r="E229" s="228"/>
      <c r="F229" s="228"/>
      <c r="G229" s="228"/>
      <c r="H229" s="228"/>
      <c r="I229" s="228"/>
      <c r="J229" s="228"/>
      <c r="K229" s="228"/>
      <c r="L229" s="228"/>
      <c r="M229" s="228"/>
      <c r="N229" s="228"/>
      <c r="O229" s="228"/>
      <c r="P229" s="228"/>
      <c r="Q229" s="228"/>
      <c r="R229" s="228"/>
      <c r="S229" s="228"/>
      <c r="T229" s="228"/>
      <c r="U229" s="228"/>
      <c r="V229" s="228"/>
      <c r="W229" s="228"/>
      <c r="X229" s="228"/>
      <c r="Y229" s="228"/>
      <c r="Z229" s="228"/>
      <c r="AA229" s="228"/>
      <c r="AB229" s="228"/>
      <c r="AC229" s="228"/>
      <c r="AD229" s="228"/>
      <c r="AE229" s="228"/>
      <c r="AF229" s="228"/>
      <c r="AG229" s="228"/>
      <c r="AH229" s="228"/>
      <c r="AI229" s="228"/>
    </row>
    <row r="230" spans="3:35">
      <c r="C230" s="228"/>
      <c r="D230" s="228"/>
      <c r="E230" s="228"/>
      <c r="F230" s="228"/>
      <c r="G230" s="228"/>
      <c r="H230" s="228"/>
      <c r="I230" s="228"/>
      <c r="J230" s="228"/>
      <c r="K230" s="228"/>
      <c r="L230" s="228"/>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row>
    <row r="231" spans="3:35">
      <c r="C231" s="228"/>
      <c r="D231" s="228"/>
      <c r="E231" s="228"/>
      <c r="F231" s="228"/>
      <c r="G231" s="228"/>
      <c r="H231" s="228"/>
      <c r="I231" s="228"/>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row>
    <row r="232" spans="3:35">
      <c r="C232" s="228"/>
      <c r="D232" s="228"/>
      <c r="E232" s="228"/>
      <c r="F232" s="228"/>
      <c r="G232" s="228"/>
      <c r="H232" s="228"/>
      <c r="I232" s="228"/>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row>
    <row r="233" spans="3:35">
      <c r="C233" s="228"/>
      <c r="D233" s="228"/>
      <c r="E233" s="228"/>
      <c r="F233" s="228"/>
      <c r="G233" s="228"/>
      <c r="H233" s="228"/>
      <c r="I233" s="228"/>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row>
  </sheetData>
  <mergeCells count="242">
    <mergeCell ref="P56:T57"/>
    <mergeCell ref="U56:W57"/>
    <mergeCell ref="X56:AF57"/>
    <mergeCell ref="AG56:AH57"/>
    <mergeCell ref="AI56:AI57"/>
    <mergeCell ref="AJ56:AJ57"/>
    <mergeCell ref="C56:C57"/>
    <mergeCell ref="D56:F57"/>
    <mergeCell ref="G56:H57"/>
    <mergeCell ref="I56:J57"/>
    <mergeCell ref="K56:L57"/>
    <mergeCell ref="M56:O57"/>
    <mergeCell ref="P54:T55"/>
    <mergeCell ref="U54:W55"/>
    <mergeCell ref="X54:AF55"/>
    <mergeCell ref="AG54:AH55"/>
    <mergeCell ref="AI54:AI55"/>
    <mergeCell ref="AJ54:AJ55"/>
    <mergeCell ref="C54:C55"/>
    <mergeCell ref="D54:F55"/>
    <mergeCell ref="G54:H55"/>
    <mergeCell ref="I54:J55"/>
    <mergeCell ref="K54:L55"/>
    <mergeCell ref="M54:O55"/>
    <mergeCell ref="P52:T53"/>
    <mergeCell ref="U52:W53"/>
    <mergeCell ref="X52:AF53"/>
    <mergeCell ref="AG52:AH53"/>
    <mergeCell ref="AI52:AI53"/>
    <mergeCell ref="AJ52:AJ53"/>
    <mergeCell ref="C52:C53"/>
    <mergeCell ref="D52:F53"/>
    <mergeCell ref="G52:H53"/>
    <mergeCell ref="I52:J53"/>
    <mergeCell ref="K52:L53"/>
    <mergeCell ref="M52:O53"/>
    <mergeCell ref="P50:T51"/>
    <mergeCell ref="U50:W51"/>
    <mergeCell ref="X50:AF51"/>
    <mergeCell ref="AG50:AH51"/>
    <mergeCell ref="AI50:AI51"/>
    <mergeCell ref="AJ50:AJ51"/>
    <mergeCell ref="C50:C51"/>
    <mergeCell ref="D50:F51"/>
    <mergeCell ref="G50:H51"/>
    <mergeCell ref="I50:J51"/>
    <mergeCell ref="K50:L51"/>
    <mergeCell ref="M50:O51"/>
    <mergeCell ref="P48:T49"/>
    <mergeCell ref="U48:W49"/>
    <mergeCell ref="X48:AF49"/>
    <mergeCell ref="AG48:AH49"/>
    <mergeCell ref="AI48:AI49"/>
    <mergeCell ref="AJ48:AJ49"/>
    <mergeCell ref="C48:C49"/>
    <mergeCell ref="D48:F49"/>
    <mergeCell ref="G48:H49"/>
    <mergeCell ref="I48:J49"/>
    <mergeCell ref="K48:L49"/>
    <mergeCell ref="M48:O49"/>
    <mergeCell ref="P46:T47"/>
    <mergeCell ref="U46:W47"/>
    <mergeCell ref="X46:AF47"/>
    <mergeCell ref="AG46:AH47"/>
    <mergeCell ref="AI46:AI47"/>
    <mergeCell ref="AJ46:AJ47"/>
    <mergeCell ref="C46:C47"/>
    <mergeCell ref="D46:F47"/>
    <mergeCell ref="G46:H47"/>
    <mergeCell ref="I46:J47"/>
    <mergeCell ref="K46:L47"/>
    <mergeCell ref="M46:O47"/>
    <mergeCell ref="P44:T45"/>
    <mergeCell ref="U44:W45"/>
    <mergeCell ref="X44:AF45"/>
    <mergeCell ref="AG44:AH45"/>
    <mergeCell ref="AI44:AI45"/>
    <mergeCell ref="AJ44:AJ45"/>
    <mergeCell ref="C44:C45"/>
    <mergeCell ref="D44:F45"/>
    <mergeCell ref="G44:H45"/>
    <mergeCell ref="I44:J45"/>
    <mergeCell ref="K44:L45"/>
    <mergeCell ref="M44:O45"/>
    <mergeCell ref="P42:T43"/>
    <mergeCell ref="U42:W43"/>
    <mergeCell ref="X42:AF43"/>
    <mergeCell ref="AG42:AH43"/>
    <mergeCell ref="AI42:AI43"/>
    <mergeCell ref="AJ42:AJ43"/>
    <mergeCell ref="C42:C43"/>
    <mergeCell ref="D42:F43"/>
    <mergeCell ref="G42:H43"/>
    <mergeCell ref="I42:J43"/>
    <mergeCell ref="K42:L43"/>
    <mergeCell ref="M42:O43"/>
    <mergeCell ref="P40:T41"/>
    <mergeCell ref="U40:W41"/>
    <mergeCell ref="X40:AF41"/>
    <mergeCell ref="AG40:AH41"/>
    <mergeCell ref="AI40:AI41"/>
    <mergeCell ref="AJ40:AJ41"/>
    <mergeCell ref="C40:C41"/>
    <mergeCell ref="D40:F41"/>
    <mergeCell ref="G40:H41"/>
    <mergeCell ref="I40:J41"/>
    <mergeCell ref="K40:L41"/>
    <mergeCell ref="M40:O41"/>
    <mergeCell ref="P38:T39"/>
    <mergeCell ref="U38:W39"/>
    <mergeCell ref="X38:AF39"/>
    <mergeCell ref="AG38:AH39"/>
    <mergeCell ref="AI38:AI39"/>
    <mergeCell ref="AJ38:AJ39"/>
    <mergeCell ref="C38:C39"/>
    <mergeCell ref="D38:F39"/>
    <mergeCell ref="G38:H39"/>
    <mergeCell ref="I38:J39"/>
    <mergeCell ref="K38:L39"/>
    <mergeCell ref="M38:O39"/>
    <mergeCell ref="P36:T37"/>
    <mergeCell ref="U36:W37"/>
    <mergeCell ref="X36:AF37"/>
    <mergeCell ref="AG36:AH37"/>
    <mergeCell ref="AI36:AI37"/>
    <mergeCell ref="AJ36:AJ37"/>
    <mergeCell ref="C36:C37"/>
    <mergeCell ref="D36:F37"/>
    <mergeCell ref="G36:H37"/>
    <mergeCell ref="I36:J37"/>
    <mergeCell ref="K36:L37"/>
    <mergeCell ref="M36:O37"/>
    <mergeCell ref="P34:T35"/>
    <mergeCell ref="U34:W35"/>
    <mergeCell ref="X34:AF35"/>
    <mergeCell ref="AG34:AH35"/>
    <mergeCell ref="AI34:AI35"/>
    <mergeCell ref="AJ34:AJ35"/>
    <mergeCell ref="C34:C35"/>
    <mergeCell ref="D34:F35"/>
    <mergeCell ref="G34:H35"/>
    <mergeCell ref="I34:J35"/>
    <mergeCell ref="K34:L35"/>
    <mergeCell ref="M34:O35"/>
    <mergeCell ref="P32:T33"/>
    <mergeCell ref="U32:W33"/>
    <mergeCell ref="X32:AF33"/>
    <mergeCell ref="AG32:AH33"/>
    <mergeCell ref="AI32:AI33"/>
    <mergeCell ref="AJ32:AJ33"/>
    <mergeCell ref="C32:C33"/>
    <mergeCell ref="D32:F33"/>
    <mergeCell ref="G32:H33"/>
    <mergeCell ref="I32:J33"/>
    <mergeCell ref="K32:L33"/>
    <mergeCell ref="M32:O33"/>
    <mergeCell ref="P30:T31"/>
    <mergeCell ref="U30:W31"/>
    <mergeCell ref="X30:AF31"/>
    <mergeCell ref="AG30:AH31"/>
    <mergeCell ref="AI30:AI31"/>
    <mergeCell ref="AJ30:AJ31"/>
    <mergeCell ref="C30:C31"/>
    <mergeCell ref="D30:F31"/>
    <mergeCell ref="G30:H31"/>
    <mergeCell ref="I30:J31"/>
    <mergeCell ref="K30:L31"/>
    <mergeCell ref="M30:O31"/>
    <mergeCell ref="P28:T29"/>
    <mergeCell ref="U28:W29"/>
    <mergeCell ref="X28:AF29"/>
    <mergeCell ref="AG28:AH29"/>
    <mergeCell ref="AI28:AI29"/>
    <mergeCell ref="AJ28:AJ29"/>
    <mergeCell ref="C28:C29"/>
    <mergeCell ref="D28:F29"/>
    <mergeCell ref="G28:H29"/>
    <mergeCell ref="I28:J29"/>
    <mergeCell ref="K28:L29"/>
    <mergeCell ref="M28:O29"/>
    <mergeCell ref="P26:T27"/>
    <mergeCell ref="U26:W27"/>
    <mergeCell ref="X26:AF27"/>
    <mergeCell ref="AG26:AH27"/>
    <mergeCell ref="AI26:AI27"/>
    <mergeCell ref="AJ26:AJ27"/>
    <mergeCell ref="C26:C27"/>
    <mergeCell ref="D26:F27"/>
    <mergeCell ref="G26:H27"/>
    <mergeCell ref="I26:J27"/>
    <mergeCell ref="K26:L27"/>
    <mergeCell ref="M26:O27"/>
    <mergeCell ref="AG24:AH25"/>
    <mergeCell ref="AI24:AI25"/>
    <mergeCell ref="AJ24:AJ25"/>
    <mergeCell ref="C24:C25"/>
    <mergeCell ref="D24:F25"/>
    <mergeCell ref="G24:H25"/>
    <mergeCell ref="I24:J25"/>
    <mergeCell ref="K24:L25"/>
    <mergeCell ref="M24:O25"/>
    <mergeCell ref="C22:C23"/>
    <mergeCell ref="D22:F23"/>
    <mergeCell ref="G22:H23"/>
    <mergeCell ref="I22:J23"/>
    <mergeCell ref="K22:L23"/>
    <mergeCell ref="M22:O23"/>
    <mergeCell ref="P24:T25"/>
    <mergeCell ref="U24:W25"/>
    <mergeCell ref="X24:AF25"/>
    <mergeCell ref="AJ20:AJ21"/>
    <mergeCell ref="X18:AF19"/>
    <mergeCell ref="AG18:AH19"/>
    <mergeCell ref="AI18:AI19"/>
    <mergeCell ref="AJ18:AJ19"/>
    <mergeCell ref="P22:T23"/>
    <mergeCell ref="U22:W23"/>
    <mergeCell ref="X22:AF23"/>
    <mergeCell ref="AG22:AH23"/>
    <mergeCell ref="AI22:AI23"/>
    <mergeCell ref="AJ22:AJ23"/>
    <mergeCell ref="C20:C21"/>
    <mergeCell ref="D20:F21"/>
    <mergeCell ref="G20:H21"/>
    <mergeCell ref="I20:J21"/>
    <mergeCell ref="K20:L21"/>
    <mergeCell ref="M20:O21"/>
    <mergeCell ref="F7:AI7"/>
    <mergeCell ref="AG17:AI17"/>
    <mergeCell ref="C18:C19"/>
    <mergeCell ref="D18:F19"/>
    <mergeCell ref="G18:H19"/>
    <mergeCell ref="I18:J19"/>
    <mergeCell ref="K18:L19"/>
    <mergeCell ref="M18:O19"/>
    <mergeCell ref="P18:T19"/>
    <mergeCell ref="U18:W19"/>
    <mergeCell ref="P20:T21"/>
    <mergeCell ref="U20:W21"/>
    <mergeCell ref="X20:AF21"/>
    <mergeCell ref="AG20:AH21"/>
    <mergeCell ref="AI20:AI21"/>
  </mergeCells>
  <phoneticPr fontId="1"/>
  <dataValidations count="1">
    <dataValidation type="list" allowBlank="1" showInputMessage="1" showErrorMessage="1" sqref="G18:H57" xr:uid="{00000000-0002-0000-0400-000000000000}">
      <formula1>"平成,令和"</formula1>
    </dataValidation>
  </dataValidations>
  <printOptions horizontalCentered="1"/>
  <pageMargins left="0.59055118110236227" right="0.31" top="0.59055118110236227" bottom="0.5511811023622047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60BFB34C-F743-4062-84EA-A06F33F288E6}">
            <xm:f>'様式- 2a'!$F$30="〇"</xm:f>
            <x14:dxf>
              <font>
                <color theme="0" tint="-0.499984740745262"/>
              </font>
              <fill>
                <patternFill>
                  <bgColor theme="0" tint="-0.499984740745262"/>
                </patternFill>
              </fill>
            </x14:dxf>
          </x14:cfRule>
          <xm:sqref>C17:AJ57</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7:AY247"/>
  <sheetViews>
    <sheetView showGridLines="0" view="pageBreakPreview" zoomScale="70" zoomScaleNormal="100" zoomScaleSheetLayoutView="70" zoomScalePageLayoutView="70" workbookViewId="0">
      <selection activeCell="X60" sqref="X60:Y60"/>
    </sheetView>
  </sheetViews>
  <sheetFormatPr defaultColWidth="9" defaultRowHeight="18"/>
  <cols>
    <col min="1" max="1" width="9" style="165"/>
    <col min="2" max="2" width="2.19921875" customWidth="1"/>
    <col min="3" max="5" width="5.59765625" customWidth="1"/>
    <col min="6" max="31" width="3.69921875" customWidth="1"/>
    <col min="32" max="32" width="2.59765625" customWidth="1"/>
    <col min="33" max="33" width="6.59765625" customWidth="1"/>
    <col min="34" max="51" width="9" style="61"/>
  </cols>
  <sheetData>
    <row r="7" spans="3:31" ht="10.199999999999999" customHeight="1">
      <c r="AE7" s="45"/>
    </row>
    <row r="8" spans="3:31" ht="19.2">
      <c r="C8" s="105" t="s">
        <v>104</v>
      </c>
      <c r="D8" s="105"/>
      <c r="E8" s="105"/>
      <c r="F8" s="438" t="str">
        <f>+IF('技術資料表紙（入札参加者）'!E7=0,"商号又は名称：　　　　　     　　　　　　　","商号又は名称："&amp;'技術資料表紙（入札参加者）'!E7)</f>
        <v>商号又は名称：　　　　　     　　　　　　　</v>
      </c>
      <c r="G8" s="438"/>
      <c r="H8" s="438"/>
      <c r="I8" s="438"/>
      <c r="J8" s="438"/>
      <c r="K8" s="438"/>
      <c r="L8" s="438"/>
      <c r="M8" s="438"/>
      <c r="N8" s="438"/>
      <c r="O8" s="438"/>
      <c r="P8" s="438"/>
      <c r="Q8" s="438"/>
      <c r="R8" s="438"/>
      <c r="S8" s="438"/>
      <c r="T8" s="438"/>
      <c r="U8" s="438"/>
      <c r="V8" s="438"/>
      <c r="W8" s="438"/>
      <c r="X8" s="438"/>
      <c r="Y8" s="438"/>
      <c r="Z8" s="438"/>
      <c r="AA8" s="438"/>
      <c r="AB8" s="438"/>
      <c r="AC8" s="438"/>
      <c r="AD8" s="438"/>
      <c r="AE8" s="438"/>
    </row>
    <row r="9" spans="3:31">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row>
    <row r="10" spans="3:31" ht="31.8">
      <c r="C10" s="139" t="s">
        <v>155</v>
      </c>
      <c r="D10" s="48"/>
      <c r="E10" s="48"/>
      <c r="F10" s="48"/>
      <c r="G10" s="48"/>
      <c r="H10" s="25"/>
      <c r="I10" s="25"/>
      <c r="J10" s="25"/>
      <c r="K10" s="25"/>
      <c r="L10" s="25"/>
      <c r="M10" s="25"/>
      <c r="N10" s="25"/>
      <c r="O10" s="25"/>
      <c r="P10" s="25"/>
      <c r="Q10" s="25"/>
      <c r="R10" s="25"/>
      <c r="S10" s="25"/>
      <c r="T10" s="25"/>
      <c r="U10" s="25"/>
      <c r="V10" s="25"/>
      <c r="W10" s="25"/>
      <c r="X10" s="25"/>
      <c r="Y10" s="25"/>
      <c r="Z10" s="25"/>
      <c r="AA10" s="25"/>
      <c r="AB10" s="25"/>
      <c r="AC10" s="25"/>
      <c r="AD10" s="25"/>
      <c r="AE10" s="25"/>
    </row>
    <row r="11" spans="3:31" ht="20.100000000000001" customHeight="1">
      <c r="C11" s="139"/>
      <c r="D11" s="48"/>
      <c r="E11" s="48"/>
      <c r="F11" s="48"/>
      <c r="G11" s="48"/>
      <c r="H11" s="25"/>
      <c r="I11" s="25"/>
      <c r="J11" s="25"/>
      <c r="K11" s="25"/>
      <c r="L11" s="25"/>
      <c r="M11" s="25"/>
      <c r="N11" s="25"/>
      <c r="O11" s="25"/>
      <c r="P11" s="25"/>
      <c r="Q11" s="25"/>
      <c r="R11" s="25"/>
      <c r="S11" s="25"/>
      <c r="T11" s="25"/>
      <c r="U11" s="25"/>
      <c r="V11" s="25"/>
      <c r="W11" s="25"/>
      <c r="X11" s="25"/>
      <c r="Y11" s="25"/>
      <c r="Z11" s="25"/>
      <c r="AA11" s="25"/>
      <c r="AB11" s="25"/>
      <c r="AC11" s="25"/>
      <c r="AD11" s="25"/>
      <c r="AE11" s="25"/>
    </row>
    <row r="12" spans="3:31" ht="16.2" customHeight="1">
      <c r="C12" s="141" t="s">
        <v>165</v>
      </c>
      <c r="D12" s="140"/>
      <c r="E12" s="63"/>
      <c r="F12" s="63"/>
      <c r="G12" s="63"/>
      <c r="H12" s="80"/>
      <c r="I12" s="80"/>
      <c r="J12" s="80"/>
      <c r="K12" s="80"/>
      <c r="L12" s="80"/>
      <c r="M12" s="80"/>
      <c r="N12" s="80"/>
      <c r="O12" s="80"/>
      <c r="P12" s="80"/>
      <c r="Q12" s="80"/>
      <c r="R12" s="80"/>
      <c r="S12" s="80"/>
      <c r="T12" s="80"/>
      <c r="U12" s="80"/>
      <c r="V12" s="80"/>
      <c r="W12" s="80"/>
      <c r="X12" s="80"/>
      <c r="Y12" s="80"/>
      <c r="Z12" s="80"/>
      <c r="AA12" s="80"/>
      <c r="AB12" s="80"/>
      <c r="AC12" s="80"/>
      <c r="AD12" s="80"/>
      <c r="AE12" s="80"/>
    </row>
    <row r="13" spans="3:31" ht="16.2" customHeight="1">
      <c r="C13" s="141" t="s">
        <v>157</v>
      </c>
      <c r="D13" s="140"/>
      <c r="E13" s="63"/>
      <c r="F13" s="63"/>
      <c r="G13" s="63"/>
      <c r="H13" s="80"/>
      <c r="I13" s="80"/>
      <c r="J13" s="80"/>
      <c r="K13" s="80"/>
      <c r="L13" s="80"/>
      <c r="M13" s="80"/>
      <c r="N13" s="80"/>
      <c r="O13" s="80"/>
      <c r="P13" s="80"/>
      <c r="Q13" s="80"/>
      <c r="R13" s="80"/>
      <c r="S13" s="80"/>
      <c r="T13" s="80"/>
      <c r="U13" s="80"/>
      <c r="V13" s="80"/>
      <c r="W13" s="80"/>
      <c r="X13" s="80"/>
      <c r="Y13" s="80"/>
      <c r="Z13" s="80"/>
      <c r="AA13" s="80"/>
      <c r="AB13" s="80"/>
      <c r="AC13" s="80"/>
      <c r="AD13" s="80"/>
      <c r="AE13" s="80"/>
    </row>
    <row r="14" spans="3:31" ht="16.2" customHeight="1" thickBot="1">
      <c r="C14" s="141"/>
      <c r="D14" s="141"/>
      <c r="E14" s="48"/>
      <c r="F14" s="48"/>
      <c r="G14" s="48"/>
      <c r="H14" s="25"/>
      <c r="I14" s="25"/>
      <c r="J14" s="25"/>
      <c r="K14" s="25"/>
      <c r="L14" s="25"/>
      <c r="M14" s="25"/>
      <c r="N14" s="25"/>
      <c r="O14" s="25"/>
      <c r="P14" s="25"/>
      <c r="Q14" s="25"/>
      <c r="R14" s="25"/>
      <c r="S14" s="25"/>
      <c r="T14" s="25"/>
      <c r="U14" s="25"/>
      <c r="V14" s="126"/>
      <c r="W14" s="80"/>
      <c r="X14" s="25"/>
      <c r="Y14" s="25"/>
      <c r="Z14" s="25"/>
      <c r="AA14" s="25"/>
      <c r="AB14" s="25"/>
      <c r="AC14" s="25"/>
      <c r="AD14" s="25"/>
      <c r="AE14" s="25"/>
    </row>
    <row r="15" spans="3:31" ht="45" customHeight="1" thickBot="1">
      <c r="C15" s="647" t="s">
        <v>109</v>
      </c>
      <c r="D15" s="532"/>
      <c r="E15" s="532"/>
      <c r="F15" s="532"/>
      <c r="G15" s="532"/>
      <c r="H15" s="538"/>
      <c r="I15" s="125">
        <v>1</v>
      </c>
      <c r="J15" s="648"/>
      <c r="K15" s="531"/>
      <c r="L15" s="531"/>
      <c r="M15" s="531"/>
      <c r="N15" s="531"/>
      <c r="O15" s="649"/>
      <c r="P15" s="103"/>
      <c r="Q15" s="159"/>
      <c r="V15" s="160"/>
      <c r="W15" s="10"/>
      <c r="X15" s="10"/>
      <c r="Y15" s="62"/>
      <c r="Z15" s="9"/>
      <c r="AA15" s="25"/>
      <c r="AB15" s="25"/>
      <c r="AC15" s="25"/>
      <c r="AD15" s="25"/>
      <c r="AE15" s="25"/>
    </row>
    <row r="16" spans="3:31" ht="15" customHeight="1">
      <c r="C16" s="48"/>
      <c r="D16" s="48"/>
      <c r="E16" s="48"/>
      <c r="F16" s="48"/>
      <c r="G16" s="48"/>
      <c r="H16" s="25"/>
      <c r="I16" s="25"/>
      <c r="J16" s="25"/>
      <c r="K16" s="25"/>
      <c r="L16" s="25"/>
      <c r="M16" s="25"/>
      <c r="N16" s="25"/>
      <c r="O16" s="25"/>
      <c r="P16" s="25"/>
      <c r="Q16" s="25"/>
      <c r="R16" s="25"/>
      <c r="S16" s="25"/>
      <c r="T16" s="25"/>
      <c r="U16" s="25"/>
      <c r="V16" s="25"/>
      <c r="W16" s="25"/>
      <c r="X16" s="25"/>
      <c r="Y16" s="25"/>
      <c r="Z16" s="25"/>
      <c r="AA16" s="25"/>
      <c r="AB16" s="25"/>
      <c r="AC16" s="25"/>
      <c r="AD16" s="25"/>
      <c r="AE16" s="25"/>
    </row>
    <row r="17" spans="1:51" s="128" customFormat="1" ht="25.2" customHeight="1" thickBot="1">
      <c r="A17" s="165"/>
      <c r="C17" s="183" t="s">
        <v>173</v>
      </c>
      <c r="D17" s="130"/>
      <c r="E17" s="130"/>
      <c r="F17" s="130"/>
      <c r="G17" s="130"/>
      <c r="AH17" s="131"/>
      <c r="AI17" s="131"/>
      <c r="AJ17" s="131"/>
      <c r="AK17" s="131"/>
      <c r="AL17" s="131"/>
      <c r="AM17" s="131"/>
      <c r="AN17" s="131"/>
      <c r="AO17" s="131"/>
      <c r="AP17" s="131"/>
      <c r="AQ17" s="131"/>
      <c r="AR17" s="131"/>
      <c r="AS17" s="131"/>
      <c r="AT17" s="131"/>
      <c r="AU17" s="131"/>
      <c r="AV17" s="131"/>
      <c r="AW17" s="131"/>
      <c r="AX17" s="131"/>
      <c r="AY17" s="131"/>
    </row>
    <row r="18" spans="1:51" ht="25.2" customHeight="1">
      <c r="C18" s="439" t="s">
        <v>58</v>
      </c>
      <c r="D18" s="440"/>
      <c r="E18" s="441"/>
      <c r="F18" s="445"/>
      <c r="G18" s="446"/>
      <c r="H18" s="446"/>
      <c r="I18" s="65" t="s">
        <v>18</v>
      </c>
      <c r="J18" s="66"/>
      <c r="K18" s="66"/>
      <c r="L18" s="67"/>
      <c r="M18" s="447" t="str">
        <f>IF(COUNTBLANK(F18:H19)=6,"　←　該当する方に○",IF(COUNTBLANK(F18:H19)=4,"　←　どちらか一方に○",""))</f>
        <v>　←　該当する方に○</v>
      </c>
      <c r="N18" s="448"/>
      <c r="O18" s="448"/>
      <c r="P18" s="448"/>
      <c r="Q18" s="448"/>
      <c r="R18" s="448"/>
      <c r="S18" s="448"/>
      <c r="T18" s="448"/>
      <c r="U18" s="448"/>
      <c r="V18" s="448"/>
      <c r="W18" s="448"/>
      <c r="X18" s="448"/>
      <c r="Y18" s="448"/>
      <c r="Z18" s="448"/>
      <c r="AA18" s="448"/>
      <c r="AB18" s="448"/>
      <c r="AC18" s="448"/>
      <c r="AD18" s="448"/>
      <c r="AE18" s="448"/>
      <c r="AI18" s="61" t="s">
        <v>16</v>
      </c>
    </row>
    <row r="19" spans="1:51" ht="25.2" customHeight="1" thickBot="1">
      <c r="C19" s="442"/>
      <c r="D19" s="443"/>
      <c r="E19" s="444"/>
      <c r="F19" s="450"/>
      <c r="G19" s="451"/>
      <c r="H19" s="451"/>
      <c r="I19" s="68" t="s">
        <v>19</v>
      </c>
      <c r="J19" s="69"/>
      <c r="K19" s="69"/>
      <c r="L19" s="70"/>
      <c r="M19" s="449"/>
      <c r="N19" s="449"/>
      <c r="O19" s="449"/>
      <c r="P19" s="449"/>
      <c r="Q19" s="449"/>
      <c r="R19" s="449"/>
      <c r="S19" s="449"/>
      <c r="T19" s="449"/>
      <c r="U19" s="449"/>
      <c r="V19" s="449"/>
      <c r="W19" s="449"/>
      <c r="X19" s="449"/>
      <c r="Y19" s="449"/>
      <c r="Z19" s="449"/>
      <c r="AA19" s="449"/>
      <c r="AB19" s="449"/>
      <c r="AC19" s="449"/>
      <c r="AD19" s="449"/>
      <c r="AE19" s="449"/>
    </row>
    <row r="20" spans="1:51" ht="25.2" customHeight="1">
      <c r="C20" s="432" t="s">
        <v>105</v>
      </c>
      <c r="D20" s="433"/>
      <c r="E20" s="434"/>
      <c r="F20" s="435"/>
      <c r="G20" s="436"/>
      <c r="H20" s="436"/>
      <c r="I20" s="436"/>
      <c r="J20" s="436"/>
      <c r="K20" s="436"/>
      <c r="L20" s="436"/>
      <c r="M20" s="436"/>
      <c r="N20" s="436"/>
      <c r="O20" s="436"/>
      <c r="P20" s="436"/>
      <c r="Q20" s="436"/>
      <c r="R20" s="436"/>
      <c r="S20" s="436"/>
      <c r="T20" s="436"/>
      <c r="U20" s="436"/>
      <c r="V20" s="436"/>
      <c r="W20" s="436"/>
      <c r="X20" s="436"/>
      <c r="Y20" s="436"/>
      <c r="Z20" s="436"/>
      <c r="AA20" s="436"/>
      <c r="AB20" s="436"/>
      <c r="AC20" s="436"/>
      <c r="AD20" s="436"/>
      <c r="AE20" s="437"/>
    </row>
    <row r="21" spans="1:51" ht="25.2" customHeight="1">
      <c r="C21" s="452" t="s">
        <v>100</v>
      </c>
      <c r="D21" s="453"/>
      <c r="E21" s="454"/>
      <c r="F21" s="455"/>
      <c r="G21" s="456"/>
      <c r="H21" s="456"/>
      <c r="I21" s="456"/>
      <c r="J21" s="456"/>
      <c r="K21" s="456"/>
      <c r="L21" s="456"/>
      <c r="M21" s="456"/>
      <c r="N21" s="456"/>
      <c r="O21" s="456"/>
      <c r="P21" s="456"/>
      <c r="Q21" s="456"/>
      <c r="R21" s="456"/>
      <c r="S21" s="456"/>
      <c r="T21" s="456"/>
      <c r="U21" s="456"/>
      <c r="V21" s="456"/>
      <c r="W21" s="456"/>
      <c r="X21" s="456"/>
      <c r="Y21" s="456"/>
      <c r="Z21" s="456"/>
      <c r="AA21" s="456"/>
      <c r="AB21" s="456"/>
      <c r="AC21" s="456"/>
      <c r="AD21" s="456"/>
      <c r="AE21" s="457"/>
    </row>
    <row r="22" spans="1:51" ht="25.2" customHeight="1">
      <c r="C22" s="452" t="s">
        <v>60</v>
      </c>
      <c r="D22" s="458"/>
      <c r="E22" s="459"/>
      <c r="F22" s="460" t="s">
        <v>187</v>
      </c>
      <c r="G22" s="461"/>
      <c r="H22" s="462"/>
      <c r="I22" s="463"/>
      <c r="J22" s="98" t="s">
        <v>88</v>
      </c>
      <c r="K22" s="462"/>
      <c r="L22" s="463"/>
      <c r="M22" s="98" t="s">
        <v>89</v>
      </c>
      <c r="N22" s="462"/>
      <c r="O22" s="463"/>
      <c r="P22" s="98" t="s">
        <v>90</v>
      </c>
      <c r="Q22" s="464" t="s">
        <v>102</v>
      </c>
      <c r="R22" s="465"/>
      <c r="S22" s="466" t="s">
        <v>187</v>
      </c>
      <c r="T22" s="467"/>
      <c r="U22" s="468"/>
      <c r="V22" s="469"/>
      <c r="W22" s="226" t="s">
        <v>88</v>
      </c>
      <c r="X22" s="468"/>
      <c r="Y22" s="469"/>
      <c r="Z22" s="226" t="s">
        <v>89</v>
      </c>
      <c r="AA22" s="468"/>
      <c r="AB22" s="469"/>
      <c r="AC22" s="226" t="s">
        <v>90</v>
      </c>
      <c r="AD22" s="470" t="s">
        <v>103</v>
      </c>
      <c r="AE22" s="471"/>
    </row>
    <row r="23" spans="1:51" ht="25.2" customHeight="1">
      <c r="C23" s="452" t="s">
        <v>63</v>
      </c>
      <c r="D23" s="453"/>
      <c r="E23" s="454"/>
      <c r="F23" s="81"/>
      <c r="G23" s="82"/>
      <c r="H23" s="82"/>
      <c r="I23" s="82"/>
      <c r="J23" s="82"/>
      <c r="K23" s="82"/>
      <c r="L23" s="82"/>
      <c r="M23" s="82"/>
      <c r="N23" s="82"/>
      <c r="O23" s="82"/>
      <c r="P23" s="73" t="str">
        <f>IF(COUNTBLANK(F23:O23)&gt;0,"　←　10桁の番号を入力","")</f>
        <v>　←　10桁の番号を入力</v>
      </c>
      <c r="Q23" s="71"/>
      <c r="R23" s="71"/>
      <c r="S23" s="71"/>
      <c r="T23" s="71"/>
      <c r="U23" s="71"/>
      <c r="V23" s="71"/>
      <c r="W23" s="71"/>
      <c r="X23" s="71"/>
      <c r="Y23" s="71"/>
      <c r="Z23" s="71"/>
      <c r="AA23" s="71"/>
      <c r="AB23" s="71"/>
      <c r="AC23" s="71"/>
      <c r="AD23" s="71"/>
      <c r="AE23" s="72"/>
    </row>
    <row r="24" spans="1:51" ht="25.2" customHeight="1">
      <c r="C24" s="452" t="s">
        <v>216</v>
      </c>
      <c r="D24" s="453"/>
      <c r="E24" s="454"/>
      <c r="F24" s="478"/>
      <c r="G24" s="479"/>
      <c r="H24" s="479"/>
      <c r="I24" s="479"/>
      <c r="J24" s="479"/>
      <c r="K24" s="479"/>
      <c r="L24" s="479"/>
      <c r="M24" s="479"/>
      <c r="N24" s="479"/>
      <c r="O24" s="479"/>
      <c r="P24" s="480"/>
      <c r="Q24" s="480"/>
      <c r="R24" s="480"/>
      <c r="S24" s="480"/>
      <c r="T24" s="480"/>
      <c r="U24" s="480"/>
      <c r="V24" s="480"/>
      <c r="W24" s="480"/>
      <c r="X24" s="480"/>
      <c r="Y24" s="480"/>
      <c r="Z24" s="480"/>
      <c r="AA24" s="480"/>
      <c r="AB24" s="480"/>
      <c r="AC24" s="480"/>
      <c r="AD24" s="480"/>
      <c r="AE24" s="481"/>
    </row>
    <row r="25" spans="1:51" ht="25.2" customHeight="1" thickBot="1">
      <c r="C25" s="475"/>
      <c r="D25" s="476"/>
      <c r="E25" s="477"/>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82"/>
    </row>
    <row r="26" spans="1:51" ht="25.2" customHeight="1">
      <c r="C26" s="495" t="s">
        <v>111</v>
      </c>
      <c r="D26" s="495"/>
      <c r="E26" s="495"/>
      <c r="F26" s="485" t="s">
        <v>159</v>
      </c>
      <c r="G26" s="486"/>
      <c r="H26" s="486"/>
      <c r="I26" s="486"/>
      <c r="J26" s="486"/>
      <c r="K26" s="486"/>
      <c r="L26" s="486"/>
      <c r="M26" s="486"/>
      <c r="N26" s="486"/>
      <c r="O26" s="486"/>
      <c r="P26" s="486"/>
      <c r="Q26" s="486"/>
      <c r="R26" s="486"/>
      <c r="S26" s="486"/>
      <c r="T26" s="486"/>
      <c r="U26" s="486"/>
      <c r="V26" s="486"/>
      <c r="W26" s="486"/>
      <c r="X26" s="486"/>
      <c r="Y26" s="486"/>
      <c r="Z26" s="486"/>
      <c r="AA26" s="486"/>
      <c r="AB26" s="486"/>
      <c r="AC26" s="486"/>
      <c r="AD26" s="486"/>
      <c r="AE26" s="486"/>
    </row>
    <row r="27" spans="1:51" ht="25.2" customHeight="1">
      <c r="C27" s="642"/>
      <c r="D27" s="642"/>
      <c r="E27" s="642"/>
      <c r="F27" s="487"/>
      <c r="G27" s="487"/>
      <c r="H27" s="487"/>
      <c r="I27" s="487"/>
      <c r="J27" s="487"/>
      <c r="K27" s="487"/>
      <c r="L27" s="487"/>
      <c r="M27" s="487"/>
      <c r="N27" s="487"/>
      <c r="O27" s="487"/>
      <c r="P27" s="487"/>
      <c r="Q27" s="487"/>
      <c r="R27" s="487"/>
      <c r="S27" s="487"/>
      <c r="T27" s="487"/>
      <c r="U27" s="487"/>
      <c r="V27" s="487"/>
      <c r="W27" s="487"/>
      <c r="X27" s="487"/>
      <c r="Y27" s="487"/>
      <c r="Z27" s="487"/>
      <c r="AA27" s="487"/>
      <c r="AB27" s="487"/>
      <c r="AC27" s="487"/>
      <c r="AD27" s="487"/>
      <c r="AE27" s="487"/>
    </row>
    <row r="28" spans="1:51" ht="37.950000000000003" customHeight="1">
      <c r="C28" s="227"/>
      <c r="D28" s="227"/>
      <c r="E28" s="227"/>
      <c r="F28" s="646" t="s">
        <v>262</v>
      </c>
      <c r="G28" s="646"/>
      <c r="H28" s="646"/>
      <c r="I28" s="646"/>
      <c r="J28" s="646"/>
      <c r="K28" s="646"/>
      <c r="L28" s="646"/>
      <c r="M28" s="646"/>
      <c r="N28" s="646"/>
      <c r="O28" s="646"/>
      <c r="P28" s="646"/>
      <c r="Q28" s="646"/>
      <c r="R28" s="646"/>
      <c r="S28" s="646"/>
      <c r="T28" s="646"/>
      <c r="U28" s="646"/>
      <c r="V28" s="646"/>
      <c r="W28" s="646"/>
      <c r="X28" s="646"/>
      <c r="Y28" s="646"/>
      <c r="Z28" s="646"/>
      <c r="AA28" s="646"/>
      <c r="AB28" s="646"/>
      <c r="AC28" s="646"/>
      <c r="AD28" s="646"/>
      <c r="AE28" s="646"/>
    </row>
    <row r="29" spans="1:51" ht="25.2" customHeight="1">
      <c r="C29" s="227"/>
      <c r="D29" s="227"/>
      <c r="E29" s="227"/>
      <c r="F29" s="62" t="s">
        <v>209</v>
      </c>
      <c r="G29" s="255"/>
      <c r="H29" s="255"/>
      <c r="I29" s="255"/>
      <c r="J29" s="255"/>
      <c r="K29" s="255"/>
      <c r="L29" s="255"/>
      <c r="M29" s="255"/>
      <c r="N29" s="255"/>
      <c r="O29" s="255"/>
      <c r="P29" s="255"/>
      <c r="Q29" s="255"/>
      <c r="R29" s="255"/>
      <c r="S29" s="255"/>
      <c r="T29" s="255"/>
      <c r="U29" s="255"/>
      <c r="V29" s="255"/>
      <c r="W29" s="255"/>
      <c r="X29" s="255"/>
      <c r="Y29" s="255"/>
      <c r="Z29" s="255"/>
      <c r="AA29" s="255"/>
      <c r="AB29" s="255"/>
      <c r="AC29" s="255"/>
      <c r="AD29" s="255"/>
      <c r="AE29" s="255"/>
    </row>
    <row r="30" spans="1:51" ht="15" customHeight="1">
      <c r="C30" s="227"/>
      <c r="D30" s="227"/>
      <c r="E30" s="227"/>
      <c r="F30" s="255"/>
      <c r="G30" s="255"/>
      <c r="H30" s="255"/>
      <c r="I30" s="255"/>
      <c r="J30" s="255"/>
      <c r="K30" s="255"/>
      <c r="L30" s="255"/>
      <c r="M30" s="255"/>
      <c r="N30" s="255"/>
      <c r="O30" s="255"/>
      <c r="P30" s="255"/>
      <c r="Q30" s="255"/>
      <c r="R30" s="255"/>
      <c r="S30" s="255"/>
      <c r="T30" s="255"/>
      <c r="U30" s="255"/>
      <c r="V30" s="255"/>
      <c r="W30" s="255"/>
      <c r="X30" s="255"/>
      <c r="Y30" s="255"/>
      <c r="Z30" s="255"/>
      <c r="AA30" s="255"/>
      <c r="AB30" s="255"/>
      <c r="AC30" s="255"/>
      <c r="AD30" s="255"/>
      <c r="AE30" s="255"/>
    </row>
    <row r="31" spans="1:51" s="128" customFormat="1" ht="25.2" customHeight="1" thickBot="1">
      <c r="A31" s="165"/>
      <c r="C31" s="183" t="s">
        <v>174</v>
      </c>
      <c r="D31" s="132"/>
      <c r="E31" s="133"/>
      <c r="F31" s="134"/>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H31" s="131"/>
      <c r="AI31" s="131"/>
      <c r="AJ31" s="131"/>
      <c r="AK31" s="131"/>
      <c r="AL31" s="131"/>
      <c r="AM31" s="131"/>
      <c r="AN31" s="131"/>
      <c r="AO31" s="131"/>
      <c r="AP31" s="131"/>
      <c r="AQ31" s="131"/>
      <c r="AR31" s="131"/>
      <c r="AS31" s="131"/>
      <c r="AT31" s="131"/>
      <c r="AU31" s="131"/>
      <c r="AV31" s="131"/>
      <c r="AW31" s="131"/>
      <c r="AX31" s="131"/>
      <c r="AY31" s="131"/>
    </row>
    <row r="32" spans="1:51" ht="25.2" customHeight="1">
      <c r="C32" s="494" t="s">
        <v>58</v>
      </c>
      <c r="D32" s="495"/>
      <c r="E32" s="496"/>
      <c r="F32" s="445"/>
      <c r="G32" s="446"/>
      <c r="H32" s="446"/>
      <c r="I32" s="65" t="s">
        <v>18</v>
      </c>
      <c r="J32" s="66"/>
      <c r="K32" s="66"/>
      <c r="L32" s="67"/>
      <c r="M32" s="447" t="str">
        <f>IF(COUNTBLANK(F32:H33)=6,"　←　該当する方に○",IF(COUNTBLANK(F32:H33)=4,"　←　どちらか一方に○",""))</f>
        <v>　←　該当する方に○</v>
      </c>
      <c r="N32" s="448"/>
      <c r="O32" s="448"/>
      <c r="P32" s="448"/>
      <c r="Q32" s="448"/>
      <c r="R32" s="448"/>
      <c r="S32" s="448"/>
      <c r="T32" s="448"/>
      <c r="U32" s="448"/>
      <c r="V32" s="448"/>
      <c r="W32" s="448"/>
      <c r="X32" s="448"/>
      <c r="Y32" s="448"/>
      <c r="Z32" s="448"/>
      <c r="AA32" s="448"/>
      <c r="AB32" s="448"/>
      <c r="AC32" s="448"/>
      <c r="AD32" s="448"/>
      <c r="AE32" s="448"/>
    </row>
    <row r="33" spans="1:51" ht="25.2" customHeight="1" thickBot="1">
      <c r="C33" s="643"/>
      <c r="D33" s="644"/>
      <c r="E33" s="645"/>
      <c r="F33" s="450"/>
      <c r="G33" s="451"/>
      <c r="H33" s="451"/>
      <c r="I33" s="68" t="s">
        <v>19</v>
      </c>
      <c r="J33" s="69"/>
      <c r="K33" s="69"/>
      <c r="L33" s="70"/>
      <c r="M33" s="449"/>
      <c r="N33" s="449"/>
      <c r="O33" s="449"/>
      <c r="P33" s="449"/>
      <c r="Q33" s="449"/>
      <c r="R33" s="449"/>
      <c r="S33" s="449"/>
      <c r="T33" s="449"/>
      <c r="U33" s="449"/>
      <c r="V33" s="449"/>
      <c r="W33" s="449"/>
      <c r="X33" s="449"/>
      <c r="Y33" s="449"/>
      <c r="Z33" s="449"/>
      <c r="AA33" s="449"/>
      <c r="AB33" s="449"/>
      <c r="AC33" s="449"/>
      <c r="AD33" s="449"/>
      <c r="AE33" s="449"/>
    </row>
    <row r="34" spans="1:51" ht="25.2" customHeight="1" thickBot="1">
      <c r="C34" s="510" t="s">
        <v>64</v>
      </c>
      <c r="D34" s="511"/>
      <c r="E34" s="512"/>
      <c r="F34" s="189" t="s">
        <v>187</v>
      </c>
      <c r="G34" s="628"/>
      <c r="H34" s="532"/>
      <c r="I34" s="256" t="s">
        <v>112</v>
      </c>
      <c r="J34" s="510" t="s">
        <v>32</v>
      </c>
      <c r="K34" s="620"/>
      <c r="L34" s="629"/>
      <c r="M34" s="630"/>
      <c r="N34" s="534"/>
      <c r="O34" s="536"/>
      <c r="P34" s="510" t="s">
        <v>100</v>
      </c>
      <c r="Q34" s="535"/>
      <c r="R34" s="631"/>
      <c r="S34" s="616"/>
      <c r="T34" s="617"/>
      <c r="U34" s="617"/>
      <c r="V34" s="617"/>
      <c r="W34" s="617"/>
      <c r="X34" s="617"/>
      <c r="Y34" s="618"/>
      <c r="Z34" s="510" t="s">
        <v>25</v>
      </c>
      <c r="AA34" s="511"/>
      <c r="AB34" s="512"/>
      <c r="AC34" s="619"/>
      <c r="AD34" s="620"/>
      <c r="AE34" s="100" t="s">
        <v>26</v>
      </c>
    </row>
    <row r="35" spans="1:51" ht="20.100000000000001" customHeight="1" thickBot="1">
      <c r="C35" s="621" t="s">
        <v>115</v>
      </c>
      <c r="D35" s="641"/>
      <c r="E35" s="641"/>
      <c r="F35" s="641"/>
      <c r="G35" s="641"/>
      <c r="H35" s="641"/>
      <c r="I35" s="641"/>
      <c r="J35" s="641"/>
      <c r="K35" s="641"/>
      <c r="L35" s="641"/>
      <c r="M35" s="641"/>
      <c r="N35" s="641"/>
      <c r="O35" s="641"/>
      <c r="P35" s="641"/>
      <c r="Q35" s="641"/>
      <c r="R35" s="641"/>
      <c r="S35" s="641"/>
      <c r="T35" s="641"/>
      <c r="U35" s="641"/>
      <c r="V35" s="641"/>
      <c r="W35" s="641"/>
      <c r="X35" s="641"/>
      <c r="Y35" s="641"/>
      <c r="Z35" s="641"/>
      <c r="AA35" s="641"/>
      <c r="AB35" s="641"/>
      <c r="AC35" s="641"/>
      <c r="AD35" s="641"/>
      <c r="AE35" s="641"/>
      <c r="AH35" s="99"/>
      <c r="AI35" s="99"/>
      <c r="AJ35" s="99"/>
      <c r="AK35" s="99"/>
      <c r="AL35" s="99"/>
      <c r="AM35" s="99"/>
      <c r="AN35" s="99"/>
      <c r="AO35" s="99"/>
      <c r="AP35" s="99"/>
      <c r="AQ35" s="99"/>
      <c r="AR35" s="99"/>
      <c r="AS35" s="99"/>
      <c r="AT35" s="99"/>
      <c r="AU35" s="99"/>
      <c r="AV35" s="99"/>
      <c r="AW35" s="99"/>
      <c r="AX35" s="99"/>
      <c r="AY35" s="99"/>
    </row>
    <row r="36" spans="1:51" ht="25.2" customHeight="1">
      <c r="C36" s="432" t="s">
        <v>59</v>
      </c>
      <c r="D36" s="433"/>
      <c r="E36" s="434"/>
      <c r="F36" s="622"/>
      <c r="G36" s="623"/>
      <c r="H36" s="623"/>
      <c r="I36" s="623"/>
      <c r="J36" s="623"/>
      <c r="K36" s="623"/>
      <c r="L36" s="623"/>
      <c r="M36" s="623"/>
      <c r="N36" s="623"/>
      <c r="O36" s="623"/>
      <c r="P36" s="623"/>
      <c r="Q36" s="623"/>
      <c r="R36" s="623"/>
      <c r="S36" s="623"/>
      <c r="T36" s="623"/>
      <c r="U36" s="623"/>
      <c r="V36" s="623"/>
      <c r="W36" s="623"/>
      <c r="X36" s="623"/>
      <c r="Y36" s="623"/>
      <c r="Z36" s="623"/>
      <c r="AA36" s="623"/>
      <c r="AB36" s="623"/>
      <c r="AC36" s="623"/>
      <c r="AD36" s="623"/>
      <c r="AE36" s="624"/>
    </row>
    <row r="37" spans="1:51" ht="25.2" customHeight="1">
      <c r="C37" s="452" t="s">
        <v>23</v>
      </c>
      <c r="D37" s="453"/>
      <c r="E37" s="454"/>
      <c r="F37" s="607"/>
      <c r="G37" s="608"/>
      <c r="H37" s="608"/>
      <c r="I37" s="608"/>
      <c r="J37" s="608"/>
      <c r="K37" s="608"/>
      <c r="L37" s="608"/>
      <c r="M37" s="608"/>
      <c r="N37" s="608"/>
      <c r="O37" s="608"/>
      <c r="P37" s="608"/>
      <c r="Q37" s="608"/>
      <c r="R37" s="608"/>
      <c r="S37" s="608"/>
      <c r="T37" s="608"/>
      <c r="U37" s="608"/>
      <c r="V37" s="608"/>
      <c r="W37" s="608"/>
      <c r="X37" s="608"/>
      <c r="Y37" s="608"/>
      <c r="Z37" s="608"/>
      <c r="AA37" s="608"/>
      <c r="AB37" s="608"/>
      <c r="AC37" s="608"/>
      <c r="AD37" s="608"/>
      <c r="AE37" s="609"/>
    </row>
    <row r="38" spans="1:51" ht="25.2" customHeight="1">
      <c r="C38" s="452" t="s">
        <v>60</v>
      </c>
      <c r="D38" s="458"/>
      <c r="E38" s="459"/>
      <c r="F38" s="460" t="s">
        <v>187</v>
      </c>
      <c r="G38" s="461"/>
      <c r="H38" s="462"/>
      <c r="I38" s="463"/>
      <c r="J38" s="98" t="s">
        <v>88</v>
      </c>
      <c r="K38" s="462"/>
      <c r="L38" s="463"/>
      <c r="M38" s="98" t="s">
        <v>89</v>
      </c>
      <c r="N38" s="462"/>
      <c r="O38" s="463"/>
      <c r="P38" s="98" t="s">
        <v>90</v>
      </c>
      <c r="Q38" s="464" t="s">
        <v>102</v>
      </c>
      <c r="R38" s="465"/>
      <c r="S38" s="466" t="s">
        <v>187</v>
      </c>
      <c r="T38" s="467"/>
      <c r="U38" s="468"/>
      <c r="V38" s="469"/>
      <c r="W38" s="226" t="s">
        <v>88</v>
      </c>
      <c r="X38" s="468"/>
      <c r="Y38" s="469"/>
      <c r="Z38" s="226" t="s">
        <v>89</v>
      </c>
      <c r="AA38" s="468"/>
      <c r="AB38" s="469"/>
      <c r="AC38" s="226" t="s">
        <v>90</v>
      </c>
      <c r="AD38" s="470" t="s">
        <v>103</v>
      </c>
      <c r="AE38" s="471"/>
    </row>
    <row r="39" spans="1:51" ht="25.2" customHeight="1" thickBot="1">
      <c r="C39" s="475" t="s">
        <v>106</v>
      </c>
      <c r="D39" s="476"/>
      <c r="E39" s="477"/>
      <c r="F39" s="639"/>
      <c r="G39" s="640"/>
      <c r="H39" s="640"/>
      <c r="I39" s="640"/>
      <c r="J39" s="640"/>
      <c r="K39" s="640"/>
      <c r="L39" s="640"/>
      <c r="M39" s="640"/>
      <c r="N39" s="640"/>
      <c r="O39" s="640"/>
      <c r="P39" s="91" t="str">
        <f>IF(COUNTBLANK(F39)&gt;0,"　←　現在の企業と別の企業の実績の場合に記入","")</f>
        <v>　←　現在の企業と別の企業の実績の場合に記入</v>
      </c>
      <c r="Q39" s="88"/>
      <c r="R39" s="88"/>
      <c r="S39" s="87"/>
      <c r="T39" s="89"/>
      <c r="U39" s="89"/>
      <c r="V39" s="89"/>
      <c r="W39" s="89"/>
      <c r="X39" s="89"/>
      <c r="Y39" s="89"/>
      <c r="Z39" s="89"/>
      <c r="AA39" s="89"/>
      <c r="AB39" s="89"/>
      <c r="AC39" s="89"/>
      <c r="AD39" s="89"/>
      <c r="AE39" s="90"/>
    </row>
    <row r="40" spans="1:51" ht="15" customHeight="1"/>
    <row r="41" spans="1:51" s="128" customFormat="1" ht="25.2" customHeight="1" thickBot="1">
      <c r="A41" s="165"/>
      <c r="C41" s="183" t="s">
        <v>175</v>
      </c>
      <c r="AH41" s="131"/>
      <c r="AI41" s="131"/>
      <c r="AJ41" s="131"/>
      <c r="AK41" s="131"/>
      <c r="AL41" s="131"/>
      <c r="AM41" s="131"/>
      <c r="AN41" s="131"/>
      <c r="AO41" s="131"/>
      <c r="AP41" s="131"/>
      <c r="AQ41" s="131"/>
      <c r="AR41" s="131"/>
      <c r="AS41" s="131"/>
      <c r="AT41" s="131"/>
      <c r="AU41" s="131"/>
      <c r="AV41" s="131"/>
      <c r="AW41" s="131"/>
      <c r="AX41" s="131"/>
      <c r="AY41" s="131"/>
    </row>
    <row r="42" spans="1:51" ht="25.2" customHeight="1">
      <c r="C42" s="494" t="s">
        <v>62</v>
      </c>
      <c r="D42" s="495"/>
      <c r="E42" s="496"/>
      <c r="F42" s="445"/>
      <c r="G42" s="446"/>
      <c r="H42" s="446"/>
      <c r="I42" s="65" t="s">
        <v>18</v>
      </c>
      <c r="J42" s="66"/>
      <c r="K42" s="66"/>
      <c r="L42" s="67"/>
      <c r="M42" s="447" t="str">
        <f>IF(COUNTBLANK(F42:H43)=6,"　←　該当する方に○",IF(COUNTBLANK(F42:H43)=4,"　←　どちらか一方に○",""))</f>
        <v>　←　該当する方に○</v>
      </c>
      <c r="N42" s="448"/>
      <c r="O42" s="448"/>
      <c r="P42" s="448"/>
      <c r="Q42" s="448"/>
      <c r="R42" s="448"/>
      <c r="S42" s="448"/>
      <c r="T42" s="448"/>
      <c r="U42" s="448"/>
      <c r="V42" s="448"/>
      <c r="W42" s="448"/>
      <c r="X42" s="448"/>
      <c r="Y42" s="448"/>
      <c r="Z42" s="448"/>
      <c r="AA42" s="448"/>
      <c r="AB42" s="448"/>
      <c r="AC42" s="448"/>
      <c r="AD42" s="448"/>
      <c r="AE42" s="448"/>
    </row>
    <row r="43" spans="1:51" ht="25.2" customHeight="1" thickBot="1">
      <c r="C43" s="566"/>
      <c r="D43" s="567"/>
      <c r="E43" s="568"/>
      <c r="F43" s="500"/>
      <c r="G43" s="501"/>
      <c r="H43" s="501"/>
      <c r="I43" s="76" t="s">
        <v>19</v>
      </c>
      <c r="J43" s="77"/>
      <c r="K43" s="77"/>
      <c r="L43" s="78"/>
      <c r="M43" s="449"/>
      <c r="N43" s="449"/>
      <c r="O43" s="449"/>
      <c r="P43" s="449"/>
      <c r="Q43" s="449"/>
      <c r="R43" s="449"/>
      <c r="S43" s="449"/>
      <c r="T43" s="449"/>
      <c r="U43" s="449"/>
      <c r="V43" s="449"/>
      <c r="W43" s="449"/>
      <c r="X43" s="449"/>
      <c r="Y43" s="449"/>
      <c r="Z43" s="449"/>
      <c r="AA43" s="449"/>
      <c r="AB43" s="449"/>
      <c r="AC43" s="449"/>
      <c r="AD43" s="449"/>
      <c r="AE43" s="449"/>
    </row>
    <row r="44" spans="1:51" ht="25.2" customHeight="1">
      <c r="C44" s="557" t="s">
        <v>110</v>
      </c>
      <c r="D44" s="558"/>
      <c r="E44" s="558"/>
      <c r="F44" s="62" t="s">
        <v>242</v>
      </c>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row>
    <row r="45" spans="1:51" ht="10.199999999999999" customHeight="1">
      <c r="C45" s="74"/>
      <c r="D45" s="75"/>
      <c r="E45" s="75"/>
      <c r="F45" s="59"/>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row>
    <row r="46" spans="1:51" ht="15" customHeight="1">
      <c r="C46" s="74"/>
      <c r="D46" s="75"/>
      <c r="E46" s="75"/>
      <c r="F46" s="59"/>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row>
    <row r="47" spans="1:51" ht="24.75" customHeight="1" thickBot="1">
      <c r="B47" s="257"/>
      <c r="C47" s="183" t="s">
        <v>218</v>
      </c>
      <c r="D47" s="257"/>
      <c r="E47" s="257"/>
      <c r="F47" s="263"/>
      <c r="G47" s="264"/>
      <c r="H47" s="264"/>
      <c r="I47" s="264"/>
      <c r="J47" s="264"/>
      <c r="K47" s="264"/>
      <c r="L47" s="264"/>
      <c r="M47" s="264"/>
      <c r="N47" s="264"/>
      <c r="O47" s="264"/>
      <c r="P47" s="264"/>
      <c r="Q47" s="264"/>
      <c r="R47" s="264"/>
      <c r="S47" s="264"/>
      <c r="T47" s="264"/>
      <c r="U47" s="264"/>
      <c r="V47" s="264"/>
      <c r="W47" s="264"/>
      <c r="X47" s="264"/>
      <c r="Y47" s="264"/>
      <c r="Z47" s="264"/>
      <c r="AA47" s="264"/>
      <c r="AB47" s="264"/>
      <c r="AC47" s="264"/>
      <c r="AD47" s="264"/>
      <c r="AE47" s="264"/>
      <c r="AF47" s="128"/>
    </row>
    <row r="48" spans="1:51" ht="24.75" customHeight="1">
      <c r="B48" s="265"/>
      <c r="C48" s="494" t="s">
        <v>58</v>
      </c>
      <c r="D48" s="495"/>
      <c r="E48" s="496"/>
      <c r="F48" s="600"/>
      <c r="G48" s="601"/>
      <c r="H48" s="601"/>
      <c r="I48" s="65" t="s">
        <v>18</v>
      </c>
      <c r="J48" s="258"/>
      <c r="K48" s="258"/>
      <c r="L48" s="259"/>
      <c r="M48" s="602" t="str">
        <f>IF(COUNTBLANK(F48:H49)=6,"　←　該当する方に○",IF(COUNTBLANK(F48:H49)=4,"　←　どちらか一方に○",""))</f>
        <v>　←　該当する方に○</v>
      </c>
      <c r="N48" s="603"/>
      <c r="O48" s="603"/>
      <c r="P48" s="603"/>
      <c r="Q48" s="603"/>
      <c r="R48" s="603"/>
      <c r="S48" s="603"/>
      <c r="T48" s="603"/>
      <c r="U48" s="603"/>
      <c r="V48" s="603"/>
      <c r="W48" s="603"/>
      <c r="X48" s="603"/>
      <c r="Y48" s="603"/>
      <c r="Z48" s="603"/>
      <c r="AA48" s="603"/>
      <c r="AB48" s="603"/>
      <c r="AC48" s="603"/>
      <c r="AD48" s="603"/>
      <c r="AE48" s="603"/>
    </row>
    <row r="49" spans="1:51" ht="24.75" customHeight="1" thickBot="1">
      <c r="B49" s="265"/>
      <c r="C49" s="559"/>
      <c r="D49" s="560"/>
      <c r="E49" s="561"/>
      <c r="F49" s="500"/>
      <c r="G49" s="565"/>
      <c r="H49" s="565"/>
      <c r="I49" s="76" t="s">
        <v>19</v>
      </c>
      <c r="J49" s="260"/>
      <c r="K49" s="260"/>
      <c r="L49" s="261"/>
      <c r="M49" s="604"/>
      <c r="N49" s="604"/>
      <c r="O49" s="604"/>
      <c r="P49" s="604"/>
      <c r="Q49" s="604"/>
      <c r="R49" s="604"/>
      <c r="S49" s="604"/>
      <c r="T49" s="604"/>
      <c r="U49" s="604"/>
      <c r="V49" s="604"/>
      <c r="W49" s="604"/>
      <c r="X49" s="604"/>
      <c r="Y49" s="604"/>
      <c r="Z49" s="604"/>
      <c r="AA49" s="604"/>
      <c r="AB49" s="604"/>
      <c r="AC49" s="604"/>
      <c r="AD49" s="604"/>
      <c r="AE49" s="604"/>
    </row>
    <row r="50" spans="1:51" ht="24.75" customHeight="1">
      <c r="B50" s="265"/>
      <c r="C50" s="605" t="s">
        <v>110</v>
      </c>
      <c r="D50" s="606"/>
      <c r="E50" s="606"/>
      <c r="F50" s="262" t="s">
        <v>217</v>
      </c>
      <c r="G50" s="266"/>
      <c r="H50" s="266"/>
      <c r="I50" s="266"/>
      <c r="J50" s="266"/>
      <c r="K50" s="266"/>
      <c r="L50" s="266"/>
      <c r="M50" s="266"/>
      <c r="N50" s="266"/>
      <c r="O50" s="266"/>
      <c r="P50" s="266"/>
      <c r="Q50" s="266"/>
      <c r="R50" s="266"/>
      <c r="S50" s="266"/>
      <c r="T50" s="266"/>
      <c r="U50" s="266"/>
      <c r="V50" s="266"/>
      <c r="W50" s="266"/>
      <c r="X50" s="266"/>
      <c r="Y50" s="266"/>
      <c r="Z50" s="266"/>
      <c r="AA50" s="266"/>
      <c r="AB50" s="266"/>
      <c r="AC50" s="266"/>
      <c r="AD50" s="266"/>
      <c r="AE50" s="266"/>
    </row>
    <row r="51" spans="1:51" ht="15" customHeight="1">
      <c r="C51" s="74"/>
      <c r="D51" s="75"/>
      <c r="E51" s="75"/>
      <c r="F51" s="59"/>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51" s="128" customFormat="1" ht="25.2" customHeight="1" thickBot="1">
      <c r="A52" s="165"/>
      <c r="C52" s="183" t="s">
        <v>176</v>
      </c>
      <c r="F52" s="136"/>
      <c r="G52" s="137"/>
      <c r="H52" s="137"/>
      <c r="I52" s="137"/>
      <c r="J52" s="137"/>
      <c r="K52" s="137"/>
      <c r="L52" s="137"/>
      <c r="M52" s="137"/>
      <c r="N52" s="137"/>
      <c r="O52" s="137"/>
      <c r="P52" s="138"/>
      <c r="Q52" s="137"/>
      <c r="R52" s="137"/>
      <c r="S52" s="137"/>
      <c r="T52" s="137"/>
      <c r="U52" s="137"/>
      <c r="V52" s="137"/>
      <c r="W52" s="137"/>
      <c r="X52" s="137"/>
      <c r="Y52" s="137"/>
      <c r="Z52" s="137"/>
      <c r="AA52" s="137"/>
      <c r="AB52" s="137"/>
      <c r="AC52" s="137"/>
      <c r="AD52" s="137"/>
      <c r="AE52" s="137"/>
      <c r="AH52" s="131"/>
      <c r="AI52" s="131"/>
      <c r="AJ52" s="131"/>
      <c r="AK52" s="131"/>
      <c r="AL52" s="131"/>
      <c r="AM52" s="131"/>
      <c r="AN52" s="131"/>
      <c r="AO52" s="131"/>
      <c r="AP52" s="131"/>
      <c r="AQ52" s="131"/>
      <c r="AR52" s="131"/>
      <c r="AS52" s="131"/>
      <c r="AT52" s="131"/>
      <c r="AU52" s="131"/>
      <c r="AV52" s="131"/>
      <c r="AW52" s="131"/>
      <c r="AX52" s="131"/>
      <c r="AY52" s="131"/>
    </row>
    <row r="53" spans="1:51" ht="25.2" customHeight="1">
      <c r="C53" s="439" t="s">
        <v>58</v>
      </c>
      <c r="D53" s="440"/>
      <c r="E53" s="441"/>
      <c r="F53" s="518"/>
      <c r="G53" s="446"/>
      <c r="H53" s="446"/>
      <c r="I53" s="544" t="s">
        <v>108</v>
      </c>
      <c r="J53" s="635"/>
      <c r="K53" s="635"/>
      <c r="L53" s="635"/>
      <c r="M53" s="635"/>
      <c r="N53" s="635"/>
      <c r="O53" s="635"/>
      <c r="P53" s="635"/>
      <c r="Q53" s="635"/>
      <c r="R53" s="636"/>
      <c r="S53" s="637" t="str">
        <f>IF(COUNTBLANK(F53:H55)=9,"　←　該当するところに○",IF(COUNTBLANK(F53:H54)=7,"　←　どちらか一方に○",IF(COUNTBLANK(F53:H54)=6,"　←　いずれか一つに○","")))</f>
        <v>　←　該当するところに○</v>
      </c>
      <c r="T53" s="638"/>
      <c r="U53" s="638"/>
      <c r="V53" s="638"/>
      <c r="W53" s="638"/>
      <c r="X53" s="638"/>
      <c r="Y53" s="638"/>
      <c r="Z53" s="638"/>
      <c r="AA53" s="638"/>
      <c r="AB53" s="638"/>
      <c r="AC53" s="638"/>
      <c r="AD53" s="638"/>
      <c r="AE53" s="638"/>
    </row>
    <row r="54" spans="1:51" ht="25.2" customHeight="1" thickBot="1">
      <c r="C54" s="632"/>
      <c r="D54" s="633"/>
      <c r="E54" s="634"/>
      <c r="F54" s="524"/>
      <c r="G54" s="501"/>
      <c r="H54" s="501"/>
      <c r="I54" s="551" t="s">
        <v>19</v>
      </c>
      <c r="J54" s="625"/>
      <c r="K54" s="625"/>
      <c r="L54" s="625"/>
      <c r="M54" s="625"/>
      <c r="N54" s="625"/>
      <c r="O54" s="625"/>
      <c r="P54" s="625"/>
      <c r="Q54" s="625"/>
      <c r="R54" s="626"/>
      <c r="S54" s="637"/>
      <c r="T54" s="638"/>
      <c r="U54" s="638"/>
      <c r="V54" s="638"/>
      <c r="W54" s="638"/>
      <c r="X54" s="638"/>
      <c r="Y54" s="638"/>
      <c r="Z54" s="638"/>
      <c r="AA54" s="638"/>
      <c r="AB54" s="638"/>
      <c r="AC54" s="638"/>
      <c r="AD54" s="638"/>
      <c r="AE54" s="638"/>
    </row>
    <row r="55" spans="1:51" ht="25.2" customHeight="1" thickBot="1">
      <c r="C55" s="510" t="s">
        <v>114</v>
      </c>
      <c r="D55" s="511"/>
      <c r="E55" s="512"/>
      <c r="F55" s="513"/>
      <c r="G55" s="627"/>
      <c r="H55" s="627"/>
      <c r="I55" s="107" t="s">
        <v>113</v>
      </c>
      <c r="J55" s="95" t="str">
        <f>IF(COUNTBLANK(F55)&gt;0,"　←　下記に記載する工事の完成検査日時点の年齢を記入してください。","")</f>
        <v>　←　下記に記載する工事の完成検査日時点の年齢を記入してください。</v>
      </c>
      <c r="K55" s="84"/>
      <c r="L55" s="84"/>
      <c r="M55" s="85"/>
      <c r="N55" s="86"/>
      <c r="O55" s="86"/>
      <c r="P55" s="94"/>
      <c r="Q55" s="83"/>
      <c r="R55" s="83"/>
      <c r="S55" s="213"/>
      <c r="T55" s="212"/>
      <c r="U55" s="212"/>
      <c r="V55" s="212"/>
      <c r="W55" s="212"/>
      <c r="X55" s="212"/>
      <c r="Y55" s="212"/>
      <c r="Z55" s="212"/>
      <c r="AA55" s="212"/>
      <c r="AB55" s="212"/>
      <c r="AC55" s="212"/>
      <c r="AD55" s="212"/>
      <c r="AE55" s="212"/>
    </row>
    <row r="56" spans="1:51" ht="25.2" customHeight="1" thickBot="1">
      <c r="C56" s="510" t="s">
        <v>64</v>
      </c>
      <c r="D56" s="511"/>
      <c r="E56" s="512"/>
      <c r="F56" s="189" t="s">
        <v>187</v>
      </c>
      <c r="G56" s="628"/>
      <c r="H56" s="532"/>
      <c r="I56" s="256" t="s">
        <v>112</v>
      </c>
      <c r="J56" s="510" t="s">
        <v>32</v>
      </c>
      <c r="K56" s="620"/>
      <c r="L56" s="629"/>
      <c r="M56" s="630"/>
      <c r="N56" s="534"/>
      <c r="O56" s="536"/>
      <c r="P56" s="510" t="s">
        <v>100</v>
      </c>
      <c r="Q56" s="535"/>
      <c r="R56" s="631"/>
      <c r="S56" s="616"/>
      <c r="T56" s="617"/>
      <c r="U56" s="617"/>
      <c r="V56" s="617"/>
      <c r="W56" s="617"/>
      <c r="X56" s="617"/>
      <c r="Y56" s="618"/>
      <c r="Z56" s="510" t="s">
        <v>25</v>
      </c>
      <c r="AA56" s="511"/>
      <c r="AB56" s="512"/>
      <c r="AC56" s="619"/>
      <c r="AD56" s="620"/>
      <c r="AE56" s="100" t="s">
        <v>26</v>
      </c>
    </row>
    <row r="57" spans="1:51" ht="20.100000000000001" customHeight="1" thickBot="1">
      <c r="C57" s="621" t="s">
        <v>147</v>
      </c>
      <c r="D57" s="621"/>
      <c r="E57" s="621"/>
      <c r="F57" s="621"/>
      <c r="G57" s="621"/>
      <c r="H57" s="621"/>
      <c r="I57" s="621"/>
      <c r="J57" s="621"/>
      <c r="K57" s="621"/>
      <c r="L57" s="621"/>
      <c r="M57" s="621"/>
      <c r="N57" s="621"/>
      <c r="O57" s="621"/>
      <c r="P57" s="621"/>
      <c r="Q57" s="621"/>
      <c r="R57" s="621"/>
      <c r="S57" s="621"/>
      <c r="T57" s="621"/>
      <c r="U57" s="621"/>
      <c r="V57" s="621"/>
      <c r="W57" s="621"/>
      <c r="X57" s="621"/>
      <c r="Y57" s="621"/>
      <c r="Z57" s="621"/>
      <c r="AA57" s="621"/>
      <c r="AB57" s="621"/>
      <c r="AC57" s="621"/>
      <c r="AD57" s="621"/>
      <c r="AE57" s="621"/>
    </row>
    <row r="58" spans="1:51" ht="25.2" customHeight="1">
      <c r="C58" s="432" t="s">
        <v>59</v>
      </c>
      <c r="D58" s="433"/>
      <c r="E58" s="434"/>
      <c r="F58" s="622"/>
      <c r="G58" s="623"/>
      <c r="H58" s="623"/>
      <c r="I58" s="623"/>
      <c r="J58" s="623"/>
      <c r="K58" s="623"/>
      <c r="L58" s="623"/>
      <c r="M58" s="623"/>
      <c r="N58" s="623"/>
      <c r="O58" s="623"/>
      <c r="P58" s="623"/>
      <c r="Q58" s="623"/>
      <c r="R58" s="623"/>
      <c r="S58" s="623"/>
      <c r="T58" s="623"/>
      <c r="U58" s="623"/>
      <c r="V58" s="623"/>
      <c r="W58" s="623"/>
      <c r="X58" s="623"/>
      <c r="Y58" s="623"/>
      <c r="Z58" s="623"/>
      <c r="AA58" s="623"/>
      <c r="AB58" s="623"/>
      <c r="AC58" s="623"/>
      <c r="AD58" s="623"/>
      <c r="AE58" s="624"/>
    </row>
    <row r="59" spans="1:51" ht="25.2" customHeight="1">
      <c r="C59" s="452" t="s">
        <v>23</v>
      </c>
      <c r="D59" s="453"/>
      <c r="E59" s="454"/>
      <c r="F59" s="607"/>
      <c r="G59" s="608"/>
      <c r="H59" s="608"/>
      <c r="I59" s="608"/>
      <c r="J59" s="608"/>
      <c r="K59" s="608"/>
      <c r="L59" s="608"/>
      <c r="M59" s="608"/>
      <c r="N59" s="608"/>
      <c r="O59" s="608"/>
      <c r="P59" s="608"/>
      <c r="Q59" s="608"/>
      <c r="R59" s="608"/>
      <c r="S59" s="608"/>
      <c r="T59" s="608"/>
      <c r="U59" s="608"/>
      <c r="V59" s="608"/>
      <c r="W59" s="608"/>
      <c r="X59" s="608"/>
      <c r="Y59" s="608"/>
      <c r="Z59" s="608"/>
      <c r="AA59" s="608"/>
      <c r="AB59" s="608"/>
      <c r="AC59" s="608"/>
      <c r="AD59" s="608"/>
      <c r="AE59" s="609"/>
    </row>
    <row r="60" spans="1:51" ht="25.2" customHeight="1" thickBot="1">
      <c r="C60" s="475" t="s">
        <v>60</v>
      </c>
      <c r="D60" s="610"/>
      <c r="E60" s="611"/>
      <c r="F60" s="612" t="s">
        <v>187</v>
      </c>
      <c r="G60" s="613"/>
      <c r="H60" s="596"/>
      <c r="I60" s="597"/>
      <c r="J60" s="254" t="s">
        <v>88</v>
      </c>
      <c r="K60" s="596"/>
      <c r="L60" s="597"/>
      <c r="M60" s="254" t="s">
        <v>89</v>
      </c>
      <c r="N60" s="596"/>
      <c r="O60" s="597"/>
      <c r="P60" s="254" t="s">
        <v>90</v>
      </c>
      <c r="Q60" s="598" t="s">
        <v>102</v>
      </c>
      <c r="R60" s="614"/>
      <c r="S60" s="615" t="s">
        <v>187</v>
      </c>
      <c r="T60" s="613"/>
      <c r="U60" s="596"/>
      <c r="V60" s="597"/>
      <c r="W60" s="254" t="s">
        <v>88</v>
      </c>
      <c r="X60" s="596"/>
      <c r="Y60" s="597"/>
      <c r="Z60" s="254" t="s">
        <v>89</v>
      </c>
      <c r="AA60" s="596"/>
      <c r="AB60" s="597"/>
      <c r="AC60" s="254" t="s">
        <v>90</v>
      </c>
      <c r="AD60" s="598" t="s">
        <v>103</v>
      </c>
      <c r="AE60" s="599"/>
    </row>
    <row r="61" spans="1:51" ht="25.2" customHeight="1">
      <c r="C61" s="557" t="s">
        <v>110</v>
      </c>
      <c r="D61" s="558"/>
      <c r="E61" s="558"/>
      <c r="F61" s="62" t="s">
        <v>233</v>
      </c>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51" s="47" customFormat="1">
      <c r="A62" s="165"/>
      <c r="AH62" s="61"/>
      <c r="AI62" s="61"/>
      <c r="AJ62" s="61"/>
      <c r="AK62" s="61"/>
      <c r="AL62" s="61"/>
      <c r="AM62" s="61"/>
      <c r="AN62" s="61"/>
      <c r="AO62" s="61"/>
      <c r="AP62" s="61"/>
      <c r="AQ62" s="61"/>
      <c r="AR62" s="61"/>
      <c r="AS62" s="61"/>
      <c r="AT62" s="61"/>
      <c r="AU62" s="61"/>
      <c r="AV62" s="61"/>
      <c r="AW62" s="61"/>
      <c r="AX62" s="61"/>
      <c r="AY62" s="61"/>
    </row>
    <row r="63" spans="1:51" s="47" customFormat="1">
      <c r="A63" s="165"/>
      <c r="AH63" s="61"/>
      <c r="AI63" s="61"/>
      <c r="AJ63" s="61"/>
      <c r="AK63" s="61"/>
      <c r="AL63" s="61"/>
      <c r="AM63" s="61"/>
      <c r="AN63" s="61"/>
      <c r="AO63" s="61"/>
      <c r="AP63" s="61"/>
      <c r="AQ63" s="61"/>
      <c r="AR63" s="61"/>
      <c r="AS63" s="61"/>
      <c r="AT63" s="61"/>
      <c r="AU63" s="61"/>
      <c r="AV63" s="61"/>
      <c r="AW63" s="61"/>
      <c r="AX63" s="61"/>
      <c r="AY63" s="61"/>
    </row>
    <row r="64" spans="1:51" s="47" customFormat="1">
      <c r="A64" s="165"/>
      <c r="AH64" s="61"/>
      <c r="AI64" s="61"/>
      <c r="AJ64" s="61"/>
      <c r="AK64" s="61"/>
      <c r="AL64" s="61"/>
      <c r="AM64" s="61"/>
      <c r="AN64" s="61"/>
      <c r="AO64" s="61"/>
      <c r="AP64" s="61"/>
      <c r="AQ64" s="61"/>
      <c r="AR64" s="61"/>
      <c r="AS64" s="61"/>
      <c r="AT64" s="61"/>
      <c r="AU64" s="61"/>
      <c r="AV64" s="61"/>
      <c r="AW64" s="61"/>
      <c r="AX64" s="61"/>
      <c r="AY64" s="61"/>
    </row>
    <row r="65" spans="1:51" s="47" customFormat="1">
      <c r="A65" s="165"/>
      <c r="AH65" s="61"/>
      <c r="AI65" s="61"/>
      <c r="AJ65" s="61"/>
      <c r="AK65" s="61"/>
      <c r="AL65" s="61"/>
      <c r="AM65" s="61"/>
      <c r="AN65" s="61"/>
      <c r="AO65" s="61"/>
      <c r="AP65" s="61"/>
      <c r="AQ65" s="61"/>
      <c r="AR65" s="61"/>
      <c r="AS65" s="61"/>
      <c r="AT65" s="61"/>
      <c r="AU65" s="61"/>
      <c r="AV65" s="61"/>
      <c r="AW65" s="61"/>
      <c r="AX65" s="61"/>
      <c r="AY65" s="61"/>
    </row>
    <row r="66" spans="1:51" s="47" customFormat="1">
      <c r="A66" s="165"/>
      <c r="AH66" s="61"/>
      <c r="AI66" s="61"/>
      <c r="AJ66" s="61"/>
      <c r="AK66" s="61"/>
      <c r="AL66" s="61"/>
      <c r="AM66" s="61"/>
      <c r="AN66" s="61"/>
      <c r="AO66" s="61"/>
      <c r="AP66" s="61"/>
      <c r="AQ66" s="61"/>
      <c r="AR66" s="61"/>
      <c r="AS66" s="61"/>
      <c r="AT66" s="61"/>
      <c r="AU66" s="61"/>
      <c r="AV66" s="61"/>
      <c r="AW66" s="61"/>
      <c r="AX66" s="61"/>
      <c r="AY66" s="61"/>
    </row>
    <row r="67" spans="1:51" s="47" customFormat="1" ht="18.600000000000001">
      <c r="A67" s="165"/>
      <c r="C67" s="554"/>
      <c r="D67" s="554"/>
      <c r="E67" s="554"/>
      <c r="F67" s="554"/>
      <c r="G67" s="554"/>
      <c r="AH67" s="61"/>
      <c r="AI67" s="61"/>
      <c r="AJ67" s="61"/>
      <c r="AK67" s="61"/>
      <c r="AL67" s="61"/>
      <c r="AM67" s="61"/>
      <c r="AN67" s="61"/>
      <c r="AO67" s="61"/>
      <c r="AP67" s="61"/>
      <c r="AQ67" s="61"/>
      <c r="AR67" s="61"/>
      <c r="AS67" s="61"/>
      <c r="AT67" s="61"/>
      <c r="AU67" s="61"/>
      <c r="AV67" s="61"/>
      <c r="AW67" s="61"/>
      <c r="AX67" s="61"/>
      <c r="AY67" s="61"/>
    </row>
    <row r="68" spans="1:51" s="47" customFormat="1">
      <c r="A68" s="165"/>
      <c r="AH68" s="61"/>
      <c r="AI68" s="61"/>
      <c r="AJ68" s="61"/>
      <c r="AK68" s="61"/>
      <c r="AL68" s="61"/>
      <c r="AM68" s="61"/>
      <c r="AN68" s="61"/>
      <c r="AO68" s="61"/>
      <c r="AP68" s="61"/>
      <c r="AQ68" s="61"/>
      <c r="AR68" s="61"/>
      <c r="AS68" s="61"/>
      <c r="AT68" s="61"/>
      <c r="AU68" s="61"/>
      <c r="AV68" s="61"/>
      <c r="AW68" s="61"/>
      <c r="AX68" s="61"/>
      <c r="AY68" s="61"/>
    </row>
    <row r="69" spans="1:51" s="47" customFormat="1">
      <c r="A69" s="165"/>
      <c r="AH69" s="61"/>
      <c r="AI69" s="61"/>
      <c r="AJ69" s="61"/>
      <c r="AK69" s="61"/>
      <c r="AL69" s="61"/>
      <c r="AM69" s="61"/>
      <c r="AN69" s="61"/>
      <c r="AO69" s="61"/>
      <c r="AP69" s="61"/>
      <c r="AQ69" s="61"/>
      <c r="AR69" s="61"/>
      <c r="AS69" s="61"/>
      <c r="AT69" s="61"/>
      <c r="AU69" s="61"/>
      <c r="AV69" s="61"/>
      <c r="AW69" s="61"/>
      <c r="AX69" s="61"/>
      <c r="AY69" s="61"/>
    </row>
    <row r="70" spans="1:51" s="47" customFormat="1">
      <c r="A70" s="165"/>
      <c r="AH70" s="61"/>
      <c r="AI70" s="61"/>
      <c r="AJ70" s="61"/>
      <c r="AK70" s="61"/>
      <c r="AL70" s="61"/>
      <c r="AM70" s="61"/>
      <c r="AN70" s="61"/>
      <c r="AO70" s="61"/>
      <c r="AP70" s="61"/>
      <c r="AQ70" s="61"/>
      <c r="AR70" s="61"/>
      <c r="AS70" s="61"/>
      <c r="AT70" s="61"/>
      <c r="AU70" s="61"/>
      <c r="AV70" s="61"/>
      <c r="AW70" s="61"/>
      <c r="AX70" s="61"/>
      <c r="AY70" s="61"/>
    </row>
    <row r="71" spans="1:51" s="47" customFormat="1">
      <c r="A71" s="165"/>
      <c r="AH71" s="61"/>
      <c r="AI71" s="61"/>
      <c r="AJ71" s="61"/>
      <c r="AK71" s="61"/>
      <c r="AL71" s="61"/>
      <c r="AM71" s="61"/>
      <c r="AN71" s="61"/>
      <c r="AO71" s="61"/>
      <c r="AP71" s="61"/>
      <c r="AQ71" s="61"/>
      <c r="AR71" s="61"/>
      <c r="AS71" s="61"/>
      <c r="AT71" s="61"/>
      <c r="AU71" s="61"/>
      <c r="AV71" s="61"/>
      <c r="AW71" s="61"/>
      <c r="AX71" s="61"/>
      <c r="AY71" s="61"/>
    </row>
    <row r="72" spans="1:51" s="47" customFormat="1">
      <c r="A72" s="165"/>
      <c r="AH72" s="61"/>
      <c r="AI72" s="61"/>
      <c r="AJ72" s="61"/>
      <c r="AK72" s="61"/>
      <c r="AL72" s="61"/>
      <c r="AM72" s="61"/>
      <c r="AN72" s="61"/>
      <c r="AO72" s="61"/>
      <c r="AP72" s="61"/>
      <c r="AQ72" s="61"/>
      <c r="AR72" s="61"/>
      <c r="AS72" s="61"/>
      <c r="AT72" s="61"/>
      <c r="AU72" s="61"/>
      <c r="AV72" s="61"/>
      <c r="AW72" s="61"/>
      <c r="AX72" s="61"/>
      <c r="AY72" s="61"/>
    </row>
    <row r="73" spans="1:51" s="47" customFormat="1">
      <c r="A73" s="165"/>
      <c r="AH73" s="61"/>
      <c r="AI73" s="61"/>
      <c r="AJ73" s="61"/>
      <c r="AK73" s="61"/>
      <c r="AL73" s="61"/>
      <c r="AM73" s="61"/>
      <c r="AN73" s="61"/>
      <c r="AO73" s="61"/>
      <c r="AP73" s="61"/>
      <c r="AQ73" s="61"/>
      <c r="AR73" s="61"/>
      <c r="AS73" s="61"/>
      <c r="AT73" s="61"/>
      <c r="AU73" s="61"/>
      <c r="AV73" s="61"/>
      <c r="AW73" s="61"/>
      <c r="AX73" s="61"/>
      <c r="AY73" s="61"/>
    </row>
    <row r="74" spans="1:51" s="47" customFormat="1">
      <c r="A74" s="165"/>
      <c r="AH74" s="61"/>
      <c r="AI74" s="61"/>
      <c r="AJ74" s="61"/>
      <c r="AK74" s="61"/>
      <c r="AL74" s="61"/>
      <c r="AM74" s="61"/>
      <c r="AN74" s="61"/>
      <c r="AO74" s="61"/>
      <c r="AP74" s="61"/>
      <c r="AQ74" s="61"/>
      <c r="AR74" s="61"/>
      <c r="AS74" s="61"/>
      <c r="AT74" s="61"/>
      <c r="AU74" s="61"/>
      <c r="AV74" s="61"/>
      <c r="AW74" s="61"/>
      <c r="AX74" s="61"/>
      <c r="AY74" s="61"/>
    </row>
    <row r="75" spans="1:51" s="47" customFormat="1">
      <c r="A75" s="165"/>
      <c r="AH75" s="61"/>
      <c r="AI75" s="61"/>
      <c r="AJ75" s="61"/>
      <c r="AK75" s="61"/>
      <c r="AL75" s="61"/>
      <c r="AM75" s="61"/>
      <c r="AN75" s="61"/>
      <c r="AO75" s="61"/>
      <c r="AP75" s="61"/>
      <c r="AQ75" s="61"/>
      <c r="AR75" s="61"/>
      <c r="AS75" s="61"/>
      <c r="AT75" s="61"/>
      <c r="AU75" s="61"/>
      <c r="AV75" s="61"/>
      <c r="AW75" s="61"/>
      <c r="AX75" s="61"/>
      <c r="AY75" s="61"/>
    </row>
    <row r="76" spans="1:51" s="47" customFormat="1">
      <c r="A76" s="165"/>
      <c r="AH76" s="61"/>
      <c r="AI76" s="61"/>
      <c r="AJ76" s="61"/>
      <c r="AK76" s="61"/>
      <c r="AL76" s="61"/>
      <c r="AM76" s="61"/>
      <c r="AN76" s="61"/>
      <c r="AO76" s="61"/>
      <c r="AP76" s="61"/>
      <c r="AQ76" s="61"/>
      <c r="AR76" s="61"/>
      <c r="AS76" s="61"/>
      <c r="AT76" s="61"/>
      <c r="AU76" s="61"/>
      <c r="AV76" s="61"/>
      <c r="AW76" s="61"/>
      <c r="AX76" s="61"/>
      <c r="AY76" s="61"/>
    </row>
    <row r="77" spans="1:51" s="47" customFormat="1">
      <c r="A77" s="165"/>
      <c r="AH77" s="61"/>
      <c r="AI77" s="61"/>
      <c r="AJ77" s="61"/>
      <c r="AK77" s="61"/>
      <c r="AL77" s="61"/>
      <c r="AM77" s="61"/>
      <c r="AN77" s="61"/>
      <c r="AO77" s="61"/>
      <c r="AP77" s="61"/>
      <c r="AQ77" s="61"/>
      <c r="AR77" s="61"/>
      <c r="AS77" s="61"/>
      <c r="AT77" s="61"/>
      <c r="AU77" s="61"/>
      <c r="AV77" s="61"/>
      <c r="AW77" s="61"/>
      <c r="AX77" s="61"/>
      <c r="AY77" s="61"/>
    </row>
    <row r="78" spans="1:51" s="47" customFormat="1">
      <c r="A78" s="165"/>
      <c r="AH78" s="61"/>
      <c r="AI78" s="61"/>
      <c r="AJ78" s="61"/>
      <c r="AK78" s="61"/>
      <c r="AL78" s="61"/>
      <c r="AM78" s="61"/>
      <c r="AN78" s="61"/>
      <c r="AO78" s="61"/>
      <c r="AP78" s="61"/>
      <c r="AQ78" s="61"/>
      <c r="AR78" s="61"/>
      <c r="AS78" s="61"/>
      <c r="AT78" s="61"/>
      <c r="AU78" s="61"/>
      <c r="AV78" s="61"/>
      <c r="AW78" s="61"/>
      <c r="AX78" s="61"/>
      <c r="AY78" s="61"/>
    </row>
    <row r="79" spans="1:51" s="47" customFormat="1">
      <c r="A79" s="165"/>
      <c r="AH79" s="61"/>
      <c r="AI79" s="61"/>
      <c r="AJ79" s="61"/>
      <c r="AK79" s="61"/>
      <c r="AL79" s="61"/>
      <c r="AM79" s="61"/>
      <c r="AN79" s="61"/>
      <c r="AO79" s="61"/>
      <c r="AP79" s="61"/>
      <c r="AQ79" s="61"/>
      <c r="AR79" s="61"/>
      <c r="AS79" s="61"/>
      <c r="AT79" s="61"/>
      <c r="AU79" s="61"/>
      <c r="AV79" s="61"/>
      <c r="AW79" s="61"/>
      <c r="AX79" s="61"/>
      <c r="AY79" s="61"/>
    </row>
    <row r="80" spans="1:51" s="47" customFormat="1">
      <c r="A80" s="165"/>
      <c r="AH80" s="61"/>
      <c r="AI80" s="61"/>
      <c r="AJ80" s="61"/>
      <c r="AK80" s="61"/>
      <c r="AL80" s="61"/>
      <c r="AM80" s="61"/>
      <c r="AN80" s="61"/>
      <c r="AO80" s="61"/>
      <c r="AP80" s="61"/>
      <c r="AQ80" s="61"/>
      <c r="AR80" s="61"/>
      <c r="AS80" s="61"/>
      <c r="AT80" s="61"/>
      <c r="AU80" s="61"/>
      <c r="AV80" s="61"/>
      <c r="AW80" s="61"/>
      <c r="AX80" s="61"/>
      <c r="AY80" s="61"/>
    </row>
    <row r="81" spans="1:51" s="47" customFormat="1">
      <c r="A81" s="165"/>
      <c r="AH81" s="61"/>
      <c r="AI81" s="61"/>
      <c r="AJ81" s="61"/>
      <c r="AK81" s="61"/>
      <c r="AL81" s="61"/>
      <c r="AM81" s="61"/>
      <c r="AN81" s="61"/>
      <c r="AO81" s="61"/>
      <c r="AP81" s="61"/>
      <c r="AQ81" s="61"/>
      <c r="AR81" s="61"/>
      <c r="AS81" s="61"/>
      <c r="AT81" s="61"/>
      <c r="AU81" s="61"/>
      <c r="AV81" s="61"/>
      <c r="AW81" s="61"/>
      <c r="AX81" s="61"/>
      <c r="AY81" s="61"/>
    </row>
    <row r="82" spans="1:51" s="47" customFormat="1">
      <c r="A82" s="165"/>
      <c r="AH82" s="61"/>
      <c r="AI82" s="61"/>
      <c r="AJ82" s="61"/>
      <c r="AK82" s="61"/>
      <c r="AL82" s="61"/>
      <c r="AM82" s="61"/>
      <c r="AN82" s="61"/>
      <c r="AO82" s="61"/>
      <c r="AP82" s="61"/>
      <c r="AQ82" s="61"/>
      <c r="AR82" s="61"/>
      <c r="AS82" s="61"/>
      <c r="AT82" s="61"/>
      <c r="AU82" s="61"/>
      <c r="AV82" s="61"/>
      <c r="AW82" s="61"/>
      <c r="AX82" s="61"/>
      <c r="AY82" s="61"/>
    </row>
    <row r="83" spans="1:51" s="47" customFormat="1">
      <c r="A83" s="165"/>
      <c r="AH83" s="61"/>
      <c r="AI83" s="61"/>
      <c r="AJ83" s="61"/>
      <c r="AK83" s="61"/>
      <c r="AL83" s="61"/>
      <c r="AM83" s="61"/>
      <c r="AN83" s="61"/>
      <c r="AO83" s="61"/>
      <c r="AP83" s="61"/>
      <c r="AQ83" s="61"/>
      <c r="AR83" s="61"/>
      <c r="AS83" s="61"/>
      <c r="AT83" s="61"/>
      <c r="AU83" s="61"/>
      <c r="AV83" s="61"/>
      <c r="AW83" s="61"/>
      <c r="AX83" s="61"/>
      <c r="AY83" s="61"/>
    </row>
    <row r="84" spans="1:51" s="47" customFormat="1">
      <c r="A84" s="165"/>
      <c r="AH84" s="61"/>
      <c r="AI84" s="61"/>
      <c r="AJ84" s="61"/>
      <c r="AK84" s="61"/>
      <c r="AL84" s="61"/>
      <c r="AM84" s="61"/>
      <c r="AN84" s="61"/>
      <c r="AO84" s="61"/>
      <c r="AP84" s="61"/>
      <c r="AQ84" s="61"/>
      <c r="AR84" s="61"/>
      <c r="AS84" s="61"/>
      <c r="AT84" s="61"/>
      <c r="AU84" s="61"/>
      <c r="AV84" s="61"/>
      <c r="AW84" s="61"/>
      <c r="AX84" s="61"/>
      <c r="AY84" s="61"/>
    </row>
    <row r="85" spans="1:51" s="47" customFormat="1">
      <c r="A85" s="165"/>
      <c r="AH85" s="61"/>
      <c r="AI85" s="61"/>
      <c r="AJ85" s="61"/>
      <c r="AK85" s="61"/>
      <c r="AL85" s="61"/>
      <c r="AM85" s="61"/>
      <c r="AN85" s="61"/>
      <c r="AO85" s="61"/>
      <c r="AP85" s="61"/>
      <c r="AQ85" s="61"/>
      <c r="AR85" s="61"/>
      <c r="AS85" s="61"/>
      <c r="AT85" s="61"/>
      <c r="AU85" s="61"/>
      <c r="AV85" s="61"/>
      <c r="AW85" s="61"/>
      <c r="AX85" s="61"/>
      <c r="AY85" s="61"/>
    </row>
    <row r="86" spans="1:51" s="47" customFormat="1">
      <c r="A86" s="165"/>
      <c r="AH86" s="61"/>
      <c r="AI86" s="61"/>
      <c r="AJ86" s="61"/>
      <c r="AK86" s="61"/>
      <c r="AL86" s="61"/>
      <c r="AM86" s="61"/>
      <c r="AN86" s="61"/>
      <c r="AO86" s="61"/>
      <c r="AP86" s="61"/>
      <c r="AQ86" s="61"/>
      <c r="AR86" s="61"/>
      <c r="AS86" s="61"/>
      <c r="AT86" s="61"/>
      <c r="AU86" s="61"/>
      <c r="AV86" s="61"/>
      <c r="AW86" s="61"/>
      <c r="AX86" s="61"/>
      <c r="AY86" s="61"/>
    </row>
    <row r="87" spans="1:51" s="47" customFormat="1">
      <c r="A87" s="165"/>
      <c r="AH87" s="61"/>
      <c r="AI87" s="61"/>
      <c r="AJ87" s="61"/>
      <c r="AK87" s="61"/>
      <c r="AL87" s="61"/>
      <c r="AM87" s="61"/>
      <c r="AN87" s="61"/>
      <c r="AO87" s="61"/>
      <c r="AP87" s="61"/>
      <c r="AQ87" s="61"/>
      <c r="AR87" s="61"/>
      <c r="AS87" s="61"/>
      <c r="AT87" s="61"/>
      <c r="AU87" s="61"/>
      <c r="AV87" s="61"/>
      <c r="AW87" s="61"/>
      <c r="AX87" s="61"/>
      <c r="AY87" s="61"/>
    </row>
    <row r="88" spans="1:51" s="47" customFormat="1">
      <c r="A88" s="165"/>
      <c r="AH88" s="61"/>
      <c r="AI88" s="61"/>
      <c r="AJ88" s="61"/>
      <c r="AK88" s="61"/>
      <c r="AL88" s="61"/>
      <c r="AM88" s="61"/>
      <c r="AN88" s="61"/>
      <c r="AO88" s="61"/>
      <c r="AP88" s="61"/>
      <c r="AQ88" s="61"/>
      <c r="AR88" s="61"/>
      <c r="AS88" s="61"/>
      <c r="AT88" s="61"/>
      <c r="AU88" s="61"/>
      <c r="AV88" s="61"/>
      <c r="AW88" s="61"/>
      <c r="AX88" s="61"/>
      <c r="AY88" s="61"/>
    </row>
    <row r="89" spans="1:51" s="47" customFormat="1">
      <c r="A89" s="165"/>
      <c r="AH89" s="61"/>
      <c r="AI89" s="61"/>
      <c r="AJ89" s="61"/>
      <c r="AK89" s="61"/>
      <c r="AL89" s="61"/>
      <c r="AM89" s="61"/>
      <c r="AN89" s="61"/>
      <c r="AO89" s="61"/>
      <c r="AP89" s="61"/>
      <c r="AQ89" s="61"/>
      <c r="AR89" s="61"/>
      <c r="AS89" s="61"/>
      <c r="AT89" s="61"/>
      <c r="AU89" s="61"/>
      <c r="AV89" s="61"/>
      <c r="AW89" s="61"/>
      <c r="AX89" s="61"/>
      <c r="AY89" s="61"/>
    </row>
    <row r="90" spans="1:51" s="47" customFormat="1">
      <c r="A90" s="165"/>
      <c r="AH90" s="61"/>
      <c r="AI90" s="61"/>
      <c r="AJ90" s="61"/>
      <c r="AK90" s="61"/>
      <c r="AL90" s="61"/>
      <c r="AM90" s="61"/>
      <c r="AN90" s="61"/>
      <c r="AO90" s="61"/>
      <c r="AP90" s="61"/>
      <c r="AQ90" s="61"/>
      <c r="AR90" s="61"/>
      <c r="AS90" s="61"/>
      <c r="AT90" s="61"/>
      <c r="AU90" s="61"/>
      <c r="AV90" s="61"/>
      <c r="AW90" s="61"/>
      <c r="AX90" s="61"/>
      <c r="AY90" s="61"/>
    </row>
    <row r="91" spans="1:51" s="47" customFormat="1">
      <c r="A91" s="165"/>
      <c r="AH91" s="61"/>
      <c r="AI91" s="61"/>
      <c r="AJ91" s="61"/>
      <c r="AK91" s="61"/>
      <c r="AL91" s="61"/>
      <c r="AM91" s="61"/>
      <c r="AN91" s="61"/>
      <c r="AO91" s="61"/>
      <c r="AP91" s="61"/>
      <c r="AQ91" s="61"/>
      <c r="AR91" s="61"/>
      <c r="AS91" s="61"/>
      <c r="AT91" s="61"/>
      <c r="AU91" s="61"/>
      <c r="AV91" s="61"/>
      <c r="AW91" s="61"/>
      <c r="AX91" s="61"/>
      <c r="AY91" s="61"/>
    </row>
    <row r="92" spans="1:51" s="47" customFormat="1">
      <c r="A92" s="165"/>
      <c r="AH92" s="61"/>
      <c r="AI92" s="61"/>
      <c r="AJ92" s="61"/>
      <c r="AK92" s="61"/>
      <c r="AL92" s="61"/>
      <c r="AM92" s="61"/>
      <c r="AN92" s="61"/>
      <c r="AO92" s="61"/>
      <c r="AP92" s="61"/>
      <c r="AQ92" s="61"/>
      <c r="AR92" s="61"/>
      <c r="AS92" s="61"/>
      <c r="AT92" s="61"/>
      <c r="AU92" s="61"/>
      <c r="AV92" s="61"/>
      <c r="AW92" s="61"/>
      <c r="AX92" s="61"/>
      <c r="AY92" s="61"/>
    </row>
    <row r="93" spans="1:51" s="47" customFormat="1">
      <c r="A93" s="165"/>
      <c r="AH93" s="61"/>
      <c r="AI93" s="61"/>
      <c r="AJ93" s="61"/>
      <c r="AK93" s="61"/>
      <c r="AL93" s="61"/>
      <c r="AM93" s="61"/>
      <c r="AN93" s="61"/>
      <c r="AO93" s="61"/>
      <c r="AP93" s="61"/>
      <c r="AQ93" s="61"/>
      <c r="AR93" s="61"/>
      <c r="AS93" s="61"/>
      <c r="AT93" s="61"/>
      <c r="AU93" s="61"/>
      <c r="AV93" s="61"/>
      <c r="AW93" s="61"/>
      <c r="AX93" s="61"/>
      <c r="AY93" s="61"/>
    </row>
    <row r="94" spans="1:51" s="47" customFormat="1">
      <c r="A94" s="165"/>
      <c r="AH94" s="61"/>
      <c r="AI94" s="61"/>
      <c r="AJ94" s="61"/>
      <c r="AK94" s="61"/>
      <c r="AL94" s="61"/>
      <c r="AM94" s="61"/>
      <c r="AN94" s="61"/>
      <c r="AO94" s="61"/>
      <c r="AP94" s="61"/>
      <c r="AQ94" s="61"/>
      <c r="AR94" s="61"/>
      <c r="AS94" s="61"/>
      <c r="AT94" s="61"/>
      <c r="AU94" s="61"/>
      <c r="AV94" s="61"/>
      <c r="AW94" s="61"/>
      <c r="AX94" s="61"/>
      <c r="AY94" s="61"/>
    </row>
    <row r="95" spans="1:51" s="47" customFormat="1">
      <c r="A95" s="165"/>
      <c r="AH95" s="61"/>
      <c r="AI95" s="61"/>
      <c r="AJ95" s="61"/>
      <c r="AK95" s="61"/>
      <c r="AL95" s="61"/>
      <c r="AM95" s="61"/>
      <c r="AN95" s="61"/>
      <c r="AO95" s="61"/>
      <c r="AP95" s="61"/>
      <c r="AQ95" s="61"/>
      <c r="AR95" s="61"/>
      <c r="AS95" s="61"/>
      <c r="AT95" s="61"/>
      <c r="AU95" s="61"/>
      <c r="AV95" s="61"/>
      <c r="AW95" s="61"/>
      <c r="AX95" s="61"/>
      <c r="AY95" s="61"/>
    </row>
    <row r="96" spans="1:51" s="47" customFormat="1">
      <c r="A96" s="165"/>
      <c r="AH96" s="61"/>
      <c r="AI96" s="61"/>
      <c r="AJ96" s="61"/>
      <c r="AK96" s="61"/>
      <c r="AL96" s="61"/>
      <c r="AM96" s="61"/>
      <c r="AN96" s="61"/>
      <c r="AO96" s="61"/>
      <c r="AP96" s="61"/>
      <c r="AQ96" s="61"/>
      <c r="AR96" s="61"/>
      <c r="AS96" s="61"/>
      <c r="AT96" s="61"/>
      <c r="AU96" s="61"/>
      <c r="AV96" s="61"/>
      <c r="AW96" s="61"/>
      <c r="AX96" s="61"/>
      <c r="AY96" s="61"/>
    </row>
    <row r="97" spans="1:51" s="47" customFormat="1">
      <c r="A97" s="165"/>
      <c r="AH97" s="61"/>
      <c r="AI97" s="61"/>
      <c r="AJ97" s="61"/>
      <c r="AK97" s="61"/>
      <c r="AL97" s="61"/>
      <c r="AM97" s="61"/>
      <c r="AN97" s="61"/>
      <c r="AO97" s="61"/>
      <c r="AP97" s="61"/>
      <c r="AQ97" s="61"/>
      <c r="AR97" s="61"/>
      <c r="AS97" s="61"/>
      <c r="AT97" s="61"/>
      <c r="AU97" s="61"/>
      <c r="AV97" s="61"/>
      <c r="AW97" s="61"/>
      <c r="AX97" s="61"/>
      <c r="AY97" s="61"/>
    </row>
    <row r="98" spans="1:51" s="47" customFormat="1">
      <c r="A98" s="165"/>
      <c r="AH98" s="61"/>
      <c r="AI98" s="61"/>
      <c r="AJ98" s="61"/>
      <c r="AK98" s="61"/>
      <c r="AL98" s="61"/>
      <c r="AM98" s="61"/>
      <c r="AN98" s="61"/>
      <c r="AO98" s="61"/>
      <c r="AP98" s="61"/>
      <c r="AQ98" s="61"/>
      <c r="AR98" s="61"/>
      <c r="AS98" s="61"/>
      <c r="AT98" s="61"/>
      <c r="AU98" s="61"/>
      <c r="AV98" s="61"/>
      <c r="AW98" s="61"/>
      <c r="AX98" s="61"/>
      <c r="AY98" s="61"/>
    </row>
    <row r="99" spans="1:51" s="47" customFormat="1">
      <c r="A99" s="165"/>
      <c r="AH99" s="61"/>
      <c r="AI99" s="61"/>
      <c r="AJ99" s="61"/>
      <c r="AK99" s="61"/>
      <c r="AL99" s="61"/>
      <c r="AM99" s="61"/>
      <c r="AN99" s="61"/>
      <c r="AO99" s="61"/>
      <c r="AP99" s="61"/>
      <c r="AQ99" s="61"/>
      <c r="AR99" s="61"/>
      <c r="AS99" s="61"/>
      <c r="AT99" s="61"/>
      <c r="AU99" s="61"/>
      <c r="AV99" s="61"/>
      <c r="AW99" s="61"/>
      <c r="AX99" s="61"/>
      <c r="AY99" s="61"/>
    </row>
    <row r="100" spans="1:51" s="47" customFormat="1">
      <c r="A100" s="165"/>
      <c r="AH100" s="61"/>
      <c r="AI100" s="61"/>
      <c r="AJ100" s="61"/>
      <c r="AK100" s="61"/>
      <c r="AL100" s="61"/>
      <c r="AM100" s="61"/>
      <c r="AN100" s="61"/>
      <c r="AO100" s="61"/>
      <c r="AP100" s="61"/>
      <c r="AQ100" s="61"/>
      <c r="AR100" s="61"/>
      <c r="AS100" s="61"/>
      <c r="AT100" s="61"/>
      <c r="AU100" s="61"/>
      <c r="AV100" s="61"/>
      <c r="AW100" s="61"/>
      <c r="AX100" s="61"/>
      <c r="AY100" s="61"/>
    </row>
    <row r="101" spans="1:51" s="47" customFormat="1">
      <c r="A101" s="165"/>
      <c r="AH101" s="61"/>
      <c r="AI101" s="61"/>
      <c r="AJ101" s="61"/>
      <c r="AK101" s="61"/>
      <c r="AL101" s="61"/>
      <c r="AM101" s="61"/>
      <c r="AN101" s="61"/>
      <c r="AO101" s="61"/>
      <c r="AP101" s="61"/>
      <c r="AQ101" s="61"/>
      <c r="AR101" s="61"/>
      <c r="AS101" s="61"/>
      <c r="AT101" s="61"/>
      <c r="AU101" s="61"/>
      <c r="AV101" s="61"/>
      <c r="AW101" s="61"/>
      <c r="AX101" s="61"/>
      <c r="AY101" s="61"/>
    </row>
    <row r="102" spans="1:51" s="47" customFormat="1">
      <c r="A102" s="165"/>
      <c r="AH102" s="61"/>
      <c r="AI102" s="61"/>
      <c r="AJ102" s="61"/>
      <c r="AK102" s="61"/>
      <c r="AL102" s="61"/>
      <c r="AM102" s="61"/>
      <c r="AN102" s="61"/>
      <c r="AO102" s="61"/>
      <c r="AP102" s="61"/>
      <c r="AQ102" s="61"/>
      <c r="AR102" s="61"/>
      <c r="AS102" s="61"/>
      <c r="AT102" s="61"/>
      <c r="AU102" s="61"/>
      <c r="AV102" s="61"/>
      <c r="AW102" s="61"/>
      <c r="AX102" s="61"/>
      <c r="AY102" s="61"/>
    </row>
    <row r="103" spans="1:51" s="47" customFormat="1">
      <c r="A103" s="165"/>
      <c r="AH103" s="61"/>
      <c r="AI103" s="61"/>
      <c r="AJ103" s="61"/>
      <c r="AK103" s="61"/>
      <c r="AL103" s="61"/>
      <c r="AM103" s="61"/>
      <c r="AN103" s="61"/>
      <c r="AO103" s="61"/>
      <c r="AP103" s="61"/>
      <c r="AQ103" s="61"/>
      <c r="AR103" s="61"/>
      <c r="AS103" s="61"/>
      <c r="AT103" s="61"/>
      <c r="AU103" s="61"/>
      <c r="AV103" s="61"/>
      <c r="AW103" s="61"/>
      <c r="AX103" s="61"/>
      <c r="AY103" s="61"/>
    </row>
    <row r="104" spans="1:51" s="47" customFormat="1">
      <c r="A104" s="165"/>
      <c r="AH104" s="61"/>
      <c r="AI104" s="61"/>
      <c r="AJ104" s="61"/>
      <c r="AK104" s="61"/>
      <c r="AL104" s="61"/>
      <c r="AM104" s="61"/>
      <c r="AN104" s="61"/>
      <c r="AO104" s="61"/>
      <c r="AP104" s="61"/>
      <c r="AQ104" s="61"/>
      <c r="AR104" s="61"/>
      <c r="AS104" s="61"/>
      <c r="AT104" s="61"/>
      <c r="AU104" s="61"/>
      <c r="AV104" s="61"/>
      <c r="AW104" s="61"/>
      <c r="AX104" s="61"/>
      <c r="AY104" s="61"/>
    </row>
    <row r="105" spans="1:51" s="47" customFormat="1">
      <c r="A105" s="165"/>
      <c r="AH105" s="61"/>
      <c r="AI105" s="61"/>
      <c r="AJ105" s="61"/>
      <c r="AK105" s="61"/>
      <c r="AL105" s="61"/>
      <c r="AM105" s="61"/>
      <c r="AN105" s="61"/>
      <c r="AO105" s="61"/>
      <c r="AP105" s="61"/>
      <c r="AQ105" s="61"/>
      <c r="AR105" s="61"/>
      <c r="AS105" s="61"/>
      <c r="AT105" s="61"/>
      <c r="AU105" s="61"/>
      <c r="AV105" s="61"/>
      <c r="AW105" s="61"/>
      <c r="AX105" s="61"/>
      <c r="AY105" s="61"/>
    </row>
    <row r="106" spans="1:51" s="47" customFormat="1">
      <c r="A106" s="165"/>
      <c r="AH106" s="61"/>
      <c r="AI106" s="61"/>
      <c r="AJ106" s="61"/>
      <c r="AK106" s="61"/>
      <c r="AL106" s="61"/>
      <c r="AM106" s="61"/>
      <c r="AN106" s="61"/>
      <c r="AO106" s="61"/>
      <c r="AP106" s="61"/>
      <c r="AQ106" s="61"/>
      <c r="AR106" s="61"/>
      <c r="AS106" s="61"/>
      <c r="AT106" s="61"/>
      <c r="AU106" s="61"/>
      <c r="AV106" s="61"/>
      <c r="AW106" s="61"/>
      <c r="AX106" s="61"/>
      <c r="AY106" s="61"/>
    </row>
    <row r="107" spans="1:51" s="47" customFormat="1">
      <c r="A107" s="165"/>
      <c r="AH107" s="61"/>
      <c r="AI107" s="61"/>
      <c r="AJ107" s="61"/>
      <c r="AK107" s="61"/>
      <c r="AL107" s="61"/>
      <c r="AM107" s="61"/>
      <c r="AN107" s="61"/>
      <c r="AO107" s="61"/>
      <c r="AP107" s="61"/>
      <c r="AQ107" s="61"/>
      <c r="AR107" s="61"/>
      <c r="AS107" s="61"/>
      <c r="AT107" s="61"/>
      <c r="AU107" s="61"/>
      <c r="AV107" s="61"/>
      <c r="AW107" s="61"/>
      <c r="AX107" s="61"/>
      <c r="AY107" s="61"/>
    </row>
    <row r="108" spans="1:51" s="47" customFormat="1">
      <c r="A108" s="165"/>
      <c r="AH108" s="61"/>
      <c r="AI108" s="61"/>
      <c r="AJ108" s="61"/>
      <c r="AK108" s="61"/>
      <c r="AL108" s="61"/>
      <c r="AM108" s="61"/>
      <c r="AN108" s="61"/>
      <c r="AO108" s="61"/>
      <c r="AP108" s="61"/>
      <c r="AQ108" s="61"/>
      <c r="AR108" s="61"/>
      <c r="AS108" s="61"/>
      <c r="AT108" s="61"/>
      <c r="AU108" s="61"/>
      <c r="AV108" s="61"/>
      <c r="AW108" s="61"/>
      <c r="AX108" s="61"/>
      <c r="AY108" s="61"/>
    </row>
    <row r="109" spans="1:51" s="47" customFormat="1">
      <c r="A109" s="165"/>
      <c r="AH109" s="61"/>
      <c r="AI109" s="61"/>
      <c r="AJ109" s="61"/>
      <c r="AK109" s="61"/>
      <c r="AL109" s="61"/>
      <c r="AM109" s="61"/>
      <c r="AN109" s="61"/>
      <c r="AO109" s="61"/>
      <c r="AP109" s="61"/>
      <c r="AQ109" s="61"/>
      <c r="AR109" s="61"/>
      <c r="AS109" s="61"/>
      <c r="AT109" s="61"/>
      <c r="AU109" s="61"/>
      <c r="AV109" s="61"/>
      <c r="AW109" s="61"/>
      <c r="AX109" s="61"/>
      <c r="AY109" s="61"/>
    </row>
    <row r="110" spans="1:51" s="47" customFormat="1">
      <c r="A110" s="165"/>
      <c r="AH110" s="61"/>
      <c r="AI110" s="61"/>
      <c r="AJ110" s="61"/>
      <c r="AK110" s="61"/>
      <c r="AL110" s="61"/>
      <c r="AM110" s="61"/>
      <c r="AN110" s="61"/>
      <c r="AO110" s="61"/>
      <c r="AP110" s="61"/>
      <c r="AQ110" s="61"/>
      <c r="AR110" s="61"/>
      <c r="AS110" s="61"/>
      <c r="AT110" s="61"/>
      <c r="AU110" s="61"/>
      <c r="AV110" s="61"/>
      <c r="AW110" s="61"/>
      <c r="AX110" s="61"/>
      <c r="AY110" s="61"/>
    </row>
    <row r="111" spans="1:51" s="47" customFormat="1">
      <c r="A111" s="165"/>
      <c r="AH111" s="61"/>
      <c r="AI111" s="61"/>
      <c r="AJ111" s="61"/>
      <c r="AK111" s="61"/>
      <c r="AL111" s="61"/>
      <c r="AM111" s="61"/>
      <c r="AN111" s="61"/>
      <c r="AO111" s="61"/>
      <c r="AP111" s="61"/>
      <c r="AQ111" s="61"/>
      <c r="AR111" s="61"/>
      <c r="AS111" s="61"/>
      <c r="AT111" s="61"/>
      <c r="AU111" s="61"/>
      <c r="AV111" s="61"/>
      <c r="AW111" s="61"/>
      <c r="AX111" s="61"/>
      <c r="AY111" s="61"/>
    </row>
    <row r="112" spans="1:51" s="47" customFormat="1">
      <c r="A112" s="165"/>
      <c r="AH112" s="61"/>
      <c r="AI112" s="61"/>
      <c r="AJ112" s="61"/>
      <c r="AK112" s="61"/>
      <c r="AL112" s="61"/>
      <c r="AM112" s="61"/>
      <c r="AN112" s="61"/>
      <c r="AO112" s="61"/>
      <c r="AP112" s="61"/>
      <c r="AQ112" s="61"/>
      <c r="AR112" s="61"/>
      <c r="AS112" s="61"/>
      <c r="AT112" s="61"/>
      <c r="AU112" s="61"/>
      <c r="AV112" s="61"/>
      <c r="AW112" s="61"/>
      <c r="AX112" s="61"/>
      <c r="AY112" s="61"/>
    </row>
    <row r="113" spans="1:51" s="47" customFormat="1">
      <c r="A113" s="165"/>
      <c r="AH113" s="61"/>
      <c r="AI113" s="61"/>
      <c r="AJ113" s="61"/>
      <c r="AK113" s="61"/>
      <c r="AL113" s="61"/>
      <c r="AM113" s="61"/>
      <c r="AN113" s="61"/>
      <c r="AO113" s="61"/>
      <c r="AP113" s="61"/>
      <c r="AQ113" s="61"/>
      <c r="AR113" s="61"/>
      <c r="AS113" s="61"/>
      <c r="AT113" s="61"/>
      <c r="AU113" s="61"/>
      <c r="AV113" s="61"/>
      <c r="AW113" s="61"/>
      <c r="AX113" s="61"/>
      <c r="AY113" s="61"/>
    </row>
    <row r="114" spans="1:51" s="47" customFormat="1">
      <c r="A114" s="165"/>
      <c r="AH114" s="61"/>
      <c r="AI114" s="61"/>
      <c r="AJ114" s="61"/>
      <c r="AK114" s="61"/>
      <c r="AL114" s="61"/>
      <c r="AM114" s="61"/>
      <c r="AN114" s="61"/>
      <c r="AO114" s="61"/>
      <c r="AP114" s="61"/>
      <c r="AQ114" s="61"/>
      <c r="AR114" s="61"/>
      <c r="AS114" s="61"/>
      <c r="AT114" s="61"/>
      <c r="AU114" s="61"/>
      <c r="AV114" s="61"/>
      <c r="AW114" s="61"/>
      <c r="AX114" s="61"/>
      <c r="AY114" s="61"/>
    </row>
    <row r="115" spans="1:51" s="47" customFormat="1">
      <c r="A115" s="165"/>
      <c r="AH115" s="61"/>
      <c r="AI115" s="61"/>
      <c r="AJ115" s="61"/>
      <c r="AK115" s="61"/>
      <c r="AL115" s="61"/>
      <c r="AM115" s="61"/>
      <c r="AN115" s="61"/>
      <c r="AO115" s="61"/>
      <c r="AP115" s="61"/>
      <c r="AQ115" s="61"/>
      <c r="AR115" s="61"/>
      <c r="AS115" s="61"/>
      <c r="AT115" s="61"/>
      <c r="AU115" s="61"/>
      <c r="AV115" s="61"/>
      <c r="AW115" s="61"/>
      <c r="AX115" s="61"/>
      <c r="AY115" s="61"/>
    </row>
    <row r="116" spans="1:51" s="47" customFormat="1">
      <c r="A116" s="165"/>
      <c r="AH116" s="61"/>
      <c r="AI116" s="61"/>
      <c r="AJ116" s="61"/>
      <c r="AK116" s="61"/>
      <c r="AL116" s="61"/>
      <c r="AM116" s="61"/>
      <c r="AN116" s="61"/>
      <c r="AO116" s="61"/>
      <c r="AP116" s="61"/>
      <c r="AQ116" s="61"/>
      <c r="AR116" s="61"/>
      <c r="AS116" s="61"/>
      <c r="AT116" s="61"/>
      <c r="AU116" s="61"/>
      <c r="AV116" s="61"/>
      <c r="AW116" s="61"/>
      <c r="AX116" s="61"/>
      <c r="AY116" s="61"/>
    </row>
    <row r="117" spans="1:51" s="47" customFormat="1">
      <c r="A117" s="165"/>
      <c r="AH117" s="61"/>
      <c r="AI117" s="61"/>
      <c r="AJ117" s="61"/>
      <c r="AK117" s="61"/>
      <c r="AL117" s="61"/>
      <c r="AM117" s="61"/>
      <c r="AN117" s="61"/>
      <c r="AO117" s="61"/>
      <c r="AP117" s="61"/>
      <c r="AQ117" s="61"/>
      <c r="AR117" s="61"/>
      <c r="AS117" s="61"/>
      <c r="AT117" s="61"/>
      <c r="AU117" s="61"/>
      <c r="AV117" s="61"/>
      <c r="AW117" s="61"/>
      <c r="AX117" s="61"/>
      <c r="AY117" s="61"/>
    </row>
    <row r="118" spans="1:51" s="47" customFormat="1">
      <c r="A118" s="165"/>
      <c r="AH118" s="61"/>
      <c r="AI118" s="61"/>
      <c r="AJ118" s="61"/>
      <c r="AK118" s="61"/>
      <c r="AL118" s="61"/>
      <c r="AM118" s="61"/>
      <c r="AN118" s="61"/>
      <c r="AO118" s="61"/>
      <c r="AP118" s="61"/>
      <c r="AQ118" s="61"/>
      <c r="AR118" s="61"/>
      <c r="AS118" s="61"/>
      <c r="AT118" s="61"/>
      <c r="AU118" s="61"/>
      <c r="AV118" s="61"/>
      <c r="AW118" s="61"/>
      <c r="AX118" s="61"/>
      <c r="AY118" s="61"/>
    </row>
    <row r="119" spans="1:51" s="47" customFormat="1">
      <c r="A119" s="165"/>
      <c r="AH119" s="61"/>
      <c r="AI119" s="61"/>
      <c r="AJ119" s="61"/>
      <c r="AK119" s="61"/>
      <c r="AL119" s="61"/>
      <c r="AM119" s="61"/>
      <c r="AN119" s="61"/>
      <c r="AO119" s="61"/>
      <c r="AP119" s="61"/>
      <c r="AQ119" s="61"/>
      <c r="AR119" s="61"/>
      <c r="AS119" s="61"/>
      <c r="AT119" s="61"/>
      <c r="AU119" s="61"/>
      <c r="AV119" s="61"/>
      <c r="AW119" s="61"/>
      <c r="AX119" s="61"/>
      <c r="AY119" s="61"/>
    </row>
    <row r="120" spans="1:51" s="47" customFormat="1">
      <c r="A120" s="165"/>
      <c r="AH120" s="61"/>
      <c r="AI120" s="61"/>
      <c r="AJ120" s="61"/>
      <c r="AK120" s="61"/>
      <c r="AL120" s="61"/>
      <c r="AM120" s="61"/>
      <c r="AN120" s="61"/>
      <c r="AO120" s="61"/>
      <c r="AP120" s="61"/>
      <c r="AQ120" s="61"/>
      <c r="AR120" s="61"/>
      <c r="AS120" s="61"/>
      <c r="AT120" s="61"/>
      <c r="AU120" s="61"/>
      <c r="AV120" s="61"/>
      <c r="AW120" s="61"/>
      <c r="AX120" s="61"/>
      <c r="AY120" s="61"/>
    </row>
    <row r="121" spans="1:51" s="47" customFormat="1">
      <c r="A121" s="165"/>
      <c r="AH121" s="61"/>
      <c r="AI121" s="61"/>
      <c r="AJ121" s="61"/>
      <c r="AK121" s="61"/>
      <c r="AL121" s="61"/>
      <c r="AM121" s="61"/>
      <c r="AN121" s="61"/>
      <c r="AO121" s="61"/>
      <c r="AP121" s="61"/>
      <c r="AQ121" s="61"/>
      <c r="AR121" s="61"/>
      <c r="AS121" s="61"/>
      <c r="AT121" s="61"/>
      <c r="AU121" s="61"/>
      <c r="AV121" s="61"/>
      <c r="AW121" s="61"/>
      <c r="AX121" s="61"/>
      <c r="AY121" s="61"/>
    </row>
    <row r="122" spans="1:51" s="47" customFormat="1">
      <c r="A122" s="165"/>
      <c r="AH122" s="61"/>
      <c r="AI122" s="61"/>
      <c r="AJ122" s="61"/>
      <c r="AK122" s="61"/>
      <c r="AL122" s="61"/>
      <c r="AM122" s="61"/>
      <c r="AN122" s="61"/>
      <c r="AO122" s="61"/>
      <c r="AP122" s="61"/>
      <c r="AQ122" s="61"/>
      <c r="AR122" s="61"/>
      <c r="AS122" s="61"/>
      <c r="AT122" s="61"/>
      <c r="AU122" s="61"/>
      <c r="AV122" s="61"/>
      <c r="AW122" s="61"/>
      <c r="AX122" s="61"/>
      <c r="AY122" s="61"/>
    </row>
    <row r="123" spans="1:51" s="47" customFormat="1">
      <c r="A123" s="165"/>
      <c r="AH123" s="61"/>
      <c r="AI123" s="61"/>
      <c r="AJ123" s="61"/>
      <c r="AK123" s="61"/>
      <c r="AL123" s="61"/>
      <c r="AM123" s="61"/>
      <c r="AN123" s="61"/>
      <c r="AO123" s="61"/>
      <c r="AP123" s="61"/>
      <c r="AQ123" s="61"/>
      <c r="AR123" s="61"/>
      <c r="AS123" s="61"/>
      <c r="AT123" s="61"/>
      <c r="AU123" s="61"/>
      <c r="AV123" s="61"/>
      <c r="AW123" s="61"/>
      <c r="AX123" s="61"/>
      <c r="AY123" s="61"/>
    </row>
    <row r="124" spans="1:51" s="47" customFormat="1">
      <c r="A124" s="165"/>
      <c r="AH124" s="61"/>
      <c r="AI124" s="61"/>
      <c r="AJ124" s="61"/>
      <c r="AK124" s="61"/>
      <c r="AL124" s="61"/>
      <c r="AM124" s="61"/>
      <c r="AN124" s="61"/>
      <c r="AO124" s="61"/>
      <c r="AP124" s="61"/>
      <c r="AQ124" s="61"/>
      <c r="AR124" s="61"/>
      <c r="AS124" s="61"/>
      <c r="AT124" s="61"/>
      <c r="AU124" s="61"/>
      <c r="AV124" s="61"/>
      <c r="AW124" s="61"/>
      <c r="AX124" s="61"/>
      <c r="AY124" s="61"/>
    </row>
    <row r="125" spans="1:51" s="47" customFormat="1">
      <c r="A125" s="165"/>
      <c r="AH125" s="61"/>
      <c r="AI125" s="61"/>
      <c r="AJ125" s="61"/>
      <c r="AK125" s="61"/>
      <c r="AL125" s="61"/>
      <c r="AM125" s="61"/>
      <c r="AN125" s="61"/>
      <c r="AO125" s="61"/>
      <c r="AP125" s="61"/>
      <c r="AQ125" s="61"/>
      <c r="AR125" s="61"/>
      <c r="AS125" s="61"/>
      <c r="AT125" s="61"/>
      <c r="AU125" s="61"/>
      <c r="AV125" s="61"/>
      <c r="AW125" s="61"/>
      <c r="AX125" s="61"/>
      <c r="AY125" s="61"/>
    </row>
    <row r="126" spans="1:51" s="47" customFormat="1">
      <c r="A126" s="165"/>
      <c r="AH126" s="61"/>
      <c r="AI126" s="61"/>
      <c r="AJ126" s="61"/>
      <c r="AK126" s="61"/>
      <c r="AL126" s="61"/>
      <c r="AM126" s="61"/>
      <c r="AN126" s="61"/>
      <c r="AO126" s="61"/>
      <c r="AP126" s="61"/>
      <c r="AQ126" s="61"/>
      <c r="AR126" s="61"/>
      <c r="AS126" s="61"/>
      <c r="AT126" s="61"/>
      <c r="AU126" s="61"/>
      <c r="AV126" s="61"/>
      <c r="AW126" s="61"/>
      <c r="AX126" s="61"/>
      <c r="AY126" s="61"/>
    </row>
    <row r="127" spans="1:51" s="47" customFormat="1">
      <c r="A127" s="165"/>
      <c r="AH127" s="61"/>
      <c r="AI127" s="61"/>
      <c r="AJ127" s="61"/>
      <c r="AK127" s="61"/>
      <c r="AL127" s="61"/>
      <c r="AM127" s="61"/>
      <c r="AN127" s="61"/>
      <c r="AO127" s="61"/>
      <c r="AP127" s="61"/>
      <c r="AQ127" s="61"/>
      <c r="AR127" s="61"/>
      <c r="AS127" s="61"/>
      <c r="AT127" s="61"/>
      <c r="AU127" s="61"/>
      <c r="AV127" s="61"/>
      <c r="AW127" s="61"/>
      <c r="AX127" s="61"/>
      <c r="AY127" s="61"/>
    </row>
    <row r="128" spans="1:51" s="47" customFormat="1">
      <c r="A128" s="165"/>
      <c r="AH128" s="61"/>
      <c r="AI128" s="61"/>
      <c r="AJ128" s="61"/>
      <c r="AK128" s="61"/>
      <c r="AL128" s="61"/>
      <c r="AM128" s="61"/>
      <c r="AN128" s="61"/>
      <c r="AO128" s="61"/>
      <c r="AP128" s="61"/>
      <c r="AQ128" s="61"/>
      <c r="AR128" s="61"/>
      <c r="AS128" s="61"/>
      <c r="AT128" s="61"/>
      <c r="AU128" s="61"/>
      <c r="AV128" s="61"/>
      <c r="AW128" s="61"/>
      <c r="AX128" s="61"/>
      <c r="AY128" s="61"/>
    </row>
    <row r="129" spans="1:51" s="47" customFormat="1">
      <c r="A129" s="165"/>
      <c r="AH129" s="61"/>
      <c r="AI129" s="61"/>
      <c r="AJ129" s="61"/>
      <c r="AK129" s="61"/>
      <c r="AL129" s="61"/>
      <c r="AM129" s="61"/>
      <c r="AN129" s="61"/>
      <c r="AO129" s="61"/>
      <c r="AP129" s="61"/>
      <c r="AQ129" s="61"/>
      <c r="AR129" s="61"/>
      <c r="AS129" s="61"/>
      <c r="AT129" s="61"/>
      <c r="AU129" s="61"/>
      <c r="AV129" s="61"/>
      <c r="AW129" s="61"/>
      <c r="AX129" s="61"/>
      <c r="AY129" s="61"/>
    </row>
    <row r="130" spans="1:51" s="47" customFormat="1">
      <c r="A130" s="165"/>
      <c r="AH130" s="61"/>
      <c r="AI130" s="61"/>
      <c r="AJ130" s="61"/>
      <c r="AK130" s="61"/>
      <c r="AL130" s="61"/>
      <c r="AM130" s="61"/>
      <c r="AN130" s="61"/>
      <c r="AO130" s="61"/>
      <c r="AP130" s="61"/>
      <c r="AQ130" s="61"/>
      <c r="AR130" s="61"/>
      <c r="AS130" s="61"/>
      <c r="AT130" s="61"/>
      <c r="AU130" s="61"/>
      <c r="AV130" s="61"/>
      <c r="AW130" s="61"/>
      <c r="AX130" s="61"/>
      <c r="AY130" s="61"/>
    </row>
    <row r="131" spans="1:51" s="47" customFormat="1">
      <c r="A131" s="165"/>
      <c r="AH131" s="61"/>
      <c r="AI131" s="61"/>
      <c r="AJ131" s="61"/>
      <c r="AK131" s="61"/>
      <c r="AL131" s="61"/>
      <c r="AM131" s="61"/>
      <c r="AN131" s="61"/>
      <c r="AO131" s="61"/>
      <c r="AP131" s="61"/>
      <c r="AQ131" s="61"/>
      <c r="AR131" s="61"/>
      <c r="AS131" s="61"/>
      <c r="AT131" s="61"/>
      <c r="AU131" s="61"/>
      <c r="AV131" s="61"/>
      <c r="AW131" s="61"/>
      <c r="AX131" s="61"/>
      <c r="AY131" s="61"/>
    </row>
    <row r="132" spans="1:51" s="47" customFormat="1">
      <c r="A132" s="165"/>
      <c r="AH132" s="61"/>
      <c r="AI132" s="61"/>
      <c r="AJ132" s="61"/>
      <c r="AK132" s="61"/>
      <c r="AL132" s="61"/>
      <c r="AM132" s="61"/>
      <c r="AN132" s="61"/>
      <c r="AO132" s="61"/>
      <c r="AP132" s="61"/>
      <c r="AQ132" s="61"/>
      <c r="AR132" s="61"/>
      <c r="AS132" s="61"/>
      <c r="AT132" s="61"/>
      <c r="AU132" s="61"/>
      <c r="AV132" s="61"/>
      <c r="AW132" s="61"/>
      <c r="AX132" s="61"/>
      <c r="AY132" s="61"/>
    </row>
    <row r="133" spans="1:51" s="47" customFormat="1">
      <c r="A133" s="165"/>
      <c r="AH133" s="61"/>
      <c r="AI133" s="61"/>
      <c r="AJ133" s="61"/>
      <c r="AK133" s="61"/>
      <c r="AL133" s="61"/>
      <c r="AM133" s="61"/>
      <c r="AN133" s="61"/>
      <c r="AO133" s="61"/>
      <c r="AP133" s="61"/>
      <c r="AQ133" s="61"/>
      <c r="AR133" s="61"/>
      <c r="AS133" s="61"/>
      <c r="AT133" s="61"/>
      <c r="AU133" s="61"/>
      <c r="AV133" s="61"/>
      <c r="AW133" s="61"/>
      <c r="AX133" s="61"/>
      <c r="AY133" s="61"/>
    </row>
    <row r="134" spans="1:51" s="47" customFormat="1">
      <c r="A134" s="165"/>
      <c r="AH134" s="61"/>
      <c r="AI134" s="61"/>
      <c r="AJ134" s="61"/>
      <c r="AK134" s="61"/>
      <c r="AL134" s="61"/>
      <c r="AM134" s="61"/>
      <c r="AN134" s="61"/>
      <c r="AO134" s="61"/>
      <c r="AP134" s="61"/>
      <c r="AQ134" s="61"/>
      <c r="AR134" s="61"/>
      <c r="AS134" s="61"/>
      <c r="AT134" s="61"/>
      <c r="AU134" s="61"/>
      <c r="AV134" s="61"/>
      <c r="AW134" s="61"/>
      <c r="AX134" s="61"/>
      <c r="AY134" s="61"/>
    </row>
    <row r="135" spans="1:51" s="47" customFormat="1">
      <c r="A135" s="165"/>
      <c r="AH135" s="61"/>
      <c r="AI135" s="61"/>
      <c r="AJ135" s="61"/>
      <c r="AK135" s="61"/>
      <c r="AL135" s="61"/>
      <c r="AM135" s="61"/>
      <c r="AN135" s="61"/>
      <c r="AO135" s="61"/>
      <c r="AP135" s="61"/>
      <c r="AQ135" s="61"/>
      <c r="AR135" s="61"/>
      <c r="AS135" s="61"/>
      <c r="AT135" s="61"/>
      <c r="AU135" s="61"/>
      <c r="AV135" s="61"/>
      <c r="AW135" s="61"/>
      <c r="AX135" s="61"/>
      <c r="AY135" s="61"/>
    </row>
    <row r="136" spans="1:51" s="47" customFormat="1">
      <c r="A136" s="165"/>
      <c r="AH136" s="61"/>
      <c r="AI136" s="61"/>
      <c r="AJ136" s="61"/>
      <c r="AK136" s="61"/>
      <c r="AL136" s="61"/>
      <c r="AM136" s="61"/>
      <c r="AN136" s="61"/>
      <c r="AO136" s="61"/>
      <c r="AP136" s="61"/>
      <c r="AQ136" s="61"/>
      <c r="AR136" s="61"/>
      <c r="AS136" s="61"/>
      <c r="AT136" s="61"/>
      <c r="AU136" s="61"/>
      <c r="AV136" s="61"/>
      <c r="AW136" s="61"/>
      <c r="AX136" s="61"/>
      <c r="AY136" s="61"/>
    </row>
    <row r="137" spans="1:51" s="47" customFormat="1">
      <c r="A137" s="165"/>
      <c r="AH137" s="61"/>
      <c r="AI137" s="61"/>
      <c r="AJ137" s="61"/>
      <c r="AK137" s="61"/>
      <c r="AL137" s="61"/>
      <c r="AM137" s="61"/>
      <c r="AN137" s="61"/>
      <c r="AO137" s="61"/>
      <c r="AP137" s="61"/>
      <c r="AQ137" s="61"/>
      <c r="AR137" s="61"/>
      <c r="AS137" s="61"/>
      <c r="AT137" s="61"/>
      <c r="AU137" s="61"/>
      <c r="AV137" s="61"/>
      <c r="AW137" s="61"/>
      <c r="AX137" s="61"/>
      <c r="AY137" s="61"/>
    </row>
    <row r="138" spans="1:51" s="47" customFormat="1">
      <c r="A138" s="165"/>
      <c r="AH138" s="61"/>
      <c r="AI138" s="61"/>
      <c r="AJ138" s="61"/>
      <c r="AK138" s="61"/>
      <c r="AL138" s="61"/>
      <c r="AM138" s="61"/>
      <c r="AN138" s="61"/>
      <c r="AO138" s="61"/>
      <c r="AP138" s="61"/>
      <c r="AQ138" s="61"/>
      <c r="AR138" s="61"/>
      <c r="AS138" s="61"/>
      <c r="AT138" s="61"/>
      <c r="AU138" s="61"/>
      <c r="AV138" s="61"/>
      <c r="AW138" s="61"/>
      <c r="AX138" s="61"/>
      <c r="AY138" s="61"/>
    </row>
    <row r="139" spans="1:51" s="47" customFormat="1">
      <c r="A139" s="165"/>
      <c r="AH139" s="61"/>
      <c r="AI139" s="61"/>
      <c r="AJ139" s="61"/>
      <c r="AK139" s="61"/>
      <c r="AL139" s="61"/>
      <c r="AM139" s="61"/>
      <c r="AN139" s="61"/>
      <c r="AO139" s="61"/>
      <c r="AP139" s="61"/>
      <c r="AQ139" s="61"/>
      <c r="AR139" s="61"/>
      <c r="AS139" s="61"/>
      <c r="AT139" s="61"/>
      <c r="AU139" s="61"/>
      <c r="AV139" s="61"/>
      <c r="AW139" s="61"/>
      <c r="AX139" s="61"/>
      <c r="AY139" s="61"/>
    </row>
    <row r="140" spans="1:51" s="47" customFormat="1">
      <c r="A140" s="165"/>
      <c r="AH140" s="61"/>
      <c r="AI140" s="61"/>
      <c r="AJ140" s="61"/>
      <c r="AK140" s="61"/>
      <c r="AL140" s="61"/>
      <c r="AM140" s="61"/>
      <c r="AN140" s="61"/>
      <c r="AO140" s="61"/>
      <c r="AP140" s="61"/>
      <c r="AQ140" s="61"/>
      <c r="AR140" s="61"/>
      <c r="AS140" s="61"/>
      <c r="AT140" s="61"/>
      <c r="AU140" s="61"/>
      <c r="AV140" s="61"/>
      <c r="AW140" s="61"/>
      <c r="AX140" s="61"/>
      <c r="AY140" s="61"/>
    </row>
    <row r="141" spans="1:51" s="47" customFormat="1">
      <c r="A141" s="165"/>
      <c r="AH141" s="61"/>
      <c r="AI141" s="61"/>
      <c r="AJ141" s="61"/>
      <c r="AK141" s="61"/>
      <c r="AL141" s="61"/>
      <c r="AM141" s="61"/>
      <c r="AN141" s="61"/>
      <c r="AO141" s="61"/>
      <c r="AP141" s="61"/>
      <c r="AQ141" s="61"/>
      <c r="AR141" s="61"/>
      <c r="AS141" s="61"/>
      <c r="AT141" s="61"/>
      <c r="AU141" s="61"/>
      <c r="AV141" s="61"/>
      <c r="AW141" s="61"/>
      <c r="AX141" s="61"/>
      <c r="AY141" s="61"/>
    </row>
    <row r="142" spans="1:51" s="47" customFormat="1">
      <c r="A142" s="165"/>
      <c r="AH142" s="61"/>
      <c r="AI142" s="61"/>
      <c r="AJ142" s="61"/>
      <c r="AK142" s="61"/>
      <c r="AL142" s="61"/>
      <c r="AM142" s="61"/>
      <c r="AN142" s="61"/>
      <c r="AO142" s="61"/>
      <c r="AP142" s="61"/>
      <c r="AQ142" s="61"/>
      <c r="AR142" s="61"/>
      <c r="AS142" s="61"/>
      <c r="AT142" s="61"/>
      <c r="AU142" s="61"/>
      <c r="AV142" s="61"/>
      <c r="AW142" s="61"/>
      <c r="AX142" s="61"/>
      <c r="AY142" s="61"/>
    </row>
    <row r="143" spans="1:51" s="47" customFormat="1">
      <c r="A143" s="165"/>
      <c r="AH143" s="61"/>
      <c r="AI143" s="61"/>
      <c r="AJ143" s="61"/>
      <c r="AK143" s="61"/>
      <c r="AL143" s="61"/>
      <c r="AM143" s="61"/>
      <c r="AN143" s="61"/>
      <c r="AO143" s="61"/>
      <c r="AP143" s="61"/>
      <c r="AQ143" s="61"/>
      <c r="AR143" s="61"/>
      <c r="AS143" s="61"/>
      <c r="AT143" s="61"/>
      <c r="AU143" s="61"/>
      <c r="AV143" s="61"/>
      <c r="AW143" s="61"/>
      <c r="AX143" s="61"/>
      <c r="AY143" s="61"/>
    </row>
    <row r="144" spans="1:51" s="47" customFormat="1">
      <c r="A144" s="165"/>
      <c r="AH144" s="61"/>
      <c r="AI144" s="61"/>
      <c r="AJ144" s="61"/>
      <c r="AK144" s="61"/>
      <c r="AL144" s="61"/>
      <c r="AM144" s="61"/>
      <c r="AN144" s="61"/>
      <c r="AO144" s="61"/>
      <c r="AP144" s="61"/>
      <c r="AQ144" s="61"/>
      <c r="AR144" s="61"/>
      <c r="AS144" s="61"/>
      <c r="AT144" s="61"/>
      <c r="AU144" s="61"/>
      <c r="AV144" s="61"/>
      <c r="AW144" s="61"/>
      <c r="AX144" s="61"/>
      <c r="AY144" s="61"/>
    </row>
    <row r="145" spans="1:51" s="47" customFormat="1">
      <c r="A145" s="165"/>
      <c r="AH145" s="61"/>
      <c r="AI145" s="61"/>
      <c r="AJ145" s="61"/>
      <c r="AK145" s="61"/>
      <c r="AL145" s="61"/>
      <c r="AM145" s="61"/>
      <c r="AN145" s="61"/>
      <c r="AO145" s="61"/>
      <c r="AP145" s="61"/>
      <c r="AQ145" s="61"/>
      <c r="AR145" s="61"/>
      <c r="AS145" s="61"/>
      <c r="AT145" s="61"/>
      <c r="AU145" s="61"/>
      <c r="AV145" s="61"/>
      <c r="AW145" s="61"/>
      <c r="AX145" s="61"/>
      <c r="AY145" s="61"/>
    </row>
    <row r="146" spans="1:51" s="47" customFormat="1">
      <c r="A146" s="165"/>
      <c r="AH146" s="61"/>
      <c r="AI146" s="61"/>
      <c r="AJ146" s="61"/>
      <c r="AK146" s="61"/>
      <c r="AL146" s="61"/>
      <c r="AM146" s="61"/>
      <c r="AN146" s="61"/>
      <c r="AO146" s="61"/>
      <c r="AP146" s="61"/>
      <c r="AQ146" s="61"/>
      <c r="AR146" s="61"/>
      <c r="AS146" s="61"/>
      <c r="AT146" s="61"/>
      <c r="AU146" s="61"/>
      <c r="AV146" s="61"/>
      <c r="AW146" s="61"/>
      <c r="AX146" s="61"/>
      <c r="AY146" s="61"/>
    </row>
    <row r="147" spans="1:51" s="47" customFormat="1">
      <c r="A147" s="165"/>
      <c r="AH147" s="61"/>
      <c r="AI147" s="61"/>
      <c r="AJ147" s="61"/>
      <c r="AK147" s="61"/>
      <c r="AL147" s="61"/>
      <c r="AM147" s="61"/>
      <c r="AN147" s="61"/>
      <c r="AO147" s="61"/>
      <c r="AP147" s="61"/>
      <c r="AQ147" s="61"/>
      <c r="AR147" s="61"/>
      <c r="AS147" s="61"/>
      <c r="AT147" s="61"/>
      <c r="AU147" s="61"/>
      <c r="AV147" s="61"/>
      <c r="AW147" s="61"/>
      <c r="AX147" s="61"/>
      <c r="AY147" s="61"/>
    </row>
    <row r="148" spans="1:51" s="47" customFormat="1">
      <c r="A148" s="165"/>
      <c r="AH148" s="61"/>
      <c r="AI148" s="61"/>
      <c r="AJ148" s="61"/>
      <c r="AK148" s="61"/>
      <c r="AL148" s="61"/>
      <c r="AM148" s="61"/>
      <c r="AN148" s="61"/>
      <c r="AO148" s="61"/>
      <c r="AP148" s="61"/>
      <c r="AQ148" s="61"/>
      <c r="AR148" s="61"/>
      <c r="AS148" s="61"/>
      <c r="AT148" s="61"/>
      <c r="AU148" s="61"/>
      <c r="AV148" s="61"/>
      <c r="AW148" s="61"/>
      <c r="AX148" s="61"/>
      <c r="AY148" s="61"/>
    </row>
    <row r="149" spans="1:51" s="47" customFormat="1">
      <c r="A149" s="165"/>
      <c r="AH149" s="61"/>
      <c r="AI149" s="61"/>
      <c r="AJ149" s="61"/>
      <c r="AK149" s="61"/>
      <c r="AL149" s="61"/>
      <c r="AM149" s="61"/>
      <c r="AN149" s="61"/>
      <c r="AO149" s="61"/>
      <c r="AP149" s="61"/>
      <c r="AQ149" s="61"/>
      <c r="AR149" s="61"/>
      <c r="AS149" s="61"/>
      <c r="AT149" s="61"/>
      <c r="AU149" s="61"/>
      <c r="AV149" s="61"/>
      <c r="AW149" s="61"/>
      <c r="AX149" s="61"/>
      <c r="AY149" s="61"/>
    </row>
    <row r="150" spans="1:51" s="47" customFormat="1">
      <c r="A150" s="165"/>
      <c r="AH150" s="61"/>
      <c r="AI150" s="61"/>
      <c r="AJ150" s="61"/>
      <c r="AK150" s="61"/>
      <c r="AL150" s="61"/>
      <c r="AM150" s="61"/>
      <c r="AN150" s="61"/>
      <c r="AO150" s="61"/>
      <c r="AP150" s="61"/>
      <c r="AQ150" s="61"/>
      <c r="AR150" s="61"/>
      <c r="AS150" s="61"/>
      <c r="AT150" s="61"/>
      <c r="AU150" s="61"/>
      <c r="AV150" s="61"/>
      <c r="AW150" s="61"/>
      <c r="AX150" s="61"/>
      <c r="AY150" s="61"/>
    </row>
    <row r="151" spans="1:51" s="47" customFormat="1">
      <c r="A151" s="165"/>
      <c r="AH151" s="61"/>
      <c r="AI151" s="61"/>
      <c r="AJ151" s="61"/>
      <c r="AK151" s="61"/>
      <c r="AL151" s="61"/>
      <c r="AM151" s="61"/>
      <c r="AN151" s="61"/>
      <c r="AO151" s="61"/>
      <c r="AP151" s="61"/>
      <c r="AQ151" s="61"/>
      <c r="AR151" s="61"/>
      <c r="AS151" s="61"/>
      <c r="AT151" s="61"/>
      <c r="AU151" s="61"/>
      <c r="AV151" s="61"/>
      <c r="AW151" s="61"/>
      <c r="AX151" s="61"/>
      <c r="AY151" s="61"/>
    </row>
    <row r="152" spans="1:51" s="47" customFormat="1">
      <c r="A152" s="165"/>
      <c r="AH152" s="61"/>
      <c r="AI152" s="61"/>
      <c r="AJ152" s="61"/>
      <c r="AK152" s="61"/>
      <c r="AL152" s="61"/>
      <c r="AM152" s="61"/>
      <c r="AN152" s="61"/>
      <c r="AO152" s="61"/>
      <c r="AP152" s="61"/>
      <c r="AQ152" s="61"/>
      <c r="AR152" s="61"/>
      <c r="AS152" s="61"/>
      <c r="AT152" s="61"/>
      <c r="AU152" s="61"/>
      <c r="AV152" s="61"/>
      <c r="AW152" s="61"/>
      <c r="AX152" s="61"/>
      <c r="AY152" s="61"/>
    </row>
    <row r="153" spans="1:51" s="47" customFormat="1">
      <c r="A153" s="165"/>
      <c r="AH153" s="61"/>
      <c r="AI153" s="61"/>
      <c r="AJ153" s="61"/>
      <c r="AK153" s="61"/>
      <c r="AL153" s="61"/>
      <c r="AM153" s="61"/>
      <c r="AN153" s="61"/>
      <c r="AO153" s="61"/>
      <c r="AP153" s="61"/>
      <c r="AQ153" s="61"/>
      <c r="AR153" s="61"/>
      <c r="AS153" s="61"/>
      <c r="AT153" s="61"/>
      <c r="AU153" s="61"/>
      <c r="AV153" s="61"/>
      <c r="AW153" s="61"/>
      <c r="AX153" s="61"/>
      <c r="AY153" s="61"/>
    </row>
    <row r="154" spans="1:51" s="47" customFormat="1">
      <c r="A154" s="165"/>
      <c r="AH154" s="61"/>
      <c r="AI154" s="61"/>
      <c r="AJ154" s="61"/>
      <c r="AK154" s="61"/>
      <c r="AL154" s="61"/>
      <c r="AM154" s="61"/>
      <c r="AN154" s="61"/>
      <c r="AO154" s="61"/>
      <c r="AP154" s="61"/>
      <c r="AQ154" s="61"/>
      <c r="AR154" s="61"/>
      <c r="AS154" s="61"/>
      <c r="AT154" s="61"/>
      <c r="AU154" s="61"/>
      <c r="AV154" s="61"/>
      <c r="AW154" s="61"/>
      <c r="AX154" s="61"/>
      <c r="AY154" s="61"/>
    </row>
    <row r="155" spans="1:51" s="47" customFormat="1">
      <c r="A155" s="165"/>
      <c r="AH155" s="61"/>
      <c r="AI155" s="61"/>
      <c r="AJ155" s="61"/>
      <c r="AK155" s="61"/>
      <c r="AL155" s="61"/>
      <c r="AM155" s="61"/>
      <c r="AN155" s="61"/>
      <c r="AO155" s="61"/>
      <c r="AP155" s="61"/>
      <c r="AQ155" s="61"/>
      <c r="AR155" s="61"/>
      <c r="AS155" s="61"/>
      <c r="AT155" s="61"/>
      <c r="AU155" s="61"/>
      <c r="AV155" s="61"/>
      <c r="AW155" s="61"/>
      <c r="AX155" s="61"/>
      <c r="AY155" s="61"/>
    </row>
    <row r="156" spans="1:51" s="47" customFormat="1">
      <c r="A156" s="165"/>
      <c r="AH156" s="61"/>
      <c r="AI156" s="61"/>
      <c r="AJ156" s="61"/>
      <c r="AK156" s="61"/>
      <c r="AL156" s="61"/>
      <c r="AM156" s="61"/>
      <c r="AN156" s="61"/>
      <c r="AO156" s="61"/>
      <c r="AP156" s="61"/>
      <c r="AQ156" s="61"/>
      <c r="AR156" s="61"/>
      <c r="AS156" s="61"/>
      <c r="AT156" s="61"/>
      <c r="AU156" s="61"/>
      <c r="AV156" s="61"/>
      <c r="AW156" s="61"/>
      <c r="AX156" s="61"/>
      <c r="AY156" s="61"/>
    </row>
    <row r="157" spans="1:51" s="47" customFormat="1">
      <c r="A157" s="165"/>
      <c r="AH157" s="61"/>
      <c r="AI157" s="61"/>
      <c r="AJ157" s="61"/>
      <c r="AK157" s="61"/>
      <c r="AL157" s="61"/>
      <c r="AM157" s="61"/>
      <c r="AN157" s="61"/>
      <c r="AO157" s="61"/>
      <c r="AP157" s="61"/>
      <c r="AQ157" s="61"/>
      <c r="AR157" s="61"/>
      <c r="AS157" s="61"/>
      <c r="AT157" s="61"/>
      <c r="AU157" s="61"/>
      <c r="AV157" s="61"/>
      <c r="AW157" s="61"/>
      <c r="AX157" s="61"/>
      <c r="AY157" s="61"/>
    </row>
    <row r="158" spans="1:51" s="47" customFormat="1">
      <c r="A158" s="165"/>
      <c r="AH158" s="61"/>
      <c r="AI158" s="61"/>
      <c r="AJ158" s="61"/>
      <c r="AK158" s="61"/>
      <c r="AL158" s="61"/>
      <c r="AM158" s="61"/>
      <c r="AN158" s="61"/>
      <c r="AO158" s="61"/>
      <c r="AP158" s="61"/>
      <c r="AQ158" s="61"/>
      <c r="AR158" s="61"/>
      <c r="AS158" s="61"/>
      <c r="AT158" s="61"/>
      <c r="AU158" s="61"/>
      <c r="AV158" s="61"/>
      <c r="AW158" s="61"/>
      <c r="AX158" s="61"/>
      <c r="AY158" s="61"/>
    </row>
    <row r="159" spans="1:51" s="47" customFormat="1">
      <c r="A159" s="165"/>
      <c r="AH159" s="61"/>
      <c r="AI159" s="61"/>
      <c r="AJ159" s="61"/>
      <c r="AK159" s="61"/>
      <c r="AL159" s="61"/>
      <c r="AM159" s="61"/>
      <c r="AN159" s="61"/>
      <c r="AO159" s="61"/>
      <c r="AP159" s="61"/>
      <c r="AQ159" s="61"/>
      <c r="AR159" s="61"/>
      <c r="AS159" s="61"/>
      <c r="AT159" s="61"/>
      <c r="AU159" s="61"/>
      <c r="AV159" s="61"/>
      <c r="AW159" s="61"/>
      <c r="AX159" s="61"/>
      <c r="AY159" s="61"/>
    </row>
    <row r="160" spans="1:51" s="47" customFormat="1">
      <c r="A160" s="165"/>
      <c r="AH160" s="61"/>
      <c r="AI160" s="61"/>
      <c r="AJ160" s="61"/>
      <c r="AK160" s="61"/>
      <c r="AL160" s="61"/>
      <c r="AM160" s="61"/>
      <c r="AN160" s="61"/>
      <c r="AO160" s="61"/>
      <c r="AP160" s="61"/>
      <c r="AQ160" s="61"/>
      <c r="AR160" s="61"/>
      <c r="AS160" s="61"/>
      <c r="AT160" s="61"/>
      <c r="AU160" s="61"/>
      <c r="AV160" s="61"/>
      <c r="AW160" s="61"/>
      <c r="AX160" s="61"/>
      <c r="AY160" s="61"/>
    </row>
    <row r="161" spans="1:51" s="47" customFormat="1">
      <c r="A161" s="165"/>
      <c r="AH161" s="61"/>
      <c r="AI161" s="61"/>
      <c r="AJ161" s="61"/>
      <c r="AK161" s="61"/>
      <c r="AL161" s="61"/>
      <c r="AM161" s="61"/>
      <c r="AN161" s="61"/>
      <c r="AO161" s="61"/>
      <c r="AP161" s="61"/>
      <c r="AQ161" s="61"/>
      <c r="AR161" s="61"/>
      <c r="AS161" s="61"/>
      <c r="AT161" s="61"/>
      <c r="AU161" s="61"/>
      <c r="AV161" s="61"/>
      <c r="AW161" s="61"/>
      <c r="AX161" s="61"/>
      <c r="AY161" s="61"/>
    </row>
    <row r="162" spans="1:51" s="47" customFormat="1">
      <c r="A162" s="165"/>
      <c r="AH162" s="61"/>
      <c r="AI162" s="61"/>
      <c r="AJ162" s="61"/>
      <c r="AK162" s="61"/>
      <c r="AL162" s="61"/>
      <c r="AM162" s="61"/>
      <c r="AN162" s="61"/>
      <c r="AO162" s="61"/>
      <c r="AP162" s="61"/>
      <c r="AQ162" s="61"/>
      <c r="AR162" s="61"/>
      <c r="AS162" s="61"/>
      <c r="AT162" s="61"/>
      <c r="AU162" s="61"/>
      <c r="AV162" s="61"/>
      <c r="AW162" s="61"/>
      <c r="AX162" s="61"/>
      <c r="AY162" s="61"/>
    </row>
    <row r="163" spans="1:51" s="47" customFormat="1">
      <c r="A163" s="165"/>
      <c r="AH163" s="61"/>
      <c r="AI163" s="61"/>
      <c r="AJ163" s="61"/>
      <c r="AK163" s="61"/>
      <c r="AL163" s="61"/>
      <c r="AM163" s="61"/>
      <c r="AN163" s="61"/>
      <c r="AO163" s="61"/>
      <c r="AP163" s="61"/>
      <c r="AQ163" s="61"/>
      <c r="AR163" s="61"/>
      <c r="AS163" s="61"/>
      <c r="AT163" s="61"/>
      <c r="AU163" s="61"/>
      <c r="AV163" s="61"/>
      <c r="AW163" s="61"/>
      <c r="AX163" s="61"/>
      <c r="AY163" s="61"/>
    </row>
    <row r="164" spans="1:51" s="47" customFormat="1">
      <c r="A164" s="165"/>
      <c r="AH164" s="61"/>
      <c r="AI164" s="61"/>
      <c r="AJ164" s="61"/>
      <c r="AK164" s="61"/>
      <c r="AL164" s="61"/>
      <c r="AM164" s="61"/>
      <c r="AN164" s="61"/>
      <c r="AO164" s="61"/>
      <c r="AP164" s="61"/>
      <c r="AQ164" s="61"/>
      <c r="AR164" s="61"/>
      <c r="AS164" s="61"/>
      <c r="AT164" s="61"/>
      <c r="AU164" s="61"/>
      <c r="AV164" s="61"/>
      <c r="AW164" s="61"/>
      <c r="AX164" s="61"/>
      <c r="AY164" s="61"/>
    </row>
    <row r="165" spans="1:51" s="47" customFormat="1">
      <c r="A165" s="165"/>
      <c r="AH165" s="61"/>
      <c r="AI165" s="61"/>
      <c r="AJ165" s="61"/>
      <c r="AK165" s="61"/>
      <c r="AL165" s="61"/>
      <c r="AM165" s="61"/>
      <c r="AN165" s="61"/>
      <c r="AO165" s="61"/>
      <c r="AP165" s="61"/>
      <c r="AQ165" s="61"/>
      <c r="AR165" s="61"/>
      <c r="AS165" s="61"/>
      <c r="AT165" s="61"/>
      <c r="AU165" s="61"/>
      <c r="AV165" s="61"/>
      <c r="AW165" s="61"/>
      <c r="AX165" s="61"/>
      <c r="AY165" s="61"/>
    </row>
    <row r="166" spans="1:51" s="47" customFormat="1">
      <c r="A166" s="165"/>
      <c r="AH166" s="61"/>
      <c r="AI166" s="61"/>
      <c r="AJ166" s="61"/>
      <c r="AK166" s="61"/>
      <c r="AL166" s="61"/>
      <c r="AM166" s="61"/>
      <c r="AN166" s="61"/>
      <c r="AO166" s="61"/>
      <c r="AP166" s="61"/>
      <c r="AQ166" s="61"/>
      <c r="AR166" s="61"/>
      <c r="AS166" s="61"/>
      <c r="AT166" s="61"/>
      <c r="AU166" s="61"/>
      <c r="AV166" s="61"/>
      <c r="AW166" s="61"/>
      <c r="AX166" s="61"/>
      <c r="AY166" s="61"/>
    </row>
    <row r="167" spans="1:51" s="47" customFormat="1">
      <c r="A167" s="165"/>
      <c r="AH167" s="61"/>
      <c r="AI167" s="61"/>
      <c r="AJ167" s="61"/>
      <c r="AK167" s="61"/>
      <c r="AL167" s="61"/>
      <c r="AM167" s="61"/>
      <c r="AN167" s="61"/>
      <c r="AO167" s="61"/>
      <c r="AP167" s="61"/>
      <c r="AQ167" s="61"/>
      <c r="AR167" s="61"/>
      <c r="AS167" s="61"/>
      <c r="AT167" s="61"/>
      <c r="AU167" s="61"/>
      <c r="AV167" s="61"/>
      <c r="AW167" s="61"/>
      <c r="AX167" s="61"/>
      <c r="AY167" s="61"/>
    </row>
    <row r="168" spans="1:51" s="47" customFormat="1">
      <c r="A168" s="165"/>
      <c r="AH168" s="61"/>
      <c r="AI168" s="61"/>
      <c r="AJ168" s="61"/>
      <c r="AK168" s="61"/>
      <c r="AL168" s="61"/>
      <c r="AM168" s="61"/>
      <c r="AN168" s="61"/>
      <c r="AO168" s="61"/>
      <c r="AP168" s="61"/>
      <c r="AQ168" s="61"/>
      <c r="AR168" s="61"/>
      <c r="AS168" s="61"/>
      <c r="AT168" s="61"/>
      <c r="AU168" s="61"/>
      <c r="AV168" s="61"/>
      <c r="AW168" s="61"/>
      <c r="AX168" s="61"/>
      <c r="AY168" s="61"/>
    </row>
    <row r="169" spans="1:51" s="47" customFormat="1">
      <c r="A169" s="165"/>
      <c r="AH169" s="61"/>
      <c r="AI169" s="61"/>
      <c r="AJ169" s="61"/>
      <c r="AK169" s="61"/>
      <c r="AL169" s="61"/>
      <c r="AM169" s="61"/>
      <c r="AN169" s="61"/>
      <c r="AO169" s="61"/>
      <c r="AP169" s="61"/>
      <c r="AQ169" s="61"/>
      <c r="AR169" s="61"/>
      <c r="AS169" s="61"/>
      <c r="AT169" s="61"/>
      <c r="AU169" s="61"/>
      <c r="AV169" s="61"/>
      <c r="AW169" s="61"/>
      <c r="AX169" s="61"/>
      <c r="AY169" s="61"/>
    </row>
    <row r="170" spans="1:51" s="47" customFormat="1">
      <c r="A170" s="165"/>
      <c r="AH170" s="61"/>
      <c r="AI170" s="61"/>
      <c r="AJ170" s="61"/>
      <c r="AK170" s="61"/>
      <c r="AL170" s="61"/>
      <c r="AM170" s="61"/>
      <c r="AN170" s="61"/>
      <c r="AO170" s="61"/>
      <c r="AP170" s="61"/>
      <c r="AQ170" s="61"/>
      <c r="AR170" s="61"/>
      <c r="AS170" s="61"/>
      <c r="AT170" s="61"/>
      <c r="AU170" s="61"/>
      <c r="AV170" s="61"/>
      <c r="AW170" s="61"/>
      <c r="AX170" s="61"/>
      <c r="AY170" s="61"/>
    </row>
    <row r="171" spans="1:51" s="47" customFormat="1">
      <c r="A171" s="165"/>
      <c r="AH171" s="61"/>
      <c r="AI171" s="61"/>
      <c r="AJ171" s="61"/>
      <c r="AK171" s="61"/>
      <c r="AL171" s="61"/>
      <c r="AM171" s="61"/>
      <c r="AN171" s="61"/>
      <c r="AO171" s="61"/>
      <c r="AP171" s="61"/>
      <c r="AQ171" s="61"/>
      <c r="AR171" s="61"/>
      <c r="AS171" s="61"/>
      <c r="AT171" s="61"/>
      <c r="AU171" s="61"/>
      <c r="AV171" s="61"/>
      <c r="AW171" s="61"/>
      <c r="AX171" s="61"/>
      <c r="AY171" s="61"/>
    </row>
    <row r="172" spans="1:51" s="47" customFormat="1">
      <c r="A172" s="165"/>
      <c r="AH172" s="61"/>
      <c r="AI172" s="61"/>
      <c r="AJ172" s="61"/>
      <c r="AK172" s="61"/>
      <c r="AL172" s="61"/>
      <c r="AM172" s="61"/>
      <c r="AN172" s="61"/>
      <c r="AO172" s="61"/>
      <c r="AP172" s="61"/>
      <c r="AQ172" s="61"/>
      <c r="AR172" s="61"/>
      <c r="AS172" s="61"/>
      <c r="AT172" s="61"/>
      <c r="AU172" s="61"/>
      <c r="AV172" s="61"/>
      <c r="AW172" s="61"/>
      <c r="AX172" s="61"/>
      <c r="AY172" s="61"/>
    </row>
    <row r="173" spans="1:51" s="47" customFormat="1">
      <c r="A173" s="165"/>
      <c r="AH173" s="61"/>
      <c r="AI173" s="61"/>
      <c r="AJ173" s="61"/>
      <c r="AK173" s="61"/>
      <c r="AL173" s="61"/>
      <c r="AM173" s="61"/>
      <c r="AN173" s="61"/>
      <c r="AO173" s="61"/>
      <c r="AP173" s="61"/>
      <c r="AQ173" s="61"/>
      <c r="AR173" s="61"/>
      <c r="AS173" s="61"/>
      <c r="AT173" s="61"/>
      <c r="AU173" s="61"/>
      <c r="AV173" s="61"/>
      <c r="AW173" s="61"/>
      <c r="AX173" s="61"/>
      <c r="AY173" s="61"/>
    </row>
    <row r="174" spans="1:51" s="47" customFormat="1">
      <c r="A174" s="165"/>
      <c r="AH174" s="61"/>
      <c r="AI174" s="61"/>
      <c r="AJ174" s="61"/>
      <c r="AK174" s="61"/>
      <c r="AL174" s="61"/>
      <c r="AM174" s="61"/>
      <c r="AN174" s="61"/>
      <c r="AO174" s="61"/>
      <c r="AP174" s="61"/>
      <c r="AQ174" s="61"/>
      <c r="AR174" s="61"/>
      <c r="AS174" s="61"/>
      <c r="AT174" s="61"/>
      <c r="AU174" s="61"/>
      <c r="AV174" s="61"/>
      <c r="AW174" s="61"/>
      <c r="AX174" s="61"/>
      <c r="AY174" s="61"/>
    </row>
    <row r="175" spans="1:51" s="47" customFormat="1">
      <c r="A175" s="165"/>
      <c r="AH175" s="61"/>
      <c r="AI175" s="61"/>
      <c r="AJ175" s="61"/>
      <c r="AK175" s="61"/>
      <c r="AL175" s="61"/>
      <c r="AM175" s="61"/>
      <c r="AN175" s="61"/>
      <c r="AO175" s="61"/>
      <c r="AP175" s="61"/>
      <c r="AQ175" s="61"/>
      <c r="AR175" s="61"/>
      <c r="AS175" s="61"/>
      <c r="AT175" s="61"/>
      <c r="AU175" s="61"/>
      <c r="AV175" s="61"/>
      <c r="AW175" s="61"/>
      <c r="AX175" s="61"/>
      <c r="AY175" s="61"/>
    </row>
    <row r="176" spans="1:51" s="47" customFormat="1">
      <c r="A176" s="165"/>
      <c r="AH176" s="61"/>
      <c r="AI176" s="61"/>
      <c r="AJ176" s="61"/>
      <c r="AK176" s="61"/>
      <c r="AL176" s="61"/>
      <c r="AM176" s="61"/>
      <c r="AN176" s="61"/>
      <c r="AO176" s="61"/>
      <c r="AP176" s="61"/>
      <c r="AQ176" s="61"/>
      <c r="AR176" s="61"/>
      <c r="AS176" s="61"/>
      <c r="AT176" s="61"/>
      <c r="AU176" s="61"/>
      <c r="AV176" s="61"/>
      <c r="AW176" s="61"/>
      <c r="AX176" s="61"/>
      <c r="AY176" s="61"/>
    </row>
    <row r="177" spans="1:51" s="47" customFormat="1">
      <c r="A177" s="165"/>
      <c r="AH177" s="61"/>
      <c r="AI177" s="61"/>
      <c r="AJ177" s="61"/>
      <c r="AK177" s="61"/>
      <c r="AL177" s="61"/>
      <c r="AM177" s="61"/>
      <c r="AN177" s="61"/>
      <c r="AO177" s="61"/>
      <c r="AP177" s="61"/>
      <c r="AQ177" s="61"/>
      <c r="AR177" s="61"/>
      <c r="AS177" s="61"/>
      <c r="AT177" s="61"/>
      <c r="AU177" s="61"/>
      <c r="AV177" s="61"/>
      <c r="AW177" s="61"/>
      <c r="AX177" s="61"/>
      <c r="AY177" s="61"/>
    </row>
    <row r="178" spans="1:51" s="47" customFormat="1">
      <c r="A178" s="165"/>
      <c r="AH178" s="61"/>
      <c r="AI178" s="61"/>
      <c r="AJ178" s="61"/>
      <c r="AK178" s="61"/>
      <c r="AL178" s="61"/>
      <c r="AM178" s="61"/>
      <c r="AN178" s="61"/>
      <c r="AO178" s="61"/>
      <c r="AP178" s="61"/>
      <c r="AQ178" s="61"/>
      <c r="AR178" s="61"/>
      <c r="AS178" s="61"/>
      <c r="AT178" s="61"/>
      <c r="AU178" s="61"/>
      <c r="AV178" s="61"/>
      <c r="AW178" s="61"/>
      <c r="AX178" s="61"/>
      <c r="AY178" s="61"/>
    </row>
    <row r="179" spans="1:51" s="47" customFormat="1">
      <c r="A179" s="165"/>
      <c r="AH179" s="61"/>
      <c r="AI179" s="61"/>
      <c r="AJ179" s="61"/>
      <c r="AK179" s="61"/>
      <c r="AL179" s="61"/>
      <c r="AM179" s="61"/>
      <c r="AN179" s="61"/>
      <c r="AO179" s="61"/>
      <c r="AP179" s="61"/>
      <c r="AQ179" s="61"/>
      <c r="AR179" s="61"/>
      <c r="AS179" s="61"/>
      <c r="AT179" s="61"/>
      <c r="AU179" s="61"/>
      <c r="AV179" s="61"/>
      <c r="AW179" s="61"/>
      <c r="AX179" s="61"/>
      <c r="AY179" s="61"/>
    </row>
    <row r="180" spans="1:51" s="47" customFormat="1">
      <c r="A180" s="165"/>
      <c r="AH180" s="61"/>
      <c r="AI180" s="61"/>
      <c r="AJ180" s="61"/>
      <c r="AK180" s="61"/>
      <c r="AL180" s="61"/>
      <c r="AM180" s="61"/>
      <c r="AN180" s="61"/>
      <c r="AO180" s="61"/>
      <c r="AP180" s="61"/>
      <c r="AQ180" s="61"/>
      <c r="AR180" s="61"/>
      <c r="AS180" s="61"/>
      <c r="AT180" s="61"/>
      <c r="AU180" s="61"/>
      <c r="AV180" s="61"/>
      <c r="AW180" s="61"/>
      <c r="AX180" s="61"/>
      <c r="AY180" s="61"/>
    </row>
    <row r="181" spans="1:51" s="47" customFormat="1">
      <c r="A181" s="165"/>
      <c r="AH181" s="61"/>
      <c r="AI181" s="61"/>
      <c r="AJ181" s="61"/>
      <c r="AK181" s="61"/>
      <c r="AL181" s="61"/>
      <c r="AM181" s="61"/>
      <c r="AN181" s="61"/>
      <c r="AO181" s="61"/>
      <c r="AP181" s="61"/>
      <c r="AQ181" s="61"/>
      <c r="AR181" s="61"/>
      <c r="AS181" s="61"/>
      <c r="AT181" s="61"/>
      <c r="AU181" s="61"/>
      <c r="AV181" s="61"/>
      <c r="AW181" s="61"/>
      <c r="AX181" s="61"/>
      <c r="AY181" s="61"/>
    </row>
    <row r="182" spans="1:51" s="47" customFormat="1">
      <c r="A182" s="165"/>
      <c r="AH182" s="61"/>
      <c r="AI182" s="61"/>
      <c r="AJ182" s="61"/>
      <c r="AK182" s="61"/>
      <c r="AL182" s="61"/>
      <c r="AM182" s="61"/>
      <c r="AN182" s="61"/>
      <c r="AO182" s="61"/>
      <c r="AP182" s="61"/>
      <c r="AQ182" s="61"/>
      <c r="AR182" s="61"/>
      <c r="AS182" s="61"/>
      <c r="AT182" s="61"/>
      <c r="AU182" s="61"/>
      <c r="AV182" s="61"/>
      <c r="AW182" s="61"/>
      <c r="AX182" s="61"/>
      <c r="AY182" s="61"/>
    </row>
    <row r="183" spans="1:51" s="47" customFormat="1">
      <c r="A183" s="165"/>
      <c r="AH183" s="61"/>
      <c r="AI183" s="61"/>
      <c r="AJ183" s="61"/>
      <c r="AK183" s="61"/>
      <c r="AL183" s="61"/>
      <c r="AM183" s="61"/>
      <c r="AN183" s="61"/>
      <c r="AO183" s="61"/>
      <c r="AP183" s="61"/>
      <c r="AQ183" s="61"/>
      <c r="AR183" s="61"/>
      <c r="AS183" s="61"/>
      <c r="AT183" s="61"/>
      <c r="AU183" s="61"/>
      <c r="AV183" s="61"/>
      <c r="AW183" s="61"/>
      <c r="AX183" s="61"/>
      <c r="AY183" s="61"/>
    </row>
    <row r="184" spans="1:51" s="47" customFormat="1">
      <c r="A184" s="165"/>
      <c r="AH184" s="61"/>
      <c r="AI184" s="61"/>
      <c r="AJ184" s="61"/>
      <c r="AK184" s="61"/>
      <c r="AL184" s="61"/>
      <c r="AM184" s="61"/>
      <c r="AN184" s="61"/>
      <c r="AO184" s="61"/>
      <c r="AP184" s="61"/>
      <c r="AQ184" s="61"/>
      <c r="AR184" s="61"/>
      <c r="AS184" s="61"/>
      <c r="AT184" s="61"/>
      <c r="AU184" s="61"/>
      <c r="AV184" s="61"/>
      <c r="AW184" s="61"/>
      <c r="AX184" s="61"/>
      <c r="AY184" s="61"/>
    </row>
    <row r="185" spans="1:51" s="47" customFormat="1">
      <c r="A185" s="165"/>
      <c r="AH185" s="61"/>
      <c r="AI185" s="61"/>
      <c r="AJ185" s="61"/>
      <c r="AK185" s="61"/>
      <c r="AL185" s="61"/>
      <c r="AM185" s="61"/>
      <c r="AN185" s="61"/>
      <c r="AO185" s="61"/>
      <c r="AP185" s="61"/>
      <c r="AQ185" s="61"/>
      <c r="AR185" s="61"/>
      <c r="AS185" s="61"/>
      <c r="AT185" s="61"/>
      <c r="AU185" s="61"/>
      <c r="AV185" s="61"/>
      <c r="AW185" s="61"/>
      <c r="AX185" s="61"/>
      <c r="AY185" s="61"/>
    </row>
    <row r="186" spans="1:51" s="47" customFormat="1">
      <c r="A186" s="165"/>
      <c r="AH186" s="61"/>
      <c r="AI186" s="61"/>
      <c r="AJ186" s="61"/>
      <c r="AK186" s="61"/>
      <c r="AL186" s="61"/>
      <c r="AM186" s="61"/>
      <c r="AN186" s="61"/>
      <c r="AO186" s="61"/>
      <c r="AP186" s="61"/>
      <c r="AQ186" s="61"/>
      <c r="AR186" s="61"/>
      <c r="AS186" s="61"/>
      <c r="AT186" s="61"/>
      <c r="AU186" s="61"/>
      <c r="AV186" s="61"/>
      <c r="AW186" s="61"/>
      <c r="AX186" s="61"/>
      <c r="AY186" s="61"/>
    </row>
    <row r="187" spans="1:51" s="47" customFormat="1">
      <c r="A187" s="165"/>
      <c r="AH187" s="61"/>
      <c r="AI187" s="61"/>
      <c r="AJ187" s="61"/>
      <c r="AK187" s="61"/>
      <c r="AL187" s="61"/>
      <c r="AM187" s="61"/>
      <c r="AN187" s="61"/>
      <c r="AO187" s="61"/>
      <c r="AP187" s="61"/>
      <c r="AQ187" s="61"/>
      <c r="AR187" s="61"/>
      <c r="AS187" s="61"/>
      <c r="AT187" s="61"/>
      <c r="AU187" s="61"/>
      <c r="AV187" s="61"/>
      <c r="AW187" s="61"/>
      <c r="AX187" s="61"/>
      <c r="AY187" s="61"/>
    </row>
    <row r="188" spans="1:51" s="47" customFormat="1">
      <c r="A188" s="165"/>
      <c r="AH188" s="61"/>
      <c r="AI188" s="61"/>
      <c r="AJ188" s="61"/>
      <c r="AK188" s="61"/>
      <c r="AL188" s="61"/>
      <c r="AM188" s="61"/>
      <c r="AN188" s="61"/>
      <c r="AO188" s="61"/>
      <c r="AP188" s="61"/>
      <c r="AQ188" s="61"/>
      <c r="AR188" s="61"/>
      <c r="AS188" s="61"/>
      <c r="AT188" s="61"/>
      <c r="AU188" s="61"/>
      <c r="AV188" s="61"/>
      <c r="AW188" s="61"/>
      <c r="AX188" s="61"/>
      <c r="AY188" s="61"/>
    </row>
    <row r="189" spans="1:51" s="47" customFormat="1">
      <c r="A189" s="165"/>
      <c r="AH189" s="61"/>
      <c r="AI189" s="61"/>
      <c r="AJ189" s="61"/>
      <c r="AK189" s="61"/>
      <c r="AL189" s="61"/>
      <c r="AM189" s="61"/>
      <c r="AN189" s="61"/>
      <c r="AO189" s="61"/>
      <c r="AP189" s="61"/>
      <c r="AQ189" s="61"/>
      <c r="AR189" s="61"/>
      <c r="AS189" s="61"/>
      <c r="AT189" s="61"/>
      <c r="AU189" s="61"/>
      <c r="AV189" s="61"/>
      <c r="AW189" s="61"/>
      <c r="AX189" s="61"/>
      <c r="AY189" s="61"/>
    </row>
    <row r="190" spans="1:51" s="47" customFormat="1">
      <c r="A190" s="165"/>
      <c r="AH190" s="61"/>
      <c r="AI190" s="61"/>
      <c r="AJ190" s="61"/>
      <c r="AK190" s="61"/>
      <c r="AL190" s="61"/>
      <c r="AM190" s="61"/>
      <c r="AN190" s="61"/>
      <c r="AO190" s="61"/>
      <c r="AP190" s="61"/>
      <c r="AQ190" s="61"/>
      <c r="AR190" s="61"/>
      <c r="AS190" s="61"/>
      <c r="AT190" s="61"/>
      <c r="AU190" s="61"/>
      <c r="AV190" s="61"/>
      <c r="AW190" s="61"/>
      <c r="AX190" s="61"/>
      <c r="AY190" s="61"/>
    </row>
    <row r="191" spans="1:51" s="47" customFormat="1">
      <c r="A191" s="165"/>
      <c r="AH191" s="61"/>
      <c r="AI191" s="61"/>
      <c r="AJ191" s="61"/>
      <c r="AK191" s="61"/>
      <c r="AL191" s="61"/>
      <c r="AM191" s="61"/>
      <c r="AN191" s="61"/>
      <c r="AO191" s="61"/>
      <c r="AP191" s="61"/>
      <c r="AQ191" s="61"/>
      <c r="AR191" s="61"/>
      <c r="AS191" s="61"/>
      <c r="AT191" s="61"/>
      <c r="AU191" s="61"/>
      <c r="AV191" s="61"/>
      <c r="AW191" s="61"/>
      <c r="AX191" s="61"/>
      <c r="AY191" s="61"/>
    </row>
    <row r="192" spans="1:51" s="47" customFormat="1">
      <c r="A192" s="165"/>
      <c r="AH192" s="61"/>
      <c r="AI192" s="61"/>
      <c r="AJ192" s="61"/>
      <c r="AK192" s="61"/>
      <c r="AL192" s="61"/>
      <c r="AM192" s="61"/>
      <c r="AN192" s="61"/>
      <c r="AO192" s="61"/>
      <c r="AP192" s="61"/>
      <c r="AQ192" s="61"/>
      <c r="AR192" s="61"/>
      <c r="AS192" s="61"/>
      <c r="AT192" s="61"/>
      <c r="AU192" s="61"/>
      <c r="AV192" s="61"/>
      <c r="AW192" s="61"/>
      <c r="AX192" s="61"/>
      <c r="AY192" s="61"/>
    </row>
    <row r="193" spans="1:51" s="49" customFormat="1">
      <c r="A193" s="165"/>
      <c r="AH193" s="61"/>
      <c r="AI193" s="61"/>
      <c r="AJ193" s="61"/>
      <c r="AK193" s="61"/>
      <c r="AL193" s="61"/>
      <c r="AM193" s="61"/>
      <c r="AN193" s="61"/>
      <c r="AO193" s="61"/>
      <c r="AP193" s="61"/>
      <c r="AQ193" s="61"/>
      <c r="AR193" s="61"/>
      <c r="AS193" s="61"/>
      <c r="AT193" s="61"/>
      <c r="AU193" s="61"/>
      <c r="AV193" s="61"/>
      <c r="AW193" s="61"/>
      <c r="AX193" s="61"/>
      <c r="AY193" s="61"/>
    </row>
    <row r="194" spans="1:51" s="49" customFormat="1">
      <c r="A194" s="165"/>
      <c r="AH194" s="61"/>
      <c r="AI194" s="61"/>
      <c r="AJ194" s="61"/>
      <c r="AK194" s="61"/>
      <c r="AL194" s="61"/>
      <c r="AM194" s="61"/>
      <c r="AN194" s="61"/>
      <c r="AO194" s="61"/>
      <c r="AP194" s="61"/>
      <c r="AQ194" s="61"/>
      <c r="AR194" s="61"/>
      <c r="AS194" s="61"/>
      <c r="AT194" s="61"/>
      <c r="AU194" s="61"/>
      <c r="AV194" s="61"/>
      <c r="AW194" s="61"/>
      <c r="AX194" s="61"/>
      <c r="AY194" s="61"/>
    </row>
    <row r="195" spans="1:51" s="49" customFormat="1">
      <c r="A195" s="165"/>
      <c r="AH195" s="61"/>
      <c r="AI195" s="61"/>
      <c r="AJ195" s="61"/>
      <c r="AK195" s="61"/>
      <c r="AL195" s="61"/>
      <c r="AM195" s="61"/>
      <c r="AN195" s="61"/>
      <c r="AO195" s="61"/>
      <c r="AP195" s="61"/>
      <c r="AQ195" s="61"/>
      <c r="AR195" s="61"/>
      <c r="AS195" s="61"/>
      <c r="AT195" s="61"/>
      <c r="AU195" s="61"/>
      <c r="AV195" s="61"/>
      <c r="AW195" s="61"/>
      <c r="AX195" s="61"/>
      <c r="AY195" s="61"/>
    </row>
    <row r="196" spans="1:51" s="49" customFormat="1">
      <c r="A196" s="165"/>
      <c r="AH196" s="61"/>
      <c r="AI196" s="61"/>
      <c r="AJ196" s="61"/>
      <c r="AK196" s="61"/>
      <c r="AL196" s="61"/>
      <c r="AM196" s="61"/>
      <c r="AN196" s="61"/>
      <c r="AO196" s="61"/>
      <c r="AP196" s="61"/>
      <c r="AQ196" s="61"/>
      <c r="AR196" s="61"/>
      <c r="AS196" s="61"/>
      <c r="AT196" s="61"/>
      <c r="AU196" s="61"/>
      <c r="AV196" s="61"/>
      <c r="AW196" s="61"/>
      <c r="AX196" s="61"/>
      <c r="AY196" s="61"/>
    </row>
    <row r="197" spans="1:51" s="49" customFormat="1">
      <c r="A197" s="165"/>
      <c r="AH197" s="61"/>
      <c r="AI197" s="61"/>
      <c r="AJ197" s="61"/>
      <c r="AK197" s="61"/>
      <c r="AL197" s="61"/>
      <c r="AM197" s="61"/>
      <c r="AN197" s="61"/>
      <c r="AO197" s="61"/>
      <c r="AP197" s="61"/>
      <c r="AQ197" s="61"/>
      <c r="AR197" s="61"/>
      <c r="AS197" s="61"/>
      <c r="AT197" s="61"/>
      <c r="AU197" s="61"/>
      <c r="AV197" s="61"/>
      <c r="AW197" s="61"/>
      <c r="AX197" s="61"/>
      <c r="AY197" s="61"/>
    </row>
    <row r="198" spans="1:51" s="49" customFormat="1">
      <c r="A198" s="165"/>
      <c r="AH198" s="61"/>
      <c r="AI198" s="61"/>
      <c r="AJ198" s="61"/>
      <c r="AK198" s="61"/>
      <c r="AL198" s="61"/>
      <c r="AM198" s="61"/>
      <c r="AN198" s="61"/>
      <c r="AO198" s="61"/>
      <c r="AP198" s="61"/>
      <c r="AQ198" s="61"/>
      <c r="AR198" s="61"/>
      <c r="AS198" s="61"/>
      <c r="AT198" s="61"/>
      <c r="AU198" s="61"/>
      <c r="AV198" s="61"/>
      <c r="AW198" s="61"/>
      <c r="AX198" s="61"/>
      <c r="AY198" s="61"/>
    </row>
    <row r="199" spans="1:51" s="49" customFormat="1">
      <c r="A199" s="165"/>
      <c r="AH199" s="61"/>
      <c r="AI199" s="61"/>
      <c r="AJ199" s="61"/>
      <c r="AK199" s="61"/>
      <c r="AL199" s="61"/>
      <c r="AM199" s="61"/>
      <c r="AN199" s="61"/>
      <c r="AO199" s="61"/>
      <c r="AP199" s="61"/>
      <c r="AQ199" s="61"/>
      <c r="AR199" s="61"/>
      <c r="AS199" s="61"/>
      <c r="AT199" s="61"/>
      <c r="AU199" s="61"/>
      <c r="AV199" s="61"/>
      <c r="AW199" s="61"/>
      <c r="AX199" s="61"/>
      <c r="AY199" s="61"/>
    </row>
    <row r="200" spans="1:51" s="49" customFormat="1">
      <c r="A200" s="165"/>
      <c r="AH200" s="61"/>
      <c r="AI200" s="61"/>
      <c r="AJ200" s="61"/>
      <c r="AK200" s="61"/>
      <c r="AL200" s="61"/>
      <c r="AM200" s="61"/>
      <c r="AN200" s="61"/>
      <c r="AO200" s="61"/>
      <c r="AP200" s="61"/>
      <c r="AQ200" s="61"/>
      <c r="AR200" s="61"/>
      <c r="AS200" s="61"/>
      <c r="AT200" s="61"/>
      <c r="AU200" s="61"/>
      <c r="AV200" s="61"/>
      <c r="AW200" s="61"/>
      <c r="AX200" s="61"/>
      <c r="AY200" s="61"/>
    </row>
    <row r="201" spans="1:51" s="49" customFormat="1">
      <c r="A201" s="165"/>
      <c r="AH201" s="61"/>
      <c r="AI201" s="61"/>
      <c r="AJ201" s="61"/>
      <c r="AK201" s="61"/>
      <c r="AL201" s="61"/>
      <c r="AM201" s="61"/>
      <c r="AN201" s="61"/>
      <c r="AO201" s="61"/>
      <c r="AP201" s="61"/>
      <c r="AQ201" s="61"/>
      <c r="AR201" s="61"/>
      <c r="AS201" s="61"/>
      <c r="AT201" s="61"/>
      <c r="AU201" s="61"/>
      <c r="AV201" s="61"/>
      <c r="AW201" s="61"/>
      <c r="AX201" s="61"/>
      <c r="AY201" s="61"/>
    </row>
    <row r="202" spans="1:51" s="49" customFormat="1">
      <c r="A202" s="165"/>
      <c r="AH202" s="61"/>
      <c r="AI202" s="61"/>
      <c r="AJ202" s="61"/>
      <c r="AK202" s="61"/>
      <c r="AL202" s="61"/>
      <c r="AM202" s="61"/>
      <c r="AN202" s="61"/>
      <c r="AO202" s="61"/>
      <c r="AP202" s="61"/>
      <c r="AQ202" s="61"/>
      <c r="AR202" s="61"/>
      <c r="AS202" s="61"/>
      <c r="AT202" s="61"/>
      <c r="AU202" s="61"/>
      <c r="AV202" s="61"/>
      <c r="AW202" s="61"/>
      <c r="AX202" s="61"/>
      <c r="AY202" s="61"/>
    </row>
    <row r="203" spans="1:51" s="49" customFormat="1">
      <c r="A203" s="165"/>
      <c r="AH203" s="61"/>
      <c r="AI203" s="61"/>
      <c r="AJ203" s="61"/>
      <c r="AK203" s="61"/>
      <c r="AL203" s="61"/>
      <c r="AM203" s="61"/>
      <c r="AN203" s="61"/>
      <c r="AO203" s="61"/>
      <c r="AP203" s="61"/>
      <c r="AQ203" s="61"/>
      <c r="AR203" s="61"/>
      <c r="AS203" s="61"/>
      <c r="AT203" s="61"/>
      <c r="AU203" s="61"/>
      <c r="AV203" s="61"/>
      <c r="AW203" s="61"/>
      <c r="AX203" s="61"/>
      <c r="AY203" s="61"/>
    </row>
    <row r="204" spans="1:51" s="49" customFormat="1">
      <c r="A204" s="165"/>
      <c r="AH204" s="61"/>
      <c r="AI204" s="61"/>
      <c r="AJ204" s="61"/>
      <c r="AK204" s="61"/>
      <c r="AL204" s="61"/>
      <c r="AM204" s="61"/>
      <c r="AN204" s="61"/>
      <c r="AO204" s="61"/>
      <c r="AP204" s="61"/>
      <c r="AQ204" s="61"/>
      <c r="AR204" s="61"/>
      <c r="AS204" s="61"/>
      <c r="AT204" s="61"/>
      <c r="AU204" s="61"/>
      <c r="AV204" s="61"/>
      <c r="AW204" s="61"/>
      <c r="AX204" s="61"/>
      <c r="AY204" s="61"/>
    </row>
    <row r="205" spans="1:51" s="49" customFormat="1">
      <c r="A205" s="165"/>
      <c r="AH205" s="61"/>
      <c r="AI205" s="61"/>
      <c r="AJ205" s="61"/>
      <c r="AK205" s="61"/>
      <c r="AL205" s="61"/>
      <c r="AM205" s="61"/>
      <c r="AN205" s="61"/>
      <c r="AO205" s="61"/>
      <c r="AP205" s="61"/>
      <c r="AQ205" s="61"/>
      <c r="AR205" s="61"/>
      <c r="AS205" s="61"/>
      <c r="AT205" s="61"/>
      <c r="AU205" s="61"/>
      <c r="AV205" s="61"/>
      <c r="AW205" s="61"/>
      <c r="AX205" s="61"/>
      <c r="AY205" s="61"/>
    </row>
    <row r="206" spans="1:51" s="49" customFormat="1">
      <c r="A206" s="165"/>
      <c r="AH206" s="61"/>
      <c r="AI206" s="61"/>
      <c r="AJ206" s="61"/>
      <c r="AK206" s="61"/>
      <c r="AL206" s="61"/>
      <c r="AM206" s="61"/>
      <c r="AN206" s="61"/>
      <c r="AO206" s="61"/>
      <c r="AP206" s="61"/>
      <c r="AQ206" s="61"/>
      <c r="AR206" s="61"/>
      <c r="AS206" s="61"/>
      <c r="AT206" s="61"/>
      <c r="AU206" s="61"/>
      <c r="AV206" s="61"/>
      <c r="AW206" s="61"/>
      <c r="AX206" s="61"/>
      <c r="AY206" s="61"/>
    </row>
    <row r="207" spans="1:51" s="49" customFormat="1">
      <c r="A207" s="165"/>
      <c r="AH207" s="61"/>
      <c r="AI207" s="61"/>
      <c r="AJ207" s="61"/>
      <c r="AK207" s="61"/>
      <c r="AL207" s="61"/>
      <c r="AM207" s="61"/>
      <c r="AN207" s="61"/>
      <c r="AO207" s="61"/>
      <c r="AP207" s="61"/>
      <c r="AQ207" s="61"/>
      <c r="AR207" s="61"/>
      <c r="AS207" s="61"/>
      <c r="AT207" s="61"/>
      <c r="AU207" s="61"/>
      <c r="AV207" s="61"/>
      <c r="AW207" s="61"/>
      <c r="AX207" s="61"/>
      <c r="AY207" s="61"/>
    </row>
    <row r="208" spans="1:51" s="49" customFormat="1">
      <c r="A208" s="165"/>
      <c r="AH208" s="61"/>
      <c r="AI208" s="61"/>
      <c r="AJ208" s="61"/>
      <c r="AK208" s="61"/>
      <c r="AL208" s="61"/>
      <c r="AM208" s="61"/>
      <c r="AN208" s="61"/>
      <c r="AO208" s="61"/>
      <c r="AP208" s="61"/>
      <c r="AQ208" s="61"/>
      <c r="AR208" s="61"/>
      <c r="AS208" s="61"/>
      <c r="AT208" s="61"/>
      <c r="AU208" s="61"/>
      <c r="AV208" s="61"/>
      <c r="AW208" s="61"/>
      <c r="AX208" s="61"/>
      <c r="AY208" s="61"/>
    </row>
    <row r="209" spans="1:51" s="49" customFormat="1">
      <c r="A209" s="165"/>
      <c r="AH209" s="61"/>
      <c r="AI209" s="61"/>
      <c r="AJ209" s="61"/>
      <c r="AK209" s="61"/>
      <c r="AL209" s="61"/>
      <c r="AM209" s="61"/>
      <c r="AN209" s="61"/>
      <c r="AO209" s="61"/>
      <c r="AP209" s="61"/>
      <c r="AQ209" s="61"/>
      <c r="AR209" s="61"/>
      <c r="AS209" s="61"/>
      <c r="AT209" s="61"/>
      <c r="AU209" s="61"/>
      <c r="AV209" s="61"/>
      <c r="AW209" s="61"/>
      <c r="AX209" s="61"/>
      <c r="AY209" s="61"/>
    </row>
    <row r="210" spans="1:51" s="49" customFormat="1">
      <c r="A210" s="165"/>
      <c r="AH210" s="61"/>
      <c r="AI210" s="61"/>
      <c r="AJ210" s="61"/>
      <c r="AK210" s="61"/>
      <c r="AL210" s="61"/>
      <c r="AM210" s="61"/>
      <c r="AN210" s="61"/>
      <c r="AO210" s="61"/>
      <c r="AP210" s="61"/>
      <c r="AQ210" s="61"/>
      <c r="AR210" s="61"/>
      <c r="AS210" s="61"/>
      <c r="AT210" s="61"/>
      <c r="AU210" s="61"/>
      <c r="AV210" s="61"/>
      <c r="AW210" s="61"/>
      <c r="AX210" s="61"/>
      <c r="AY210" s="61"/>
    </row>
    <row r="211" spans="1:51" s="49" customFormat="1">
      <c r="A211" s="165"/>
      <c r="AH211" s="61"/>
      <c r="AI211" s="61"/>
      <c r="AJ211" s="61"/>
      <c r="AK211" s="61"/>
      <c r="AL211" s="61"/>
      <c r="AM211" s="61"/>
      <c r="AN211" s="61"/>
      <c r="AO211" s="61"/>
      <c r="AP211" s="61"/>
      <c r="AQ211" s="61"/>
      <c r="AR211" s="61"/>
      <c r="AS211" s="61"/>
      <c r="AT211" s="61"/>
      <c r="AU211" s="61"/>
      <c r="AV211" s="61"/>
      <c r="AW211" s="61"/>
      <c r="AX211" s="61"/>
      <c r="AY211" s="61"/>
    </row>
    <row r="212" spans="1:51" s="49" customFormat="1">
      <c r="A212" s="165"/>
      <c r="AH212" s="61"/>
      <c r="AI212" s="61"/>
      <c r="AJ212" s="61"/>
      <c r="AK212" s="61"/>
      <c r="AL212" s="61"/>
      <c r="AM212" s="61"/>
      <c r="AN212" s="61"/>
      <c r="AO212" s="61"/>
      <c r="AP212" s="61"/>
      <c r="AQ212" s="61"/>
      <c r="AR212" s="61"/>
      <c r="AS212" s="61"/>
      <c r="AT212" s="61"/>
      <c r="AU212" s="61"/>
      <c r="AV212" s="61"/>
      <c r="AW212" s="61"/>
      <c r="AX212" s="61"/>
      <c r="AY212" s="61"/>
    </row>
    <row r="213" spans="1:51" s="49" customFormat="1">
      <c r="A213" s="165"/>
      <c r="AH213" s="61"/>
      <c r="AI213" s="61"/>
      <c r="AJ213" s="61"/>
      <c r="AK213" s="61"/>
      <c r="AL213" s="61"/>
      <c r="AM213" s="61"/>
      <c r="AN213" s="61"/>
      <c r="AO213" s="61"/>
      <c r="AP213" s="61"/>
      <c r="AQ213" s="61"/>
      <c r="AR213" s="61"/>
      <c r="AS213" s="61"/>
      <c r="AT213" s="61"/>
      <c r="AU213" s="61"/>
      <c r="AV213" s="61"/>
      <c r="AW213" s="61"/>
      <c r="AX213" s="61"/>
      <c r="AY213" s="61"/>
    </row>
    <row r="214" spans="1:51" s="49" customFormat="1">
      <c r="A214" s="165"/>
      <c r="AH214" s="61"/>
      <c r="AI214" s="61"/>
      <c r="AJ214" s="61"/>
      <c r="AK214" s="61"/>
      <c r="AL214" s="61"/>
      <c r="AM214" s="61"/>
      <c r="AN214" s="61"/>
      <c r="AO214" s="61"/>
      <c r="AP214" s="61"/>
      <c r="AQ214" s="61"/>
      <c r="AR214" s="61"/>
      <c r="AS214" s="61"/>
      <c r="AT214" s="61"/>
      <c r="AU214" s="61"/>
      <c r="AV214" s="61"/>
      <c r="AW214" s="61"/>
      <c r="AX214" s="61"/>
      <c r="AY214" s="61"/>
    </row>
    <row r="215" spans="1:51" s="49" customFormat="1">
      <c r="A215" s="165"/>
      <c r="AH215" s="61"/>
      <c r="AI215" s="61"/>
      <c r="AJ215" s="61"/>
      <c r="AK215" s="61"/>
      <c r="AL215" s="61"/>
      <c r="AM215" s="61"/>
      <c r="AN215" s="61"/>
      <c r="AO215" s="61"/>
      <c r="AP215" s="61"/>
      <c r="AQ215" s="61"/>
      <c r="AR215" s="61"/>
      <c r="AS215" s="61"/>
      <c r="AT215" s="61"/>
      <c r="AU215" s="61"/>
      <c r="AV215" s="61"/>
      <c r="AW215" s="61"/>
      <c r="AX215" s="61"/>
      <c r="AY215" s="61"/>
    </row>
    <row r="216" spans="1:51" s="49" customFormat="1">
      <c r="A216" s="165"/>
      <c r="AH216" s="61"/>
      <c r="AI216" s="61"/>
      <c r="AJ216" s="61"/>
      <c r="AK216" s="61"/>
      <c r="AL216" s="61"/>
      <c r="AM216" s="61"/>
      <c r="AN216" s="61"/>
      <c r="AO216" s="61"/>
      <c r="AP216" s="61"/>
      <c r="AQ216" s="61"/>
      <c r="AR216" s="61"/>
      <c r="AS216" s="61"/>
      <c r="AT216" s="61"/>
      <c r="AU216" s="61"/>
      <c r="AV216" s="61"/>
      <c r="AW216" s="61"/>
      <c r="AX216" s="61"/>
      <c r="AY216" s="61"/>
    </row>
    <row r="217" spans="1:51" s="49" customFormat="1">
      <c r="A217" s="165"/>
      <c r="AH217" s="61"/>
      <c r="AI217" s="61"/>
      <c r="AJ217" s="61"/>
      <c r="AK217" s="61"/>
      <c r="AL217" s="61"/>
      <c r="AM217" s="61"/>
      <c r="AN217" s="61"/>
      <c r="AO217" s="61"/>
      <c r="AP217" s="61"/>
      <c r="AQ217" s="61"/>
      <c r="AR217" s="61"/>
      <c r="AS217" s="61"/>
      <c r="AT217" s="61"/>
      <c r="AU217" s="61"/>
      <c r="AV217" s="61"/>
      <c r="AW217" s="61"/>
      <c r="AX217" s="61"/>
      <c r="AY217" s="61"/>
    </row>
    <row r="218" spans="1:51" s="49" customFormat="1">
      <c r="A218" s="165"/>
      <c r="AH218" s="61"/>
      <c r="AI218" s="61"/>
      <c r="AJ218" s="61"/>
      <c r="AK218" s="61"/>
      <c r="AL218" s="61"/>
      <c r="AM218" s="61"/>
      <c r="AN218" s="61"/>
      <c r="AO218" s="61"/>
      <c r="AP218" s="61"/>
      <c r="AQ218" s="61"/>
      <c r="AR218" s="61"/>
      <c r="AS218" s="61"/>
      <c r="AT218" s="61"/>
      <c r="AU218" s="61"/>
      <c r="AV218" s="61"/>
      <c r="AW218" s="61"/>
      <c r="AX218" s="61"/>
      <c r="AY218" s="61"/>
    </row>
    <row r="219" spans="1:51" s="49" customFormat="1">
      <c r="A219" s="165"/>
      <c r="AH219" s="61"/>
      <c r="AI219" s="61"/>
      <c r="AJ219" s="61"/>
      <c r="AK219" s="61"/>
      <c r="AL219" s="61"/>
      <c r="AM219" s="61"/>
      <c r="AN219" s="61"/>
      <c r="AO219" s="61"/>
      <c r="AP219" s="61"/>
      <c r="AQ219" s="61"/>
      <c r="AR219" s="61"/>
      <c r="AS219" s="61"/>
      <c r="AT219" s="61"/>
      <c r="AU219" s="61"/>
      <c r="AV219" s="61"/>
      <c r="AW219" s="61"/>
      <c r="AX219" s="61"/>
      <c r="AY219" s="61"/>
    </row>
    <row r="220" spans="1:51" s="49" customFormat="1">
      <c r="A220" s="165"/>
      <c r="AH220" s="61"/>
      <c r="AI220" s="61"/>
      <c r="AJ220" s="61"/>
      <c r="AK220" s="61"/>
      <c r="AL220" s="61"/>
      <c r="AM220" s="61"/>
      <c r="AN220" s="61"/>
      <c r="AO220" s="61"/>
      <c r="AP220" s="61"/>
      <c r="AQ220" s="61"/>
      <c r="AR220" s="61"/>
      <c r="AS220" s="61"/>
      <c r="AT220" s="61"/>
      <c r="AU220" s="61"/>
      <c r="AV220" s="61"/>
      <c r="AW220" s="61"/>
      <c r="AX220" s="61"/>
      <c r="AY220" s="61"/>
    </row>
    <row r="221" spans="1:51" s="49" customFormat="1">
      <c r="A221" s="165"/>
      <c r="AH221" s="61"/>
      <c r="AI221" s="61"/>
      <c r="AJ221" s="61"/>
      <c r="AK221" s="61"/>
      <c r="AL221" s="61"/>
      <c r="AM221" s="61"/>
      <c r="AN221" s="61"/>
      <c r="AO221" s="61"/>
      <c r="AP221" s="61"/>
      <c r="AQ221" s="61"/>
      <c r="AR221" s="61"/>
      <c r="AS221" s="61"/>
      <c r="AT221" s="61"/>
      <c r="AU221" s="61"/>
      <c r="AV221" s="61"/>
      <c r="AW221" s="61"/>
      <c r="AX221" s="61"/>
      <c r="AY221" s="61"/>
    </row>
    <row r="222" spans="1:51" s="49" customFormat="1">
      <c r="A222" s="165"/>
      <c r="AH222" s="61"/>
      <c r="AI222" s="61"/>
      <c r="AJ222" s="61"/>
      <c r="AK222" s="61"/>
      <c r="AL222" s="61"/>
      <c r="AM222" s="61"/>
      <c r="AN222" s="61"/>
      <c r="AO222" s="61"/>
      <c r="AP222" s="61"/>
      <c r="AQ222" s="61"/>
      <c r="AR222" s="61"/>
      <c r="AS222" s="61"/>
      <c r="AT222" s="61"/>
      <c r="AU222" s="61"/>
      <c r="AV222" s="61"/>
      <c r="AW222" s="61"/>
      <c r="AX222" s="61"/>
      <c r="AY222" s="61"/>
    </row>
    <row r="223" spans="1:51" s="49" customFormat="1">
      <c r="A223" s="165"/>
      <c r="AH223" s="61"/>
      <c r="AI223" s="61"/>
      <c r="AJ223" s="61"/>
      <c r="AK223" s="61"/>
      <c r="AL223" s="61"/>
      <c r="AM223" s="61"/>
      <c r="AN223" s="61"/>
      <c r="AO223" s="61"/>
      <c r="AP223" s="61"/>
      <c r="AQ223" s="61"/>
      <c r="AR223" s="61"/>
      <c r="AS223" s="61"/>
      <c r="AT223" s="61"/>
      <c r="AU223" s="61"/>
      <c r="AV223" s="61"/>
      <c r="AW223" s="61"/>
      <c r="AX223" s="61"/>
      <c r="AY223" s="61"/>
    </row>
    <row r="224" spans="1:51" s="49" customFormat="1">
      <c r="A224" s="165"/>
      <c r="AH224" s="61"/>
      <c r="AI224" s="61"/>
      <c r="AJ224" s="61"/>
      <c r="AK224" s="61"/>
      <c r="AL224" s="61"/>
      <c r="AM224" s="61"/>
      <c r="AN224" s="61"/>
      <c r="AO224" s="61"/>
      <c r="AP224" s="61"/>
      <c r="AQ224" s="61"/>
      <c r="AR224" s="61"/>
      <c r="AS224" s="61"/>
      <c r="AT224" s="61"/>
      <c r="AU224" s="61"/>
      <c r="AV224" s="61"/>
      <c r="AW224" s="61"/>
      <c r="AX224" s="61"/>
      <c r="AY224" s="61"/>
    </row>
    <row r="225" spans="1:51" s="49" customFormat="1">
      <c r="A225" s="165"/>
      <c r="AH225" s="61"/>
      <c r="AI225" s="61"/>
      <c r="AJ225" s="61"/>
      <c r="AK225" s="61"/>
      <c r="AL225" s="61"/>
      <c r="AM225" s="61"/>
      <c r="AN225" s="61"/>
      <c r="AO225" s="61"/>
      <c r="AP225" s="61"/>
      <c r="AQ225" s="61"/>
      <c r="AR225" s="61"/>
      <c r="AS225" s="61"/>
      <c r="AT225" s="61"/>
      <c r="AU225" s="61"/>
      <c r="AV225" s="61"/>
      <c r="AW225" s="61"/>
      <c r="AX225" s="61"/>
      <c r="AY225" s="61"/>
    </row>
    <row r="226" spans="1:51" s="49" customFormat="1">
      <c r="A226" s="165"/>
      <c r="AH226" s="61"/>
      <c r="AI226" s="61"/>
      <c r="AJ226" s="61"/>
      <c r="AK226" s="61"/>
      <c r="AL226" s="61"/>
      <c r="AM226" s="61"/>
      <c r="AN226" s="61"/>
      <c r="AO226" s="61"/>
      <c r="AP226" s="61"/>
      <c r="AQ226" s="61"/>
      <c r="AR226" s="61"/>
      <c r="AS226" s="61"/>
      <c r="AT226" s="61"/>
      <c r="AU226" s="61"/>
      <c r="AV226" s="61"/>
      <c r="AW226" s="61"/>
      <c r="AX226" s="61"/>
      <c r="AY226" s="61"/>
    </row>
    <row r="227" spans="1:51" s="49" customFormat="1">
      <c r="A227" s="165"/>
      <c r="AH227" s="61"/>
      <c r="AI227" s="61"/>
      <c r="AJ227" s="61"/>
      <c r="AK227" s="61"/>
      <c r="AL227" s="61"/>
      <c r="AM227" s="61"/>
      <c r="AN227" s="61"/>
      <c r="AO227" s="61"/>
      <c r="AP227" s="61"/>
      <c r="AQ227" s="61"/>
      <c r="AR227" s="61"/>
      <c r="AS227" s="61"/>
      <c r="AT227" s="61"/>
      <c r="AU227" s="61"/>
      <c r="AV227" s="61"/>
      <c r="AW227" s="61"/>
      <c r="AX227" s="61"/>
      <c r="AY227" s="61"/>
    </row>
    <row r="228" spans="1:51" s="49" customFormat="1">
      <c r="A228" s="165"/>
      <c r="AH228" s="61"/>
      <c r="AI228" s="61"/>
      <c r="AJ228" s="61"/>
      <c r="AK228" s="61"/>
      <c r="AL228" s="61"/>
      <c r="AM228" s="61"/>
      <c r="AN228" s="61"/>
      <c r="AO228" s="61"/>
      <c r="AP228" s="61"/>
      <c r="AQ228" s="61"/>
      <c r="AR228" s="61"/>
      <c r="AS228" s="61"/>
      <c r="AT228" s="61"/>
      <c r="AU228" s="61"/>
      <c r="AV228" s="61"/>
      <c r="AW228" s="61"/>
      <c r="AX228" s="61"/>
      <c r="AY228" s="61"/>
    </row>
    <row r="229" spans="1:51" s="49" customFormat="1">
      <c r="A229" s="165"/>
      <c r="AH229" s="61"/>
      <c r="AI229" s="61"/>
      <c r="AJ229" s="61"/>
      <c r="AK229" s="61"/>
      <c r="AL229" s="61"/>
      <c r="AM229" s="61"/>
      <c r="AN229" s="61"/>
      <c r="AO229" s="61"/>
      <c r="AP229" s="61"/>
      <c r="AQ229" s="61"/>
      <c r="AR229" s="61"/>
      <c r="AS229" s="61"/>
      <c r="AT229" s="61"/>
      <c r="AU229" s="61"/>
      <c r="AV229" s="61"/>
      <c r="AW229" s="61"/>
      <c r="AX229" s="61"/>
      <c r="AY229" s="61"/>
    </row>
    <row r="230" spans="1:51" s="49" customFormat="1">
      <c r="A230" s="165"/>
      <c r="AH230" s="61"/>
      <c r="AI230" s="61"/>
      <c r="AJ230" s="61"/>
      <c r="AK230" s="61"/>
      <c r="AL230" s="61"/>
      <c r="AM230" s="61"/>
      <c r="AN230" s="61"/>
      <c r="AO230" s="61"/>
      <c r="AP230" s="61"/>
      <c r="AQ230" s="61"/>
      <c r="AR230" s="61"/>
      <c r="AS230" s="61"/>
      <c r="AT230" s="61"/>
      <c r="AU230" s="61"/>
      <c r="AV230" s="61"/>
      <c r="AW230" s="61"/>
      <c r="AX230" s="61"/>
      <c r="AY230" s="61"/>
    </row>
    <row r="231" spans="1:51" s="49" customFormat="1">
      <c r="A231" s="165"/>
      <c r="AH231" s="61"/>
      <c r="AI231" s="61"/>
      <c r="AJ231" s="61"/>
      <c r="AK231" s="61"/>
      <c r="AL231" s="61"/>
      <c r="AM231" s="61"/>
      <c r="AN231" s="61"/>
      <c r="AO231" s="61"/>
      <c r="AP231" s="61"/>
      <c r="AQ231" s="61"/>
      <c r="AR231" s="61"/>
      <c r="AS231" s="61"/>
      <c r="AT231" s="61"/>
      <c r="AU231" s="61"/>
      <c r="AV231" s="61"/>
      <c r="AW231" s="61"/>
      <c r="AX231" s="61"/>
      <c r="AY231" s="61"/>
    </row>
    <row r="232" spans="1:51" s="49" customFormat="1">
      <c r="A232" s="165"/>
      <c r="AH232" s="61"/>
      <c r="AI232" s="61"/>
      <c r="AJ232" s="61"/>
      <c r="AK232" s="61"/>
      <c r="AL232" s="61"/>
      <c r="AM232" s="61"/>
      <c r="AN232" s="61"/>
      <c r="AO232" s="61"/>
      <c r="AP232" s="61"/>
      <c r="AQ232" s="61"/>
      <c r="AR232" s="61"/>
      <c r="AS232" s="61"/>
      <c r="AT232" s="61"/>
      <c r="AU232" s="61"/>
      <c r="AV232" s="61"/>
      <c r="AW232" s="61"/>
      <c r="AX232" s="61"/>
      <c r="AY232" s="61"/>
    </row>
    <row r="233" spans="1:51" s="49" customFormat="1">
      <c r="A233" s="165"/>
      <c r="AH233" s="61"/>
      <c r="AI233" s="61"/>
      <c r="AJ233" s="61"/>
      <c r="AK233" s="61"/>
      <c r="AL233" s="61"/>
      <c r="AM233" s="61"/>
      <c r="AN233" s="61"/>
      <c r="AO233" s="61"/>
      <c r="AP233" s="61"/>
      <c r="AQ233" s="61"/>
      <c r="AR233" s="61"/>
      <c r="AS233" s="61"/>
      <c r="AT233" s="61"/>
      <c r="AU233" s="61"/>
      <c r="AV233" s="61"/>
      <c r="AW233" s="61"/>
      <c r="AX233" s="61"/>
      <c r="AY233" s="61"/>
    </row>
    <row r="234" spans="1:51" s="49" customFormat="1">
      <c r="A234" s="165"/>
      <c r="AH234" s="61"/>
      <c r="AI234" s="61"/>
      <c r="AJ234" s="61"/>
      <c r="AK234" s="61"/>
      <c r="AL234" s="61"/>
      <c r="AM234" s="61"/>
      <c r="AN234" s="61"/>
      <c r="AO234" s="61"/>
      <c r="AP234" s="61"/>
      <c r="AQ234" s="61"/>
      <c r="AR234" s="61"/>
      <c r="AS234" s="61"/>
      <c r="AT234" s="61"/>
      <c r="AU234" s="61"/>
      <c r="AV234" s="61"/>
      <c r="AW234" s="61"/>
      <c r="AX234" s="61"/>
      <c r="AY234" s="61"/>
    </row>
    <row r="235" spans="1:51" s="49" customFormat="1">
      <c r="A235" s="165"/>
      <c r="AH235" s="61"/>
      <c r="AI235" s="61"/>
      <c r="AJ235" s="61"/>
      <c r="AK235" s="61"/>
      <c r="AL235" s="61"/>
      <c r="AM235" s="61"/>
      <c r="AN235" s="61"/>
      <c r="AO235" s="61"/>
      <c r="AP235" s="61"/>
      <c r="AQ235" s="61"/>
      <c r="AR235" s="61"/>
      <c r="AS235" s="61"/>
      <c r="AT235" s="61"/>
      <c r="AU235" s="61"/>
      <c r="AV235" s="61"/>
      <c r="AW235" s="61"/>
      <c r="AX235" s="61"/>
      <c r="AY235" s="61"/>
    </row>
    <row r="236" spans="1:51" s="49" customFormat="1">
      <c r="A236" s="165"/>
      <c r="AH236" s="61"/>
      <c r="AI236" s="61"/>
      <c r="AJ236" s="61"/>
      <c r="AK236" s="61"/>
      <c r="AL236" s="61"/>
      <c r="AM236" s="61"/>
      <c r="AN236" s="61"/>
      <c r="AO236" s="61"/>
      <c r="AP236" s="61"/>
      <c r="AQ236" s="61"/>
      <c r="AR236" s="61"/>
      <c r="AS236" s="61"/>
      <c r="AT236" s="61"/>
      <c r="AU236" s="61"/>
      <c r="AV236" s="61"/>
      <c r="AW236" s="61"/>
      <c r="AX236" s="61"/>
      <c r="AY236" s="61"/>
    </row>
    <row r="237" spans="1:51" s="49" customFormat="1">
      <c r="A237" s="165"/>
      <c r="AH237" s="61"/>
      <c r="AI237" s="61"/>
      <c r="AJ237" s="61"/>
      <c r="AK237" s="61"/>
      <c r="AL237" s="61"/>
      <c r="AM237" s="61"/>
      <c r="AN237" s="61"/>
      <c r="AO237" s="61"/>
      <c r="AP237" s="61"/>
      <c r="AQ237" s="61"/>
      <c r="AR237" s="61"/>
      <c r="AS237" s="61"/>
      <c r="AT237" s="61"/>
      <c r="AU237" s="61"/>
      <c r="AV237" s="61"/>
      <c r="AW237" s="61"/>
      <c r="AX237" s="61"/>
      <c r="AY237" s="61"/>
    </row>
    <row r="238" spans="1:51" s="49" customFormat="1">
      <c r="A238" s="165"/>
      <c r="AH238" s="61"/>
      <c r="AI238" s="61"/>
      <c r="AJ238" s="61"/>
      <c r="AK238" s="61"/>
      <c r="AL238" s="61"/>
      <c r="AM238" s="61"/>
      <c r="AN238" s="61"/>
      <c r="AO238" s="61"/>
      <c r="AP238" s="61"/>
      <c r="AQ238" s="61"/>
      <c r="AR238" s="61"/>
      <c r="AS238" s="61"/>
      <c r="AT238" s="61"/>
      <c r="AU238" s="61"/>
      <c r="AV238" s="61"/>
      <c r="AW238" s="61"/>
      <c r="AX238" s="61"/>
      <c r="AY238" s="61"/>
    </row>
    <row r="239" spans="1:51" s="49" customFormat="1">
      <c r="A239" s="165"/>
      <c r="AH239" s="61"/>
      <c r="AI239" s="61"/>
      <c r="AJ239" s="61"/>
      <c r="AK239" s="61"/>
      <c r="AL239" s="61"/>
      <c r="AM239" s="61"/>
      <c r="AN239" s="61"/>
      <c r="AO239" s="61"/>
      <c r="AP239" s="61"/>
      <c r="AQ239" s="61"/>
      <c r="AR239" s="61"/>
      <c r="AS239" s="61"/>
      <c r="AT239" s="61"/>
      <c r="AU239" s="61"/>
      <c r="AV239" s="61"/>
      <c r="AW239" s="61"/>
      <c r="AX239" s="61"/>
      <c r="AY239" s="61"/>
    </row>
    <row r="240" spans="1:51" s="49" customFormat="1">
      <c r="A240" s="165"/>
      <c r="AH240" s="61"/>
      <c r="AI240" s="61"/>
      <c r="AJ240" s="61"/>
      <c r="AK240" s="61"/>
      <c r="AL240" s="61"/>
      <c r="AM240" s="61"/>
      <c r="AN240" s="61"/>
      <c r="AO240" s="61"/>
      <c r="AP240" s="61"/>
      <c r="AQ240" s="61"/>
      <c r="AR240" s="61"/>
      <c r="AS240" s="61"/>
      <c r="AT240" s="61"/>
      <c r="AU240" s="61"/>
      <c r="AV240" s="61"/>
      <c r="AW240" s="61"/>
      <c r="AX240" s="61"/>
      <c r="AY240" s="61"/>
    </row>
    <row r="241" spans="1:51" s="49" customFormat="1">
      <c r="A241" s="165"/>
      <c r="AH241" s="61"/>
      <c r="AI241" s="61"/>
      <c r="AJ241" s="61"/>
      <c r="AK241" s="61"/>
      <c r="AL241" s="61"/>
      <c r="AM241" s="61"/>
      <c r="AN241" s="61"/>
      <c r="AO241" s="61"/>
      <c r="AP241" s="61"/>
      <c r="AQ241" s="61"/>
      <c r="AR241" s="61"/>
      <c r="AS241" s="61"/>
      <c r="AT241" s="61"/>
      <c r="AU241" s="61"/>
      <c r="AV241" s="61"/>
      <c r="AW241" s="61"/>
      <c r="AX241" s="61"/>
      <c r="AY241" s="61"/>
    </row>
    <row r="242" spans="1:51" s="49" customFormat="1">
      <c r="A242" s="165"/>
      <c r="AH242" s="61"/>
      <c r="AI242" s="61"/>
      <c r="AJ242" s="61"/>
      <c r="AK242" s="61"/>
      <c r="AL242" s="61"/>
      <c r="AM242" s="61"/>
      <c r="AN242" s="61"/>
      <c r="AO242" s="61"/>
      <c r="AP242" s="61"/>
      <c r="AQ242" s="61"/>
      <c r="AR242" s="61"/>
      <c r="AS242" s="61"/>
      <c r="AT242" s="61"/>
      <c r="AU242" s="61"/>
      <c r="AV242" s="61"/>
      <c r="AW242" s="61"/>
      <c r="AX242" s="61"/>
      <c r="AY242" s="61"/>
    </row>
    <row r="243" spans="1:51" s="49" customFormat="1">
      <c r="A243" s="165"/>
      <c r="AH243" s="61"/>
      <c r="AI243" s="61"/>
      <c r="AJ243" s="61"/>
      <c r="AK243" s="61"/>
      <c r="AL243" s="61"/>
      <c r="AM243" s="61"/>
      <c r="AN243" s="61"/>
      <c r="AO243" s="61"/>
      <c r="AP243" s="61"/>
      <c r="AQ243" s="61"/>
      <c r="AR243" s="61"/>
      <c r="AS243" s="61"/>
      <c r="AT243" s="61"/>
      <c r="AU243" s="61"/>
      <c r="AV243" s="61"/>
      <c r="AW243" s="61"/>
      <c r="AX243" s="61"/>
      <c r="AY243" s="61"/>
    </row>
    <row r="244" spans="1:51" s="49" customFormat="1">
      <c r="A244" s="165"/>
      <c r="AH244" s="61"/>
      <c r="AI244" s="61"/>
      <c r="AJ244" s="61"/>
      <c r="AK244" s="61"/>
      <c r="AL244" s="61"/>
      <c r="AM244" s="61"/>
      <c r="AN244" s="61"/>
      <c r="AO244" s="61"/>
      <c r="AP244" s="61"/>
      <c r="AQ244" s="61"/>
      <c r="AR244" s="61"/>
      <c r="AS244" s="61"/>
      <c r="AT244" s="61"/>
      <c r="AU244" s="61"/>
      <c r="AV244" s="61"/>
      <c r="AW244" s="61"/>
      <c r="AX244" s="61"/>
      <c r="AY244" s="61"/>
    </row>
    <row r="245" spans="1:51" s="49" customFormat="1">
      <c r="A245" s="165"/>
      <c r="AH245" s="61"/>
      <c r="AI245" s="61"/>
      <c r="AJ245" s="61"/>
      <c r="AK245" s="61"/>
      <c r="AL245" s="61"/>
      <c r="AM245" s="61"/>
      <c r="AN245" s="61"/>
      <c r="AO245" s="61"/>
      <c r="AP245" s="61"/>
      <c r="AQ245" s="61"/>
      <c r="AR245" s="61"/>
      <c r="AS245" s="61"/>
      <c r="AT245" s="61"/>
      <c r="AU245" s="61"/>
      <c r="AV245" s="61"/>
      <c r="AW245" s="61"/>
      <c r="AX245" s="61"/>
      <c r="AY245" s="61"/>
    </row>
    <row r="246" spans="1:51" s="49" customFormat="1">
      <c r="A246" s="165"/>
      <c r="AH246" s="61"/>
      <c r="AI246" s="61"/>
      <c r="AJ246" s="61"/>
      <c r="AK246" s="61"/>
      <c r="AL246" s="61"/>
      <c r="AM246" s="61"/>
      <c r="AN246" s="61"/>
      <c r="AO246" s="61"/>
      <c r="AP246" s="61"/>
      <c r="AQ246" s="61"/>
      <c r="AR246" s="61"/>
      <c r="AS246" s="61"/>
      <c r="AT246" s="61"/>
      <c r="AU246" s="61"/>
      <c r="AV246" s="61"/>
      <c r="AW246" s="61"/>
      <c r="AX246" s="61"/>
      <c r="AY246" s="61"/>
    </row>
    <row r="247" spans="1:51" s="49" customFormat="1">
      <c r="A247" s="165"/>
      <c r="AH247" s="61"/>
      <c r="AI247" s="61"/>
      <c r="AJ247" s="61"/>
      <c r="AK247" s="61"/>
      <c r="AL247" s="61"/>
      <c r="AM247" s="61"/>
      <c r="AN247" s="61"/>
      <c r="AO247" s="61"/>
      <c r="AP247" s="61"/>
      <c r="AQ247" s="61"/>
      <c r="AR247" s="61"/>
      <c r="AS247" s="61"/>
      <c r="AT247" s="61"/>
      <c r="AU247" s="61"/>
      <c r="AV247" s="61"/>
      <c r="AW247" s="61"/>
      <c r="AX247" s="61"/>
      <c r="AY247" s="61"/>
    </row>
  </sheetData>
  <mergeCells count="102">
    <mergeCell ref="F8:AE8"/>
    <mergeCell ref="C15:H15"/>
    <mergeCell ref="J15:O15"/>
    <mergeCell ref="C18:E19"/>
    <mergeCell ref="F18:H18"/>
    <mergeCell ref="M18:AE19"/>
    <mergeCell ref="F19:H19"/>
    <mergeCell ref="C20:E20"/>
    <mergeCell ref="F20:AE20"/>
    <mergeCell ref="C21:E21"/>
    <mergeCell ref="F21:AE21"/>
    <mergeCell ref="C22:E22"/>
    <mergeCell ref="F22:G22"/>
    <mergeCell ref="H22:I22"/>
    <mergeCell ref="K22:L22"/>
    <mergeCell ref="N22:O22"/>
    <mergeCell ref="Q22:R22"/>
    <mergeCell ref="C24:E25"/>
    <mergeCell ref="F24:AE25"/>
    <mergeCell ref="C26:E27"/>
    <mergeCell ref="F26:AE27"/>
    <mergeCell ref="C32:E33"/>
    <mergeCell ref="F32:H32"/>
    <mergeCell ref="M32:AE33"/>
    <mergeCell ref="F33:H33"/>
    <mergeCell ref="S22:T22"/>
    <mergeCell ref="U22:V22"/>
    <mergeCell ref="X22:Y22"/>
    <mergeCell ref="AA22:AB22"/>
    <mergeCell ref="AD22:AE22"/>
    <mergeCell ref="C23:E23"/>
    <mergeCell ref="F28:AE28"/>
    <mergeCell ref="Z34:AB34"/>
    <mergeCell ref="AC34:AD34"/>
    <mergeCell ref="C35:AE35"/>
    <mergeCell ref="C36:E36"/>
    <mergeCell ref="F36:AE36"/>
    <mergeCell ref="C37:E37"/>
    <mergeCell ref="F37:AE37"/>
    <mergeCell ref="C34:E34"/>
    <mergeCell ref="G34:H34"/>
    <mergeCell ref="J34:L34"/>
    <mergeCell ref="M34:O34"/>
    <mergeCell ref="P34:R34"/>
    <mergeCell ref="S34:Y34"/>
    <mergeCell ref="S38:T38"/>
    <mergeCell ref="U38:V38"/>
    <mergeCell ref="X38:Y38"/>
    <mergeCell ref="AA38:AB38"/>
    <mergeCell ref="AD38:AE38"/>
    <mergeCell ref="C39:E39"/>
    <mergeCell ref="F39:O39"/>
    <mergeCell ref="C38:E38"/>
    <mergeCell ref="F38:G38"/>
    <mergeCell ref="H38:I38"/>
    <mergeCell ref="K38:L38"/>
    <mergeCell ref="N38:O38"/>
    <mergeCell ref="Q38:R38"/>
    <mergeCell ref="C42:E43"/>
    <mergeCell ref="F42:H42"/>
    <mergeCell ref="M42:AE43"/>
    <mergeCell ref="F43:H43"/>
    <mergeCell ref="C44:E44"/>
    <mergeCell ref="C53:E54"/>
    <mergeCell ref="F53:H53"/>
    <mergeCell ref="I53:R53"/>
    <mergeCell ref="S53:AE54"/>
    <mergeCell ref="F54:H54"/>
    <mergeCell ref="C58:E58"/>
    <mergeCell ref="F58:AE58"/>
    <mergeCell ref="I54:R54"/>
    <mergeCell ref="C55:E55"/>
    <mergeCell ref="F55:H55"/>
    <mergeCell ref="C56:E56"/>
    <mergeCell ref="G56:H56"/>
    <mergeCell ref="J56:L56"/>
    <mergeCell ref="M56:O56"/>
    <mergeCell ref="P56:R56"/>
    <mergeCell ref="X60:Y60"/>
    <mergeCell ref="AA60:AB60"/>
    <mergeCell ref="AD60:AE60"/>
    <mergeCell ref="C61:E61"/>
    <mergeCell ref="C67:G67"/>
    <mergeCell ref="C48:E49"/>
    <mergeCell ref="F48:H48"/>
    <mergeCell ref="M48:AE49"/>
    <mergeCell ref="F49:H49"/>
    <mergeCell ref="C50:E50"/>
    <mergeCell ref="C59:E59"/>
    <mergeCell ref="F59:AE59"/>
    <mergeCell ref="C60:E60"/>
    <mergeCell ref="F60:G60"/>
    <mergeCell ref="H60:I60"/>
    <mergeCell ref="K60:L60"/>
    <mergeCell ref="N60:O60"/>
    <mergeCell ref="Q60:R60"/>
    <mergeCell ref="S60:T60"/>
    <mergeCell ref="U60:V60"/>
    <mergeCell ref="S56:Y56"/>
    <mergeCell ref="Z56:AB56"/>
    <mergeCell ref="AC56:AD56"/>
    <mergeCell ref="C57:AE57"/>
  </mergeCells>
  <phoneticPr fontId="1"/>
  <conditionalFormatting sqref="C35">
    <cfRule type="expression" dxfId="43" priority="15">
      <formula>$F$33="〇"</formula>
    </cfRule>
  </conditionalFormatting>
  <conditionalFormatting sqref="C57">
    <cfRule type="expression" dxfId="42" priority="14">
      <formula>$F$54="〇"</formula>
    </cfRule>
  </conditionalFormatting>
  <conditionalFormatting sqref="F34:G34 I34:AE34 F36:AE37 H38:R38 U38:AE38 F39:AE39">
    <cfRule type="expression" dxfId="41" priority="18">
      <formula>$F$33="〇"</formula>
    </cfRule>
  </conditionalFormatting>
  <conditionalFormatting sqref="F38:G38">
    <cfRule type="expression" dxfId="40" priority="9">
      <formula>$F$33="〇"</formula>
    </cfRule>
  </conditionalFormatting>
  <conditionalFormatting sqref="F20:AE27 F28 F29:AE29">
    <cfRule type="expression" dxfId="39" priority="8">
      <formula>$F$19="〇"</formula>
    </cfRule>
  </conditionalFormatting>
  <conditionalFormatting sqref="F26:AE27 F28 F29:AE29">
    <cfRule type="expression" dxfId="38" priority="13">
      <formula>$F$17="〇"</formula>
    </cfRule>
  </conditionalFormatting>
  <conditionalFormatting sqref="F44:AE44">
    <cfRule type="expression" dxfId="37" priority="17">
      <formula>$F$43="〇"</formula>
    </cfRule>
  </conditionalFormatting>
  <conditionalFormatting sqref="F50:AE50">
    <cfRule type="expression" dxfId="36" priority="3">
      <formula>$F$49="〇"</formula>
    </cfRule>
  </conditionalFormatting>
  <conditionalFormatting sqref="F55:AE56 F58:AE61">
    <cfRule type="expression" dxfId="35" priority="16">
      <formula>$F$54="〇"</formula>
    </cfRule>
  </conditionalFormatting>
  <conditionalFormatting sqref="S38:T38">
    <cfRule type="expression" dxfId="34" priority="7">
      <formula>$F$33="〇"</formula>
    </cfRule>
  </conditionalFormatting>
  <dataValidations disablePrompts="1" count="5">
    <dataValidation type="list" allowBlank="1" showInputMessage="1" showErrorMessage="1" sqref="S22:T22 S38:T38 F60:G60 F34 F56 S60:T60" xr:uid="{00000000-0002-0000-0500-000000000000}">
      <formula1>"平成,令和"</formula1>
    </dataValidation>
    <dataValidation type="list" allowBlank="1" showInputMessage="1" showErrorMessage="1" promptTitle="元号選択" sqref="F22:G22 F38:G38" xr:uid="{00000000-0002-0000-0500-000001000000}">
      <formula1>"平成,令和"</formula1>
    </dataValidation>
    <dataValidation type="custom" allowBlank="1" showInputMessage="1" showErrorMessage="1" errorTitle="80点以上が対象" error="80点以上が対象です。_x000a_「総合評価方式に係る説明書」を確認してください。" sqref="AC34:AD34 AC56:AD56" xr:uid="{00000000-0002-0000-0500-000002000000}">
      <formula1>AC34&gt;79</formula1>
    </dataValidation>
    <dataValidation type="custom" allowBlank="1" showInputMessage="1" showErrorMessage="1" errorTitle="40歳未満が対象" error="評価項目⑦に記載する「80点以上の工事成績評定実績」の工事完成時の年齢が40歳未満の場合が対象です。" sqref="F55:H55" xr:uid="{00000000-0002-0000-0500-000003000000}">
      <formula1>F55&lt;40</formula1>
    </dataValidation>
    <dataValidation type="list" allowBlank="1" showInputMessage="1" showErrorMessage="1" sqref="F18:H19 F32:H33 F42:H43 F53:H54 F48:H49" xr:uid="{00000000-0002-0000-0500-000004000000}">
      <formula1>$AI$18:$AI$19</formula1>
    </dataValidation>
  </dataValidations>
  <printOptions horizontalCentered="1"/>
  <pageMargins left="0.59055118110236227" right="0.78740157480314965" top="0.28999999999999998" bottom="0.38" header="0.31496062992125984" footer="0.2"/>
  <pageSetup paperSize="9" scale="6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9F054C0F-6CD7-4166-B492-9D30DBAA08F0}">
            <xm:f>'（発注所属）'!$G$33=" "</xm:f>
            <x14:dxf>
              <fill>
                <patternFill>
                  <bgColor theme="1" tint="0.499984740745262"/>
                </patternFill>
              </fill>
            </x14:dxf>
          </x14:cfRule>
          <xm:sqref>B48:AF50</xm:sqref>
        </x14:conditionalFormatting>
        <x14:conditionalFormatting xmlns:xm="http://schemas.microsoft.com/office/excel/2006/main">
          <x14:cfRule type="expression" priority="6" id="{70DFC79E-2063-48F0-A9B5-9104117ABFAB}">
            <xm:f>'（発注所属）'!$G$30=""</xm:f>
            <x14:dxf>
              <fill>
                <patternFill>
                  <bgColor theme="1" tint="0.499984740745262"/>
                </patternFill>
              </fill>
            </x14:dxf>
          </x14:cfRule>
          <xm:sqref>B18:AG27 B28:F28 AF28:AG28 B29:AG29</xm:sqref>
        </x14:conditionalFormatting>
        <x14:conditionalFormatting xmlns:xm="http://schemas.microsoft.com/office/excel/2006/main">
          <x14:cfRule type="expression" priority="5" id="{12A293A4-328C-4713-B52A-4014D20BBB5B}">
            <xm:f>'（発注所属）'!$G$31=""</xm:f>
            <x14:dxf>
              <fill>
                <patternFill>
                  <bgColor theme="1" tint="0.499984740745262"/>
                </patternFill>
              </fill>
            </x14:dxf>
          </x14:cfRule>
          <xm:sqref>B32:AG39</xm:sqref>
        </x14:conditionalFormatting>
        <x14:conditionalFormatting xmlns:xm="http://schemas.microsoft.com/office/excel/2006/main">
          <x14:cfRule type="expression" priority="12" id="{BC0AEFD6-CA0F-4867-B539-026F02E602E0}">
            <xm:f>'（発注所属）'!$G$32=" "</xm:f>
            <x14:dxf>
              <fill>
                <patternFill>
                  <bgColor theme="0" tint="-0.499984740745262"/>
                </patternFill>
              </fill>
            </x14:dxf>
          </x14:cfRule>
          <xm:sqref>B42:AG44</xm:sqref>
        </x14:conditionalFormatting>
        <x14:conditionalFormatting xmlns:xm="http://schemas.microsoft.com/office/excel/2006/main">
          <x14:cfRule type="expression" priority="11" id="{D70A8C8C-3564-4734-9CB0-F358C54D3AA5}">
            <xm:f>'（発注所属）'!$G$34=" "</xm:f>
            <x14:dxf>
              <fill>
                <patternFill>
                  <bgColor theme="0" tint="-0.499984740745262"/>
                </patternFill>
              </fill>
            </x14:dxf>
          </x14:cfRule>
          <xm:sqref>B53:AG61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7:AY247"/>
  <sheetViews>
    <sheetView showGridLines="0" view="pageBreakPreview" zoomScale="55" zoomScaleNormal="85" zoomScaleSheetLayoutView="55" workbookViewId="0">
      <pane ySplit="6" topLeftCell="A7" activePane="bottomLeft" state="frozen"/>
      <selection activeCell="X60" sqref="X60:Y60"/>
      <selection pane="bottomLeft" activeCell="X60" sqref="X60:Y60"/>
    </sheetView>
  </sheetViews>
  <sheetFormatPr defaultColWidth="9" defaultRowHeight="18"/>
  <cols>
    <col min="1" max="1" width="9" style="165"/>
    <col min="2" max="2" width="2.19921875" customWidth="1"/>
    <col min="3" max="5" width="5.59765625" customWidth="1"/>
    <col min="6" max="31" width="3.69921875" customWidth="1"/>
    <col min="32" max="32" width="2.59765625" customWidth="1"/>
    <col min="33" max="33" width="6.59765625" customWidth="1"/>
    <col min="34" max="51" width="9" style="61"/>
  </cols>
  <sheetData>
    <row r="7" spans="3:31" ht="10.199999999999999" customHeight="1">
      <c r="AE7" s="45"/>
    </row>
    <row r="8" spans="3:31" ht="19.2">
      <c r="C8" s="105" t="s">
        <v>104</v>
      </c>
      <c r="D8" s="105"/>
      <c r="E8" s="105"/>
      <c r="F8" s="438" t="str">
        <f>+IF('技術資料表紙（入札参加者）'!E7=0,"商号又は名称：　　　　　     　　　　　　　","商号又は名称："&amp;'技術資料表紙（入札参加者）'!E7)</f>
        <v>商号又は名称：　　　　　     　　　　　　　</v>
      </c>
      <c r="G8" s="438"/>
      <c r="H8" s="438"/>
      <c r="I8" s="438"/>
      <c r="J8" s="438"/>
      <c r="K8" s="438"/>
      <c r="L8" s="438"/>
      <c r="M8" s="438"/>
      <c r="N8" s="438"/>
      <c r="O8" s="438"/>
      <c r="P8" s="438"/>
      <c r="Q8" s="438"/>
      <c r="R8" s="438"/>
      <c r="S8" s="438"/>
      <c r="T8" s="438"/>
      <c r="U8" s="438"/>
      <c r="V8" s="438"/>
      <c r="W8" s="438"/>
      <c r="X8" s="438"/>
      <c r="Y8" s="438"/>
      <c r="Z8" s="438"/>
      <c r="AA8" s="438"/>
      <c r="AB8" s="438"/>
      <c r="AC8" s="438"/>
      <c r="AD8" s="438"/>
      <c r="AE8" s="438"/>
    </row>
    <row r="9" spans="3:31">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row>
    <row r="10" spans="3:31" ht="31.8">
      <c r="C10" s="139" t="s">
        <v>155</v>
      </c>
      <c r="D10" s="48"/>
      <c r="E10" s="48"/>
      <c r="F10" s="48"/>
      <c r="G10" s="48"/>
      <c r="H10" s="25"/>
      <c r="I10" s="25"/>
      <c r="J10" s="25"/>
      <c r="K10" s="25"/>
      <c r="L10" s="25"/>
      <c r="M10" s="25"/>
      <c r="N10" s="25"/>
      <c r="O10" s="25"/>
      <c r="P10" s="25"/>
      <c r="Q10" s="25"/>
      <c r="R10" s="25"/>
      <c r="S10" s="25"/>
      <c r="T10" s="25"/>
      <c r="U10" s="25"/>
      <c r="V10" s="25"/>
      <c r="W10" s="25"/>
      <c r="X10" s="25"/>
      <c r="Y10" s="25"/>
      <c r="Z10" s="25"/>
      <c r="AA10" s="25"/>
      <c r="AB10" s="25"/>
      <c r="AC10" s="25"/>
      <c r="AD10" s="25"/>
      <c r="AE10" s="25"/>
    </row>
    <row r="11" spans="3:31" ht="20.100000000000001" customHeight="1">
      <c r="C11" s="139"/>
      <c r="D11" s="48"/>
      <c r="E11" s="48"/>
      <c r="F11" s="48"/>
      <c r="G11" s="48"/>
      <c r="H11" s="25"/>
      <c r="I11" s="25"/>
      <c r="J11" s="25"/>
      <c r="K11" s="25"/>
      <c r="L11" s="25"/>
      <c r="M11" s="25"/>
      <c r="N11" s="25"/>
      <c r="O11" s="25"/>
      <c r="P11" s="25"/>
      <c r="Q11" s="25"/>
      <c r="R11" s="25"/>
      <c r="S11" s="25"/>
      <c r="T11" s="25"/>
      <c r="U11" s="25"/>
      <c r="V11" s="25"/>
      <c r="W11" s="25"/>
      <c r="X11" s="25"/>
      <c r="Y11" s="25"/>
      <c r="Z11" s="25"/>
      <c r="AA11" s="25"/>
      <c r="AB11" s="25"/>
      <c r="AC11" s="25"/>
      <c r="AD11" s="25"/>
      <c r="AE11" s="25"/>
    </row>
    <row r="12" spans="3:31" ht="16.2" customHeight="1">
      <c r="C12" s="141" t="s">
        <v>165</v>
      </c>
      <c r="D12" s="140"/>
      <c r="E12" s="63"/>
      <c r="F12" s="63"/>
      <c r="G12" s="63"/>
      <c r="H12" s="80"/>
      <c r="I12" s="80"/>
      <c r="J12" s="80"/>
      <c r="K12" s="80"/>
      <c r="L12" s="80"/>
      <c r="M12" s="80"/>
      <c r="N12" s="80"/>
      <c r="O12" s="80"/>
      <c r="P12" s="80"/>
      <c r="Q12" s="80"/>
      <c r="R12" s="80"/>
      <c r="S12" s="80"/>
      <c r="T12" s="80"/>
      <c r="U12" s="80"/>
      <c r="V12" s="80"/>
      <c r="W12" s="80"/>
      <c r="X12" s="80"/>
      <c r="Y12" s="80"/>
      <c r="Z12" s="80"/>
      <c r="AA12" s="80"/>
      <c r="AB12" s="80"/>
      <c r="AC12" s="80"/>
      <c r="AD12" s="80"/>
      <c r="AE12" s="80"/>
    </row>
    <row r="13" spans="3:31" ht="16.2" customHeight="1">
      <c r="C13" s="141" t="s">
        <v>157</v>
      </c>
      <c r="D13" s="140"/>
      <c r="E13" s="63"/>
      <c r="F13" s="63"/>
      <c r="G13" s="63"/>
      <c r="H13" s="80"/>
      <c r="I13" s="80"/>
      <c r="J13" s="80"/>
      <c r="K13" s="80"/>
      <c r="L13" s="80"/>
      <c r="M13" s="80"/>
      <c r="N13" s="80"/>
      <c r="O13" s="80"/>
      <c r="P13" s="80"/>
      <c r="Q13" s="80"/>
      <c r="R13" s="80"/>
      <c r="S13" s="80"/>
      <c r="T13" s="80"/>
      <c r="U13" s="80"/>
      <c r="V13" s="80"/>
      <c r="W13" s="80"/>
      <c r="X13" s="80"/>
      <c r="Y13" s="80"/>
      <c r="Z13" s="80"/>
      <c r="AA13" s="80"/>
      <c r="AB13" s="80"/>
      <c r="AC13" s="80"/>
      <c r="AD13" s="80"/>
      <c r="AE13" s="80"/>
    </row>
    <row r="14" spans="3:31" ht="16.2" customHeight="1" thickBot="1">
      <c r="C14" s="141"/>
      <c r="D14" s="141"/>
      <c r="E14" s="48"/>
      <c r="F14" s="48"/>
      <c r="G14" s="48"/>
      <c r="H14" s="25"/>
      <c r="I14" s="25"/>
      <c r="J14" s="25"/>
      <c r="K14" s="25"/>
      <c r="L14" s="25"/>
      <c r="M14" s="25"/>
      <c r="N14" s="25"/>
      <c r="O14" s="25"/>
      <c r="P14" s="25"/>
      <c r="Q14" s="25"/>
      <c r="R14" s="25"/>
      <c r="S14" s="25"/>
      <c r="T14" s="25"/>
      <c r="U14" s="25"/>
      <c r="V14" s="126"/>
      <c r="W14" s="80"/>
      <c r="X14" s="25"/>
      <c r="Y14" s="25"/>
      <c r="Z14" s="25"/>
      <c r="AA14" s="25"/>
      <c r="AB14" s="25"/>
      <c r="AC14" s="25"/>
      <c r="AD14" s="25"/>
      <c r="AE14" s="25"/>
    </row>
    <row r="15" spans="3:31" ht="45" customHeight="1" thickBot="1">
      <c r="C15" s="647" t="s">
        <v>109</v>
      </c>
      <c r="D15" s="532"/>
      <c r="E15" s="532"/>
      <c r="F15" s="532"/>
      <c r="G15" s="532"/>
      <c r="H15" s="538"/>
      <c r="I15" s="125">
        <v>2</v>
      </c>
      <c r="J15" s="648"/>
      <c r="K15" s="531"/>
      <c r="L15" s="531"/>
      <c r="M15" s="531"/>
      <c r="N15" s="531"/>
      <c r="O15" s="649"/>
      <c r="P15" s="103"/>
      <c r="Q15" s="159"/>
      <c r="V15" s="160"/>
      <c r="W15" s="10"/>
      <c r="X15" s="10"/>
      <c r="Y15" s="62"/>
      <c r="Z15" s="9"/>
      <c r="AA15" s="25"/>
      <c r="AB15" s="25"/>
      <c r="AC15" s="25"/>
      <c r="AD15" s="25"/>
      <c r="AE15" s="25"/>
    </row>
    <row r="16" spans="3:31" ht="15" customHeight="1">
      <c r="C16" s="48"/>
      <c r="D16" s="48"/>
      <c r="E16" s="48"/>
      <c r="F16" s="48"/>
      <c r="G16" s="48"/>
      <c r="H16" s="25"/>
      <c r="I16" s="25"/>
      <c r="J16" s="25"/>
      <c r="K16" s="25"/>
      <c r="L16" s="25"/>
      <c r="M16" s="25"/>
      <c r="N16" s="25"/>
      <c r="O16" s="25"/>
      <c r="P16" s="25"/>
      <c r="Q16" s="25"/>
      <c r="R16" s="25"/>
      <c r="S16" s="25"/>
      <c r="T16" s="25"/>
      <c r="U16" s="25"/>
      <c r="V16" s="25"/>
      <c r="W16" s="25"/>
      <c r="X16" s="25"/>
      <c r="Y16" s="25"/>
      <c r="Z16" s="25"/>
      <c r="AA16" s="25"/>
      <c r="AB16" s="25"/>
      <c r="AC16" s="25"/>
      <c r="AD16" s="25"/>
      <c r="AE16" s="25"/>
    </row>
    <row r="17" spans="1:51" s="128" customFormat="1" ht="25.2" customHeight="1" thickBot="1">
      <c r="A17" s="165"/>
      <c r="C17" s="183" t="s">
        <v>173</v>
      </c>
      <c r="D17" s="130"/>
      <c r="E17" s="130"/>
      <c r="F17" s="130"/>
      <c r="G17" s="130"/>
      <c r="AH17" s="131"/>
      <c r="AI17" s="131"/>
      <c r="AJ17" s="131"/>
      <c r="AK17" s="131"/>
      <c r="AL17" s="131"/>
      <c r="AM17" s="131"/>
      <c r="AN17" s="131"/>
      <c r="AO17" s="131"/>
      <c r="AP17" s="131"/>
      <c r="AQ17" s="131"/>
      <c r="AR17" s="131"/>
      <c r="AS17" s="131"/>
      <c r="AT17" s="131"/>
      <c r="AU17" s="131"/>
      <c r="AV17" s="131"/>
      <c r="AW17" s="131"/>
      <c r="AX17" s="131"/>
      <c r="AY17" s="131"/>
    </row>
    <row r="18" spans="1:51" ht="25.2" customHeight="1">
      <c r="C18" s="439" t="s">
        <v>58</v>
      </c>
      <c r="D18" s="440"/>
      <c r="E18" s="441"/>
      <c r="F18" s="445"/>
      <c r="G18" s="446"/>
      <c r="H18" s="446"/>
      <c r="I18" s="65" t="s">
        <v>18</v>
      </c>
      <c r="J18" s="66"/>
      <c r="K18" s="66"/>
      <c r="L18" s="67"/>
      <c r="M18" s="447" t="str">
        <f>IF(COUNTBLANK(F18:H19)=6,"　←　該当する方に○",IF(COUNTBLANK(F18:H19)=4,"　←　どちらか一方に○",""))</f>
        <v>　←　該当する方に○</v>
      </c>
      <c r="N18" s="448"/>
      <c r="O18" s="448"/>
      <c r="P18" s="448"/>
      <c r="Q18" s="448"/>
      <c r="R18" s="448"/>
      <c r="S18" s="448"/>
      <c r="T18" s="448"/>
      <c r="U18" s="448"/>
      <c r="V18" s="448"/>
      <c r="W18" s="448"/>
      <c r="X18" s="448"/>
      <c r="Y18" s="448"/>
      <c r="Z18" s="448"/>
      <c r="AA18" s="448"/>
      <c r="AB18" s="448"/>
      <c r="AC18" s="448"/>
      <c r="AD18" s="448"/>
      <c r="AE18" s="448"/>
      <c r="AI18" s="61" t="s">
        <v>16</v>
      </c>
    </row>
    <row r="19" spans="1:51" ht="25.2" customHeight="1" thickBot="1">
      <c r="C19" s="442"/>
      <c r="D19" s="443"/>
      <c r="E19" s="444"/>
      <c r="F19" s="450"/>
      <c r="G19" s="451"/>
      <c r="H19" s="451"/>
      <c r="I19" s="68" t="s">
        <v>19</v>
      </c>
      <c r="J19" s="69"/>
      <c r="K19" s="69"/>
      <c r="L19" s="70"/>
      <c r="M19" s="449"/>
      <c r="N19" s="449"/>
      <c r="O19" s="449"/>
      <c r="P19" s="449"/>
      <c r="Q19" s="449"/>
      <c r="R19" s="449"/>
      <c r="S19" s="449"/>
      <c r="T19" s="449"/>
      <c r="U19" s="449"/>
      <c r="V19" s="449"/>
      <c r="W19" s="449"/>
      <c r="X19" s="449"/>
      <c r="Y19" s="449"/>
      <c r="Z19" s="449"/>
      <c r="AA19" s="449"/>
      <c r="AB19" s="449"/>
      <c r="AC19" s="449"/>
      <c r="AD19" s="449"/>
      <c r="AE19" s="449"/>
    </row>
    <row r="20" spans="1:51" ht="25.2" customHeight="1">
      <c r="C20" s="432" t="s">
        <v>105</v>
      </c>
      <c r="D20" s="433"/>
      <c r="E20" s="434"/>
      <c r="F20" s="435"/>
      <c r="G20" s="436"/>
      <c r="H20" s="436"/>
      <c r="I20" s="436"/>
      <c r="J20" s="436"/>
      <c r="K20" s="436"/>
      <c r="L20" s="436"/>
      <c r="M20" s="436"/>
      <c r="N20" s="436"/>
      <c r="O20" s="436"/>
      <c r="P20" s="436"/>
      <c r="Q20" s="436"/>
      <c r="R20" s="436"/>
      <c r="S20" s="436"/>
      <c r="T20" s="436"/>
      <c r="U20" s="436"/>
      <c r="V20" s="436"/>
      <c r="W20" s="436"/>
      <c r="X20" s="436"/>
      <c r="Y20" s="436"/>
      <c r="Z20" s="436"/>
      <c r="AA20" s="436"/>
      <c r="AB20" s="436"/>
      <c r="AC20" s="436"/>
      <c r="AD20" s="436"/>
      <c r="AE20" s="437"/>
    </row>
    <row r="21" spans="1:51" ht="25.2" customHeight="1">
      <c r="C21" s="452" t="s">
        <v>100</v>
      </c>
      <c r="D21" s="453"/>
      <c r="E21" s="454"/>
      <c r="F21" s="455"/>
      <c r="G21" s="456"/>
      <c r="H21" s="456"/>
      <c r="I21" s="456"/>
      <c r="J21" s="456"/>
      <c r="K21" s="456"/>
      <c r="L21" s="456"/>
      <c r="M21" s="456"/>
      <c r="N21" s="456"/>
      <c r="O21" s="456"/>
      <c r="P21" s="456"/>
      <c r="Q21" s="456"/>
      <c r="R21" s="456"/>
      <c r="S21" s="456"/>
      <c r="T21" s="456"/>
      <c r="U21" s="456"/>
      <c r="V21" s="456"/>
      <c r="W21" s="456"/>
      <c r="X21" s="456"/>
      <c r="Y21" s="456"/>
      <c r="Z21" s="456"/>
      <c r="AA21" s="456"/>
      <c r="AB21" s="456"/>
      <c r="AC21" s="456"/>
      <c r="AD21" s="456"/>
      <c r="AE21" s="457"/>
    </row>
    <row r="22" spans="1:51" ht="25.2" customHeight="1">
      <c r="C22" s="452" t="s">
        <v>60</v>
      </c>
      <c r="D22" s="458"/>
      <c r="E22" s="459"/>
      <c r="F22" s="460" t="s">
        <v>187</v>
      </c>
      <c r="G22" s="461"/>
      <c r="H22" s="462"/>
      <c r="I22" s="463"/>
      <c r="J22" s="98" t="s">
        <v>88</v>
      </c>
      <c r="K22" s="462"/>
      <c r="L22" s="463"/>
      <c r="M22" s="98" t="s">
        <v>89</v>
      </c>
      <c r="N22" s="462"/>
      <c r="O22" s="463"/>
      <c r="P22" s="98" t="s">
        <v>90</v>
      </c>
      <c r="Q22" s="464" t="s">
        <v>102</v>
      </c>
      <c r="R22" s="465"/>
      <c r="S22" s="466" t="s">
        <v>187</v>
      </c>
      <c r="T22" s="467"/>
      <c r="U22" s="468"/>
      <c r="V22" s="469"/>
      <c r="W22" s="226" t="s">
        <v>88</v>
      </c>
      <c r="X22" s="468"/>
      <c r="Y22" s="469"/>
      <c r="Z22" s="226" t="s">
        <v>89</v>
      </c>
      <c r="AA22" s="468"/>
      <c r="AB22" s="469"/>
      <c r="AC22" s="226" t="s">
        <v>90</v>
      </c>
      <c r="AD22" s="470" t="s">
        <v>103</v>
      </c>
      <c r="AE22" s="471"/>
    </row>
    <row r="23" spans="1:51" ht="25.2" customHeight="1">
      <c r="C23" s="452" t="s">
        <v>63</v>
      </c>
      <c r="D23" s="453"/>
      <c r="E23" s="454"/>
      <c r="F23" s="81"/>
      <c r="G23" s="82"/>
      <c r="H23" s="82"/>
      <c r="I23" s="82"/>
      <c r="J23" s="82"/>
      <c r="K23" s="82"/>
      <c r="L23" s="82"/>
      <c r="M23" s="82"/>
      <c r="N23" s="82"/>
      <c r="O23" s="82"/>
      <c r="P23" s="73" t="str">
        <f>IF(COUNTBLANK(F23:O23)&gt;0,"　←　10桁の番号を入力","")</f>
        <v>　←　10桁の番号を入力</v>
      </c>
      <c r="Q23" s="71"/>
      <c r="R23" s="71"/>
      <c r="S23" s="71"/>
      <c r="T23" s="71"/>
      <c r="U23" s="71"/>
      <c r="V23" s="71"/>
      <c r="W23" s="71"/>
      <c r="X23" s="71"/>
      <c r="Y23" s="71"/>
      <c r="Z23" s="71"/>
      <c r="AA23" s="71"/>
      <c r="AB23" s="71"/>
      <c r="AC23" s="71"/>
      <c r="AD23" s="71"/>
      <c r="AE23" s="72"/>
    </row>
    <row r="24" spans="1:51" ht="25.2" customHeight="1">
      <c r="C24" s="452" t="s">
        <v>216</v>
      </c>
      <c r="D24" s="453"/>
      <c r="E24" s="454"/>
      <c r="F24" s="478"/>
      <c r="G24" s="479"/>
      <c r="H24" s="479"/>
      <c r="I24" s="479"/>
      <c r="J24" s="479"/>
      <c r="K24" s="479"/>
      <c r="L24" s="479"/>
      <c r="M24" s="479"/>
      <c r="N24" s="479"/>
      <c r="O24" s="479"/>
      <c r="P24" s="480"/>
      <c r="Q24" s="480"/>
      <c r="R24" s="480"/>
      <c r="S24" s="480"/>
      <c r="T24" s="480"/>
      <c r="U24" s="480"/>
      <c r="V24" s="480"/>
      <c r="W24" s="480"/>
      <c r="X24" s="480"/>
      <c r="Y24" s="480"/>
      <c r="Z24" s="480"/>
      <c r="AA24" s="480"/>
      <c r="AB24" s="480"/>
      <c r="AC24" s="480"/>
      <c r="AD24" s="480"/>
      <c r="AE24" s="481"/>
    </row>
    <row r="25" spans="1:51" ht="25.2" customHeight="1" thickBot="1">
      <c r="C25" s="475"/>
      <c r="D25" s="476"/>
      <c r="E25" s="477"/>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82"/>
    </row>
    <row r="26" spans="1:51" ht="25.2" customHeight="1">
      <c r="C26" s="495" t="s">
        <v>111</v>
      </c>
      <c r="D26" s="495"/>
      <c r="E26" s="495"/>
      <c r="F26" s="485" t="s">
        <v>159</v>
      </c>
      <c r="G26" s="486"/>
      <c r="H26" s="486"/>
      <c r="I26" s="486"/>
      <c r="J26" s="486"/>
      <c r="K26" s="486"/>
      <c r="L26" s="486"/>
      <c r="M26" s="486"/>
      <c r="N26" s="486"/>
      <c r="O26" s="486"/>
      <c r="P26" s="486"/>
      <c r="Q26" s="486"/>
      <c r="R26" s="486"/>
      <c r="S26" s="486"/>
      <c r="T26" s="486"/>
      <c r="U26" s="486"/>
      <c r="V26" s="486"/>
      <c r="W26" s="486"/>
      <c r="X26" s="486"/>
      <c r="Y26" s="486"/>
      <c r="Z26" s="486"/>
      <c r="AA26" s="486"/>
      <c r="AB26" s="486"/>
      <c r="AC26" s="486"/>
      <c r="AD26" s="486"/>
      <c r="AE26" s="486"/>
    </row>
    <row r="27" spans="1:51" ht="25.2" customHeight="1">
      <c r="C27" s="642"/>
      <c r="D27" s="642"/>
      <c r="E27" s="642"/>
      <c r="F27" s="487"/>
      <c r="G27" s="487"/>
      <c r="H27" s="487"/>
      <c r="I27" s="487"/>
      <c r="J27" s="487"/>
      <c r="K27" s="487"/>
      <c r="L27" s="487"/>
      <c r="M27" s="487"/>
      <c r="N27" s="487"/>
      <c r="O27" s="487"/>
      <c r="P27" s="487"/>
      <c r="Q27" s="487"/>
      <c r="R27" s="487"/>
      <c r="S27" s="487"/>
      <c r="T27" s="487"/>
      <c r="U27" s="487"/>
      <c r="V27" s="487"/>
      <c r="W27" s="487"/>
      <c r="X27" s="487"/>
      <c r="Y27" s="487"/>
      <c r="Z27" s="487"/>
      <c r="AA27" s="487"/>
      <c r="AB27" s="487"/>
      <c r="AC27" s="487"/>
      <c r="AD27" s="487"/>
      <c r="AE27" s="487"/>
    </row>
    <row r="28" spans="1:51" ht="38.4" customHeight="1">
      <c r="C28" s="227"/>
      <c r="D28" s="227"/>
      <c r="E28" s="227"/>
      <c r="F28" s="646" t="s">
        <v>262</v>
      </c>
      <c r="G28" s="646"/>
      <c r="H28" s="646"/>
      <c r="I28" s="646"/>
      <c r="J28" s="646"/>
      <c r="K28" s="646"/>
      <c r="L28" s="646"/>
      <c r="M28" s="646"/>
      <c r="N28" s="646"/>
      <c r="O28" s="646"/>
      <c r="P28" s="646"/>
      <c r="Q28" s="646"/>
      <c r="R28" s="646"/>
      <c r="S28" s="646"/>
      <c r="T28" s="646"/>
      <c r="U28" s="646"/>
      <c r="V28" s="646"/>
      <c r="W28" s="646"/>
      <c r="X28" s="646"/>
      <c r="Y28" s="646"/>
      <c r="Z28" s="646"/>
      <c r="AA28" s="646"/>
      <c r="AB28" s="646"/>
      <c r="AC28" s="646"/>
      <c r="AD28" s="646"/>
      <c r="AE28" s="646"/>
    </row>
    <row r="29" spans="1:51" ht="25.2" customHeight="1">
      <c r="C29" s="291"/>
      <c r="D29" s="291"/>
      <c r="E29" s="291"/>
      <c r="F29" s="292" t="s">
        <v>232</v>
      </c>
      <c r="G29" s="291"/>
      <c r="H29" s="291"/>
      <c r="I29" s="291"/>
      <c r="J29" s="291"/>
      <c r="K29" s="291"/>
      <c r="L29" s="291"/>
      <c r="M29" s="291"/>
      <c r="N29" s="291"/>
      <c r="O29" s="291"/>
      <c r="P29" s="291"/>
      <c r="Q29" s="291"/>
      <c r="R29" s="291"/>
      <c r="S29" s="291"/>
      <c r="T29" s="291"/>
      <c r="U29" s="291"/>
      <c r="V29" s="291"/>
      <c r="W29" s="291"/>
      <c r="X29" s="291"/>
      <c r="Y29" s="291"/>
      <c r="Z29" s="291"/>
      <c r="AA29" s="291"/>
      <c r="AB29" s="291"/>
      <c r="AC29" s="291"/>
      <c r="AD29" s="291"/>
      <c r="AE29" s="291"/>
    </row>
    <row r="30" spans="1:51" ht="15" customHeight="1">
      <c r="C30" s="227"/>
      <c r="D30" s="227"/>
      <c r="E30" s="227"/>
      <c r="F30" s="255"/>
      <c r="G30" s="255"/>
      <c r="H30" s="255"/>
      <c r="I30" s="255"/>
      <c r="J30" s="255"/>
      <c r="K30" s="255"/>
      <c r="L30" s="255"/>
      <c r="M30" s="255"/>
      <c r="N30" s="255"/>
      <c r="O30" s="255"/>
      <c r="P30" s="255"/>
      <c r="Q30" s="255"/>
      <c r="R30" s="255"/>
      <c r="S30" s="255"/>
      <c r="T30" s="255"/>
      <c r="U30" s="255"/>
      <c r="V30" s="255"/>
      <c r="W30" s="255"/>
      <c r="X30" s="255"/>
      <c r="Y30" s="255"/>
      <c r="Z30" s="255"/>
      <c r="AA30" s="255"/>
      <c r="AB30" s="255"/>
      <c r="AC30" s="255"/>
      <c r="AD30" s="255"/>
      <c r="AE30" s="255"/>
    </row>
    <row r="31" spans="1:51" s="128" customFormat="1" ht="25.2" customHeight="1" thickBot="1">
      <c r="A31" s="165"/>
      <c r="C31" s="183" t="s">
        <v>174</v>
      </c>
      <c r="D31" s="132"/>
      <c r="E31" s="133"/>
      <c r="F31" s="134"/>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H31" s="131"/>
      <c r="AI31" s="131"/>
      <c r="AJ31" s="131"/>
      <c r="AK31" s="131"/>
      <c r="AL31" s="131"/>
      <c r="AM31" s="131"/>
      <c r="AN31" s="131"/>
      <c r="AO31" s="131"/>
      <c r="AP31" s="131"/>
      <c r="AQ31" s="131"/>
      <c r="AR31" s="131"/>
      <c r="AS31" s="131"/>
      <c r="AT31" s="131"/>
      <c r="AU31" s="131"/>
      <c r="AV31" s="131"/>
      <c r="AW31" s="131"/>
      <c r="AX31" s="131"/>
      <c r="AY31" s="131"/>
    </row>
    <row r="32" spans="1:51" ht="25.2" customHeight="1">
      <c r="C32" s="494" t="s">
        <v>58</v>
      </c>
      <c r="D32" s="495"/>
      <c r="E32" s="496"/>
      <c r="F32" s="445"/>
      <c r="G32" s="446"/>
      <c r="H32" s="446"/>
      <c r="I32" s="65" t="s">
        <v>18</v>
      </c>
      <c r="J32" s="66"/>
      <c r="K32" s="66"/>
      <c r="L32" s="67"/>
      <c r="M32" s="447" t="str">
        <f>IF(COUNTBLANK(F32:H33)=6,"　←　該当する方に○",IF(COUNTBLANK(F32:H33)=4,"　←　どちらか一方に○",""))</f>
        <v>　←　該当する方に○</v>
      </c>
      <c r="N32" s="448"/>
      <c r="O32" s="448"/>
      <c r="P32" s="448"/>
      <c r="Q32" s="448"/>
      <c r="R32" s="448"/>
      <c r="S32" s="448"/>
      <c r="T32" s="448"/>
      <c r="U32" s="448"/>
      <c r="V32" s="448"/>
      <c r="W32" s="448"/>
      <c r="X32" s="448"/>
      <c r="Y32" s="448"/>
      <c r="Z32" s="448"/>
      <c r="AA32" s="448"/>
      <c r="AB32" s="448"/>
      <c r="AC32" s="448"/>
      <c r="AD32" s="448"/>
      <c r="AE32" s="448"/>
    </row>
    <row r="33" spans="1:51" ht="25.2" customHeight="1" thickBot="1">
      <c r="C33" s="643"/>
      <c r="D33" s="644"/>
      <c r="E33" s="645"/>
      <c r="F33" s="450"/>
      <c r="G33" s="451"/>
      <c r="H33" s="451"/>
      <c r="I33" s="68" t="s">
        <v>19</v>
      </c>
      <c r="J33" s="69"/>
      <c r="K33" s="69"/>
      <c r="L33" s="70"/>
      <c r="M33" s="449"/>
      <c r="N33" s="449"/>
      <c r="O33" s="449"/>
      <c r="P33" s="449"/>
      <c r="Q33" s="449"/>
      <c r="R33" s="449"/>
      <c r="S33" s="449"/>
      <c r="T33" s="449"/>
      <c r="U33" s="449"/>
      <c r="V33" s="449"/>
      <c r="W33" s="449"/>
      <c r="X33" s="449"/>
      <c r="Y33" s="449"/>
      <c r="Z33" s="449"/>
      <c r="AA33" s="449"/>
      <c r="AB33" s="449"/>
      <c r="AC33" s="449"/>
      <c r="AD33" s="449"/>
      <c r="AE33" s="449"/>
    </row>
    <row r="34" spans="1:51" ht="25.2" customHeight="1" thickBot="1">
      <c r="C34" s="510" t="s">
        <v>64</v>
      </c>
      <c r="D34" s="511"/>
      <c r="E34" s="512"/>
      <c r="F34" s="189" t="s">
        <v>187</v>
      </c>
      <c r="G34" s="628"/>
      <c r="H34" s="532"/>
      <c r="I34" s="256" t="s">
        <v>112</v>
      </c>
      <c r="J34" s="510" t="s">
        <v>32</v>
      </c>
      <c r="K34" s="620"/>
      <c r="L34" s="629"/>
      <c r="M34" s="630"/>
      <c r="N34" s="534"/>
      <c r="O34" s="536"/>
      <c r="P34" s="510" t="s">
        <v>100</v>
      </c>
      <c r="Q34" s="535"/>
      <c r="R34" s="631"/>
      <c r="S34" s="616"/>
      <c r="T34" s="617"/>
      <c r="U34" s="617"/>
      <c r="V34" s="617"/>
      <c r="W34" s="617"/>
      <c r="X34" s="617"/>
      <c r="Y34" s="618"/>
      <c r="Z34" s="510" t="s">
        <v>25</v>
      </c>
      <c r="AA34" s="511"/>
      <c r="AB34" s="512"/>
      <c r="AC34" s="619"/>
      <c r="AD34" s="620"/>
      <c r="AE34" s="100" t="s">
        <v>26</v>
      </c>
    </row>
    <row r="35" spans="1:51" ht="20.100000000000001" customHeight="1" thickBot="1">
      <c r="C35" s="621" t="s">
        <v>115</v>
      </c>
      <c r="D35" s="641"/>
      <c r="E35" s="641"/>
      <c r="F35" s="641"/>
      <c r="G35" s="641"/>
      <c r="H35" s="641"/>
      <c r="I35" s="641"/>
      <c r="J35" s="641"/>
      <c r="K35" s="641"/>
      <c r="L35" s="641"/>
      <c r="M35" s="641"/>
      <c r="N35" s="641"/>
      <c r="O35" s="641"/>
      <c r="P35" s="641"/>
      <c r="Q35" s="641"/>
      <c r="R35" s="641"/>
      <c r="S35" s="641"/>
      <c r="T35" s="641"/>
      <c r="U35" s="641"/>
      <c r="V35" s="641"/>
      <c r="W35" s="641"/>
      <c r="X35" s="641"/>
      <c r="Y35" s="641"/>
      <c r="Z35" s="641"/>
      <c r="AA35" s="641"/>
      <c r="AB35" s="641"/>
      <c r="AC35" s="641"/>
      <c r="AD35" s="641"/>
      <c r="AE35" s="641"/>
      <c r="AH35" s="99"/>
      <c r="AI35" s="99"/>
      <c r="AJ35" s="99"/>
      <c r="AK35" s="99"/>
      <c r="AL35" s="99"/>
      <c r="AM35" s="99"/>
      <c r="AN35" s="99"/>
      <c r="AO35" s="99"/>
      <c r="AP35" s="99"/>
      <c r="AQ35" s="99"/>
      <c r="AR35" s="99"/>
      <c r="AS35" s="99"/>
      <c r="AT35" s="99"/>
      <c r="AU35" s="99"/>
      <c r="AV35" s="99"/>
      <c r="AW35" s="99"/>
      <c r="AX35" s="99"/>
      <c r="AY35" s="99"/>
    </row>
    <row r="36" spans="1:51" ht="25.2" customHeight="1">
      <c r="C36" s="432" t="s">
        <v>59</v>
      </c>
      <c r="D36" s="433"/>
      <c r="E36" s="434"/>
      <c r="F36" s="622"/>
      <c r="G36" s="623"/>
      <c r="H36" s="623"/>
      <c r="I36" s="623"/>
      <c r="J36" s="623"/>
      <c r="K36" s="623"/>
      <c r="L36" s="623"/>
      <c r="M36" s="623"/>
      <c r="N36" s="623"/>
      <c r="O36" s="623"/>
      <c r="P36" s="623"/>
      <c r="Q36" s="623"/>
      <c r="R36" s="623"/>
      <c r="S36" s="623"/>
      <c r="T36" s="623"/>
      <c r="U36" s="623"/>
      <c r="V36" s="623"/>
      <c r="W36" s="623"/>
      <c r="X36" s="623"/>
      <c r="Y36" s="623"/>
      <c r="Z36" s="623"/>
      <c r="AA36" s="623"/>
      <c r="AB36" s="623"/>
      <c r="AC36" s="623"/>
      <c r="AD36" s="623"/>
      <c r="AE36" s="624"/>
    </row>
    <row r="37" spans="1:51" ht="25.2" customHeight="1">
      <c r="C37" s="452" t="s">
        <v>23</v>
      </c>
      <c r="D37" s="453"/>
      <c r="E37" s="454"/>
      <c r="F37" s="607"/>
      <c r="G37" s="608"/>
      <c r="H37" s="608"/>
      <c r="I37" s="608"/>
      <c r="J37" s="608"/>
      <c r="K37" s="608"/>
      <c r="L37" s="608"/>
      <c r="M37" s="608"/>
      <c r="N37" s="608"/>
      <c r="O37" s="608"/>
      <c r="P37" s="608"/>
      <c r="Q37" s="608"/>
      <c r="R37" s="608"/>
      <c r="S37" s="608"/>
      <c r="T37" s="608"/>
      <c r="U37" s="608"/>
      <c r="V37" s="608"/>
      <c r="W37" s="608"/>
      <c r="X37" s="608"/>
      <c r="Y37" s="608"/>
      <c r="Z37" s="608"/>
      <c r="AA37" s="608"/>
      <c r="AB37" s="608"/>
      <c r="AC37" s="608"/>
      <c r="AD37" s="608"/>
      <c r="AE37" s="609"/>
    </row>
    <row r="38" spans="1:51" ht="25.2" customHeight="1">
      <c r="C38" s="452" t="s">
        <v>60</v>
      </c>
      <c r="D38" s="458"/>
      <c r="E38" s="459"/>
      <c r="F38" s="460" t="s">
        <v>187</v>
      </c>
      <c r="G38" s="461"/>
      <c r="H38" s="462"/>
      <c r="I38" s="463"/>
      <c r="J38" s="98" t="s">
        <v>88</v>
      </c>
      <c r="K38" s="462"/>
      <c r="L38" s="463"/>
      <c r="M38" s="98" t="s">
        <v>89</v>
      </c>
      <c r="N38" s="462"/>
      <c r="O38" s="463"/>
      <c r="P38" s="98" t="s">
        <v>90</v>
      </c>
      <c r="Q38" s="464" t="s">
        <v>102</v>
      </c>
      <c r="R38" s="465"/>
      <c r="S38" s="466" t="s">
        <v>187</v>
      </c>
      <c r="T38" s="467"/>
      <c r="U38" s="468"/>
      <c r="V38" s="469"/>
      <c r="W38" s="226" t="s">
        <v>88</v>
      </c>
      <c r="X38" s="468"/>
      <c r="Y38" s="469"/>
      <c r="Z38" s="226" t="s">
        <v>89</v>
      </c>
      <c r="AA38" s="468"/>
      <c r="AB38" s="469"/>
      <c r="AC38" s="226" t="s">
        <v>90</v>
      </c>
      <c r="AD38" s="470" t="s">
        <v>103</v>
      </c>
      <c r="AE38" s="471"/>
    </row>
    <row r="39" spans="1:51" ht="25.2" customHeight="1" thickBot="1">
      <c r="C39" s="475" t="s">
        <v>106</v>
      </c>
      <c r="D39" s="476"/>
      <c r="E39" s="477"/>
      <c r="F39" s="639"/>
      <c r="G39" s="640"/>
      <c r="H39" s="640"/>
      <c r="I39" s="640"/>
      <c r="J39" s="640"/>
      <c r="K39" s="640"/>
      <c r="L39" s="640"/>
      <c r="M39" s="640"/>
      <c r="N39" s="640"/>
      <c r="O39" s="640"/>
      <c r="P39" s="91" t="str">
        <f>IF(COUNTBLANK(F39)&gt;0,"　←　現在の企業と別の企業の実績の場合に記入","")</f>
        <v>　←　現在の企業と別の企業の実績の場合に記入</v>
      </c>
      <c r="Q39" s="88"/>
      <c r="R39" s="88"/>
      <c r="S39" s="87"/>
      <c r="T39" s="89"/>
      <c r="U39" s="89"/>
      <c r="V39" s="89"/>
      <c r="W39" s="89"/>
      <c r="X39" s="89"/>
      <c r="Y39" s="89"/>
      <c r="Z39" s="89"/>
      <c r="AA39" s="89"/>
      <c r="AB39" s="89"/>
      <c r="AC39" s="89"/>
      <c r="AD39" s="89"/>
      <c r="AE39" s="90"/>
    </row>
    <row r="40" spans="1:51" ht="15" customHeight="1"/>
    <row r="41" spans="1:51" s="128" customFormat="1" ht="25.2" customHeight="1" thickBot="1">
      <c r="A41" s="165"/>
      <c r="C41" s="183" t="s">
        <v>175</v>
      </c>
      <c r="AH41" s="131"/>
      <c r="AI41" s="131"/>
      <c r="AJ41" s="131"/>
      <c r="AK41" s="131"/>
      <c r="AL41" s="131"/>
      <c r="AM41" s="131"/>
      <c r="AN41" s="131"/>
      <c r="AO41" s="131"/>
      <c r="AP41" s="131"/>
      <c r="AQ41" s="131"/>
      <c r="AR41" s="131"/>
      <c r="AS41" s="131"/>
      <c r="AT41" s="131"/>
      <c r="AU41" s="131"/>
      <c r="AV41" s="131"/>
      <c r="AW41" s="131"/>
      <c r="AX41" s="131"/>
      <c r="AY41" s="131"/>
    </row>
    <row r="42" spans="1:51" ht="25.2" customHeight="1">
      <c r="C42" s="494" t="s">
        <v>62</v>
      </c>
      <c r="D42" s="495"/>
      <c r="E42" s="496"/>
      <c r="F42" s="445"/>
      <c r="G42" s="446"/>
      <c r="H42" s="446"/>
      <c r="I42" s="65" t="s">
        <v>18</v>
      </c>
      <c r="J42" s="66"/>
      <c r="K42" s="66"/>
      <c r="L42" s="67"/>
      <c r="M42" s="447" t="str">
        <f>IF(COUNTBLANK(F42:H43)=6,"　←　該当する方に○",IF(COUNTBLANK(F42:H43)=4,"　←　どちらか一方に○",""))</f>
        <v>　←　該当する方に○</v>
      </c>
      <c r="N42" s="448"/>
      <c r="O42" s="448"/>
      <c r="P42" s="448"/>
      <c r="Q42" s="448"/>
      <c r="R42" s="448"/>
      <c r="S42" s="448"/>
      <c r="T42" s="448"/>
      <c r="U42" s="448"/>
      <c r="V42" s="448"/>
      <c r="W42" s="448"/>
      <c r="X42" s="448"/>
      <c r="Y42" s="448"/>
      <c r="Z42" s="448"/>
      <c r="AA42" s="448"/>
      <c r="AB42" s="448"/>
      <c r="AC42" s="448"/>
      <c r="AD42" s="448"/>
      <c r="AE42" s="448"/>
    </row>
    <row r="43" spans="1:51" ht="25.2" customHeight="1" thickBot="1">
      <c r="C43" s="566"/>
      <c r="D43" s="567"/>
      <c r="E43" s="568"/>
      <c r="F43" s="500"/>
      <c r="G43" s="501"/>
      <c r="H43" s="501"/>
      <c r="I43" s="76" t="s">
        <v>19</v>
      </c>
      <c r="J43" s="77"/>
      <c r="K43" s="77"/>
      <c r="L43" s="78"/>
      <c r="M43" s="449"/>
      <c r="N43" s="449"/>
      <c r="O43" s="449"/>
      <c r="P43" s="449"/>
      <c r="Q43" s="449"/>
      <c r="R43" s="449"/>
      <c r="S43" s="449"/>
      <c r="T43" s="449"/>
      <c r="U43" s="449"/>
      <c r="V43" s="449"/>
      <c r="W43" s="449"/>
      <c r="X43" s="449"/>
      <c r="Y43" s="449"/>
      <c r="Z43" s="449"/>
      <c r="AA43" s="449"/>
      <c r="AB43" s="449"/>
      <c r="AC43" s="449"/>
      <c r="AD43" s="449"/>
      <c r="AE43" s="449"/>
    </row>
    <row r="44" spans="1:51" ht="25.2" customHeight="1">
      <c r="C44" s="557" t="s">
        <v>110</v>
      </c>
      <c r="D44" s="558"/>
      <c r="E44" s="558"/>
      <c r="F44" s="62" t="s">
        <v>107</v>
      </c>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row>
    <row r="45" spans="1:51" ht="10.199999999999999" customHeight="1">
      <c r="C45" s="74"/>
      <c r="D45" s="75"/>
      <c r="E45" s="75"/>
      <c r="F45" s="59"/>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row>
    <row r="46" spans="1:51" ht="15" customHeight="1">
      <c r="C46" s="74"/>
      <c r="D46" s="75"/>
      <c r="E46" s="75"/>
      <c r="F46" s="59"/>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row>
    <row r="47" spans="1:51" ht="24.75" customHeight="1" thickBot="1">
      <c r="B47" s="257"/>
      <c r="C47" s="183" t="s">
        <v>218</v>
      </c>
      <c r="D47" s="257"/>
      <c r="E47" s="257"/>
      <c r="F47" s="263"/>
      <c r="G47" s="264"/>
      <c r="H47" s="264"/>
      <c r="I47" s="264"/>
      <c r="J47" s="264"/>
      <c r="K47" s="264"/>
      <c r="L47" s="264"/>
      <c r="M47" s="264"/>
      <c r="N47" s="264"/>
      <c r="O47" s="264"/>
      <c r="P47" s="264"/>
      <c r="Q47" s="264"/>
      <c r="R47" s="264"/>
      <c r="S47" s="264"/>
      <c r="T47" s="264"/>
      <c r="U47" s="264"/>
      <c r="V47" s="264"/>
      <c r="W47" s="264"/>
      <c r="X47" s="264"/>
      <c r="Y47" s="264"/>
      <c r="Z47" s="264"/>
      <c r="AA47" s="264"/>
      <c r="AB47" s="264"/>
      <c r="AC47" s="264"/>
      <c r="AD47" s="264"/>
      <c r="AE47" s="264"/>
      <c r="AF47" s="128"/>
    </row>
    <row r="48" spans="1:51" ht="24.75" customHeight="1">
      <c r="B48" s="265"/>
      <c r="C48" s="494" t="s">
        <v>58</v>
      </c>
      <c r="D48" s="495"/>
      <c r="E48" s="496"/>
      <c r="F48" s="600"/>
      <c r="G48" s="601"/>
      <c r="H48" s="601"/>
      <c r="I48" s="65" t="s">
        <v>18</v>
      </c>
      <c r="J48" s="258"/>
      <c r="K48" s="258"/>
      <c r="L48" s="259"/>
      <c r="M48" s="602" t="str">
        <f>IF(COUNTBLANK(F48:H49)=6,"　←　該当する方に○",IF(COUNTBLANK(F48:H49)=4,"　←　どちらか一方に○",""))</f>
        <v>　←　該当する方に○</v>
      </c>
      <c r="N48" s="603"/>
      <c r="O48" s="603"/>
      <c r="P48" s="603"/>
      <c r="Q48" s="603"/>
      <c r="R48" s="603"/>
      <c r="S48" s="603"/>
      <c r="T48" s="603"/>
      <c r="U48" s="603"/>
      <c r="V48" s="603"/>
      <c r="W48" s="603"/>
      <c r="X48" s="603"/>
      <c r="Y48" s="603"/>
      <c r="Z48" s="603"/>
      <c r="AA48" s="603"/>
      <c r="AB48" s="603"/>
      <c r="AC48" s="603"/>
      <c r="AD48" s="603"/>
      <c r="AE48" s="603"/>
    </row>
    <row r="49" spans="1:51" ht="24.75" customHeight="1" thickBot="1">
      <c r="B49" s="265"/>
      <c r="C49" s="559"/>
      <c r="D49" s="560"/>
      <c r="E49" s="561"/>
      <c r="F49" s="500"/>
      <c r="G49" s="565"/>
      <c r="H49" s="565"/>
      <c r="I49" s="76" t="s">
        <v>19</v>
      </c>
      <c r="J49" s="260"/>
      <c r="K49" s="260"/>
      <c r="L49" s="261"/>
      <c r="M49" s="604"/>
      <c r="N49" s="604"/>
      <c r="O49" s="604"/>
      <c r="P49" s="604"/>
      <c r="Q49" s="604"/>
      <c r="R49" s="604"/>
      <c r="S49" s="604"/>
      <c r="T49" s="604"/>
      <c r="U49" s="604"/>
      <c r="V49" s="604"/>
      <c r="W49" s="604"/>
      <c r="X49" s="604"/>
      <c r="Y49" s="604"/>
      <c r="Z49" s="604"/>
      <c r="AA49" s="604"/>
      <c r="AB49" s="604"/>
      <c r="AC49" s="604"/>
      <c r="AD49" s="604"/>
      <c r="AE49" s="604"/>
    </row>
    <row r="50" spans="1:51" ht="24.75" customHeight="1">
      <c r="B50" s="265"/>
      <c r="C50" s="605" t="s">
        <v>110</v>
      </c>
      <c r="D50" s="606"/>
      <c r="E50" s="606"/>
      <c r="F50" s="262" t="s">
        <v>217</v>
      </c>
      <c r="G50" s="266"/>
      <c r="H50" s="266"/>
      <c r="I50" s="266"/>
      <c r="J50" s="266"/>
      <c r="K50" s="266"/>
      <c r="L50" s="266"/>
      <c r="M50" s="266"/>
      <c r="N50" s="266"/>
      <c r="O50" s="266"/>
      <c r="P50" s="266"/>
      <c r="Q50" s="266"/>
      <c r="R50" s="266"/>
      <c r="S50" s="266"/>
      <c r="T50" s="266"/>
      <c r="U50" s="266"/>
      <c r="V50" s="266"/>
      <c r="W50" s="266"/>
      <c r="X50" s="266"/>
      <c r="Y50" s="266"/>
      <c r="Z50" s="266"/>
      <c r="AA50" s="266"/>
      <c r="AB50" s="266"/>
      <c r="AC50" s="266"/>
      <c r="AD50" s="266"/>
      <c r="AE50" s="266"/>
    </row>
    <row r="51" spans="1:51" ht="15" customHeight="1">
      <c r="C51" s="74"/>
      <c r="D51" s="75"/>
      <c r="E51" s="75"/>
      <c r="F51" s="59"/>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51" s="128" customFormat="1" ht="25.2" customHeight="1" thickBot="1">
      <c r="A52" s="165"/>
      <c r="C52" s="183" t="s">
        <v>176</v>
      </c>
      <c r="F52" s="136"/>
      <c r="G52" s="137"/>
      <c r="H52" s="137"/>
      <c r="I52" s="137"/>
      <c r="J52" s="137"/>
      <c r="K52" s="137"/>
      <c r="L52" s="137"/>
      <c r="M52" s="137"/>
      <c r="N52" s="137"/>
      <c r="O52" s="137"/>
      <c r="P52" s="138"/>
      <c r="Q52" s="137"/>
      <c r="R52" s="137"/>
      <c r="S52" s="137"/>
      <c r="T52" s="137"/>
      <c r="U52" s="137"/>
      <c r="V52" s="137"/>
      <c r="W52" s="137"/>
      <c r="X52" s="137"/>
      <c r="Y52" s="137"/>
      <c r="Z52" s="137"/>
      <c r="AA52" s="137"/>
      <c r="AB52" s="137"/>
      <c r="AC52" s="137"/>
      <c r="AD52" s="137"/>
      <c r="AE52" s="137"/>
      <c r="AH52" s="131"/>
      <c r="AI52" s="131"/>
      <c r="AJ52" s="131"/>
      <c r="AK52" s="131"/>
      <c r="AL52" s="131"/>
      <c r="AM52" s="131"/>
      <c r="AN52" s="131"/>
      <c r="AO52" s="131"/>
      <c r="AP52" s="131"/>
      <c r="AQ52" s="131"/>
      <c r="AR52" s="131"/>
      <c r="AS52" s="131"/>
      <c r="AT52" s="131"/>
      <c r="AU52" s="131"/>
      <c r="AV52" s="131"/>
      <c r="AW52" s="131"/>
      <c r="AX52" s="131"/>
      <c r="AY52" s="131"/>
    </row>
    <row r="53" spans="1:51" ht="25.2" customHeight="1">
      <c r="C53" s="439" t="s">
        <v>58</v>
      </c>
      <c r="D53" s="440"/>
      <c r="E53" s="441"/>
      <c r="F53" s="445"/>
      <c r="G53" s="446"/>
      <c r="H53" s="446"/>
      <c r="I53" s="544" t="s">
        <v>108</v>
      </c>
      <c r="J53" s="635"/>
      <c r="K53" s="635"/>
      <c r="L53" s="635"/>
      <c r="M53" s="635"/>
      <c r="N53" s="635"/>
      <c r="O53" s="635"/>
      <c r="P53" s="635"/>
      <c r="Q53" s="635"/>
      <c r="R53" s="636"/>
      <c r="S53" s="502" t="str">
        <f>IF(COUNTBLANK(F53:H54)=6,"　←　該当するところに○",IF(COUNTBLANK(F53:H54)=4,"　←　どちらか一方に○",""))</f>
        <v>　←　該当するところに○</v>
      </c>
      <c r="T53" s="503"/>
      <c r="U53" s="503"/>
      <c r="V53" s="503"/>
      <c r="W53" s="503"/>
      <c r="X53" s="503"/>
      <c r="Y53" s="503"/>
      <c r="Z53" s="503"/>
      <c r="AA53" s="503"/>
      <c r="AB53" s="503"/>
      <c r="AC53" s="503"/>
      <c r="AD53" s="503"/>
      <c r="AE53" s="503"/>
    </row>
    <row r="54" spans="1:51" ht="25.2" customHeight="1" thickBot="1">
      <c r="C54" s="632"/>
      <c r="D54" s="633"/>
      <c r="E54" s="634"/>
      <c r="F54" s="655"/>
      <c r="G54" s="506"/>
      <c r="H54" s="506"/>
      <c r="I54" s="650" t="s">
        <v>19</v>
      </c>
      <c r="J54" s="651"/>
      <c r="K54" s="651"/>
      <c r="L54" s="651"/>
      <c r="M54" s="651"/>
      <c r="N54" s="651"/>
      <c r="O54" s="651"/>
      <c r="P54" s="651"/>
      <c r="Q54" s="651"/>
      <c r="R54" s="652"/>
      <c r="S54" s="504"/>
      <c r="T54" s="503"/>
      <c r="U54" s="503"/>
      <c r="V54" s="503"/>
      <c r="W54" s="503"/>
      <c r="X54" s="503"/>
      <c r="Y54" s="503"/>
      <c r="Z54" s="503"/>
      <c r="AA54" s="503"/>
      <c r="AB54" s="503"/>
      <c r="AC54" s="503"/>
      <c r="AD54" s="503"/>
      <c r="AE54" s="503"/>
    </row>
    <row r="55" spans="1:51" ht="25.2" customHeight="1" thickBot="1">
      <c r="C55" s="510" t="s">
        <v>114</v>
      </c>
      <c r="D55" s="511"/>
      <c r="E55" s="512"/>
      <c r="F55" s="653"/>
      <c r="G55" s="654"/>
      <c r="H55" s="654"/>
      <c r="I55" s="93" t="s">
        <v>113</v>
      </c>
      <c r="J55" s="95" t="str">
        <f>IF(COUNTBLANK(F55)&gt;0,"　←　下記に記載する工事の完成検査日時点の年齢を記入してください。","")</f>
        <v>　←　下記に記載する工事の完成検査日時点の年齢を記入してください。</v>
      </c>
      <c r="K55" s="84"/>
      <c r="L55" s="84"/>
      <c r="M55" s="85"/>
      <c r="N55" s="86"/>
      <c r="O55" s="86"/>
      <c r="P55" s="94"/>
      <c r="Q55" s="83"/>
      <c r="R55" s="83"/>
      <c r="S55" s="83"/>
      <c r="T55" s="83"/>
      <c r="U55" s="83"/>
      <c r="V55" s="83"/>
      <c r="W55" s="83"/>
      <c r="X55" s="83"/>
      <c r="Y55" s="83"/>
      <c r="Z55" s="83"/>
      <c r="AA55" s="83"/>
      <c r="AB55" s="83"/>
      <c r="AC55" s="83"/>
      <c r="AD55" s="96"/>
      <c r="AE55" s="97"/>
    </row>
    <row r="56" spans="1:51" ht="25.2" customHeight="1" thickBot="1">
      <c r="C56" s="510" t="s">
        <v>64</v>
      </c>
      <c r="D56" s="511"/>
      <c r="E56" s="512"/>
      <c r="F56" s="189" t="s">
        <v>187</v>
      </c>
      <c r="G56" s="628"/>
      <c r="H56" s="532"/>
      <c r="I56" s="256" t="s">
        <v>112</v>
      </c>
      <c r="J56" s="510" t="s">
        <v>32</v>
      </c>
      <c r="K56" s="620"/>
      <c r="L56" s="629"/>
      <c r="M56" s="630"/>
      <c r="N56" s="534"/>
      <c r="O56" s="536"/>
      <c r="P56" s="510" t="s">
        <v>100</v>
      </c>
      <c r="Q56" s="535"/>
      <c r="R56" s="631"/>
      <c r="S56" s="616"/>
      <c r="T56" s="617"/>
      <c r="U56" s="617"/>
      <c r="V56" s="617"/>
      <c r="W56" s="617"/>
      <c r="X56" s="617"/>
      <c r="Y56" s="618"/>
      <c r="Z56" s="510" t="s">
        <v>25</v>
      </c>
      <c r="AA56" s="511"/>
      <c r="AB56" s="512"/>
      <c r="AC56" s="619"/>
      <c r="AD56" s="620"/>
      <c r="AE56" s="100" t="s">
        <v>26</v>
      </c>
    </row>
    <row r="57" spans="1:51" ht="20.100000000000001" customHeight="1" thickBot="1">
      <c r="C57" s="621" t="s">
        <v>147</v>
      </c>
      <c r="D57" s="621"/>
      <c r="E57" s="621"/>
      <c r="F57" s="621"/>
      <c r="G57" s="621"/>
      <c r="H57" s="621"/>
      <c r="I57" s="621"/>
      <c r="J57" s="621"/>
      <c r="K57" s="621"/>
      <c r="L57" s="621"/>
      <c r="M57" s="621"/>
      <c r="N57" s="621"/>
      <c r="O57" s="621"/>
      <c r="P57" s="621"/>
      <c r="Q57" s="621"/>
      <c r="R57" s="621"/>
      <c r="S57" s="621"/>
      <c r="T57" s="621"/>
      <c r="U57" s="621"/>
      <c r="V57" s="621"/>
      <c r="W57" s="621"/>
      <c r="X57" s="621"/>
      <c r="Y57" s="621"/>
      <c r="Z57" s="621"/>
      <c r="AA57" s="621"/>
      <c r="AB57" s="621"/>
      <c r="AC57" s="621"/>
      <c r="AD57" s="621"/>
      <c r="AE57" s="621"/>
    </row>
    <row r="58" spans="1:51" ht="25.2" customHeight="1">
      <c r="C58" s="432" t="s">
        <v>59</v>
      </c>
      <c r="D58" s="433"/>
      <c r="E58" s="434"/>
      <c r="F58" s="622"/>
      <c r="G58" s="623"/>
      <c r="H58" s="623"/>
      <c r="I58" s="623"/>
      <c r="J58" s="623"/>
      <c r="K58" s="623"/>
      <c r="L58" s="623"/>
      <c r="M58" s="623"/>
      <c r="N58" s="623"/>
      <c r="O58" s="623"/>
      <c r="P58" s="623"/>
      <c r="Q58" s="623"/>
      <c r="R58" s="623"/>
      <c r="S58" s="623"/>
      <c r="T58" s="623"/>
      <c r="U58" s="623"/>
      <c r="V58" s="623"/>
      <c r="W58" s="623"/>
      <c r="X58" s="623"/>
      <c r="Y58" s="623"/>
      <c r="Z58" s="623"/>
      <c r="AA58" s="623"/>
      <c r="AB58" s="623"/>
      <c r="AC58" s="623"/>
      <c r="AD58" s="623"/>
      <c r="AE58" s="624"/>
    </row>
    <row r="59" spans="1:51" ht="25.2" customHeight="1">
      <c r="C59" s="452" t="s">
        <v>23</v>
      </c>
      <c r="D59" s="453"/>
      <c r="E59" s="454"/>
      <c r="F59" s="607"/>
      <c r="G59" s="608"/>
      <c r="H59" s="608"/>
      <c r="I59" s="608"/>
      <c r="J59" s="608"/>
      <c r="K59" s="608"/>
      <c r="L59" s="608"/>
      <c r="M59" s="608"/>
      <c r="N59" s="608"/>
      <c r="O59" s="608"/>
      <c r="P59" s="608"/>
      <c r="Q59" s="608"/>
      <c r="R59" s="608"/>
      <c r="S59" s="608"/>
      <c r="T59" s="608"/>
      <c r="U59" s="608"/>
      <c r="V59" s="608"/>
      <c r="W59" s="608"/>
      <c r="X59" s="608"/>
      <c r="Y59" s="608"/>
      <c r="Z59" s="608"/>
      <c r="AA59" s="608"/>
      <c r="AB59" s="608"/>
      <c r="AC59" s="608"/>
      <c r="AD59" s="608"/>
      <c r="AE59" s="609"/>
    </row>
    <row r="60" spans="1:51" ht="25.2" customHeight="1" thickBot="1">
      <c r="C60" s="475" t="s">
        <v>60</v>
      </c>
      <c r="D60" s="610"/>
      <c r="E60" s="611"/>
      <c r="F60" s="612" t="s">
        <v>187</v>
      </c>
      <c r="G60" s="613"/>
      <c r="H60" s="596"/>
      <c r="I60" s="597"/>
      <c r="J60" s="254" t="s">
        <v>88</v>
      </c>
      <c r="K60" s="596"/>
      <c r="L60" s="597"/>
      <c r="M60" s="254" t="s">
        <v>89</v>
      </c>
      <c r="N60" s="596"/>
      <c r="O60" s="597"/>
      <c r="P60" s="254" t="s">
        <v>90</v>
      </c>
      <c r="Q60" s="598" t="s">
        <v>102</v>
      </c>
      <c r="R60" s="614"/>
      <c r="S60" s="615" t="s">
        <v>187</v>
      </c>
      <c r="T60" s="613"/>
      <c r="U60" s="596"/>
      <c r="V60" s="597"/>
      <c r="W60" s="254" t="s">
        <v>88</v>
      </c>
      <c r="X60" s="596"/>
      <c r="Y60" s="597"/>
      <c r="Z60" s="254" t="s">
        <v>89</v>
      </c>
      <c r="AA60" s="596"/>
      <c r="AB60" s="597"/>
      <c r="AC60" s="254" t="s">
        <v>90</v>
      </c>
      <c r="AD60" s="598" t="s">
        <v>103</v>
      </c>
      <c r="AE60" s="599"/>
    </row>
    <row r="61" spans="1:51" ht="25.2" customHeight="1">
      <c r="C61" s="557" t="s">
        <v>110</v>
      </c>
      <c r="D61" s="558"/>
      <c r="E61" s="558"/>
      <c r="F61" s="62" t="s">
        <v>233</v>
      </c>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51" s="47" customFormat="1">
      <c r="A62" s="165"/>
      <c r="AH62" s="61"/>
      <c r="AI62" s="61"/>
      <c r="AJ62" s="61"/>
      <c r="AK62" s="61"/>
      <c r="AL62" s="61"/>
      <c r="AM62" s="61"/>
      <c r="AN62" s="61"/>
      <c r="AO62" s="61"/>
      <c r="AP62" s="61"/>
      <c r="AQ62" s="61"/>
      <c r="AR62" s="61"/>
      <c r="AS62" s="61"/>
      <c r="AT62" s="61"/>
      <c r="AU62" s="61"/>
      <c r="AV62" s="61"/>
      <c r="AW62" s="61"/>
      <c r="AX62" s="61"/>
      <c r="AY62" s="61"/>
    </row>
    <row r="63" spans="1:51" s="47" customFormat="1">
      <c r="A63" s="165"/>
      <c r="AH63" s="61"/>
      <c r="AI63" s="61"/>
      <c r="AJ63" s="61"/>
      <c r="AK63" s="61"/>
      <c r="AL63" s="61"/>
      <c r="AM63" s="61"/>
      <c r="AN63" s="61"/>
      <c r="AO63" s="61"/>
      <c r="AP63" s="61"/>
      <c r="AQ63" s="61"/>
      <c r="AR63" s="61"/>
      <c r="AS63" s="61"/>
      <c r="AT63" s="61"/>
      <c r="AU63" s="61"/>
      <c r="AV63" s="61"/>
      <c r="AW63" s="61"/>
      <c r="AX63" s="61"/>
      <c r="AY63" s="61"/>
    </row>
    <row r="64" spans="1:51" s="47" customFormat="1">
      <c r="A64" s="165"/>
      <c r="AH64" s="61"/>
      <c r="AI64" s="61"/>
      <c r="AJ64" s="61"/>
      <c r="AK64" s="61"/>
      <c r="AL64" s="61"/>
      <c r="AM64" s="61"/>
      <c r="AN64" s="61"/>
      <c r="AO64" s="61"/>
      <c r="AP64" s="61"/>
      <c r="AQ64" s="61"/>
      <c r="AR64" s="61"/>
      <c r="AS64" s="61"/>
      <c r="AT64" s="61"/>
      <c r="AU64" s="61"/>
      <c r="AV64" s="61"/>
      <c r="AW64" s="61"/>
      <c r="AX64" s="61"/>
      <c r="AY64" s="61"/>
    </row>
    <row r="65" spans="1:51" s="47" customFormat="1">
      <c r="A65" s="165"/>
      <c r="AH65" s="61"/>
      <c r="AI65" s="61"/>
      <c r="AJ65" s="61"/>
      <c r="AK65" s="61"/>
      <c r="AL65" s="61"/>
      <c r="AM65" s="61"/>
      <c r="AN65" s="61"/>
      <c r="AO65" s="61"/>
      <c r="AP65" s="61"/>
      <c r="AQ65" s="61"/>
      <c r="AR65" s="61"/>
      <c r="AS65" s="61"/>
      <c r="AT65" s="61"/>
      <c r="AU65" s="61"/>
      <c r="AV65" s="61"/>
      <c r="AW65" s="61"/>
      <c r="AX65" s="61"/>
      <c r="AY65" s="61"/>
    </row>
    <row r="66" spans="1:51" s="47" customFormat="1">
      <c r="A66" s="165"/>
      <c r="AH66" s="61"/>
      <c r="AI66" s="61"/>
      <c r="AJ66" s="61"/>
      <c r="AK66" s="61"/>
      <c r="AL66" s="61"/>
      <c r="AM66" s="61"/>
      <c r="AN66" s="61"/>
      <c r="AO66" s="61"/>
      <c r="AP66" s="61"/>
      <c r="AQ66" s="61"/>
      <c r="AR66" s="61"/>
      <c r="AS66" s="61"/>
      <c r="AT66" s="61"/>
      <c r="AU66" s="61"/>
      <c r="AV66" s="61"/>
      <c r="AW66" s="61"/>
      <c r="AX66" s="61"/>
      <c r="AY66" s="61"/>
    </row>
    <row r="67" spans="1:51" s="47" customFormat="1" ht="18.600000000000001">
      <c r="A67" s="165"/>
      <c r="C67" s="554"/>
      <c r="D67" s="554"/>
      <c r="E67" s="554"/>
      <c r="F67" s="554"/>
      <c r="G67" s="554"/>
      <c r="AH67" s="61"/>
      <c r="AI67" s="61"/>
      <c r="AJ67" s="61"/>
      <c r="AK67" s="61"/>
      <c r="AL67" s="61"/>
      <c r="AM67" s="61"/>
      <c r="AN67" s="61"/>
      <c r="AO67" s="61"/>
      <c r="AP67" s="61"/>
      <c r="AQ67" s="61"/>
      <c r="AR67" s="61"/>
      <c r="AS67" s="61"/>
      <c r="AT67" s="61"/>
      <c r="AU67" s="61"/>
      <c r="AV67" s="61"/>
      <c r="AW67" s="61"/>
      <c r="AX67" s="61"/>
      <c r="AY67" s="61"/>
    </row>
    <row r="68" spans="1:51" s="47" customFormat="1">
      <c r="A68" s="165"/>
      <c r="AH68" s="61"/>
      <c r="AI68" s="61"/>
      <c r="AJ68" s="61"/>
      <c r="AK68" s="61"/>
      <c r="AL68" s="61"/>
      <c r="AM68" s="61"/>
      <c r="AN68" s="61"/>
      <c r="AO68" s="61"/>
      <c r="AP68" s="61"/>
      <c r="AQ68" s="61"/>
      <c r="AR68" s="61"/>
      <c r="AS68" s="61"/>
      <c r="AT68" s="61"/>
      <c r="AU68" s="61"/>
      <c r="AV68" s="61"/>
      <c r="AW68" s="61"/>
      <c r="AX68" s="61"/>
      <c r="AY68" s="61"/>
    </row>
    <row r="69" spans="1:51" s="47" customFormat="1">
      <c r="A69" s="165"/>
      <c r="AH69" s="61"/>
      <c r="AI69" s="61"/>
      <c r="AJ69" s="61"/>
      <c r="AK69" s="61"/>
      <c r="AL69" s="61"/>
      <c r="AM69" s="61"/>
      <c r="AN69" s="61"/>
      <c r="AO69" s="61"/>
      <c r="AP69" s="61"/>
      <c r="AQ69" s="61"/>
      <c r="AR69" s="61"/>
      <c r="AS69" s="61"/>
      <c r="AT69" s="61"/>
      <c r="AU69" s="61"/>
      <c r="AV69" s="61"/>
      <c r="AW69" s="61"/>
      <c r="AX69" s="61"/>
      <c r="AY69" s="61"/>
    </row>
    <row r="70" spans="1:51" s="47" customFormat="1">
      <c r="A70" s="165"/>
      <c r="AH70" s="61"/>
      <c r="AI70" s="61"/>
      <c r="AJ70" s="61"/>
      <c r="AK70" s="61"/>
      <c r="AL70" s="61"/>
      <c r="AM70" s="61"/>
      <c r="AN70" s="61"/>
      <c r="AO70" s="61"/>
      <c r="AP70" s="61"/>
      <c r="AQ70" s="61"/>
      <c r="AR70" s="61"/>
      <c r="AS70" s="61"/>
      <c r="AT70" s="61"/>
      <c r="AU70" s="61"/>
      <c r="AV70" s="61"/>
      <c r="AW70" s="61"/>
      <c r="AX70" s="61"/>
      <c r="AY70" s="61"/>
    </row>
    <row r="71" spans="1:51" s="47" customFormat="1">
      <c r="A71" s="165"/>
      <c r="AH71" s="61"/>
      <c r="AI71" s="61"/>
      <c r="AJ71" s="61"/>
      <c r="AK71" s="61"/>
      <c r="AL71" s="61"/>
      <c r="AM71" s="61"/>
      <c r="AN71" s="61"/>
      <c r="AO71" s="61"/>
      <c r="AP71" s="61"/>
      <c r="AQ71" s="61"/>
      <c r="AR71" s="61"/>
      <c r="AS71" s="61"/>
      <c r="AT71" s="61"/>
      <c r="AU71" s="61"/>
      <c r="AV71" s="61"/>
      <c r="AW71" s="61"/>
      <c r="AX71" s="61"/>
      <c r="AY71" s="61"/>
    </row>
    <row r="72" spans="1:51" s="47" customFormat="1">
      <c r="A72" s="165"/>
      <c r="AH72" s="61"/>
      <c r="AI72" s="61"/>
      <c r="AJ72" s="61"/>
      <c r="AK72" s="61"/>
      <c r="AL72" s="61"/>
      <c r="AM72" s="61"/>
      <c r="AN72" s="61"/>
      <c r="AO72" s="61"/>
      <c r="AP72" s="61"/>
      <c r="AQ72" s="61"/>
      <c r="AR72" s="61"/>
      <c r="AS72" s="61"/>
      <c r="AT72" s="61"/>
      <c r="AU72" s="61"/>
      <c r="AV72" s="61"/>
      <c r="AW72" s="61"/>
      <c r="AX72" s="61"/>
      <c r="AY72" s="61"/>
    </row>
    <row r="73" spans="1:51" s="47" customFormat="1">
      <c r="A73" s="165"/>
      <c r="AH73" s="61"/>
      <c r="AI73" s="61"/>
      <c r="AJ73" s="61"/>
      <c r="AK73" s="61"/>
      <c r="AL73" s="61"/>
      <c r="AM73" s="61"/>
      <c r="AN73" s="61"/>
      <c r="AO73" s="61"/>
      <c r="AP73" s="61"/>
      <c r="AQ73" s="61"/>
      <c r="AR73" s="61"/>
      <c r="AS73" s="61"/>
      <c r="AT73" s="61"/>
      <c r="AU73" s="61"/>
      <c r="AV73" s="61"/>
      <c r="AW73" s="61"/>
      <c r="AX73" s="61"/>
      <c r="AY73" s="61"/>
    </row>
    <row r="74" spans="1:51" s="47" customFormat="1">
      <c r="A74" s="165"/>
      <c r="AH74" s="61"/>
      <c r="AI74" s="61"/>
      <c r="AJ74" s="61"/>
      <c r="AK74" s="61"/>
      <c r="AL74" s="61"/>
      <c r="AM74" s="61"/>
      <c r="AN74" s="61"/>
      <c r="AO74" s="61"/>
      <c r="AP74" s="61"/>
      <c r="AQ74" s="61"/>
      <c r="AR74" s="61"/>
      <c r="AS74" s="61"/>
      <c r="AT74" s="61"/>
      <c r="AU74" s="61"/>
      <c r="AV74" s="61"/>
      <c r="AW74" s="61"/>
      <c r="AX74" s="61"/>
      <c r="AY74" s="61"/>
    </row>
    <row r="75" spans="1:51" s="47" customFormat="1">
      <c r="A75" s="165"/>
      <c r="AH75" s="61"/>
      <c r="AI75" s="61"/>
      <c r="AJ75" s="61"/>
      <c r="AK75" s="61"/>
      <c r="AL75" s="61"/>
      <c r="AM75" s="61"/>
      <c r="AN75" s="61"/>
      <c r="AO75" s="61"/>
      <c r="AP75" s="61"/>
      <c r="AQ75" s="61"/>
      <c r="AR75" s="61"/>
      <c r="AS75" s="61"/>
      <c r="AT75" s="61"/>
      <c r="AU75" s="61"/>
      <c r="AV75" s="61"/>
      <c r="AW75" s="61"/>
      <c r="AX75" s="61"/>
      <c r="AY75" s="61"/>
    </row>
    <row r="76" spans="1:51" s="47" customFormat="1">
      <c r="A76" s="165"/>
      <c r="AH76" s="61"/>
      <c r="AI76" s="61"/>
      <c r="AJ76" s="61"/>
      <c r="AK76" s="61"/>
      <c r="AL76" s="61"/>
      <c r="AM76" s="61"/>
      <c r="AN76" s="61"/>
      <c r="AO76" s="61"/>
      <c r="AP76" s="61"/>
      <c r="AQ76" s="61"/>
      <c r="AR76" s="61"/>
      <c r="AS76" s="61"/>
      <c r="AT76" s="61"/>
      <c r="AU76" s="61"/>
      <c r="AV76" s="61"/>
      <c r="AW76" s="61"/>
      <c r="AX76" s="61"/>
      <c r="AY76" s="61"/>
    </row>
    <row r="77" spans="1:51" s="47" customFormat="1">
      <c r="A77" s="165"/>
      <c r="AH77" s="61"/>
      <c r="AI77" s="61"/>
      <c r="AJ77" s="61"/>
      <c r="AK77" s="61"/>
      <c r="AL77" s="61"/>
      <c r="AM77" s="61"/>
      <c r="AN77" s="61"/>
      <c r="AO77" s="61"/>
      <c r="AP77" s="61"/>
      <c r="AQ77" s="61"/>
      <c r="AR77" s="61"/>
      <c r="AS77" s="61"/>
      <c r="AT77" s="61"/>
      <c r="AU77" s="61"/>
      <c r="AV77" s="61"/>
      <c r="AW77" s="61"/>
      <c r="AX77" s="61"/>
      <c r="AY77" s="61"/>
    </row>
    <row r="78" spans="1:51" s="47" customFormat="1">
      <c r="A78" s="165"/>
      <c r="AH78" s="61"/>
      <c r="AI78" s="61"/>
      <c r="AJ78" s="61"/>
      <c r="AK78" s="61"/>
      <c r="AL78" s="61"/>
      <c r="AM78" s="61"/>
      <c r="AN78" s="61"/>
      <c r="AO78" s="61"/>
      <c r="AP78" s="61"/>
      <c r="AQ78" s="61"/>
      <c r="AR78" s="61"/>
      <c r="AS78" s="61"/>
      <c r="AT78" s="61"/>
      <c r="AU78" s="61"/>
      <c r="AV78" s="61"/>
      <c r="AW78" s="61"/>
      <c r="AX78" s="61"/>
      <c r="AY78" s="61"/>
    </row>
    <row r="79" spans="1:51" s="47" customFormat="1">
      <c r="A79" s="165"/>
      <c r="AH79" s="61"/>
      <c r="AI79" s="61"/>
      <c r="AJ79" s="61"/>
      <c r="AK79" s="61"/>
      <c r="AL79" s="61"/>
      <c r="AM79" s="61"/>
      <c r="AN79" s="61"/>
      <c r="AO79" s="61"/>
      <c r="AP79" s="61"/>
      <c r="AQ79" s="61"/>
      <c r="AR79" s="61"/>
      <c r="AS79" s="61"/>
      <c r="AT79" s="61"/>
      <c r="AU79" s="61"/>
      <c r="AV79" s="61"/>
      <c r="AW79" s="61"/>
      <c r="AX79" s="61"/>
      <c r="AY79" s="61"/>
    </row>
    <row r="80" spans="1:51" s="47" customFormat="1">
      <c r="A80" s="165"/>
      <c r="AH80" s="61"/>
      <c r="AI80" s="61"/>
      <c r="AJ80" s="61"/>
      <c r="AK80" s="61"/>
      <c r="AL80" s="61"/>
      <c r="AM80" s="61"/>
      <c r="AN80" s="61"/>
      <c r="AO80" s="61"/>
      <c r="AP80" s="61"/>
      <c r="AQ80" s="61"/>
      <c r="AR80" s="61"/>
      <c r="AS80" s="61"/>
      <c r="AT80" s="61"/>
      <c r="AU80" s="61"/>
      <c r="AV80" s="61"/>
      <c r="AW80" s="61"/>
      <c r="AX80" s="61"/>
      <c r="AY80" s="61"/>
    </row>
    <row r="81" spans="1:51" s="47" customFormat="1">
      <c r="A81" s="165"/>
      <c r="AH81" s="61"/>
      <c r="AI81" s="61"/>
      <c r="AJ81" s="61"/>
      <c r="AK81" s="61"/>
      <c r="AL81" s="61"/>
      <c r="AM81" s="61"/>
      <c r="AN81" s="61"/>
      <c r="AO81" s="61"/>
      <c r="AP81" s="61"/>
      <c r="AQ81" s="61"/>
      <c r="AR81" s="61"/>
      <c r="AS81" s="61"/>
      <c r="AT81" s="61"/>
      <c r="AU81" s="61"/>
      <c r="AV81" s="61"/>
      <c r="AW81" s="61"/>
      <c r="AX81" s="61"/>
      <c r="AY81" s="61"/>
    </row>
    <row r="82" spans="1:51" s="47" customFormat="1">
      <c r="A82" s="165"/>
      <c r="AH82" s="61"/>
      <c r="AI82" s="61"/>
      <c r="AJ82" s="61"/>
      <c r="AK82" s="61"/>
      <c r="AL82" s="61"/>
      <c r="AM82" s="61"/>
      <c r="AN82" s="61"/>
      <c r="AO82" s="61"/>
      <c r="AP82" s="61"/>
      <c r="AQ82" s="61"/>
      <c r="AR82" s="61"/>
      <c r="AS82" s="61"/>
      <c r="AT82" s="61"/>
      <c r="AU82" s="61"/>
      <c r="AV82" s="61"/>
      <c r="AW82" s="61"/>
      <c r="AX82" s="61"/>
      <c r="AY82" s="61"/>
    </row>
    <row r="83" spans="1:51" s="47" customFormat="1">
      <c r="A83" s="165"/>
      <c r="AH83" s="61"/>
      <c r="AI83" s="61"/>
      <c r="AJ83" s="61"/>
      <c r="AK83" s="61"/>
      <c r="AL83" s="61"/>
      <c r="AM83" s="61"/>
      <c r="AN83" s="61"/>
      <c r="AO83" s="61"/>
      <c r="AP83" s="61"/>
      <c r="AQ83" s="61"/>
      <c r="AR83" s="61"/>
      <c r="AS83" s="61"/>
      <c r="AT83" s="61"/>
      <c r="AU83" s="61"/>
      <c r="AV83" s="61"/>
      <c r="AW83" s="61"/>
      <c r="AX83" s="61"/>
      <c r="AY83" s="61"/>
    </row>
    <row r="84" spans="1:51" s="47" customFormat="1">
      <c r="A84" s="165"/>
      <c r="AH84" s="61"/>
      <c r="AI84" s="61"/>
      <c r="AJ84" s="61"/>
      <c r="AK84" s="61"/>
      <c r="AL84" s="61"/>
      <c r="AM84" s="61"/>
      <c r="AN84" s="61"/>
      <c r="AO84" s="61"/>
      <c r="AP84" s="61"/>
      <c r="AQ84" s="61"/>
      <c r="AR84" s="61"/>
      <c r="AS84" s="61"/>
      <c r="AT84" s="61"/>
      <c r="AU84" s="61"/>
      <c r="AV84" s="61"/>
      <c r="AW84" s="61"/>
      <c r="AX84" s="61"/>
      <c r="AY84" s="61"/>
    </row>
    <row r="85" spans="1:51" s="47" customFormat="1">
      <c r="A85" s="165"/>
      <c r="AH85" s="61"/>
      <c r="AI85" s="61"/>
      <c r="AJ85" s="61"/>
      <c r="AK85" s="61"/>
      <c r="AL85" s="61"/>
      <c r="AM85" s="61"/>
      <c r="AN85" s="61"/>
      <c r="AO85" s="61"/>
      <c r="AP85" s="61"/>
      <c r="AQ85" s="61"/>
      <c r="AR85" s="61"/>
      <c r="AS85" s="61"/>
      <c r="AT85" s="61"/>
      <c r="AU85" s="61"/>
      <c r="AV85" s="61"/>
      <c r="AW85" s="61"/>
      <c r="AX85" s="61"/>
      <c r="AY85" s="61"/>
    </row>
    <row r="86" spans="1:51" s="47" customFormat="1">
      <c r="A86" s="165"/>
      <c r="AH86" s="61"/>
      <c r="AI86" s="61"/>
      <c r="AJ86" s="61"/>
      <c r="AK86" s="61"/>
      <c r="AL86" s="61"/>
      <c r="AM86" s="61"/>
      <c r="AN86" s="61"/>
      <c r="AO86" s="61"/>
      <c r="AP86" s="61"/>
      <c r="AQ86" s="61"/>
      <c r="AR86" s="61"/>
      <c r="AS86" s="61"/>
      <c r="AT86" s="61"/>
      <c r="AU86" s="61"/>
      <c r="AV86" s="61"/>
      <c r="AW86" s="61"/>
      <c r="AX86" s="61"/>
      <c r="AY86" s="61"/>
    </row>
    <row r="87" spans="1:51" s="47" customFormat="1">
      <c r="A87" s="165"/>
      <c r="AH87" s="61"/>
      <c r="AI87" s="61"/>
      <c r="AJ87" s="61"/>
      <c r="AK87" s="61"/>
      <c r="AL87" s="61"/>
      <c r="AM87" s="61"/>
      <c r="AN87" s="61"/>
      <c r="AO87" s="61"/>
      <c r="AP87" s="61"/>
      <c r="AQ87" s="61"/>
      <c r="AR87" s="61"/>
      <c r="AS87" s="61"/>
      <c r="AT87" s="61"/>
      <c r="AU87" s="61"/>
      <c r="AV87" s="61"/>
      <c r="AW87" s="61"/>
      <c r="AX87" s="61"/>
      <c r="AY87" s="61"/>
    </row>
    <row r="88" spans="1:51" s="47" customFormat="1">
      <c r="A88" s="165"/>
      <c r="AH88" s="61"/>
      <c r="AI88" s="61"/>
      <c r="AJ88" s="61"/>
      <c r="AK88" s="61"/>
      <c r="AL88" s="61"/>
      <c r="AM88" s="61"/>
      <c r="AN88" s="61"/>
      <c r="AO88" s="61"/>
      <c r="AP88" s="61"/>
      <c r="AQ88" s="61"/>
      <c r="AR88" s="61"/>
      <c r="AS88" s="61"/>
      <c r="AT88" s="61"/>
      <c r="AU88" s="61"/>
      <c r="AV88" s="61"/>
      <c r="AW88" s="61"/>
      <c r="AX88" s="61"/>
      <c r="AY88" s="61"/>
    </row>
    <row r="89" spans="1:51" s="47" customFormat="1">
      <c r="A89" s="165"/>
      <c r="AH89" s="61"/>
      <c r="AI89" s="61"/>
      <c r="AJ89" s="61"/>
      <c r="AK89" s="61"/>
      <c r="AL89" s="61"/>
      <c r="AM89" s="61"/>
      <c r="AN89" s="61"/>
      <c r="AO89" s="61"/>
      <c r="AP89" s="61"/>
      <c r="AQ89" s="61"/>
      <c r="AR89" s="61"/>
      <c r="AS89" s="61"/>
      <c r="AT89" s="61"/>
      <c r="AU89" s="61"/>
      <c r="AV89" s="61"/>
      <c r="AW89" s="61"/>
      <c r="AX89" s="61"/>
      <c r="AY89" s="61"/>
    </row>
    <row r="90" spans="1:51" s="47" customFormat="1">
      <c r="A90" s="165"/>
      <c r="AH90" s="61"/>
      <c r="AI90" s="61"/>
      <c r="AJ90" s="61"/>
      <c r="AK90" s="61"/>
      <c r="AL90" s="61"/>
      <c r="AM90" s="61"/>
      <c r="AN90" s="61"/>
      <c r="AO90" s="61"/>
      <c r="AP90" s="61"/>
      <c r="AQ90" s="61"/>
      <c r="AR90" s="61"/>
      <c r="AS90" s="61"/>
      <c r="AT90" s="61"/>
      <c r="AU90" s="61"/>
      <c r="AV90" s="61"/>
      <c r="AW90" s="61"/>
      <c r="AX90" s="61"/>
      <c r="AY90" s="61"/>
    </row>
    <row r="91" spans="1:51" s="47" customFormat="1">
      <c r="A91" s="165"/>
      <c r="AH91" s="61"/>
      <c r="AI91" s="61"/>
      <c r="AJ91" s="61"/>
      <c r="AK91" s="61"/>
      <c r="AL91" s="61"/>
      <c r="AM91" s="61"/>
      <c r="AN91" s="61"/>
      <c r="AO91" s="61"/>
      <c r="AP91" s="61"/>
      <c r="AQ91" s="61"/>
      <c r="AR91" s="61"/>
      <c r="AS91" s="61"/>
      <c r="AT91" s="61"/>
      <c r="AU91" s="61"/>
      <c r="AV91" s="61"/>
      <c r="AW91" s="61"/>
      <c r="AX91" s="61"/>
      <c r="AY91" s="61"/>
    </row>
    <row r="92" spans="1:51" s="47" customFormat="1">
      <c r="A92" s="165"/>
      <c r="AH92" s="61"/>
      <c r="AI92" s="61"/>
      <c r="AJ92" s="61"/>
      <c r="AK92" s="61"/>
      <c r="AL92" s="61"/>
      <c r="AM92" s="61"/>
      <c r="AN92" s="61"/>
      <c r="AO92" s="61"/>
      <c r="AP92" s="61"/>
      <c r="AQ92" s="61"/>
      <c r="AR92" s="61"/>
      <c r="AS92" s="61"/>
      <c r="AT92" s="61"/>
      <c r="AU92" s="61"/>
      <c r="AV92" s="61"/>
      <c r="AW92" s="61"/>
      <c r="AX92" s="61"/>
      <c r="AY92" s="61"/>
    </row>
    <row r="93" spans="1:51" s="47" customFormat="1">
      <c r="A93" s="165"/>
      <c r="AH93" s="61"/>
      <c r="AI93" s="61"/>
      <c r="AJ93" s="61"/>
      <c r="AK93" s="61"/>
      <c r="AL93" s="61"/>
      <c r="AM93" s="61"/>
      <c r="AN93" s="61"/>
      <c r="AO93" s="61"/>
      <c r="AP93" s="61"/>
      <c r="AQ93" s="61"/>
      <c r="AR93" s="61"/>
      <c r="AS93" s="61"/>
      <c r="AT93" s="61"/>
      <c r="AU93" s="61"/>
      <c r="AV93" s="61"/>
      <c r="AW93" s="61"/>
      <c r="AX93" s="61"/>
      <c r="AY93" s="61"/>
    </row>
    <row r="94" spans="1:51" s="47" customFormat="1">
      <c r="A94" s="165"/>
      <c r="AH94" s="61"/>
      <c r="AI94" s="61"/>
      <c r="AJ94" s="61"/>
      <c r="AK94" s="61"/>
      <c r="AL94" s="61"/>
      <c r="AM94" s="61"/>
      <c r="AN94" s="61"/>
      <c r="AO94" s="61"/>
      <c r="AP94" s="61"/>
      <c r="AQ94" s="61"/>
      <c r="AR94" s="61"/>
      <c r="AS94" s="61"/>
      <c r="AT94" s="61"/>
      <c r="AU94" s="61"/>
      <c r="AV94" s="61"/>
      <c r="AW94" s="61"/>
      <c r="AX94" s="61"/>
      <c r="AY94" s="61"/>
    </row>
    <row r="95" spans="1:51" s="47" customFormat="1">
      <c r="A95" s="165"/>
      <c r="AH95" s="61"/>
      <c r="AI95" s="61"/>
      <c r="AJ95" s="61"/>
      <c r="AK95" s="61"/>
      <c r="AL95" s="61"/>
      <c r="AM95" s="61"/>
      <c r="AN95" s="61"/>
      <c r="AO95" s="61"/>
      <c r="AP95" s="61"/>
      <c r="AQ95" s="61"/>
      <c r="AR95" s="61"/>
      <c r="AS95" s="61"/>
      <c r="AT95" s="61"/>
      <c r="AU95" s="61"/>
      <c r="AV95" s="61"/>
      <c r="AW95" s="61"/>
      <c r="AX95" s="61"/>
      <c r="AY95" s="61"/>
    </row>
    <row r="96" spans="1:51" s="47" customFormat="1">
      <c r="A96" s="165"/>
      <c r="AH96" s="61"/>
      <c r="AI96" s="61"/>
      <c r="AJ96" s="61"/>
      <c r="AK96" s="61"/>
      <c r="AL96" s="61"/>
      <c r="AM96" s="61"/>
      <c r="AN96" s="61"/>
      <c r="AO96" s="61"/>
      <c r="AP96" s="61"/>
      <c r="AQ96" s="61"/>
      <c r="AR96" s="61"/>
      <c r="AS96" s="61"/>
      <c r="AT96" s="61"/>
      <c r="AU96" s="61"/>
      <c r="AV96" s="61"/>
      <c r="AW96" s="61"/>
      <c r="AX96" s="61"/>
      <c r="AY96" s="61"/>
    </row>
    <row r="97" spans="1:51" s="47" customFormat="1">
      <c r="A97" s="165"/>
      <c r="AH97" s="61"/>
      <c r="AI97" s="61"/>
      <c r="AJ97" s="61"/>
      <c r="AK97" s="61"/>
      <c r="AL97" s="61"/>
      <c r="AM97" s="61"/>
      <c r="AN97" s="61"/>
      <c r="AO97" s="61"/>
      <c r="AP97" s="61"/>
      <c r="AQ97" s="61"/>
      <c r="AR97" s="61"/>
      <c r="AS97" s="61"/>
      <c r="AT97" s="61"/>
      <c r="AU97" s="61"/>
      <c r="AV97" s="61"/>
      <c r="AW97" s="61"/>
      <c r="AX97" s="61"/>
      <c r="AY97" s="61"/>
    </row>
    <row r="98" spans="1:51" s="47" customFormat="1">
      <c r="A98" s="165"/>
      <c r="AH98" s="61"/>
      <c r="AI98" s="61"/>
      <c r="AJ98" s="61"/>
      <c r="AK98" s="61"/>
      <c r="AL98" s="61"/>
      <c r="AM98" s="61"/>
      <c r="AN98" s="61"/>
      <c r="AO98" s="61"/>
      <c r="AP98" s="61"/>
      <c r="AQ98" s="61"/>
      <c r="AR98" s="61"/>
      <c r="AS98" s="61"/>
      <c r="AT98" s="61"/>
      <c r="AU98" s="61"/>
      <c r="AV98" s="61"/>
      <c r="AW98" s="61"/>
      <c r="AX98" s="61"/>
      <c r="AY98" s="61"/>
    </row>
    <row r="99" spans="1:51" s="47" customFormat="1">
      <c r="A99" s="165"/>
      <c r="AH99" s="61"/>
      <c r="AI99" s="61"/>
      <c r="AJ99" s="61"/>
      <c r="AK99" s="61"/>
      <c r="AL99" s="61"/>
      <c r="AM99" s="61"/>
      <c r="AN99" s="61"/>
      <c r="AO99" s="61"/>
      <c r="AP99" s="61"/>
      <c r="AQ99" s="61"/>
      <c r="AR99" s="61"/>
      <c r="AS99" s="61"/>
      <c r="AT99" s="61"/>
      <c r="AU99" s="61"/>
      <c r="AV99" s="61"/>
      <c r="AW99" s="61"/>
      <c r="AX99" s="61"/>
      <c r="AY99" s="61"/>
    </row>
    <row r="100" spans="1:51" s="47" customFormat="1">
      <c r="A100" s="165"/>
      <c r="AH100" s="61"/>
      <c r="AI100" s="61"/>
      <c r="AJ100" s="61"/>
      <c r="AK100" s="61"/>
      <c r="AL100" s="61"/>
      <c r="AM100" s="61"/>
      <c r="AN100" s="61"/>
      <c r="AO100" s="61"/>
      <c r="AP100" s="61"/>
      <c r="AQ100" s="61"/>
      <c r="AR100" s="61"/>
      <c r="AS100" s="61"/>
      <c r="AT100" s="61"/>
      <c r="AU100" s="61"/>
      <c r="AV100" s="61"/>
      <c r="AW100" s="61"/>
      <c r="AX100" s="61"/>
      <c r="AY100" s="61"/>
    </row>
    <row r="101" spans="1:51" s="47" customFormat="1">
      <c r="A101" s="165"/>
      <c r="AH101" s="61"/>
      <c r="AI101" s="61"/>
      <c r="AJ101" s="61"/>
      <c r="AK101" s="61"/>
      <c r="AL101" s="61"/>
      <c r="AM101" s="61"/>
      <c r="AN101" s="61"/>
      <c r="AO101" s="61"/>
      <c r="AP101" s="61"/>
      <c r="AQ101" s="61"/>
      <c r="AR101" s="61"/>
      <c r="AS101" s="61"/>
      <c r="AT101" s="61"/>
      <c r="AU101" s="61"/>
      <c r="AV101" s="61"/>
      <c r="AW101" s="61"/>
      <c r="AX101" s="61"/>
      <c r="AY101" s="61"/>
    </row>
    <row r="102" spans="1:51" s="47" customFormat="1">
      <c r="A102" s="165"/>
      <c r="AH102" s="61"/>
      <c r="AI102" s="61"/>
      <c r="AJ102" s="61"/>
      <c r="AK102" s="61"/>
      <c r="AL102" s="61"/>
      <c r="AM102" s="61"/>
      <c r="AN102" s="61"/>
      <c r="AO102" s="61"/>
      <c r="AP102" s="61"/>
      <c r="AQ102" s="61"/>
      <c r="AR102" s="61"/>
      <c r="AS102" s="61"/>
      <c r="AT102" s="61"/>
      <c r="AU102" s="61"/>
      <c r="AV102" s="61"/>
      <c r="AW102" s="61"/>
      <c r="AX102" s="61"/>
      <c r="AY102" s="61"/>
    </row>
    <row r="103" spans="1:51" s="47" customFormat="1">
      <c r="A103" s="165"/>
      <c r="AH103" s="61"/>
      <c r="AI103" s="61"/>
      <c r="AJ103" s="61"/>
      <c r="AK103" s="61"/>
      <c r="AL103" s="61"/>
      <c r="AM103" s="61"/>
      <c r="AN103" s="61"/>
      <c r="AO103" s="61"/>
      <c r="AP103" s="61"/>
      <c r="AQ103" s="61"/>
      <c r="AR103" s="61"/>
      <c r="AS103" s="61"/>
      <c r="AT103" s="61"/>
      <c r="AU103" s="61"/>
      <c r="AV103" s="61"/>
      <c r="AW103" s="61"/>
      <c r="AX103" s="61"/>
      <c r="AY103" s="61"/>
    </row>
    <row r="104" spans="1:51" s="47" customFormat="1">
      <c r="A104" s="165"/>
      <c r="AH104" s="61"/>
      <c r="AI104" s="61"/>
      <c r="AJ104" s="61"/>
      <c r="AK104" s="61"/>
      <c r="AL104" s="61"/>
      <c r="AM104" s="61"/>
      <c r="AN104" s="61"/>
      <c r="AO104" s="61"/>
      <c r="AP104" s="61"/>
      <c r="AQ104" s="61"/>
      <c r="AR104" s="61"/>
      <c r="AS104" s="61"/>
      <c r="AT104" s="61"/>
      <c r="AU104" s="61"/>
      <c r="AV104" s="61"/>
      <c r="AW104" s="61"/>
      <c r="AX104" s="61"/>
      <c r="AY104" s="61"/>
    </row>
    <row r="105" spans="1:51" s="47" customFormat="1">
      <c r="A105" s="165"/>
      <c r="AH105" s="61"/>
      <c r="AI105" s="61"/>
      <c r="AJ105" s="61"/>
      <c r="AK105" s="61"/>
      <c r="AL105" s="61"/>
      <c r="AM105" s="61"/>
      <c r="AN105" s="61"/>
      <c r="AO105" s="61"/>
      <c r="AP105" s="61"/>
      <c r="AQ105" s="61"/>
      <c r="AR105" s="61"/>
      <c r="AS105" s="61"/>
      <c r="AT105" s="61"/>
      <c r="AU105" s="61"/>
      <c r="AV105" s="61"/>
      <c r="AW105" s="61"/>
      <c r="AX105" s="61"/>
      <c r="AY105" s="61"/>
    </row>
    <row r="106" spans="1:51" s="47" customFormat="1">
      <c r="A106" s="165"/>
      <c r="AH106" s="61"/>
      <c r="AI106" s="61"/>
      <c r="AJ106" s="61"/>
      <c r="AK106" s="61"/>
      <c r="AL106" s="61"/>
      <c r="AM106" s="61"/>
      <c r="AN106" s="61"/>
      <c r="AO106" s="61"/>
      <c r="AP106" s="61"/>
      <c r="AQ106" s="61"/>
      <c r="AR106" s="61"/>
      <c r="AS106" s="61"/>
      <c r="AT106" s="61"/>
      <c r="AU106" s="61"/>
      <c r="AV106" s="61"/>
      <c r="AW106" s="61"/>
      <c r="AX106" s="61"/>
      <c r="AY106" s="61"/>
    </row>
    <row r="107" spans="1:51" s="47" customFormat="1">
      <c r="A107" s="165"/>
      <c r="AH107" s="61"/>
      <c r="AI107" s="61"/>
      <c r="AJ107" s="61"/>
      <c r="AK107" s="61"/>
      <c r="AL107" s="61"/>
      <c r="AM107" s="61"/>
      <c r="AN107" s="61"/>
      <c r="AO107" s="61"/>
      <c r="AP107" s="61"/>
      <c r="AQ107" s="61"/>
      <c r="AR107" s="61"/>
      <c r="AS107" s="61"/>
      <c r="AT107" s="61"/>
      <c r="AU107" s="61"/>
      <c r="AV107" s="61"/>
      <c r="AW107" s="61"/>
      <c r="AX107" s="61"/>
      <c r="AY107" s="61"/>
    </row>
    <row r="108" spans="1:51" s="47" customFormat="1">
      <c r="A108" s="165"/>
      <c r="AH108" s="61"/>
      <c r="AI108" s="61"/>
      <c r="AJ108" s="61"/>
      <c r="AK108" s="61"/>
      <c r="AL108" s="61"/>
      <c r="AM108" s="61"/>
      <c r="AN108" s="61"/>
      <c r="AO108" s="61"/>
      <c r="AP108" s="61"/>
      <c r="AQ108" s="61"/>
      <c r="AR108" s="61"/>
      <c r="AS108" s="61"/>
      <c r="AT108" s="61"/>
      <c r="AU108" s="61"/>
      <c r="AV108" s="61"/>
      <c r="AW108" s="61"/>
      <c r="AX108" s="61"/>
      <c r="AY108" s="61"/>
    </row>
    <row r="109" spans="1:51" s="47" customFormat="1">
      <c r="A109" s="165"/>
      <c r="AH109" s="61"/>
      <c r="AI109" s="61"/>
      <c r="AJ109" s="61"/>
      <c r="AK109" s="61"/>
      <c r="AL109" s="61"/>
      <c r="AM109" s="61"/>
      <c r="AN109" s="61"/>
      <c r="AO109" s="61"/>
      <c r="AP109" s="61"/>
      <c r="AQ109" s="61"/>
      <c r="AR109" s="61"/>
      <c r="AS109" s="61"/>
      <c r="AT109" s="61"/>
      <c r="AU109" s="61"/>
      <c r="AV109" s="61"/>
      <c r="AW109" s="61"/>
      <c r="AX109" s="61"/>
      <c r="AY109" s="61"/>
    </row>
    <row r="110" spans="1:51" s="47" customFormat="1">
      <c r="A110" s="165"/>
      <c r="AH110" s="61"/>
      <c r="AI110" s="61"/>
      <c r="AJ110" s="61"/>
      <c r="AK110" s="61"/>
      <c r="AL110" s="61"/>
      <c r="AM110" s="61"/>
      <c r="AN110" s="61"/>
      <c r="AO110" s="61"/>
      <c r="AP110" s="61"/>
      <c r="AQ110" s="61"/>
      <c r="AR110" s="61"/>
      <c r="AS110" s="61"/>
      <c r="AT110" s="61"/>
      <c r="AU110" s="61"/>
      <c r="AV110" s="61"/>
      <c r="AW110" s="61"/>
      <c r="AX110" s="61"/>
      <c r="AY110" s="61"/>
    </row>
    <row r="111" spans="1:51" s="47" customFormat="1">
      <c r="A111" s="165"/>
      <c r="AH111" s="61"/>
      <c r="AI111" s="61"/>
      <c r="AJ111" s="61"/>
      <c r="AK111" s="61"/>
      <c r="AL111" s="61"/>
      <c r="AM111" s="61"/>
      <c r="AN111" s="61"/>
      <c r="AO111" s="61"/>
      <c r="AP111" s="61"/>
      <c r="AQ111" s="61"/>
      <c r="AR111" s="61"/>
      <c r="AS111" s="61"/>
      <c r="AT111" s="61"/>
      <c r="AU111" s="61"/>
      <c r="AV111" s="61"/>
      <c r="AW111" s="61"/>
      <c r="AX111" s="61"/>
      <c r="AY111" s="61"/>
    </row>
    <row r="112" spans="1:51" s="47" customFormat="1">
      <c r="A112" s="165"/>
      <c r="AH112" s="61"/>
      <c r="AI112" s="61"/>
      <c r="AJ112" s="61"/>
      <c r="AK112" s="61"/>
      <c r="AL112" s="61"/>
      <c r="AM112" s="61"/>
      <c r="AN112" s="61"/>
      <c r="AO112" s="61"/>
      <c r="AP112" s="61"/>
      <c r="AQ112" s="61"/>
      <c r="AR112" s="61"/>
      <c r="AS112" s="61"/>
      <c r="AT112" s="61"/>
      <c r="AU112" s="61"/>
      <c r="AV112" s="61"/>
      <c r="AW112" s="61"/>
      <c r="AX112" s="61"/>
      <c r="AY112" s="61"/>
    </row>
    <row r="113" spans="1:51" s="47" customFormat="1">
      <c r="A113" s="165"/>
      <c r="AH113" s="61"/>
      <c r="AI113" s="61"/>
      <c r="AJ113" s="61"/>
      <c r="AK113" s="61"/>
      <c r="AL113" s="61"/>
      <c r="AM113" s="61"/>
      <c r="AN113" s="61"/>
      <c r="AO113" s="61"/>
      <c r="AP113" s="61"/>
      <c r="AQ113" s="61"/>
      <c r="AR113" s="61"/>
      <c r="AS113" s="61"/>
      <c r="AT113" s="61"/>
      <c r="AU113" s="61"/>
      <c r="AV113" s="61"/>
      <c r="AW113" s="61"/>
      <c r="AX113" s="61"/>
      <c r="AY113" s="61"/>
    </row>
    <row r="114" spans="1:51" s="47" customFormat="1">
      <c r="A114" s="165"/>
      <c r="AH114" s="61"/>
      <c r="AI114" s="61"/>
      <c r="AJ114" s="61"/>
      <c r="AK114" s="61"/>
      <c r="AL114" s="61"/>
      <c r="AM114" s="61"/>
      <c r="AN114" s="61"/>
      <c r="AO114" s="61"/>
      <c r="AP114" s="61"/>
      <c r="AQ114" s="61"/>
      <c r="AR114" s="61"/>
      <c r="AS114" s="61"/>
      <c r="AT114" s="61"/>
      <c r="AU114" s="61"/>
      <c r="AV114" s="61"/>
      <c r="AW114" s="61"/>
      <c r="AX114" s="61"/>
      <c r="AY114" s="61"/>
    </row>
    <row r="115" spans="1:51" s="47" customFormat="1">
      <c r="A115" s="165"/>
      <c r="AH115" s="61"/>
      <c r="AI115" s="61"/>
      <c r="AJ115" s="61"/>
      <c r="AK115" s="61"/>
      <c r="AL115" s="61"/>
      <c r="AM115" s="61"/>
      <c r="AN115" s="61"/>
      <c r="AO115" s="61"/>
      <c r="AP115" s="61"/>
      <c r="AQ115" s="61"/>
      <c r="AR115" s="61"/>
      <c r="AS115" s="61"/>
      <c r="AT115" s="61"/>
      <c r="AU115" s="61"/>
      <c r="AV115" s="61"/>
      <c r="AW115" s="61"/>
      <c r="AX115" s="61"/>
      <c r="AY115" s="61"/>
    </row>
    <row r="116" spans="1:51" s="47" customFormat="1">
      <c r="A116" s="165"/>
      <c r="AH116" s="61"/>
      <c r="AI116" s="61"/>
      <c r="AJ116" s="61"/>
      <c r="AK116" s="61"/>
      <c r="AL116" s="61"/>
      <c r="AM116" s="61"/>
      <c r="AN116" s="61"/>
      <c r="AO116" s="61"/>
      <c r="AP116" s="61"/>
      <c r="AQ116" s="61"/>
      <c r="AR116" s="61"/>
      <c r="AS116" s="61"/>
      <c r="AT116" s="61"/>
      <c r="AU116" s="61"/>
      <c r="AV116" s="61"/>
      <c r="AW116" s="61"/>
      <c r="AX116" s="61"/>
      <c r="AY116" s="61"/>
    </row>
    <row r="117" spans="1:51" s="47" customFormat="1">
      <c r="A117" s="165"/>
      <c r="AH117" s="61"/>
      <c r="AI117" s="61"/>
      <c r="AJ117" s="61"/>
      <c r="AK117" s="61"/>
      <c r="AL117" s="61"/>
      <c r="AM117" s="61"/>
      <c r="AN117" s="61"/>
      <c r="AO117" s="61"/>
      <c r="AP117" s="61"/>
      <c r="AQ117" s="61"/>
      <c r="AR117" s="61"/>
      <c r="AS117" s="61"/>
      <c r="AT117" s="61"/>
      <c r="AU117" s="61"/>
      <c r="AV117" s="61"/>
      <c r="AW117" s="61"/>
      <c r="AX117" s="61"/>
      <c r="AY117" s="61"/>
    </row>
    <row r="118" spans="1:51" s="47" customFormat="1">
      <c r="A118" s="165"/>
      <c r="AH118" s="61"/>
      <c r="AI118" s="61"/>
      <c r="AJ118" s="61"/>
      <c r="AK118" s="61"/>
      <c r="AL118" s="61"/>
      <c r="AM118" s="61"/>
      <c r="AN118" s="61"/>
      <c r="AO118" s="61"/>
      <c r="AP118" s="61"/>
      <c r="AQ118" s="61"/>
      <c r="AR118" s="61"/>
      <c r="AS118" s="61"/>
      <c r="AT118" s="61"/>
      <c r="AU118" s="61"/>
      <c r="AV118" s="61"/>
      <c r="AW118" s="61"/>
      <c r="AX118" s="61"/>
      <c r="AY118" s="61"/>
    </row>
    <row r="119" spans="1:51" s="47" customFormat="1">
      <c r="A119" s="165"/>
      <c r="AH119" s="61"/>
      <c r="AI119" s="61"/>
      <c r="AJ119" s="61"/>
      <c r="AK119" s="61"/>
      <c r="AL119" s="61"/>
      <c r="AM119" s="61"/>
      <c r="AN119" s="61"/>
      <c r="AO119" s="61"/>
      <c r="AP119" s="61"/>
      <c r="AQ119" s="61"/>
      <c r="AR119" s="61"/>
      <c r="AS119" s="61"/>
      <c r="AT119" s="61"/>
      <c r="AU119" s="61"/>
      <c r="AV119" s="61"/>
      <c r="AW119" s="61"/>
      <c r="AX119" s="61"/>
      <c r="AY119" s="61"/>
    </row>
    <row r="120" spans="1:51" s="47" customFormat="1">
      <c r="A120" s="165"/>
      <c r="AH120" s="61"/>
      <c r="AI120" s="61"/>
      <c r="AJ120" s="61"/>
      <c r="AK120" s="61"/>
      <c r="AL120" s="61"/>
      <c r="AM120" s="61"/>
      <c r="AN120" s="61"/>
      <c r="AO120" s="61"/>
      <c r="AP120" s="61"/>
      <c r="AQ120" s="61"/>
      <c r="AR120" s="61"/>
      <c r="AS120" s="61"/>
      <c r="AT120" s="61"/>
      <c r="AU120" s="61"/>
      <c r="AV120" s="61"/>
      <c r="AW120" s="61"/>
      <c r="AX120" s="61"/>
      <c r="AY120" s="61"/>
    </row>
    <row r="121" spans="1:51" s="47" customFormat="1">
      <c r="A121" s="165"/>
      <c r="AH121" s="61"/>
      <c r="AI121" s="61"/>
      <c r="AJ121" s="61"/>
      <c r="AK121" s="61"/>
      <c r="AL121" s="61"/>
      <c r="AM121" s="61"/>
      <c r="AN121" s="61"/>
      <c r="AO121" s="61"/>
      <c r="AP121" s="61"/>
      <c r="AQ121" s="61"/>
      <c r="AR121" s="61"/>
      <c r="AS121" s="61"/>
      <c r="AT121" s="61"/>
      <c r="AU121" s="61"/>
      <c r="AV121" s="61"/>
      <c r="AW121" s="61"/>
      <c r="AX121" s="61"/>
      <c r="AY121" s="61"/>
    </row>
    <row r="122" spans="1:51" s="47" customFormat="1">
      <c r="A122" s="165"/>
      <c r="AH122" s="61"/>
      <c r="AI122" s="61"/>
      <c r="AJ122" s="61"/>
      <c r="AK122" s="61"/>
      <c r="AL122" s="61"/>
      <c r="AM122" s="61"/>
      <c r="AN122" s="61"/>
      <c r="AO122" s="61"/>
      <c r="AP122" s="61"/>
      <c r="AQ122" s="61"/>
      <c r="AR122" s="61"/>
      <c r="AS122" s="61"/>
      <c r="AT122" s="61"/>
      <c r="AU122" s="61"/>
      <c r="AV122" s="61"/>
      <c r="AW122" s="61"/>
      <c r="AX122" s="61"/>
      <c r="AY122" s="61"/>
    </row>
    <row r="123" spans="1:51" s="47" customFormat="1">
      <c r="A123" s="165"/>
      <c r="AH123" s="61"/>
      <c r="AI123" s="61"/>
      <c r="AJ123" s="61"/>
      <c r="AK123" s="61"/>
      <c r="AL123" s="61"/>
      <c r="AM123" s="61"/>
      <c r="AN123" s="61"/>
      <c r="AO123" s="61"/>
      <c r="AP123" s="61"/>
      <c r="AQ123" s="61"/>
      <c r="AR123" s="61"/>
      <c r="AS123" s="61"/>
      <c r="AT123" s="61"/>
      <c r="AU123" s="61"/>
      <c r="AV123" s="61"/>
      <c r="AW123" s="61"/>
      <c r="AX123" s="61"/>
      <c r="AY123" s="61"/>
    </row>
    <row r="124" spans="1:51" s="47" customFormat="1">
      <c r="A124" s="165"/>
      <c r="AH124" s="61"/>
      <c r="AI124" s="61"/>
      <c r="AJ124" s="61"/>
      <c r="AK124" s="61"/>
      <c r="AL124" s="61"/>
      <c r="AM124" s="61"/>
      <c r="AN124" s="61"/>
      <c r="AO124" s="61"/>
      <c r="AP124" s="61"/>
      <c r="AQ124" s="61"/>
      <c r="AR124" s="61"/>
      <c r="AS124" s="61"/>
      <c r="AT124" s="61"/>
      <c r="AU124" s="61"/>
      <c r="AV124" s="61"/>
      <c r="AW124" s="61"/>
      <c r="AX124" s="61"/>
      <c r="AY124" s="61"/>
    </row>
    <row r="125" spans="1:51" s="47" customFormat="1">
      <c r="A125" s="165"/>
      <c r="AH125" s="61"/>
      <c r="AI125" s="61"/>
      <c r="AJ125" s="61"/>
      <c r="AK125" s="61"/>
      <c r="AL125" s="61"/>
      <c r="AM125" s="61"/>
      <c r="AN125" s="61"/>
      <c r="AO125" s="61"/>
      <c r="AP125" s="61"/>
      <c r="AQ125" s="61"/>
      <c r="AR125" s="61"/>
      <c r="AS125" s="61"/>
      <c r="AT125" s="61"/>
      <c r="AU125" s="61"/>
      <c r="AV125" s="61"/>
      <c r="AW125" s="61"/>
      <c r="AX125" s="61"/>
      <c r="AY125" s="61"/>
    </row>
    <row r="126" spans="1:51" s="47" customFormat="1">
      <c r="A126" s="165"/>
      <c r="AH126" s="61"/>
      <c r="AI126" s="61"/>
      <c r="AJ126" s="61"/>
      <c r="AK126" s="61"/>
      <c r="AL126" s="61"/>
      <c r="AM126" s="61"/>
      <c r="AN126" s="61"/>
      <c r="AO126" s="61"/>
      <c r="AP126" s="61"/>
      <c r="AQ126" s="61"/>
      <c r="AR126" s="61"/>
      <c r="AS126" s="61"/>
      <c r="AT126" s="61"/>
      <c r="AU126" s="61"/>
      <c r="AV126" s="61"/>
      <c r="AW126" s="61"/>
      <c r="AX126" s="61"/>
      <c r="AY126" s="61"/>
    </row>
    <row r="127" spans="1:51" s="47" customFormat="1">
      <c r="A127" s="165"/>
      <c r="AH127" s="61"/>
      <c r="AI127" s="61"/>
      <c r="AJ127" s="61"/>
      <c r="AK127" s="61"/>
      <c r="AL127" s="61"/>
      <c r="AM127" s="61"/>
      <c r="AN127" s="61"/>
      <c r="AO127" s="61"/>
      <c r="AP127" s="61"/>
      <c r="AQ127" s="61"/>
      <c r="AR127" s="61"/>
      <c r="AS127" s="61"/>
      <c r="AT127" s="61"/>
      <c r="AU127" s="61"/>
      <c r="AV127" s="61"/>
      <c r="AW127" s="61"/>
      <c r="AX127" s="61"/>
      <c r="AY127" s="61"/>
    </row>
    <row r="128" spans="1:51" s="47" customFormat="1">
      <c r="A128" s="165"/>
      <c r="AH128" s="61"/>
      <c r="AI128" s="61"/>
      <c r="AJ128" s="61"/>
      <c r="AK128" s="61"/>
      <c r="AL128" s="61"/>
      <c r="AM128" s="61"/>
      <c r="AN128" s="61"/>
      <c r="AO128" s="61"/>
      <c r="AP128" s="61"/>
      <c r="AQ128" s="61"/>
      <c r="AR128" s="61"/>
      <c r="AS128" s="61"/>
      <c r="AT128" s="61"/>
      <c r="AU128" s="61"/>
      <c r="AV128" s="61"/>
      <c r="AW128" s="61"/>
      <c r="AX128" s="61"/>
      <c r="AY128" s="61"/>
    </row>
    <row r="129" spans="1:51" s="47" customFormat="1">
      <c r="A129" s="165"/>
      <c r="AH129" s="61"/>
      <c r="AI129" s="61"/>
      <c r="AJ129" s="61"/>
      <c r="AK129" s="61"/>
      <c r="AL129" s="61"/>
      <c r="AM129" s="61"/>
      <c r="AN129" s="61"/>
      <c r="AO129" s="61"/>
      <c r="AP129" s="61"/>
      <c r="AQ129" s="61"/>
      <c r="AR129" s="61"/>
      <c r="AS129" s="61"/>
      <c r="AT129" s="61"/>
      <c r="AU129" s="61"/>
      <c r="AV129" s="61"/>
      <c r="AW129" s="61"/>
      <c r="AX129" s="61"/>
      <c r="AY129" s="61"/>
    </row>
    <row r="130" spans="1:51" s="47" customFormat="1">
      <c r="A130" s="165"/>
      <c r="AH130" s="61"/>
      <c r="AI130" s="61"/>
      <c r="AJ130" s="61"/>
      <c r="AK130" s="61"/>
      <c r="AL130" s="61"/>
      <c r="AM130" s="61"/>
      <c r="AN130" s="61"/>
      <c r="AO130" s="61"/>
      <c r="AP130" s="61"/>
      <c r="AQ130" s="61"/>
      <c r="AR130" s="61"/>
      <c r="AS130" s="61"/>
      <c r="AT130" s="61"/>
      <c r="AU130" s="61"/>
      <c r="AV130" s="61"/>
      <c r="AW130" s="61"/>
      <c r="AX130" s="61"/>
      <c r="AY130" s="61"/>
    </row>
    <row r="131" spans="1:51" s="47" customFormat="1">
      <c r="A131" s="165"/>
      <c r="AH131" s="61"/>
      <c r="AI131" s="61"/>
      <c r="AJ131" s="61"/>
      <c r="AK131" s="61"/>
      <c r="AL131" s="61"/>
      <c r="AM131" s="61"/>
      <c r="AN131" s="61"/>
      <c r="AO131" s="61"/>
      <c r="AP131" s="61"/>
      <c r="AQ131" s="61"/>
      <c r="AR131" s="61"/>
      <c r="AS131" s="61"/>
      <c r="AT131" s="61"/>
      <c r="AU131" s="61"/>
      <c r="AV131" s="61"/>
      <c r="AW131" s="61"/>
      <c r="AX131" s="61"/>
      <c r="AY131" s="61"/>
    </row>
    <row r="132" spans="1:51" s="47" customFormat="1">
      <c r="A132" s="165"/>
      <c r="AH132" s="61"/>
      <c r="AI132" s="61"/>
      <c r="AJ132" s="61"/>
      <c r="AK132" s="61"/>
      <c r="AL132" s="61"/>
      <c r="AM132" s="61"/>
      <c r="AN132" s="61"/>
      <c r="AO132" s="61"/>
      <c r="AP132" s="61"/>
      <c r="AQ132" s="61"/>
      <c r="AR132" s="61"/>
      <c r="AS132" s="61"/>
      <c r="AT132" s="61"/>
      <c r="AU132" s="61"/>
      <c r="AV132" s="61"/>
      <c r="AW132" s="61"/>
      <c r="AX132" s="61"/>
      <c r="AY132" s="61"/>
    </row>
    <row r="133" spans="1:51" s="47" customFormat="1">
      <c r="A133" s="165"/>
      <c r="AH133" s="61"/>
      <c r="AI133" s="61"/>
      <c r="AJ133" s="61"/>
      <c r="AK133" s="61"/>
      <c r="AL133" s="61"/>
      <c r="AM133" s="61"/>
      <c r="AN133" s="61"/>
      <c r="AO133" s="61"/>
      <c r="AP133" s="61"/>
      <c r="AQ133" s="61"/>
      <c r="AR133" s="61"/>
      <c r="AS133" s="61"/>
      <c r="AT133" s="61"/>
      <c r="AU133" s="61"/>
      <c r="AV133" s="61"/>
      <c r="AW133" s="61"/>
      <c r="AX133" s="61"/>
      <c r="AY133" s="61"/>
    </row>
    <row r="134" spans="1:51" s="47" customFormat="1">
      <c r="A134" s="165"/>
      <c r="AH134" s="61"/>
      <c r="AI134" s="61"/>
      <c r="AJ134" s="61"/>
      <c r="AK134" s="61"/>
      <c r="AL134" s="61"/>
      <c r="AM134" s="61"/>
      <c r="AN134" s="61"/>
      <c r="AO134" s="61"/>
      <c r="AP134" s="61"/>
      <c r="AQ134" s="61"/>
      <c r="AR134" s="61"/>
      <c r="AS134" s="61"/>
      <c r="AT134" s="61"/>
      <c r="AU134" s="61"/>
      <c r="AV134" s="61"/>
      <c r="AW134" s="61"/>
      <c r="AX134" s="61"/>
      <c r="AY134" s="61"/>
    </row>
    <row r="135" spans="1:51" s="47" customFormat="1">
      <c r="A135" s="165"/>
      <c r="AH135" s="61"/>
      <c r="AI135" s="61"/>
      <c r="AJ135" s="61"/>
      <c r="AK135" s="61"/>
      <c r="AL135" s="61"/>
      <c r="AM135" s="61"/>
      <c r="AN135" s="61"/>
      <c r="AO135" s="61"/>
      <c r="AP135" s="61"/>
      <c r="AQ135" s="61"/>
      <c r="AR135" s="61"/>
      <c r="AS135" s="61"/>
      <c r="AT135" s="61"/>
      <c r="AU135" s="61"/>
      <c r="AV135" s="61"/>
      <c r="AW135" s="61"/>
      <c r="AX135" s="61"/>
      <c r="AY135" s="61"/>
    </row>
    <row r="136" spans="1:51" s="47" customFormat="1">
      <c r="A136" s="165"/>
      <c r="AH136" s="61"/>
      <c r="AI136" s="61"/>
      <c r="AJ136" s="61"/>
      <c r="AK136" s="61"/>
      <c r="AL136" s="61"/>
      <c r="AM136" s="61"/>
      <c r="AN136" s="61"/>
      <c r="AO136" s="61"/>
      <c r="AP136" s="61"/>
      <c r="AQ136" s="61"/>
      <c r="AR136" s="61"/>
      <c r="AS136" s="61"/>
      <c r="AT136" s="61"/>
      <c r="AU136" s="61"/>
      <c r="AV136" s="61"/>
      <c r="AW136" s="61"/>
      <c r="AX136" s="61"/>
      <c r="AY136" s="61"/>
    </row>
    <row r="137" spans="1:51" s="47" customFormat="1">
      <c r="A137" s="165"/>
      <c r="AH137" s="61"/>
      <c r="AI137" s="61"/>
      <c r="AJ137" s="61"/>
      <c r="AK137" s="61"/>
      <c r="AL137" s="61"/>
      <c r="AM137" s="61"/>
      <c r="AN137" s="61"/>
      <c r="AO137" s="61"/>
      <c r="AP137" s="61"/>
      <c r="AQ137" s="61"/>
      <c r="AR137" s="61"/>
      <c r="AS137" s="61"/>
      <c r="AT137" s="61"/>
      <c r="AU137" s="61"/>
      <c r="AV137" s="61"/>
      <c r="AW137" s="61"/>
      <c r="AX137" s="61"/>
      <c r="AY137" s="61"/>
    </row>
    <row r="138" spans="1:51" s="47" customFormat="1">
      <c r="A138" s="165"/>
      <c r="AH138" s="61"/>
      <c r="AI138" s="61"/>
      <c r="AJ138" s="61"/>
      <c r="AK138" s="61"/>
      <c r="AL138" s="61"/>
      <c r="AM138" s="61"/>
      <c r="AN138" s="61"/>
      <c r="AO138" s="61"/>
      <c r="AP138" s="61"/>
      <c r="AQ138" s="61"/>
      <c r="AR138" s="61"/>
      <c r="AS138" s="61"/>
      <c r="AT138" s="61"/>
      <c r="AU138" s="61"/>
      <c r="AV138" s="61"/>
      <c r="AW138" s="61"/>
      <c r="AX138" s="61"/>
      <c r="AY138" s="61"/>
    </row>
    <row r="139" spans="1:51" s="47" customFormat="1">
      <c r="A139" s="165"/>
      <c r="AH139" s="61"/>
      <c r="AI139" s="61"/>
      <c r="AJ139" s="61"/>
      <c r="AK139" s="61"/>
      <c r="AL139" s="61"/>
      <c r="AM139" s="61"/>
      <c r="AN139" s="61"/>
      <c r="AO139" s="61"/>
      <c r="AP139" s="61"/>
      <c r="AQ139" s="61"/>
      <c r="AR139" s="61"/>
      <c r="AS139" s="61"/>
      <c r="AT139" s="61"/>
      <c r="AU139" s="61"/>
      <c r="AV139" s="61"/>
      <c r="AW139" s="61"/>
      <c r="AX139" s="61"/>
      <c r="AY139" s="61"/>
    </row>
    <row r="140" spans="1:51" s="47" customFormat="1">
      <c r="A140" s="165"/>
      <c r="AH140" s="61"/>
      <c r="AI140" s="61"/>
      <c r="AJ140" s="61"/>
      <c r="AK140" s="61"/>
      <c r="AL140" s="61"/>
      <c r="AM140" s="61"/>
      <c r="AN140" s="61"/>
      <c r="AO140" s="61"/>
      <c r="AP140" s="61"/>
      <c r="AQ140" s="61"/>
      <c r="AR140" s="61"/>
      <c r="AS140" s="61"/>
      <c r="AT140" s="61"/>
      <c r="AU140" s="61"/>
      <c r="AV140" s="61"/>
      <c r="AW140" s="61"/>
      <c r="AX140" s="61"/>
      <c r="AY140" s="61"/>
    </row>
    <row r="141" spans="1:51" s="47" customFormat="1">
      <c r="A141" s="165"/>
      <c r="AH141" s="61"/>
      <c r="AI141" s="61"/>
      <c r="AJ141" s="61"/>
      <c r="AK141" s="61"/>
      <c r="AL141" s="61"/>
      <c r="AM141" s="61"/>
      <c r="AN141" s="61"/>
      <c r="AO141" s="61"/>
      <c r="AP141" s="61"/>
      <c r="AQ141" s="61"/>
      <c r="AR141" s="61"/>
      <c r="AS141" s="61"/>
      <c r="AT141" s="61"/>
      <c r="AU141" s="61"/>
      <c r="AV141" s="61"/>
      <c r="AW141" s="61"/>
      <c r="AX141" s="61"/>
      <c r="AY141" s="61"/>
    </row>
    <row r="142" spans="1:51" s="47" customFormat="1">
      <c r="A142" s="165"/>
      <c r="AH142" s="61"/>
      <c r="AI142" s="61"/>
      <c r="AJ142" s="61"/>
      <c r="AK142" s="61"/>
      <c r="AL142" s="61"/>
      <c r="AM142" s="61"/>
      <c r="AN142" s="61"/>
      <c r="AO142" s="61"/>
      <c r="AP142" s="61"/>
      <c r="AQ142" s="61"/>
      <c r="AR142" s="61"/>
      <c r="AS142" s="61"/>
      <c r="AT142" s="61"/>
      <c r="AU142" s="61"/>
      <c r="AV142" s="61"/>
      <c r="AW142" s="61"/>
      <c r="AX142" s="61"/>
      <c r="AY142" s="61"/>
    </row>
    <row r="143" spans="1:51" s="47" customFormat="1">
      <c r="A143" s="165"/>
      <c r="AH143" s="61"/>
      <c r="AI143" s="61"/>
      <c r="AJ143" s="61"/>
      <c r="AK143" s="61"/>
      <c r="AL143" s="61"/>
      <c r="AM143" s="61"/>
      <c r="AN143" s="61"/>
      <c r="AO143" s="61"/>
      <c r="AP143" s="61"/>
      <c r="AQ143" s="61"/>
      <c r="AR143" s="61"/>
      <c r="AS143" s="61"/>
      <c r="AT143" s="61"/>
      <c r="AU143" s="61"/>
      <c r="AV143" s="61"/>
      <c r="AW143" s="61"/>
      <c r="AX143" s="61"/>
      <c r="AY143" s="61"/>
    </row>
    <row r="144" spans="1:51" s="47" customFormat="1">
      <c r="A144" s="165"/>
      <c r="AH144" s="61"/>
      <c r="AI144" s="61"/>
      <c r="AJ144" s="61"/>
      <c r="AK144" s="61"/>
      <c r="AL144" s="61"/>
      <c r="AM144" s="61"/>
      <c r="AN144" s="61"/>
      <c r="AO144" s="61"/>
      <c r="AP144" s="61"/>
      <c r="AQ144" s="61"/>
      <c r="AR144" s="61"/>
      <c r="AS144" s="61"/>
      <c r="AT144" s="61"/>
      <c r="AU144" s="61"/>
      <c r="AV144" s="61"/>
      <c r="AW144" s="61"/>
      <c r="AX144" s="61"/>
      <c r="AY144" s="61"/>
    </row>
    <row r="145" spans="1:51" s="47" customFormat="1">
      <c r="A145" s="165"/>
      <c r="AH145" s="61"/>
      <c r="AI145" s="61"/>
      <c r="AJ145" s="61"/>
      <c r="AK145" s="61"/>
      <c r="AL145" s="61"/>
      <c r="AM145" s="61"/>
      <c r="AN145" s="61"/>
      <c r="AO145" s="61"/>
      <c r="AP145" s="61"/>
      <c r="AQ145" s="61"/>
      <c r="AR145" s="61"/>
      <c r="AS145" s="61"/>
      <c r="AT145" s="61"/>
      <c r="AU145" s="61"/>
      <c r="AV145" s="61"/>
      <c r="AW145" s="61"/>
      <c r="AX145" s="61"/>
      <c r="AY145" s="61"/>
    </row>
    <row r="146" spans="1:51" s="47" customFormat="1">
      <c r="A146" s="165"/>
      <c r="AH146" s="61"/>
      <c r="AI146" s="61"/>
      <c r="AJ146" s="61"/>
      <c r="AK146" s="61"/>
      <c r="AL146" s="61"/>
      <c r="AM146" s="61"/>
      <c r="AN146" s="61"/>
      <c r="AO146" s="61"/>
      <c r="AP146" s="61"/>
      <c r="AQ146" s="61"/>
      <c r="AR146" s="61"/>
      <c r="AS146" s="61"/>
      <c r="AT146" s="61"/>
      <c r="AU146" s="61"/>
      <c r="AV146" s="61"/>
      <c r="AW146" s="61"/>
      <c r="AX146" s="61"/>
      <c r="AY146" s="61"/>
    </row>
    <row r="147" spans="1:51" s="47" customFormat="1">
      <c r="A147" s="165"/>
      <c r="AH147" s="61"/>
      <c r="AI147" s="61"/>
      <c r="AJ147" s="61"/>
      <c r="AK147" s="61"/>
      <c r="AL147" s="61"/>
      <c r="AM147" s="61"/>
      <c r="AN147" s="61"/>
      <c r="AO147" s="61"/>
      <c r="AP147" s="61"/>
      <c r="AQ147" s="61"/>
      <c r="AR147" s="61"/>
      <c r="AS147" s="61"/>
      <c r="AT147" s="61"/>
      <c r="AU147" s="61"/>
      <c r="AV147" s="61"/>
      <c r="AW147" s="61"/>
      <c r="AX147" s="61"/>
      <c r="AY147" s="61"/>
    </row>
    <row r="148" spans="1:51" s="47" customFormat="1">
      <c r="A148" s="165"/>
      <c r="AH148" s="61"/>
      <c r="AI148" s="61"/>
      <c r="AJ148" s="61"/>
      <c r="AK148" s="61"/>
      <c r="AL148" s="61"/>
      <c r="AM148" s="61"/>
      <c r="AN148" s="61"/>
      <c r="AO148" s="61"/>
      <c r="AP148" s="61"/>
      <c r="AQ148" s="61"/>
      <c r="AR148" s="61"/>
      <c r="AS148" s="61"/>
      <c r="AT148" s="61"/>
      <c r="AU148" s="61"/>
      <c r="AV148" s="61"/>
      <c r="AW148" s="61"/>
      <c r="AX148" s="61"/>
      <c r="AY148" s="61"/>
    </row>
    <row r="149" spans="1:51" s="47" customFormat="1">
      <c r="A149" s="165"/>
      <c r="AH149" s="61"/>
      <c r="AI149" s="61"/>
      <c r="AJ149" s="61"/>
      <c r="AK149" s="61"/>
      <c r="AL149" s="61"/>
      <c r="AM149" s="61"/>
      <c r="AN149" s="61"/>
      <c r="AO149" s="61"/>
      <c r="AP149" s="61"/>
      <c r="AQ149" s="61"/>
      <c r="AR149" s="61"/>
      <c r="AS149" s="61"/>
      <c r="AT149" s="61"/>
      <c r="AU149" s="61"/>
      <c r="AV149" s="61"/>
      <c r="AW149" s="61"/>
      <c r="AX149" s="61"/>
      <c r="AY149" s="61"/>
    </row>
    <row r="150" spans="1:51" s="47" customFormat="1">
      <c r="A150" s="165"/>
      <c r="AH150" s="61"/>
      <c r="AI150" s="61"/>
      <c r="AJ150" s="61"/>
      <c r="AK150" s="61"/>
      <c r="AL150" s="61"/>
      <c r="AM150" s="61"/>
      <c r="AN150" s="61"/>
      <c r="AO150" s="61"/>
      <c r="AP150" s="61"/>
      <c r="AQ150" s="61"/>
      <c r="AR150" s="61"/>
      <c r="AS150" s="61"/>
      <c r="AT150" s="61"/>
      <c r="AU150" s="61"/>
      <c r="AV150" s="61"/>
      <c r="AW150" s="61"/>
      <c r="AX150" s="61"/>
      <c r="AY150" s="61"/>
    </row>
    <row r="151" spans="1:51" s="47" customFormat="1">
      <c r="A151" s="165"/>
      <c r="AH151" s="61"/>
      <c r="AI151" s="61"/>
      <c r="AJ151" s="61"/>
      <c r="AK151" s="61"/>
      <c r="AL151" s="61"/>
      <c r="AM151" s="61"/>
      <c r="AN151" s="61"/>
      <c r="AO151" s="61"/>
      <c r="AP151" s="61"/>
      <c r="AQ151" s="61"/>
      <c r="AR151" s="61"/>
      <c r="AS151" s="61"/>
      <c r="AT151" s="61"/>
      <c r="AU151" s="61"/>
      <c r="AV151" s="61"/>
      <c r="AW151" s="61"/>
      <c r="AX151" s="61"/>
      <c r="AY151" s="61"/>
    </row>
    <row r="152" spans="1:51" s="47" customFormat="1">
      <c r="A152" s="165"/>
      <c r="AH152" s="61"/>
      <c r="AI152" s="61"/>
      <c r="AJ152" s="61"/>
      <c r="AK152" s="61"/>
      <c r="AL152" s="61"/>
      <c r="AM152" s="61"/>
      <c r="AN152" s="61"/>
      <c r="AO152" s="61"/>
      <c r="AP152" s="61"/>
      <c r="AQ152" s="61"/>
      <c r="AR152" s="61"/>
      <c r="AS152" s="61"/>
      <c r="AT152" s="61"/>
      <c r="AU152" s="61"/>
      <c r="AV152" s="61"/>
      <c r="AW152" s="61"/>
      <c r="AX152" s="61"/>
      <c r="AY152" s="61"/>
    </row>
    <row r="153" spans="1:51" s="47" customFormat="1">
      <c r="A153" s="165"/>
      <c r="AH153" s="61"/>
      <c r="AI153" s="61"/>
      <c r="AJ153" s="61"/>
      <c r="AK153" s="61"/>
      <c r="AL153" s="61"/>
      <c r="AM153" s="61"/>
      <c r="AN153" s="61"/>
      <c r="AO153" s="61"/>
      <c r="AP153" s="61"/>
      <c r="AQ153" s="61"/>
      <c r="AR153" s="61"/>
      <c r="AS153" s="61"/>
      <c r="AT153" s="61"/>
      <c r="AU153" s="61"/>
      <c r="AV153" s="61"/>
      <c r="AW153" s="61"/>
      <c r="AX153" s="61"/>
      <c r="AY153" s="61"/>
    </row>
    <row r="154" spans="1:51" s="47" customFormat="1">
      <c r="A154" s="165"/>
      <c r="AH154" s="61"/>
      <c r="AI154" s="61"/>
      <c r="AJ154" s="61"/>
      <c r="AK154" s="61"/>
      <c r="AL154" s="61"/>
      <c r="AM154" s="61"/>
      <c r="AN154" s="61"/>
      <c r="AO154" s="61"/>
      <c r="AP154" s="61"/>
      <c r="AQ154" s="61"/>
      <c r="AR154" s="61"/>
      <c r="AS154" s="61"/>
      <c r="AT154" s="61"/>
      <c r="AU154" s="61"/>
      <c r="AV154" s="61"/>
      <c r="AW154" s="61"/>
      <c r="AX154" s="61"/>
      <c r="AY154" s="61"/>
    </row>
    <row r="155" spans="1:51" s="47" customFormat="1">
      <c r="A155" s="165"/>
      <c r="AH155" s="61"/>
      <c r="AI155" s="61"/>
      <c r="AJ155" s="61"/>
      <c r="AK155" s="61"/>
      <c r="AL155" s="61"/>
      <c r="AM155" s="61"/>
      <c r="AN155" s="61"/>
      <c r="AO155" s="61"/>
      <c r="AP155" s="61"/>
      <c r="AQ155" s="61"/>
      <c r="AR155" s="61"/>
      <c r="AS155" s="61"/>
      <c r="AT155" s="61"/>
      <c r="AU155" s="61"/>
      <c r="AV155" s="61"/>
      <c r="AW155" s="61"/>
      <c r="AX155" s="61"/>
      <c r="AY155" s="61"/>
    </row>
    <row r="156" spans="1:51" s="47" customFormat="1">
      <c r="A156" s="165"/>
      <c r="AH156" s="61"/>
      <c r="AI156" s="61"/>
      <c r="AJ156" s="61"/>
      <c r="AK156" s="61"/>
      <c r="AL156" s="61"/>
      <c r="AM156" s="61"/>
      <c r="AN156" s="61"/>
      <c r="AO156" s="61"/>
      <c r="AP156" s="61"/>
      <c r="AQ156" s="61"/>
      <c r="AR156" s="61"/>
      <c r="AS156" s="61"/>
      <c r="AT156" s="61"/>
      <c r="AU156" s="61"/>
      <c r="AV156" s="61"/>
      <c r="AW156" s="61"/>
      <c r="AX156" s="61"/>
      <c r="AY156" s="61"/>
    </row>
    <row r="157" spans="1:51" s="47" customFormat="1">
      <c r="A157" s="165"/>
      <c r="AH157" s="61"/>
      <c r="AI157" s="61"/>
      <c r="AJ157" s="61"/>
      <c r="AK157" s="61"/>
      <c r="AL157" s="61"/>
      <c r="AM157" s="61"/>
      <c r="AN157" s="61"/>
      <c r="AO157" s="61"/>
      <c r="AP157" s="61"/>
      <c r="AQ157" s="61"/>
      <c r="AR157" s="61"/>
      <c r="AS157" s="61"/>
      <c r="AT157" s="61"/>
      <c r="AU157" s="61"/>
      <c r="AV157" s="61"/>
      <c r="AW157" s="61"/>
      <c r="AX157" s="61"/>
      <c r="AY157" s="61"/>
    </row>
    <row r="158" spans="1:51" s="47" customFormat="1">
      <c r="A158" s="165"/>
      <c r="AH158" s="61"/>
      <c r="AI158" s="61"/>
      <c r="AJ158" s="61"/>
      <c r="AK158" s="61"/>
      <c r="AL158" s="61"/>
      <c r="AM158" s="61"/>
      <c r="AN158" s="61"/>
      <c r="AO158" s="61"/>
      <c r="AP158" s="61"/>
      <c r="AQ158" s="61"/>
      <c r="AR158" s="61"/>
      <c r="AS158" s="61"/>
      <c r="AT158" s="61"/>
      <c r="AU158" s="61"/>
      <c r="AV158" s="61"/>
      <c r="AW158" s="61"/>
      <c r="AX158" s="61"/>
      <c r="AY158" s="61"/>
    </row>
    <row r="159" spans="1:51" s="47" customFormat="1">
      <c r="A159" s="165"/>
      <c r="AH159" s="61"/>
      <c r="AI159" s="61"/>
      <c r="AJ159" s="61"/>
      <c r="AK159" s="61"/>
      <c r="AL159" s="61"/>
      <c r="AM159" s="61"/>
      <c r="AN159" s="61"/>
      <c r="AO159" s="61"/>
      <c r="AP159" s="61"/>
      <c r="AQ159" s="61"/>
      <c r="AR159" s="61"/>
      <c r="AS159" s="61"/>
      <c r="AT159" s="61"/>
      <c r="AU159" s="61"/>
      <c r="AV159" s="61"/>
      <c r="AW159" s="61"/>
      <c r="AX159" s="61"/>
      <c r="AY159" s="61"/>
    </row>
    <row r="160" spans="1:51" s="47" customFormat="1">
      <c r="A160" s="165"/>
      <c r="AH160" s="61"/>
      <c r="AI160" s="61"/>
      <c r="AJ160" s="61"/>
      <c r="AK160" s="61"/>
      <c r="AL160" s="61"/>
      <c r="AM160" s="61"/>
      <c r="AN160" s="61"/>
      <c r="AO160" s="61"/>
      <c r="AP160" s="61"/>
      <c r="AQ160" s="61"/>
      <c r="AR160" s="61"/>
      <c r="AS160" s="61"/>
      <c r="AT160" s="61"/>
      <c r="AU160" s="61"/>
      <c r="AV160" s="61"/>
      <c r="AW160" s="61"/>
      <c r="AX160" s="61"/>
      <c r="AY160" s="61"/>
    </row>
    <row r="161" spans="1:51" s="47" customFormat="1">
      <c r="A161" s="165"/>
      <c r="AH161" s="61"/>
      <c r="AI161" s="61"/>
      <c r="AJ161" s="61"/>
      <c r="AK161" s="61"/>
      <c r="AL161" s="61"/>
      <c r="AM161" s="61"/>
      <c r="AN161" s="61"/>
      <c r="AO161" s="61"/>
      <c r="AP161" s="61"/>
      <c r="AQ161" s="61"/>
      <c r="AR161" s="61"/>
      <c r="AS161" s="61"/>
      <c r="AT161" s="61"/>
      <c r="AU161" s="61"/>
      <c r="AV161" s="61"/>
      <c r="AW161" s="61"/>
      <c r="AX161" s="61"/>
      <c r="AY161" s="61"/>
    </row>
    <row r="162" spans="1:51" s="47" customFormat="1">
      <c r="A162" s="165"/>
      <c r="AH162" s="61"/>
      <c r="AI162" s="61"/>
      <c r="AJ162" s="61"/>
      <c r="AK162" s="61"/>
      <c r="AL162" s="61"/>
      <c r="AM162" s="61"/>
      <c r="AN162" s="61"/>
      <c r="AO162" s="61"/>
      <c r="AP162" s="61"/>
      <c r="AQ162" s="61"/>
      <c r="AR162" s="61"/>
      <c r="AS162" s="61"/>
      <c r="AT162" s="61"/>
      <c r="AU162" s="61"/>
      <c r="AV162" s="61"/>
      <c r="AW162" s="61"/>
      <c r="AX162" s="61"/>
      <c r="AY162" s="61"/>
    </row>
    <row r="163" spans="1:51" s="47" customFormat="1">
      <c r="A163" s="165"/>
      <c r="AH163" s="61"/>
      <c r="AI163" s="61"/>
      <c r="AJ163" s="61"/>
      <c r="AK163" s="61"/>
      <c r="AL163" s="61"/>
      <c r="AM163" s="61"/>
      <c r="AN163" s="61"/>
      <c r="AO163" s="61"/>
      <c r="AP163" s="61"/>
      <c r="AQ163" s="61"/>
      <c r="AR163" s="61"/>
      <c r="AS163" s="61"/>
      <c r="AT163" s="61"/>
      <c r="AU163" s="61"/>
      <c r="AV163" s="61"/>
      <c r="AW163" s="61"/>
      <c r="AX163" s="61"/>
      <c r="AY163" s="61"/>
    </row>
    <row r="164" spans="1:51" s="47" customFormat="1">
      <c r="A164" s="165"/>
      <c r="AH164" s="61"/>
      <c r="AI164" s="61"/>
      <c r="AJ164" s="61"/>
      <c r="AK164" s="61"/>
      <c r="AL164" s="61"/>
      <c r="AM164" s="61"/>
      <c r="AN164" s="61"/>
      <c r="AO164" s="61"/>
      <c r="AP164" s="61"/>
      <c r="AQ164" s="61"/>
      <c r="AR164" s="61"/>
      <c r="AS164" s="61"/>
      <c r="AT164" s="61"/>
      <c r="AU164" s="61"/>
      <c r="AV164" s="61"/>
      <c r="AW164" s="61"/>
      <c r="AX164" s="61"/>
      <c r="AY164" s="61"/>
    </row>
    <row r="165" spans="1:51" s="47" customFormat="1">
      <c r="A165" s="165"/>
      <c r="AH165" s="61"/>
      <c r="AI165" s="61"/>
      <c r="AJ165" s="61"/>
      <c r="AK165" s="61"/>
      <c r="AL165" s="61"/>
      <c r="AM165" s="61"/>
      <c r="AN165" s="61"/>
      <c r="AO165" s="61"/>
      <c r="AP165" s="61"/>
      <c r="AQ165" s="61"/>
      <c r="AR165" s="61"/>
      <c r="AS165" s="61"/>
      <c r="AT165" s="61"/>
      <c r="AU165" s="61"/>
      <c r="AV165" s="61"/>
      <c r="AW165" s="61"/>
      <c r="AX165" s="61"/>
      <c r="AY165" s="61"/>
    </row>
    <row r="166" spans="1:51" s="47" customFormat="1">
      <c r="A166" s="165"/>
      <c r="AH166" s="61"/>
      <c r="AI166" s="61"/>
      <c r="AJ166" s="61"/>
      <c r="AK166" s="61"/>
      <c r="AL166" s="61"/>
      <c r="AM166" s="61"/>
      <c r="AN166" s="61"/>
      <c r="AO166" s="61"/>
      <c r="AP166" s="61"/>
      <c r="AQ166" s="61"/>
      <c r="AR166" s="61"/>
      <c r="AS166" s="61"/>
      <c r="AT166" s="61"/>
      <c r="AU166" s="61"/>
      <c r="AV166" s="61"/>
      <c r="AW166" s="61"/>
      <c r="AX166" s="61"/>
      <c r="AY166" s="61"/>
    </row>
    <row r="167" spans="1:51" s="47" customFormat="1">
      <c r="A167" s="165"/>
      <c r="AH167" s="61"/>
      <c r="AI167" s="61"/>
      <c r="AJ167" s="61"/>
      <c r="AK167" s="61"/>
      <c r="AL167" s="61"/>
      <c r="AM167" s="61"/>
      <c r="AN167" s="61"/>
      <c r="AO167" s="61"/>
      <c r="AP167" s="61"/>
      <c r="AQ167" s="61"/>
      <c r="AR167" s="61"/>
      <c r="AS167" s="61"/>
      <c r="AT167" s="61"/>
      <c r="AU167" s="61"/>
      <c r="AV167" s="61"/>
      <c r="AW167" s="61"/>
      <c r="AX167" s="61"/>
      <c r="AY167" s="61"/>
    </row>
    <row r="168" spans="1:51" s="47" customFormat="1">
      <c r="A168" s="165"/>
      <c r="AH168" s="61"/>
      <c r="AI168" s="61"/>
      <c r="AJ168" s="61"/>
      <c r="AK168" s="61"/>
      <c r="AL168" s="61"/>
      <c r="AM168" s="61"/>
      <c r="AN168" s="61"/>
      <c r="AO168" s="61"/>
      <c r="AP168" s="61"/>
      <c r="AQ168" s="61"/>
      <c r="AR168" s="61"/>
      <c r="AS168" s="61"/>
      <c r="AT168" s="61"/>
      <c r="AU168" s="61"/>
      <c r="AV168" s="61"/>
      <c r="AW168" s="61"/>
      <c r="AX168" s="61"/>
      <c r="AY168" s="61"/>
    </row>
    <row r="169" spans="1:51" s="47" customFormat="1">
      <c r="A169" s="165"/>
      <c r="AH169" s="61"/>
      <c r="AI169" s="61"/>
      <c r="AJ169" s="61"/>
      <c r="AK169" s="61"/>
      <c r="AL169" s="61"/>
      <c r="AM169" s="61"/>
      <c r="AN169" s="61"/>
      <c r="AO169" s="61"/>
      <c r="AP169" s="61"/>
      <c r="AQ169" s="61"/>
      <c r="AR169" s="61"/>
      <c r="AS169" s="61"/>
      <c r="AT169" s="61"/>
      <c r="AU169" s="61"/>
      <c r="AV169" s="61"/>
      <c r="AW169" s="61"/>
      <c r="AX169" s="61"/>
      <c r="AY169" s="61"/>
    </row>
    <row r="170" spans="1:51" s="47" customFormat="1">
      <c r="A170" s="165"/>
      <c r="AH170" s="61"/>
      <c r="AI170" s="61"/>
      <c r="AJ170" s="61"/>
      <c r="AK170" s="61"/>
      <c r="AL170" s="61"/>
      <c r="AM170" s="61"/>
      <c r="AN170" s="61"/>
      <c r="AO170" s="61"/>
      <c r="AP170" s="61"/>
      <c r="AQ170" s="61"/>
      <c r="AR170" s="61"/>
      <c r="AS170" s="61"/>
      <c r="AT170" s="61"/>
      <c r="AU170" s="61"/>
      <c r="AV170" s="61"/>
      <c r="AW170" s="61"/>
      <c r="AX170" s="61"/>
      <c r="AY170" s="61"/>
    </row>
    <row r="171" spans="1:51" s="47" customFormat="1">
      <c r="A171" s="165"/>
      <c r="AH171" s="61"/>
      <c r="AI171" s="61"/>
      <c r="AJ171" s="61"/>
      <c r="AK171" s="61"/>
      <c r="AL171" s="61"/>
      <c r="AM171" s="61"/>
      <c r="AN171" s="61"/>
      <c r="AO171" s="61"/>
      <c r="AP171" s="61"/>
      <c r="AQ171" s="61"/>
      <c r="AR171" s="61"/>
      <c r="AS171" s="61"/>
      <c r="AT171" s="61"/>
      <c r="AU171" s="61"/>
      <c r="AV171" s="61"/>
      <c r="AW171" s="61"/>
      <c r="AX171" s="61"/>
      <c r="AY171" s="61"/>
    </row>
    <row r="172" spans="1:51" s="47" customFormat="1">
      <c r="A172" s="165"/>
      <c r="AH172" s="61"/>
      <c r="AI172" s="61"/>
      <c r="AJ172" s="61"/>
      <c r="AK172" s="61"/>
      <c r="AL172" s="61"/>
      <c r="AM172" s="61"/>
      <c r="AN172" s="61"/>
      <c r="AO172" s="61"/>
      <c r="AP172" s="61"/>
      <c r="AQ172" s="61"/>
      <c r="AR172" s="61"/>
      <c r="AS172" s="61"/>
      <c r="AT172" s="61"/>
      <c r="AU172" s="61"/>
      <c r="AV172" s="61"/>
      <c r="AW172" s="61"/>
      <c r="AX172" s="61"/>
      <c r="AY172" s="61"/>
    </row>
    <row r="173" spans="1:51" s="47" customFormat="1">
      <c r="A173" s="165"/>
      <c r="AH173" s="61"/>
      <c r="AI173" s="61"/>
      <c r="AJ173" s="61"/>
      <c r="AK173" s="61"/>
      <c r="AL173" s="61"/>
      <c r="AM173" s="61"/>
      <c r="AN173" s="61"/>
      <c r="AO173" s="61"/>
      <c r="AP173" s="61"/>
      <c r="AQ173" s="61"/>
      <c r="AR173" s="61"/>
      <c r="AS173" s="61"/>
      <c r="AT173" s="61"/>
      <c r="AU173" s="61"/>
      <c r="AV173" s="61"/>
      <c r="AW173" s="61"/>
      <c r="AX173" s="61"/>
      <c r="AY173" s="61"/>
    </row>
    <row r="174" spans="1:51" s="47" customFormat="1">
      <c r="A174" s="165"/>
      <c r="AH174" s="61"/>
      <c r="AI174" s="61"/>
      <c r="AJ174" s="61"/>
      <c r="AK174" s="61"/>
      <c r="AL174" s="61"/>
      <c r="AM174" s="61"/>
      <c r="AN174" s="61"/>
      <c r="AO174" s="61"/>
      <c r="AP174" s="61"/>
      <c r="AQ174" s="61"/>
      <c r="AR174" s="61"/>
      <c r="AS174" s="61"/>
      <c r="AT174" s="61"/>
      <c r="AU174" s="61"/>
      <c r="AV174" s="61"/>
      <c r="AW174" s="61"/>
      <c r="AX174" s="61"/>
      <c r="AY174" s="61"/>
    </row>
    <row r="175" spans="1:51" s="47" customFormat="1">
      <c r="A175" s="165"/>
      <c r="AH175" s="61"/>
      <c r="AI175" s="61"/>
      <c r="AJ175" s="61"/>
      <c r="AK175" s="61"/>
      <c r="AL175" s="61"/>
      <c r="AM175" s="61"/>
      <c r="AN175" s="61"/>
      <c r="AO175" s="61"/>
      <c r="AP175" s="61"/>
      <c r="AQ175" s="61"/>
      <c r="AR175" s="61"/>
      <c r="AS175" s="61"/>
      <c r="AT175" s="61"/>
      <c r="AU175" s="61"/>
      <c r="AV175" s="61"/>
      <c r="AW175" s="61"/>
      <c r="AX175" s="61"/>
      <c r="AY175" s="61"/>
    </row>
    <row r="176" spans="1:51" s="47" customFormat="1">
      <c r="A176" s="165"/>
      <c r="AH176" s="61"/>
      <c r="AI176" s="61"/>
      <c r="AJ176" s="61"/>
      <c r="AK176" s="61"/>
      <c r="AL176" s="61"/>
      <c r="AM176" s="61"/>
      <c r="AN176" s="61"/>
      <c r="AO176" s="61"/>
      <c r="AP176" s="61"/>
      <c r="AQ176" s="61"/>
      <c r="AR176" s="61"/>
      <c r="AS176" s="61"/>
      <c r="AT176" s="61"/>
      <c r="AU176" s="61"/>
      <c r="AV176" s="61"/>
      <c r="AW176" s="61"/>
      <c r="AX176" s="61"/>
      <c r="AY176" s="61"/>
    </row>
    <row r="177" spans="1:51" s="47" customFormat="1">
      <c r="A177" s="165"/>
      <c r="AH177" s="61"/>
      <c r="AI177" s="61"/>
      <c r="AJ177" s="61"/>
      <c r="AK177" s="61"/>
      <c r="AL177" s="61"/>
      <c r="AM177" s="61"/>
      <c r="AN177" s="61"/>
      <c r="AO177" s="61"/>
      <c r="AP177" s="61"/>
      <c r="AQ177" s="61"/>
      <c r="AR177" s="61"/>
      <c r="AS177" s="61"/>
      <c r="AT177" s="61"/>
      <c r="AU177" s="61"/>
      <c r="AV177" s="61"/>
      <c r="AW177" s="61"/>
      <c r="AX177" s="61"/>
      <c r="AY177" s="61"/>
    </row>
    <row r="178" spans="1:51" s="47" customFormat="1">
      <c r="A178" s="165"/>
      <c r="AH178" s="61"/>
      <c r="AI178" s="61"/>
      <c r="AJ178" s="61"/>
      <c r="AK178" s="61"/>
      <c r="AL178" s="61"/>
      <c r="AM178" s="61"/>
      <c r="AN178" s="61"/>
      <c r="AO178" s="61"/>
      <c r="AP178" s="61"/>
      <c r="AQ178" s="61"/>
      <c r="AR178" s="61"/>
      <c r="AS178" s="61"/>
      <c r="AT178" s="61"/>
      <c r="AU178" s="61"/>
      <c r="AV178" s="61"/>
      <c r="AW178" s="61"/>
      <c r="AX178" s="61"/>
      <c r="AY178" s="61"/>
    </row>
    <row r="179" spans="1:51" s="47" customFormat="1">
      <c r="A179" s="165"/>
      <c r="AH179" s="61"/>
      <c r="AI179" s="61"/>
      <c r="AJ179" s="61"/>
      <c r="AK179" s="61"/>
      <c r="AL179" s="61"/>
      <c r="AM179" s="61"/>
      <c r="AN179" s="61"/>
      <c r="AO179" s="61"/>
      <c r="AP179" s="61"/>
      <c r="AQ179" s="61"/>
      <c r="AR179" s="61"/>
      <c r="AS179" s="61"/>
      <c r="AT179" s="61"/>
      <c r="AU179" s="61"/>
      <c r="AV179" s="61"/>
      <c r="AW179" s="61"/>
      <c r="AX179" s="61"/>
      <c r="AY179" s="61"/>
    </row>
    <row r="180" spans="1:51" s="47" customFormat="1">
      <c r="A180" s="165"/>
      <c r="AH180" s="61"/>
      <c r="AI180" s="61"/>
      <c r="AJ180" s="61"/>
      <c r="AK180" s="61"/>
      <c r="AL180" s="61"/>
      <c r="AM180" s="61"/>
      <c r="AN180" s="61"/>
      <c r="AO180" s="61"/>
      <c r="AP180" s="61"/>
      <c r="AQ180" s="61"/>
      <c r="AR180" s="61"/>
      <c r="AS180" s="61"/>
      <c r="AT180" s="61"/>
      <c r="AU180" s="61"/>
      <c r="AV180" s="61"/>
      <c r="AW180" s="61"/>
      <c r="AX180" s="61"/>
      <c r="AY180" s="61"/>
    </row>
    <row r="181" spans="1:51" s="47" customFormat="1">
      <c r="A181" s="165"/>
      <c r="AH181" s="61"/>
      <c r="AI181" s="61"/>
      <c r="AJ181" s="61"/>
      <c r="AK181" s="61"/>
      <c r="AL181" s="61"/>
      <c r="AM181" s="61"/>
      <c r="AN181" s="61"/>
      <c r="AO181" s="61"/>
      <c r="AP181" s="61"/>
      <c r="AQ181" s="61"/>
      <c r="AR181" s="61"/>
      <c r="AS181" s="61"/>
      <c r="AT181" s="61"/>
      <c r="AU181" s="61"/>
      <c r="AV181" s="61"/>
      <c r="AW181" s="61"/>
      <c r="AX181" s="61"/>
      <c r="AY181" s="61"/>
    </row>
    <row r="182" spans="1:51" s="47" customFormat="1">
      <c r="A182" s="165"/>
      <c r="AH182" s="61"/>
      <c r="AI182" s="61"/>
      <c r="AJ182" s="61"/>
      <c r="AK182" s="61"/>
      <c r="AL182" s="61"/>
      <c r="AM182" s="61"/>
      <c r="AN182" s="61"/>
      <c r="AO182" s="61"/>
      <c r="AP182" s="61"/>
      <c r="AQ182" s="61"/>
      <c r="AR182" s="61"/>
      <c r="AS182" s="61"/>
      <c r="AT182" s="61"/>
      <c r="AU182" s="61"/>
      <c r="AV182" s="61"/>
      <c r="AW182" s="61"/>
      <c r="AX182" s="61"/>
      <c r="AY182" s="61"/>
    </row>
    <row r="183" spans="1:51" s="47" customFormat="1">
      <c r="A183" s="165"/>
      <c r="AH183" s="61"/>
      <c r="AI183" s="61"/>
      <c r="AJ183" s="61"/>
      <c r="AK183" s="61"/>
      <c r="AL183" s="61"/>
      <c r="AM183" s="61"/>
      <c r="AN183" s="61"/>
      <c r="AO183" s="61"/>
      <c r="AP183" s="61"/>
      <c r="AQ183" s="61"/>
      <c r="AR183" s="61"/>
      <c r="AS183" s="61"/>
      <c r="AT183" s="61"/>
      <c r="AU183" s="61"/>
      <c r="AV183" s="61"/>
      <c r="AW183" s="61"/>
      <c r="AX183" s="61"/>
      <c r="AY183" s="61"/>
    </row>
    <row r="184" spans="1:51" s="47" customFormat="1">
      <c r="A184" s="165"/>
      <c r="AH184" s="61"/>
      <c r="AI184" s="61"/>
      <c r="AJ184" s="61"/>
      <c r="AK184" s="61"/>
      <c r="AL184" s="61"/>
      <c r="AM184" s="61"/>
      <c r="AN184" s="61"/>
      <c r="AO184" s="61"/>
      <c r="AP184" s="61"/>
      <c r="AQ184" s="61"/>
      <c r="AR184" s="61"/>
      <c r="AS184" s="61"/>
      <c r="AT184" s="61"/>
      <c r="AU184" s="61"/>
      <c r="AV184" s="61"/>
      <c r="AW184" s="61"/>
      <c r="AX184" s="61"/>
      <c r="AY184" s="61"/>
    </row>
    <row r="185" spans="1:51" s="47" customFormat="1">
      <c r="A185" s="165"/>
      <c r="AH185" s="61"/>
      <c r="AI185" s="61"/>
      <c r="AJ185" s="61"/>
      <c r="AK185" s="61"/>
      <c r="AL185" s="61"/>
      <c r="AM185" s="61"/>
      <c r="AN185" s="61"/>
      <c r="AO185" s="61"/>
      <c r="AP185" s="61"/>
      <c r="AQ185" s="61"/>
      <c r="AR185" s="61"/>
      <c r="AS185" s="61"/>
      <c r="AT185" s="61"/>
      <c r="AU185" s="61"/>
      <c r="AV185" s="61"/>
      <c r="AW185" s="61"/>
      <c r="AX185" s="61"/>
      <c r="AY185" s="61"/>
    </row>
    <row r="186" spans="1:51" s="47" customFormat="1">
      <c r="A186" s="165"/>
      <c r="AH186" s="61"/>
      <c r="AI186" s="61"/>
      <c r="AJ186" s="61"/>
      <c r="AK186" s="61"/>
      <c r="AL186" s="61"/>
      <c r="AM186" s="61"/>
      <c r="AN186" s="61"/>
      <c r="AO186" s="61"/>
      <c r="AP186" s="61"/>
      <c r="AQ186" s="61"/>
      <c r="AR186" s="61"/>
      <c r="AS186" s="61"/>
      <c r="AT186" s="61"/>
      <c r="AU186" s="61"/>
      <c r="AV186" s="61"/>
      <c r="AW186" s="61"/>
      <c r="AX186" s="61"/>
      <c r="AY186" s="61"/>
    </row>
    <row r="187" spans="1:51" s="47" customFormat="1">
      <c r="A187" s="165"/>
      <c r="AH187" s="61"/>
      <c r="AI187" s="61"/>
      <c r="AJ187" s="61"/>
      <c r="AK187" s="61"/>
      <c r="AL187" s="61"/>
      <c r="AM187" s="61"/>
      <c r="AN187" s="61"/>
      <c r="AO187" s="61"/>
      <c r="AP187" s="61"/>
      <c r="AQ187" s="61"/>
      <c r="AR187" s="61"/>
      <c r="AS187" s="61"/>
      <c r="AT187" s="61"/>
      <c r="AU187" s="61"/>
      <c r="AV187" s="61"/>
      <c r="AW187" s="61"/>
      <c r="AX187" s="61"/>
      <c r="AY187" s="61"/>
    </row>
    <row r="188" spans="1:51" s="47" customFormat="1">
      <c r="A188" s="165"/>
      <c r="AH188" s="61"/>
      <c r="AI188" s="61"/>
      <c r="AJ188" s="61"/>
      <c r="AK188" s="61"/>
      <c r="AL188" s="61"/>
      <c r="AM188" s="61"/>
      <c r="AN188" s="61"/>
      <c r="AO188" s="61"/>
      <c r="AP188" s="61"/>
      <c r="AQ188" s="61"/>
      <c r="AR188" s="61"/>
      <c r="AS188" s="61"/>
      <c r="AT188" s="61"/>
      <c r="AU188" s="61"/>
      <c r="AV188" s="61"/>
      <c r="AW188" s="61"/>
      <c r="AX188" s="61"/>
      <c r="AY188" s="61"/>
    </row>
    <row r="189" spans="1:51" s="47" customFormat="1">
      <c r="A189" s="165"/>
      <c r="AH189" s="61"/>
      <c r="AI189" s="61"/>
      <c r="AJ189" s="61"/>
      <c r="AK189" s="61"/>
      <c r="AL189" s="61"/>
      <c r="AM189" s="61"/>
      <c r="AN189" s="61"/>
      <c r="AO189" s="61"/>
      <c r="AP189" s="61"/>
      <c r="AQ189" s="61"/>
      <c r="AR189" s="61"/>
      <c r="AS189" s="61"/>
      <c r="AT189" s="61"/>
      <c r="AU189" s="61"/>
      <c r="AV189" s="61"/>
      <c r="AW189" s="61"/>
      <c r="AX189" s="61"/>
      <c r="AY189" s="61"/>
    </row>
    <row r="190" spans="1:51" s="47" customFormat="1">
      <c r="A190" s="165"/>
      <c r="AH190" s="61"/>
      <c r="AI190" s="61"/>
      <c r="AJ190" s="61"/>
      <c r="AK190" s="61"/>
      <c r="AL190" s="61"/>
      <c r="AM190" s="61"/>
      <c r="AN190" s="61"/>
      <c r="AO190" s="61"/>
      <c r="AP190" s="61"/>
      <c r="AQ190" s="61"/>
      <c r="AR190" s="61"/>
      <c r="AS190" s="61"/>
      <c r="AT190" s="61"/>
      <c r="AU190" s="61"/>
      <c r="AV190" s="61"/>
      <c r="AW190" s="61"/>
      <c r="AX190" s="61"/>
      <c r="AY190" s="61"/>
    </row>
    <row r="191" spans="1:51" s="47" customFormat="1">
      <c r="A191" s="165"/>
      <c r="AH191" s="61"/>
      <c r="AI191" s="61"/>
      <c r="AJ191" s="61"/>
      <c r="AK191" s="61"/>
      <c r="AL191" s="61"/>
      <c r="AM191" s="61"/>
      <c r="AN191" s="61"/>
      <c r="AO191" s="61"/>
      <c r="AP191" s="61"/>
      <c r="AQ191" s="61"/>
      <c r="AR191" s="61"/>
      <c r="AS191" s="61"/>
      <c r="AT191" s="61"/>
      <c r="AU191" s="61"/>
      <c r="AV191" s="61"/>
      <c r="AW191" s="61"/>
      <c r="AX191" s="61"/>
      <c r="AY191" s="61"/>
    </row>
    <row r="192" spans="1:51" s="47" customFormat="1">
      <c r="A192" s="165"/>
      <c r="AH192" s="61"/>
      <c r="AI192" s="61"/>
      <c r="AJ192" s="61"/>
      <c r="AK192" s="61"/>
      <c r="AL192" s="61"/>
      <c r="AM192" s="61"/>
      <c r="AN192" s="61"/>
      <c r="AO192" s="61"/>
      <c r="AP192" s="61"/>
      <c r="AQ192" s="61"/>
      <c r="AR192" s="61"/>
      <c r="AS192" s="61"/>
      <c r="AT192" s="61"/>
      <c r="AU192" s="61"/>
      <c r="AV192" s="61"/>
      <c r="AW192" s="61"/>
      <c r="AX192" s="61"/>
      <c r="AY192" s="61"/>
    </row>
    <row r="193" spans="1:51" s="49" customFormat="1">
      <c r="A193" s="165"/>
      <c r="AH193" s="61"/>
      <c r="AI193" s="61"/>
      <c r="AJ193" s="61"/>
      <c r="AK193" s="61"/>
      <c r="AL193" s="61"/>
      <c r="AM193" s="61"/>
      <c r="AN193" s="61"/>
      <c r="AO193" s="61"/>
      <c r="AP193" s="61"/>
      <c r="AQ193" s="61"/>
      <c r="AR193" s="61"/>
      <c r="AS193" s="61"/>
      <c r="AT193" s="61"/>
      <c r="AU193" s="61"/>
      <c r="AV193" s="61"/>
      <c r="AW193" s="61"/>
      <c r="AX193" s="61"/>
      <c r="AY193" s="61"/>
    </row>
    <row r="194" spans="1:51" s="49" customFormat="1">
      <c r="A194" s="165"/>
      <c r="AH194" s="61"/>
      <c r="AI194" s="61"/>
      <c r="AJ194" s="61"/>
      <c r="AK194" s="61"/>
      <c r="AL194" s="61"/>
      <c r="AM194" s="61"/>
      <c r="AN194" s="61"/>
      <c r="AO194" s="61"/>
      <c r="AP194" s="61"/>
      <c r="AQ194" s="61"/>
      <c r="AR194" s="61"/>
      <c r="AS194" s="61"/>
      <c r="AT194" s="61"/>
      <c r="AU194" s="61"/>
      <c r="AV194" s="61"/>
      <c r="AW194" s="61"/>
      <c r="AX194" s="61"/>
      <c r="AY194" s="61"/>
    </row>
    <row r="195" spans="1:51" s="49" customFormat="1">
      <c r="A195" s="165"/>
      <c r="AH195" s="61"/>
      <c r="AI195" s="61"/>
      <c r="AJ195" s="61"/>
      <c r="AK195" s="61"/>
      <c r="AL195" s="61"/>
      <c r="AM195" s="61"/>
      <c r="AN195" s="61"/>
      <c r="AO195" s="61"/>
      <c r="AP195" s="61"/>
      <c r="AQ195" s="61"/>
      <c r="AR195" s="61"/>
      <c r="AS195" s="61"/>
      <c r="AT195" s="61"/>
      <c r="AU195" s="61"/>
      <c r="AV195" s="61"/>
      <c r="AW195" s="61"/>
      <c r="AX195" s="61"/>
      <c r="AY195" s="61"/>
    </row>
    <row r="196" spans="1:51" s="49" customFormat="1">
      <c r="A196" s="165"/>
      <c r="AH196" s="61"/>
      <c r="AI196" s="61"/>
      <c r="AJ196" s="61"/>
      <c r="AK196" s="61"/>
      <c r="AL196" s="61"/>
      <c r="AM196" s="61"/>
      <c r="AN196" s="61"/>
      <c r="AO196" s="61"/>
      <c r="AP196" s="61"/>
      <c r="AQ196" s="61"/>
      <c r="AR196" s="61"/>
      <c r="AS196" s="61"/>
      <c r="AT196" s="61"/>
      <c r="AU196" s="61"/>
      <c r="AV196" s="61"/>
      <c r="AW196" s="61"/>
      <c r="AX196" s="61"/>
      <c r="AY196" s="61"/>
    </row>
    <row r="197" spans="1:51" s="49" customFormat="1">
      <c r="A197" s="165"/>
      <c r="AH197" s="61"/>
      <c r="AI197" s="61"/>
      <c r="AJ197" s="61"/>
      <c r="AK197" s="61"/>
      <c r="AL197" s="61"/>
      <c r="AM197" s="61"/>
      <c r="AN197" s="61"/>
      <c r="AO197" s="61"/>
      <c r="AP197" s="61"/>
      <c r="AQ197" s="61"/>
      <c r="AR197" s="61"/>
      <c r="AS197" s="61"/>
      <c r="AT197" s="61"/>
      <c r="AU197" s="61"/>
      <c r="AV197" s="61"/>
      <c r="AW197" s="61"/>
      <c r="AX197" s="61"/>
      <c r="AY197" s="61"/>
    </row>
    <row r="198" spans="1:51" s="49" customFormat="1">
      <c r="A198" s="165"/>
      <c r="AH198" s="61"/>
      <c r="AI198" s="61"/>
      <c r="AJ198" s="61"/>
      <c r="AK198" s="61"/>
      <c r="AL198" s="61"/>
      <c r="AM198" s="61"/>
      <c r="AN198" s="61"/>
      <c r="AO198" s="61"/>
      <c r="AP198" s="61"/>
      <c r="AQ198" s="61"/>
      <c r="AR198" s="61"/>
      <c r="AS198" s="61"/>
      <c r="AT198" s="61"/>
      <c r="AU198" s="61"/>
      <c r="AV198" s="61"/>
      <c r="AW198" s="61"/>
      <c r="AX198" s="61"/>
      <c r="AY198" s="61"/>
    </row>
    <row r="199" spans="1:51" s="49" customFormat="1">
      <c r="A199" s="165"/>
      <c r="AH199" s="61"/>
      <c r="AI199" s="61"/>
      <c r="AJ199" s="61"/>
      <c r="AK199" s="61"/>
      <c r="AL199" s="61"/>
      <c r="AM199" s="61"/>
      <c r="AN199" s="61"/>
      <c r="AO199" s="61"/>
      <c r="AP199" s="61"/>
      <c r="AQ199" s="61"/>
      <c r="AR199" s="61"/>
      <c r="AS199" s="61"/>
      <c r="AT199" s="61"/>
      <c r="AU199" s="61"/>
      <c r="AV199" s="61"/>
      <c r="AW199" s="61"/>
      <c r="AX199" s="61"/>
      <c r="AY199" s="61"/>
    </row>
    <row r="200" spans="1:51" s="49" customFormat="1">
      <c r="A200" s="165"/>
      <c r="AH200" s="61"/>
      <c r="AI200" s="61"/>
      <c r="AJ200" s="61"/>
      <c r="AK200" s="61"/>
      <c r="AL200" s="61"/>
      <c r="AM200" s="61"/>
      <c r="AN200" s="61"/>
      <c r="AO200" s="61"/>
      <c r="AP200" s="61"/>
      <c r="AQ200" s="61"/>
      <c r="AR200" s="61"/>
      <c r="AS200" s="61"/>
      <c r="AT200" s="61"/>
      <c r="AU200" s="61"/>
      <c r="AV200" s="61"/>
      <c r="AW200" s="61"/>
      <c r="AX200" s="61"/>
      <c r="AY200" s="61"/>
    </row>
    <row r="201" spans="1:51" s="49" customFormat="1">
      <c r="A201" s="165"/>
      <c r="AH201" s="61"/>
      <c r="AI201" s="61"/>
      <c r="AJ201" s="61"/>
      <c r="AK201" s="61"/>
      <c r="AL201" s="61"/>
      <c r="AM201" s="61"/>
      <c r="AN201" s="61"/>
      <c r="AO201" s="61"/>
      <c r="AP201" s="61"/>
      <c r="AQ201" s="61"/>
      <c r="AR201" s="61"/>
      <c r="AS201" s="61"/>
      <c r="AT201" s="61"/>
      <c r="AU201" s="61"/>
      <c r="AV201" s="61"/>
      <c r="AW201" s="61"/>
      <c r="AX201" s="61"/>
      <c r="AY201" s="61"/>
    </row>
    <row r="202" spans="1:51" s="49" customFormat="1">
      <c r="A202" s="165"/>
      <c r="AH202" s="61"/>
      <c r="AI202" s="61"/>
      <c r="AJ202" s="61"/>
      <c r="AK202" s="61"/>
      <c r="AL202" s="61"/>
      <c r="AM202" s="61"/>
      <c r="AN202" s="61"/>
      <c r="AO202" s="61"/>
      <c r="AP202" s="61"/>
      <c r="AQ202" s="61"/>
      <c r="AR202" s="61"/>
      <c r="AS202" s="61"/>
      <c r="AT202" s="61"/>
      <c r="AU202" s="61"/>
      <c r="AV202" s="61"/>
      <c r="AW202" s="61"/>
      <c r="AX202" s="61"/>
      <c r="AY202" s="61"/>
    </row>
    <row r="203" spans="1:51" s="49" customFormat="1">
      <c r="A203" s="165"/>
      <c r="AH203" s="61"/>
      <c r="AI203" s="61"/>
      <c r="AJ203" s="61"/>
      <c r="AK203" s="61"/>
      <c r="AL203" s="61"/>
      <c r="AM203" s="61"/>
      <c r="AN203" s="61"/>
      <c r="AO203" s="61"/>
      <c r="AP203" s="61"/>
      <c r="AQ203" s="61"/>
      <c r="AR203" s="61"/>
      <c r="AS203" s="61"/>
      <c r="AT203" s="61"/>
      <c r="AU203" s="61"/>
      <c r="AV203" s="61"/>
      <c r="AW203" s="61"/>
      <c r="AX203" s="61"/>
      <c r="AY203" s="61"/>
    </row>
    <row r="204" spans="1:51" s="49" customFormat="1">
      <c r="A204" s="165"/>
      <c r="AH204" s="61"/>
      <c r="AI204" s="61"/>
      <c r="AJ204" s="61"/>
      <c r="AK204" s="61"/>
      <c r="AL204" s="61"/>
      <c r="AM204" s="61"/>
      <c r="AN204" s="61"/>
      <c r="AO204" s="61"/>
      <c r="AP204" s="61"/>
      <c r="AQ204" s="61"/>
      <c r="AR204" s="61"/>
      <c r="AS204" s="61"/>
      <c r="AT204" s="61"/>
      <c r="AU204" s="61"/>
      <c r="AV204" s="61"/>
      <c r="AW204" s="61"/>
      <c r="AX204" s="61"/>
      <c r="AY204" s="61"/>
    </row>
    <row r="205" spans="1:51" s="49" customFormat="1">
      <c r="A205" s="165"/>
      <c r="AH205" s="61"/>
      <c r="AI205" s="61"/>
      <c r="AJ205" s="61"/>
      <c r="AK205" s="61"/>
      <c r="AL205" s="61"/>
      <c r="AM205" s="61"/>
      <c r="AN205" s="61"/>
      <c r="AO205" s="61"/>
      <c r="AP205" s="61"/>
      <c r="AQ205" s="61"/>
      <c r="AR205" s="61"/>
      <c r="AS205" s="61"/>
      <c r="AT205" s="61"/>
      <c r="AU205" s="61"/>
      <c r="AV205" s="61"/>
      <c r="AW205" s="61"/>
      <c r="AX205" s="61"/>
      <c r="AY205" s="61"/>
    </row>
    <row r="206" spans="1:51" s="49" customFormat="1">
      <c r="A206" s="165"/>
      <c r="AH206" s="61"/>
      <c r="AI206" s="61"/>
      <c r="AJ206" s="61"/>
      <c r="AK206" s="61"/>
      <c r="AL206" s="61"/>
      <c r="AM206" s="61"/>
      <c r="AN206" s="61"/>
      <c r="AO206" s="61"/>
      <c r="AP206" s="61"/>
      <c r="AQ206" s="61"/>
      <c r="AR206" s="61"/>
      <c r="AS206" s="61"/>
      <c r="AT206" s="61"/>
      <c r="AU206" s="61"/>
      <c r="AV206" s="61"/>
      <c r="AW206" s="61"/>
      <c r="AX206" s="61"/>
      <c r="AY206" s="61"/>
    </row>
    <row r="207" spans="1:51" s="49" customFormat="1">
      <c r="A207" s="165"/>
      <c r="AH207" s="61"/>
      <c r="AI207" s="61"/>
      <c r="AJ207" s="61"/>
      <c r="AK207" s="61"/>
      <c r="AL207" s="61"/>
      <c r="AM207" s="61"/>
      <c r="AN207" s="61"/>
      <c r="AO207" s="61"/>
      <c r="AP207" s="61"/>
      <c r="AQ207" s="61"/>
      <c r="AR207" s="61"/>
      <c r="AS207" s="61"/>
      <c r="AT207" s="61"/>
      <c r="AU207" s="61"/>
      <c r="AV207" s="61"/>
      <c r="AW207" s="61"/>
      <c r="AX207" s="61"/>
      <c r="AY207" s="61"/>
    </row>
    <row r="208" spans="1:51" s="49" customFormat="1">
      <c r="A208" s="165"/>
      <c r="AH208" s="61"/>
      <c r="AI208" s="61"/>
      <c r="AJ208" s="61"/>
      <c r="AK208" s="61"/>
      <c r="AL208" s="61"/>
      <c r="AM208" s="61"/>
      <c r="AN208" s="61"/>
      <c r="AO208" s="61"/>
      <c r="AP208" s="61"/>
      <c r="AQ208" s="61"/>
      <c r="AR208" s="61"/>
      <c r="AS208" s="61"/>
      <c r="AT208" s="61"/>
      <c r="AU208" s="61"/>
      <c r="AV208" s="61"/>
      <c r="AW208" s="61"/>
      <c r="AX208" s="61"/>
      <c r="AY208" s="61"/>
    </row>
    <row r="209" spans="1:51" s="49" customFormat="1">
      <c r="A209" s="165"/>
      <c r="AH209" s="61"/>
      <c r="AI209" s="61"/>
      <c r="AJ209" s="61"/>
      <c r="AK209" s="61"/>
      <c r="AL209" s="61"/>
      <c r="AM209" s="61"/>
      <c r="AN209" s="61"/>
      <c r="AO209" s="61"/>
      <c r="AP209" s="61"/>
      <c r="AQ209" s="61"/>
      <c r="AR209" s="61"/>
      <c r="AS209" s="61"/>
      <c r="AT209" s="61"/>
      <c r="AU209" s="61"/>
      <c r="AV209" s="61"/>
      <c r="AW209" s="61"/>
      <c r="AX209" s="61"/>
      <c r="AY209" s="61"/>
    </row>
    <row r="210" spans="1:51" s="49" customFormat="1">
      <c r="A210" s="165"/>
      <c r="AH210" s="61"/>
      <c r="AI210" s="61"/>
      <c r="AJ210" s="61"/>
      <c r="AK210" s="61"/>
      <c r="AL210" s="61"/>
      <c r="AM210" s="61"/>
      <c r="AN210" s="61"/>
      <c r="AO210" s="61"/>
      <c r="AP210" s="61"/>
      <c r="AQ210" s="61"/>
      <c r="AR210" s="61"/>
      <c r="AS210" s="61"/>
      <c r="AT210" s="61"/>
      <c r="AU210" s="61"/>
      <c r="AV210" s="61"/>
      <c r="AW210" s="61"/>
      <c r="AX210" s="61"/>
      <c r="AY210" s="61"/>
    </row>
    <row r="211" spans="1:51" s="49" customFormat="1">
      <c r="A211" s="165"/>
      <c r="AH211" s="61"/>
      <c r="AI211" s="61"/>
      <c r="AJ211" s="61"/>
      <c r="AK211" s="61"/>
      <c r="AL211" s="61"/>
      <c r="AM211" s="61"/>
      <c r="AN211" s="61"/>
      <c r="AO211" s="61"/>
      <c r="AP211" s="61"/>
      <c r="AQ211" s="61"/>
      <c r="AR211" s="61"/>
      <c r="AS211" s="61"/>
      <c r="AT211" s="61"/>
      <c r="AU211" s="61"/>
      <c r="AV211" s="61"/>
      <c r="AW211" s="61"/>
      <c r="AX211" s="61"/>
      <c r="AY211" s="61"/>
    </row>
    <row r="212" spans="1:51" s="49" customFormat="1">
      <c r="A212" s="165"/>
      <c r="AH212" s="61"/>
      <c r="AI212" s="61"/>
      <c r="AJ212" s="61"/>
      <c r="AK212" s="61"/>
      <c r="AL212" s="61"/>
      <c r="AM212" s="61"/>
      <c r="AN212" s="61"/>
      <c r="AO212" s="61"/>
      <c r="AP212" s="61"/>
      <c r="AQ212" s="61"/>
      <c r="AR212" s="61"/>
      <c r="AS212" s="61"/>
      <c r="AT212" s="61"/>
      <c r="AU212" s="61"/>
      <c r="AV212" s="61"/>
      <c r="AW212" s="61"/>
      <c r="AX212" s="61"/>
      <c r="AY212" s="61"/>
    </row>
    <row r="213" spans="1:51" s="49" customFormat="1">
      <c r="A213" s="165"/>
      <c r="AH213" s="61"/>
      <c r="AI213" s="61"/>
      <c r="AJ213" s="61"/>
      <c r="AK213" s="61"/>
      <c r="AL213" s="61"/>
      <c r="AM213" s="61"/>
      <c r="AN213" s="61"/>
      <c r="AO213" s="61"/>
      <c r="AP213" s="61"/>
      <c r="AQ213" s="61"/>
      <c r="AR213" s="61"/>
      <c r="AS213" s="61"/>
      <c r="AT213" s="61"/>
      <c r="AU213" s="61"/>
      <c r="AV213" s="61"/>
      <c r="AW213" s="61"/>
      <c r="AX213" s="61"/>
      <c r="AY213" s="61"/>
    </row>
    <row r="214" spans="1:51" s="49" customFormat="1">
      <c r="A214" s="165"/>
      <c r="AH214" s="61"/>
      <c r="AI214" s="61"/>
      <c r="AJ214" s="61"/>
      <c r="AK214" s="61"/>
      <c r="AL214" s="61"/>
      <c r="AM214" s="61"/>
      <c r="AN214" s="61"/>
      <c r="AO214" s="61"/>
      <c r="AP214" s="61"/>
      <c r="AQ214" s="61"/>
      <c r="AR214" s="61"/>
      <c r="AS214" s="61"/>
      <c r="AT214" s="61"/>
      <c r="AU214" s="61"/>
      <c r="AV214" s="61"/>
      <c r="AW214" s="61"/>
      <c r="AX214" s="61"/>
      <c r="AY214" s="61"/>
    </row>
    <row r="215" spans="1:51" s="49" customFormat="1">
      <c r="A215" s="165"/>
      <c r="AH215" s="61"/>
      <c r="AI215" s="61"/>
      <c r="AJ215" s="61"/>
      <c r="AK215" s="61"/>
      <c r="AL215" s="61"/>
      <c r="AM215" s="61"/>
      <c r="AN215" s="61"/>
      <c r="AO215" s="61"/>
      <c r="AP215" s="61"/>
      <c r="AQ215" s="61"/>
      <c r="AR215" s="61"/>
      <c r="AS215" s="61"/>
      <c r="AT215" s="61"/>
      <c r="AU215" s="61"/>
      <c r="AV215" s="61"/>
      <c r="AW215" s="61"/>
      <c r="AX215" s="61"/>
      <c r="AY215" s="61"/>
    </row>
    <row r="216" spans="1:51" s="49" customFormat="1">
      <c r="A216" s="165"/>
      <c r="AH216" s="61"/>
      <c r="AI216" s="61"/>
      <c r="AJ216" s="61"/>
      <c r="AK216" s="61"/>
      <c r="AL216" s="61"/>
      <c r="AM216" s="61"/>
      <c r="AN216" s="61"/>
      <c r="AO216" s="61"/>
      <c r="AP216" s="61"/>
      <c r="AQ216" s="61"/>
      <c r="AR216" s="61"/>
      <c r="AS216" s="61"/>
      <c r="AT216" s="61"/>
      <c r="AU216" s="61"/>
      <c r="AV216" s="61"/>
      <c r="AW216" s="61"/>
      <c r="AX216" s="61"/>
      <c r="AY216" s="61"/>
    </row>
    <row r="217" spans="1:51" s="49" customFormat="1">
      <c r="A217" s="165"/>
      <c r="AH217" s="61"/>
      <c r="AI217" s="61"/>
      <c r="AJ217" s="61"/>
      <c r="AK217" s="61"/>
      <c r="AL217" s="61"/>
      <c r="AM217" s="61"/>
      <c r="AN217" s="61"/>
      <c r="AO217" s="61"/>
      <c r="AP217" s="61"/>
      <c r="AQ217" s="61"/>
      <c r="AR217" s="61"/>
      <c r="AS217" s="61"/>
      <c r="AT217" s="61"/>
      <c r="AU217" s="61"/>
      <c r="AV217" s="61"/>
      <c r="AW217" s="61"/>
      <c r="AX217" s="61"/>
      <c r="AY217" s="61"/>
    </row>
    <row r="218" spans="1:51" s="49" customFormat="1">
      <c r="A218" s="165"/>
      <c r="AH218" s="61"/>
      <c r="AI218" s="61"/>
      <c r="AJ218" s="61"/>
      <c r="AK218" s="61"/>
      <c r="AL218" s="61"/>
      <c r="AM218" s="61"/>
      <c r="AN218" s="61"/>
      <c r="AO218" s="61"/>
      <c r="AP218" s="61"/>
      <c r="AQ218" s="61"/>
      <c r="AR218" s="61"/>
      <c r="AS218" s="61"/>
      <c r="AT218" s="61"/>
      <c r="AU218" s="61"/>
      <c r="AV218" s="61"/>
      <c r="AW218" s="61"/>
      <c r="AX218" s="61"/>
      <c r="AY218" s="61"/>
    </row>
    <row r="219" spans="1:51" s="49" customFormat="1">
      <c r="A219" s="165"/>
      <c r="AH219" s="61"/>
      <c r="AI219" s="61"/>
      <c r="AJ219" s="61"/>
      <c r="AK219" s="61"/>
      <c r="AL219" s="61"/>
      <c r="AM219" s="61"/>
      <c r="AN219" s="61"/>
      <c r="AO219" s="61"/>
      <c r="AP219" s="61"/>
      <c r="AQ219" s="61"/>
      <c r="AR219" s="61"/>
      <c r="AS219" s="61"/>
      <c r="AT219" s="61"/>
      <c r="AU219" s="61"/>
      <c r="AV219" s="61"/>
      <c r="AW219" s="61"/>
      <c r="AX219" s="61"/>
      <c r="AY219" s="61"/>
    </row>
    <row r="220" spans="1:51" s="49" customFormat="1">
      <c r="A220" s="165"/>
      <c r="AH220" s="61"/>
      <c r="AI220" s="61"/>
      <c r="AJ220" s="61"/>
      <c r="AK220" s="61"/>
      <c r="AL220" s="61"/>
      <c r="AM220" s="61"/>
      <c r="AN220" s="61"/>
      <c r="AO220" s="61"/>
      <c r="AP220" s="61"/>
      <c r="AQ220" s="61"/>
      <c r="AR220" s="61"/>
      <c r="AS220" s="61"/>
      <c r="AT220" s="61"/>
      <c r="AU220" s="61"/>
      <c r="AV220" s="61"/>
      <c r="AW220" s="61"/>
      <c r="AX220" s="61"/>
      <c r="AY220" s="61"/>
    </row>
    <row r="221" spans="1:51" s="49" customFormat="1">
      <c r="A221" s="165"/>
      <c r="AH221" s="61"/>
      <c r="AI221" s="61"/>
      <c r="AJ221" s="61"/>
      <c r="AK221" s="61"/>
      <c r="AL221" s="61"/>
      <c r="AM221" s="61"/>
      <c r="AN221" s="61"/>
      <c r="AO221" s="61"/>
      <c r="AP221" s="61"/>
      <c r="AQ221" s="61"/>
      <c r="AR221" s="61"/>
      <c r="AS221" s="61"/>
      <c r="AT221" s="61"/>
      <c r="AU221" s="61"/>
      <c r="AV221" s="61"/>
      <c r="AW221" s="61"/>
      <c r="AX221" s="61"/>
      <c r="AY221" s="61"/>
    </row>
    <row r="222" spans="1:51" s="49" customFormat="1">
      <c r="A222" s="165"/>
      <c r="AH222" s="61"/>
      <c r="AI222" s="61"/>
      <c r="AJ222" s="61"/>
      <c r="AK222" s="61"/>
      <c r="AL222" s="61"/>
      <c r="AM222" s="61"/>
      <c r="AN222" s="61"/>
      <c r="AO222" s="61"/>
      <c r="AP222" s="61"/>
      <c r="AQ222" s="61"/>
      <c r="AR222" s="61"/>
      <c r="AS222" s="61"/>
      <c r="AT222" s="61"/>
      <c r="AU222" s="61"/>
      <c r="AV222" s="61"/>
      <c r="AW222" s="61"/>
      <c r="AX222" s="61"/>
      <c r="AY222" s="61"/>
    </row>
    <row r="223" spans="1:51" s="49" customFormat="1">
      <c r="A223" s="165"/>
      <c r="AH223" s="61"/>
      <c r="AI223" s="61"/>
      <c r="AJ223" s="61"/>
      <c r="AK223" s="61"/>
      <c r="AL223" s="61"/>
      <c r="AM223" s="61"/>
      <c r="AN223" s="61"/>
      <c r="AO223" s="61"/>
      <c r="AP223" s="61"/>
      <c r="AQ223" s="61"/>
      <c r="AR223" s="61"/>
      <c r="AS223" s="61"/>
      <c r="AT223" s="61"/>
      <c r="AU223" s="61"/>
      <c r="AV223" s="61"/>
      <c r="AW223" s="61"/>
      <c r="AX223" s="61"/>
      <c r="AY223" s="61"/>
    </row>
    <row r="224" spans="1:51" s="49" customFormat="1">
      <c r="A224" s="165"/>
      <c r="AH224" s="61"/>
      <c r="AI224" s="61"/>
      <c r="AJ224" s="61"/>
      <c r="AK224" s="61"/>
      <c r="AL224" s="61"/>
      <c r="AM224" s="61"/>
      <c r="AN224" s="61"/>
      <c r="AO224" s="61"/>
      <c r="AP224" s="61"/>
      <c r="AQ224" s="61"/>
      <c r="AR224" s="61"/>
      <c r="AS224" s="61"/>
      <c r="AT224" s="61"/>
      <c r="AU224" s="61"/>
      <c r="AV224" s="61"/>
      <c r="AW224" s="61"/>
      <c r="AX224" s="61"/>
      <c r="AY224" s="61"/>
    </row>
    <row r="225" spans="1:51" s="49" customFormat="1">
      <c r="A225" s="165"/>
      <c r="AH225" s="61"/>
      <c r="AI225" s="61"/>
      <c r="AJ225" s="61"/>
      <c r="AK225" s="61"/>
      <c r="AL225" s="61"/>
      <c r="AM225" s="61"/>
      <c r="AN225" s="61"/>
      <c r="AO225" s="61"/>
      <c r="AP225" s="61"/>
      <c r="AQ225" s="61"/>
      <c r="AR225" s="61"/>
      <c r="AS225" s="61"/>
      <c r="AT225" s="61"/>
      <c r="AU225" s="61"/>
      <c r="AV225" s="61"/>
      <c r="AW225" s="61"/>
      <c r="AX225" s="61"/>
      <c r="AY225" s="61"/>
    </row>
    <row r="226" spans="1:51" s="49" customFormat="1">
      <c r="A226" s="165"/>
      <c r="AH226" s="61"/>
      <c r="AI226" s="61"/>
      <c r="AJ226" s="61"/>
      <c r="AK226" s="61"/>
      <c r="AL226" s="61"/>
      <c r="AM226" s="61"/>
      <c r="AN226" s="61"/>
      <c r="AO226" s="61"/>
      <c r="AP226" s="61"/>
      <c r="AQ226" s="61"/>
      <c r="AR226" s="61"/>
      <c r="AS226" s="61"/>
      <c r="AT226" s="61"/>
      <c r="AU226" s="61"/>
      <c r="AV226" s="61"/>
      <c r="AW226" s="61"/>
      <c r="AX226" s="61"/>
      <c r="AY226" s="61"/>
    </row>
    <row r="227" spans="1:51" s="49" customFormat="1">
      <c r="A227" s="165"/>
      <c r="AH227" s="61"/>
      <c r="AI227" s="61"/>
      <c r="AJ227" s="61"/>
      <c r="AK227" s="61"/>
      <c r="AL227" s="61"/>
      <c r="AM227" s="61"/>
      <c r="AN227" s="61"/>
      <c r="AO227" s="61"/>
      <c r="AP227" s="61"/>
      <c r="AQ227" s="61"/>
      <c r="AR227" s="61"/>
      <c r="AS227" s="61"/>
      <c r="AT227" s="61"/>
      <c r="AU227" s="61"/>
      <c r="AV227" s="61"/>
      <c r="AW227" s="61"/>
      <c r="AX227" s="61"/>
      <c r="AY227" s="61"/>
    </row>
    <row r="228" spans="1:51" s="49" customFormat="1">
      <c r="A228" s="165"/>
      <c r="AH228" s="61"/>
      <c r="AI228" s="61"/>
      <c r="AJ228" s="61"/>
      <c r="AK228" s="61"/>
      <c r="AL228" s="61"/>
      <c r="AM228" s="61"/>
      <c r="AN228" s="61"/>
      <c r="AO228" s="61"/>
      <c r="AP228" s="61"/>
      <c r="AQ228" s="61"/>
      <c r="AR228" s="61"/>
      <c r="AS228" s="61"/>
      <c r="AT228" s="61"/>
      <c r="AU228" s="61"/>
      <c r="AV228" s="61"/>
      <c r="AW228" s="61"/>
      <c r="AX228" s="61"/>
      <c r="AY228" s="61"/>
    </row>
    <row r="229" spans="1:51" s="49" customFormat="1">
      <c r="A229" s="165"/>
      <c r="AH229" s="61"/>
      <c r="AI229" s="61"/>
      <c r="AJ229" s="61"/>
      <c r="AK229" s="61"/>
      <c r="AL229" s="61"/>
      <c r="AM229" s="61"/>
      <c r="AN229" s="61"/>
      <c r="AO229" s="61"/>
      <c r="AP229" s="61"/>
      <c r="AQ229" s="61"/>
      <c r="AR229" s="61"/>
      <c r="AS229" s="61"/>
      <c r="AT229" s="61"/>
      <c r="AU229" s="61"/>
      <c r="AV229" s="61"/>
      <c r="AW229" s="61"/>
      <c r="AX229" s="61"/>
      <c r="AY229" s="61"/>
    </row>
    <row r="230" spans="1:51" s="49" customFormat="1">
      <c r="A230" s="165"/>
      <c r="AH230" s="61"/>
      <c r="AI230" s="61"/>
      <c r="AJ230" s="61"/>
      <c r="AK230" s="61"/>
      <c r="AL230" s="61"/>
      <c r="AM230" s="61"/>
      <c r="AN230" s="61"/>
      <c r="AO230" s="61"/>
      <c r="AP230" s="61"/>
      <c r="AQ230" s="61"/>
      <c r="AR230" s="61"/>
      <c r="AS230" s="61"/>
      <c r="AT230" s="61"/>
      <c r="AU230" s="61"/>
      <c r="AV230" s="61"/>
      <c r="AW230" s="61"/>
      <c r="AX230" s="61"/>
      <c r="AY230" s="61"/>
    </row>
    <row r="231" spans="1:51" s="49" customFormat="1">
      <c r="A231" s="165"/>
      <c r="AH231" s="61"/>
      <c r="AI231" s="61"/>
      <c r="AJ231" s="61"/>
      <c r="AK231" s="61"/>
      <c r="AL231" s="61"/>
      <c r="AM231" s="61"/>
      <c r="AN231" s="61"/>
      <c r="AO231" s="61"/>
      <c r="AP231" s="61"/>
      <c r="AQ231" s="61"/>
      <c r="AR231" s="61"/>
      <c r="AS231" s="61"/>
      <c r="AT231" s="61"/>
      <c r="AU231" s="61"/>
      <c r="AV231" s="61"/>
      <c r="AW231" s="61"/>
      <c r="AX231" s="61"/>
      <c r="AY231" s="61"/>
    </row>
    <row r="232" spans="1:51" s="49" customFormat="1">
      <c r="A232" s="165"/>
      <c r="AH232" s="61"/>
      <c r="AI232" s="61"/>
      <c r="AJ232" s="61"/>
      <c r="AK232" s="61"/>
      <c r="AL232" s="61"/>
      <c r="AM232" s="61"/>
      <c r="AN232" s="61"/>
      <c r="AO232" s="61"/>
      <c r="AP232" s="61"/>
      <c r="AQ232" s="61"/>
      <c r="AR232" s="61"/>
      <c r="AS232" s="61"/>
      <c r="AT232" s="61"/>
      <c r="AU232" s="61"/>
      <c r="AV232" s="61"/>
      <c r="AW232" s="61"/>
      <c r="AX232" s="61"/>
      <c r="AY232" s="61"/>
    </row>
    <row r="233" spans="1:51" s="49" customFormat="1">
      <c r="A233" s="165"/>
      <c r="AH233" s="61"/>
      <c r="AI233" s="61"/>
      <c r="AJ233" s="61"/>
      <c r="AK233" s="61"/>
      <c r="AL233" s="61"/>
      <c r="AM233" s="61"/>
      <c r="AN233" s="61"/>
      <c r="AO233" s="61"/>
      <c r="AP233" s="61"/>
      <c r="AQ233" s="61"/>
      <c r="AR233" s="61"/>
      <c r="AS233" s="61"/>
      <c r="AT233" s="61"/>
      <c r="AU233" s="61"/>
      <c r="AV233" s="61"/>
      <c r="AW233" s="61"/>
      <c r="AX233" s="61"/>
      <c r="AY233" s="61"/>
    </row>
    <row r="234" spans="1:51" s="49" customFormat="1">
      <c r="A234" s="165"/>
      <c r="AH234" s="61"/>
      <c r="AI234" s="61"/>
      <c r="AJ234" s="61"/>
      <c r="AK234" s="61"/>
      <c r="AL234" s="61"/>
      <c r="AM234" s="61"/>
      <c r="AN234" s="61"/>
      <c r="AO234" s="61"/>
      <c r="AP234" s="61"/>
      <c r="AQ234" s="61"/>
      <c r="AR234" s="61"/>
      <c r="AS234" s="61"/>
      <c r="AT234" s="61"/>
      <c r="AU234" s="61"/>
      <c r="AV234" s="61"/>
      <c r="AW234" s="61"/>
      <c r="AX234" s="61"/>
      <c r="AY234" s="61"/>
    </row>
    <row r="235" spans="1:51" s="49" customFormat="1">
      <c r="A235" s="165"/>
      <c r="AH235" s="61"/>
      <c r="AI235" s="61"/>
      <c r="AJ235" s="61"/>
      <c r="AK235" s="61"/>
      <c r="AL235" s="61"/>
      <c r="AM235" s="61"/>
      <c r="AN235" s="61"/>
      <c r="AO235" s="61"/>
      <c r="AP235" s="61"/>
      <c r="AQ235" s="61"/>
      <c r="AR235" s="61"/>
      <c r="AS235" s="61"/>
      <c r="AT235" s="61"/>
      <c r="AU235" s="61"/>
      <c r="AV235" s="61"/>
      <c r="AW235" s="61"/>
      <c r="AX235" s="61"/>
      <c r="AY235" s="61"/>
    </row>
    <row r="236" spans="1:51" s="49" customFormat="1">
      <c r="A236" s="165"/>
      <c r="AH236" s="61"/>
      <c r="AI236" s="61"/>
      <c r="AJ236" s="61"/>
      <c r="AK236" s="61"/>
      <c r="AL236" s="61"/>
      <c r="AM236" s="61"/>
      <c r="AN236" s="61"/>
      <c r="AO236" s="61"/>
      <c r="AP236" s="61"/>
      <c r="AQ236" s="61"/>
      <c r="AR236" s="61"/>
      <c r="AS236" s="61"/>
      <c r="AT236" s="61"/>
      <c r="AU236" s="61"/>
      <c r="AV236" s="61"/>
      <c r="AW236" s="61"/>
      <c r="AX236" s="61"/>
      <c r="AY236" s="61"/>
    </row>
    <row r="237" spans="1:51" s="49" customFormat="1">
      <c r="A237" s="165"/>
      <c r="AH237" s="61"/>
      <c r="AI237" s="61"/>
      <c r="AJ237" s="61"/>
      <c r="AK237" s="61"/>
      <c r="AL237" s="61"/>
      <c r="AM237" s="61"/>
      <c r="AN237" s="61"/>
      <c r="AO237" s="61"/>
      <c r="AP237" s="61"/>
      <c r="AQ237" s="61"/>
      <c r="AR237" s="61"/>
      <c r="AS237" s="61"/>
      <c r="AT237" s="61"/>
      <c r="AU237" s="61"/>
      <c r="AV237" s="61"/>
      <c r="AW237" s="61"/>
      <c r="AX237" s="61"/>
      <c r="AY237" s="61"/>
    </row>
    <row r="238" spans="1:51" s="49" customFormat="1">
      <c r="A238" s="165"/>
      <c r="AH238" s="61"/>
      <c r="AI238" s="61"/>
      <c r="AJ238" s="61"/>
      <c r="AK238" s="61"/>
      <c r="AL238" s="61"/>
      <c r="AM238" s="61"/>
      <c r="AN238" s="61"/>
      <c r="AO238" s="61"/>
      <c r="AP238" s="61"/>
      <c r="AQ238" s="61"/>
      <c r="AR238" s="61"/>
      <c r="AS238" s="61"/>
      <c r="AT238" s="61"/>
      <c r="AU238" s="61"/>
      <c r="AV238" s="61"/>
      <c r="AW238" s="61"/>
      <c r="AX238" s="61"/>
      <c r="AY238" s="61"/>
    </row>
    <row r="239" spans="1:51" s="49" customFormat="1">
      <c r="A239" s="165"/>
      <c r="AH239" s="61"/>
      <c r="AI239" s="61"/>
      <c r="AJ239" s="61"/>
      <c r="AK239" s="61"/>
      <c r="AL239" s="61"/>
      <c r="AM239" s="61"/>
      <c r="AN239" s="61"/>
      <c r="AO239" s="61"/>
      <c r="AP239" s="61"/>
      <c r="AQ239" s="61"/>
      <c r="AR239" s="61"/>
      <c r="AS239" s="61"/>
      <c r="AT239" s="61"/>
      <c r="AU239" s="61"/>
      <c r="AV239" s="61"/>
      <c r="AW239" s="61"/>
      <c r="AX239" s="61"/>
      <c r="AY239" s="61"/>
    </row>
    <row r="240" spans="1:51" s="49" customFormat="1">
      <c r="A240" s="165"/>
      <c r="AH240" s="61"/>
      <c r="AI240" s="61"/>
      <c r="AJ240" s="61"/>
      <c r="AK240" s="61"/>
      <c r="AL240" s="61"/>
      <c r="AM240" s="61"/>
      <c r="AN240" s="61"/>
      <c r="AO240" s="61"/>
      <c r="AP240" s="61"/>
      <c r="AQ240" s="61"/>
      <c r="AR240" s="61"/>
      <c r="AS240" s="61"/>
      <c r="AT240" s="61"/>
      <c r="AU240" s="61"/>
      <c r="AV240" s="61"/>
      <c r="AW240" s="61"/>
      <c r="AX240" s="61"/>
      <c r="AY240" s="61"/>
    </row>
    <row r="241" spans="1:51" s="49" customFormat="1">
      <c r="A241" s="165"/>
      <c r="AH241" s="61"/>
      <c r="AI241" s="61"/>
      <c r="AJ241" s="61"/>
      <c r="AK241" s="61"/>
      <c r="AL241" s="61"/>
      <c r="AM241" s="61"/>
      <c r="AN241" s="61"/>
      <c r="AO241" s="61"/>
      <c r="AP241" s="61"/>
      <c r="AQ241" s="61"/>
      <c r="AR241" s="61"/>
      <c r="AS241" s="61"/>
      <c r="AT241" s="61"/>
      <c r="AU241" s="61"/>
      <c r="AV241" s="61"/>
      <c r="AW241" s="61"/>
      <c r="AX241" s="61"/>
      <c r="AY241" s="61"/>
    </row>
    <row r="242" spans="1:51" s="49" customFormat="1">
      <c r="A242" s="165"/>
      <c r="AH242" s="61"/>
      <c r="AI242" s="61"/>
      <c r="AJ242" s="61"/>
      <c r="AK242" s="61"/>
      <c r="AL242" s="61"/>
      <c r="AM242" s="61"/>
      <c r="AN242" s="61"/>
      <c r="AO242" s="61"/>
      <c r="AP242" s="61"/>
      <c r="AQ242" s="61"/>
      <c r="AR242" s="61"/>
      <c r="AS242" s="61"/>
      <c r="AT242" s="61"/>
      <c r="AU242" s="61"/>
      <c r="AV242" s="61"/>
      <c r="AW242" s="61"/>
      <c r="AX242" s="61"/>
      <c r="AY242" s="61"/>
    </row>
    <row r="243" spans="1:51" s="49" customFormat="1">
      <c r="A243" s="165"/>
      <c r="AH243" s="61"/>
      <c r="AI243" s="61"/>
      <c r="AJ243" s="61"/>
      <c r="AK243" s="61"/>
      <c r="AL243" s="61"/>
      <c r="AM243" s="61"/>
      <c r="AN243" s="61"/>
      <c r="AO243" s="61"/>
      <c r="AP243" s="61"/>
      <c r="AQ243" s="61"/>
      <c r="AR243" s="61"/>
      <c r="AS243" s="61"/>
      <c r="AT243" s="61"/>
      <c r="AU243" s="61"/>
      <c r="AV243" s="61"/>
      <c r="AW243" s="61"/>
      <c r="AX243" s="61"/>
      <c r="AY243" s="61"/>
    </row>
    <row r="244" spans="1:51" s="49" customFormat="1">
      <c r="A244" s="165"/>
      <c r="AH244" s="61"/>
      <c r="AI244" s="61"/>
      <c r="AJ244" s="61"/>
      <c r="AK244" s="61"/>
      <c r="AL244" s="61"/>
      <c r="AM244" s="61"/>
      <c r="AN244" s="61"/>
      <c r="AO244" s="61"/>
      <c r="AP244" s="61"/>
      <c r="AQ244" s="61"/>
      <c r="AR244" s="61"/>
      <c r="AS244" s="61"/>
      <c r="AT244" s="61"/>
      <c r="AU244" s="61"/>
      <c r="AV244" s="61"/>
      <c r="AW244" s="61"/>
      <c r="AX244" s="61"/>
      <c r="AY244" s="61"/>
    </row>
    <row r="245" spans="1:51" s="49" customFormat="1">
      <c r="A245" s="165"/>
      <c r="AH245" s="61"/>
      <c r="AI245" s="61"/>
      <c r="AJ245" s="61"/>
      <c r="AK245" s="61"/>
      <c r="AL245" s="61"/>
      <c r="AM245" s="61"/>
      <c r="AN245" s="61"/>
      <c r="AO245" s="61"/>
      <c r="AP245" s="61"/>
      <c r="AQ245" s="61"/>
      <c r="AR245" s="61"/>
      <c r="AS245" s="61"/>
      <c r="AT245" s="61"/>
      <c r="AU245" s="61"/>
      <c r="AV245" s="61"/>
      <c r="AW245" s="61"/>
      <c r="AX245" s="61"/>
      <c r="AY245" s="61"/>
    </row>
    <row r="246" spans="1:51" s="49" customFormat="1">
      <c r="A246" s="165"/>
      <c r="AH246" s="61"/>
      <c r="AI246" s="61"/>
      <c r="AJ246" s="61"/>
      <c r="AK246" s="61"/>
      <c r="AL246" s="61"/>
      <c r="AM246" s="61"/>
      <c r="AN246" s="61"/>
      <c r="AO246" s="61"/>
      <c r="AP246" s="61"/>
      <c r="AQ246" s="61"/>
      <c r="AR246" s="61"/>
      <c r="AS246" s="61"/>
      <c r="AT246" s="61"/>
      <c r="AU246" s="61"/>
      <c r="AV246" s="61"/>
      <c r="AW246" s="61"/>
      <c r="AX246" s="61"/>
      <c r="AY246" s="61"/>
    </row>
    <row r="247" spans="1:51" s="49" customFormat="1">
      <c r="A247" s="165"/>
      <c r="AH247" s="61"/>
      <c r="AI247" s="61"/>
      <c r="AJ247" s="61"/>
      <c r="AK247" s="61"/>
      <c r="AL247" s="61"/>
      <c r="AM247" s="61"/>
      <c r="AN247" s="61"/>
      <c r="AO247" s="61"/>
      <c r="AP247" s="61"/>
      <c r="AQ247" s="61"/>
      <c r="AR247" s="61"/>
      <c r="AS247" s="61"/>
      <c r="AT247" s="61"/>
      <c r="AU247" s="61"/>
      <c r="AV247" s="61"/>
      <c r="AW247" s="61"/>
      <c r="AX247" s="61"/>
      <c r="AY247" s="61"/>
    </row>
  </sheetData>
  <mergeCells count="102">
    <mergeCell ref="F8:AE8"/>
    <mergeCell ref="C15:H15"/>
    <mergeCell ref="J15:O15"/>
    <mergeCell ref="C18:E19"/>
    <mergeCell ref="F18:H18"/>
    <mergeCell ref="M18:AE19"/>
    <mergeCell ref="F19:H19"/>
    <mergeCell ref="C20:E20"/>
    <mergeCell ref="F20:AE20"/>
    <mergeCell ref="C21:E21"/>
    <mergeCell ref="F21:AE21"/>
    <mergeCell ref="C22:E22"/>
    <mergeCell ref="F22:G22"/>
    <mergeCell ref="H22:I22"/>
    <mergeCell ref="K22:L22"/>
    <mergeCell ref="N22:O22"/>
    <mergeCell ref="Q22:R22"/>
    <mergeCell ref="C24:E25"/>
    <mergeCell ref="F24:AE25"/>
    <mergeCell ref="C26:E27"/>
    <mergeCell ref="F26:AE27"/>
    <mergeCell ref="C32:E33"/>
    <mergeCell ref="F32:H32"/>
    <mergeCell ref="M32:AE33"/>
    <mergeCell ref="F33:H33"/>
    <mergeCell ref="S22:T22"/>
    <mergeCell ref="U22:V22"/>
    <mergeCell ref="X22:Y22"/>
    <mergeCell ref="AA22:AB22"/>
    <mergeCell ref="AD22:AE22"/>
    <mergeCell ref="C23:E23"/>
    <mergeCell ref="F28:AE28"/>
    <mergeCell ref="Z34:AB34"/>
    <mergeCell ref="AC34:AD34"/>
    <mergeCell ref="C35:AE35"/>
    <mergeCell ref="C36:E36"/>
    <mergeCell ref="F36:AE36"/>
    <mergeCell ref="C37:E37"/>
    <mergeCell ref="F37:AE37"/>
    <mergeCell ref="C34:E34"/>
    <mergeCell ref="G34:H34"/>
    <mergeCell ref="J34:L34"/>
    <mergeCell ref="M34:O34"/>
    <mergeCell ref="P34:R34"/>
    <mergeCell ref="S34:Y34"/>
    <mergeCell ref="S38:T38"/>
    <mergeCell ref="U38:V38"/>
    <mergeCell ref="X38:Y38"/>
    <mergeCell ref="AA38:AB38"/>
    <mergeCell ref="AD38:AE38"/>
    <mergeCell ref="C39:E39"/>
    <mergeCell ref="F39:O39"/>
    <mergeCell ref="C38:E38"/>
    <mergeCell ref="F38:G38"/>
    <mergeCell ref="H38:I38"/>
    <mergeCell ref="K38:L38"/>
    <mergeCell ref="N38:O38"/>
    <mergeCell ref="Q38:R38"/>
    <mergeCell ref="C42:E43"/>
    <mergeCell ref="F42:H42"/>
    <mergeCell ref="M42:AE43"/>
    <mergeCell ref="F43:H43"/>
    <mergeCell ref="C44:E44"/>
    <mergeCell ref="C53:E54"/>
    <mergeCell ref="F53:H53"/>
    <mergeCell ref="I53:R53"/>
    <mergeCell ref="S53:AE54"/>
    <mergeCell ref="F54:H54"/>
    <mergeCell ref="C48:E49"/>
    <mergeCell ref="F48:H48"/>
    <mergeCell ref="M48:AE49"/>
    <mergeCell ref="F49:H49"/>
    <mergeCell ref="C50:E50"/>
    <mergeCell ref="C67:G67"/>
    <mergeCell ref="C59:E59"/>
    <mergeCell ref="F59:AE59"/>
    <mergeCell ref="C60:E60"/>
    <mergeCell ref="F60:G60"/>
    <mergeCell ref="H60:I60"/>
    <mergeCell ref="K60:L60"/>
    <mergeCell ref="N60:O60"/>
    <mergeCell ref="Q60:R60"/>
    <mergeCell ref="S60:T60"/>
    <mergeCell ref="U60:V60"/>
    <mergeCell ref="X60:Y60"/>
    <mergeCell ref="AA60:AB60"/>
    <mergeCell ref="AD60:AE60"/>
    <mergeCell ref="C61:E61"/>
    <mergeCell ref="S56:Y56"/>
    <mergeCell ref="Z56:AB56"/>
    <mergeCell ref="AC56:AD56"/>
    <mergeCell ref="C57:AE57"/>
    <mergeCell ref="C58:E58"/>
    <mergeCell ref="F58:AE58"/>
    <mergeCell ref="I54:R54"/>
    <mergeCell ref="C55:E55"/>
    <mergeCell ref="F55:H55"/>
    <mergeCell ref="C56:E56"/>
    <mergeCell ref="G56:H56"/>
    <mergeCell ref="J56:L56"/>
    <mergeCell ref="M56:O56"/>
    <mergeCell ref="P56:R56"/>
  </mergeCells>
  <phoneticPr fontId="1"/>
  <conditionalFormatting sqref="C35">
    <cfRule type="expression" dxfId="27" priority="19">
      <formula>$F$33="〇"</formula>
    </cfRule>
  </conditionalFormatting>
  <conditionalFormatting sqref="F28">
    <cfRule type="expression" dxfId="25" priority="2">
      <formula>$F$19="〇"</formula>
    </cfRule>
    <cfRule type="expression" dxfId="24" priority="3">
      <formula>$F$17="〇"</formula>
    </cfRule>
  </conditionalFormatting>
  <conditionalFormatting sqref="F34:G34 F36:AE39">
    <cfRule type="expression" dxfId="23" priority="22">
      <formula>$F$33="〇"</formula>
    </cfRule>
  </conditionalFormatting>
  <conditionalFormatting sqref="F20:AE27">
    <cfRule type="expression" dxfId="22" priority="23">
      <formula>$F$19="〇"</formula>
    </cfRule>
  </conditionalFormatting>
  <conditionalFormatting sqref="F26:AE27">
    <cfRule type="expression" dxfId="21" priority="17">
      <formula>$F$17="〇"</formula>
    </cfRule>
  </conditionalFormatting>
  <conditionalFormatting sqref="F44:AE44">
    <cfRule type="expression" dxfId="20" priority="21">
      <formula>$F$43="〇"</formula>
    </cfRule>
  </conditionalFormatting>
  <conditionalFormatting sqref="F50:AE50">
    <cfRule type="expression" dxfId="19" priority="8">
      <formula>$F$49="〇"</formula>
    </cfRule>
  </conditionalFormatting>
  <conditionalFormatting sqref="F55:AE55 F56:I56 M56:AE56 F58:AE61">
    <cfRule type="expression" dxfId="18" priority="20">
      <formula>$F$54="〇"</formula>
    </cfRule>
  </conditionalFormatting>
  <conditionalFormatting sqref="I34:AE34">
    <cfRule type="expression" dxfId="17" priority="12">
      <formula>$F$33="〇"</formula>
    </cfRule>
  </conditionalFormatting>
  <conditionalFormatting sqref="J56:L56">
    <cfRule type="expression" dxfId="15" priority="10">
      <formula>$F$33="〇"</formula>
    </cfRule>
  </conditionalFormatting>
  <dataValidations count="4">
    <dataValidation type="list" allowBlank="1" showInputMessage="1" showErrorMessage="1" sqref="F22:G22 S22:T22 F34 F38:G38 S38:T38 F56 F60:G60 S60:T60" xr:uid="{00000000-0002-0000-0600-000000000000}">
      <formula1>"平成,令和"</formula1>
    </dataValidation>
    <dataValidation type="list" allowBlank="1" showInputMessage="1" showErrorMessage="1" sqref="F18:H19 F32:H33 F42:H43 F53:H54 F48:H49" xr:uid="{00000000-0002-0000-0600-000001000000}">
      <formula1>$AI$18:$AI$19</formula1>
    </dataValidation>
    <dataValidation type="custom" allowBlank="1" showInputMessage="1" showErrorMessage="1" errorTitle="40歳未満が対象" error="評価項目⑦に記載する「80点以上の工事成績評定実績」の工事完成時の年齢が40歳未満の場合が対象です。" sqref="F55:H55" xr:uid="{00000000-0002-0000-0600-000002000000}">
      <formula1>F55&lt;40</formula1>
    </dataValidation>
    <dataValidation type="custom" allowBlank="1" showInputMessage="1" showErrorMessage="1" errorTitle="80点以上が対象" error="80点以上が対象です。_x000a_「総合評価方式に係る説明書」を確認してください。" sqref="AC34:AD34 AC56:AD56" xr:uid="{00000000-0002-0000-0600-000003000000}">
      <formula1>AC34&gt;79</formula1>
    </dataValidation>
  </dataValidations>
  <printOptions horizontalCentered="1"/>
  <pageMargins left="0.59055118110236227" right="0.78740157480314965" top="0.36" bottom="0.19" header="0.31496062992125984" footer="0.31496062992125984"/>
  <pageSetup paperSize="9" scale="61"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4" id="{6995C36F-A41E-4570-987D-874F6A7EF458}">
            <xm:f>'（発注所属）'!$G$30=""</xm:f>
            <x14:dxf>
              <fill>
                <patternFill>
                  <bgColor theme="1" tint="0.499984740745262"/>
                </patternFill>
              </fill>
            </x14:dxf>
          </x14:cfRule>
          <xm:sqref>B29:C29</xm:sqref>
        </x14:conditionalFormatting>
        <x14:conditionalFormatting xmlns:xm="http://schemas.microsoft.com/office/excel/2006/main">
          <x14:cfRule type="expression" priority="15" id="{60651DB2-976C-4063-A3A4-2F0BC9CBFAA2}">
            <xm:f>'（発注所属）'!$G$34=" "</xm:f>
            <x14:dxf>
              <fill>
                <patternFill>
                  <bgColor theme="0" tint="-0.499984740745262"/>
                </patternFill>
              </fill>
            </x14:dxf>
          </x14:cfRule>
          <xm:sqref>B56:J56 B53:AG55 M56:AG56 B57:AG61</xm:sqref>
        </x14:conditionalFormatting>
        <x14:conditionalFormatting xmlns:xm="http://schemas.microsoft.com/office/excel/2006/main">
          <x14:cfRule type="expression" priority="5" id="{00F70699-5ADA-4E97-949B-15E9025CC307}">
            <xm:f>'（発注所属）'!$G$33=" "</xm:f>
            <x14:dxf>
              <fill>
                <patternFill>
                  <bgColor theme="0" tint="-0.499984740745262"/>
                </patternFill>
              </fill>
            </x14:dxf>
          </x14:cfRule>
          <xm:sqref>B48:AF50</xm:sqref>
        </x14:conditionalFormatting>
        <x14:conditionalFormatting xmlns:xm="http://schemas.microsoft.com/office/excel/2006/main">
          <x14:cfRule type="expression" priority="1" id="{BBE4D2BC-22AC-4D24-9FC6-810BBED4883A}">
            <xm:f>'（発注所属）'!$G$30=""</xm:f>
            <x14:dxf>
              <fill>
                <patternFill>
                  <bgColor theme="1" tint="0.499984740745262"/>
                </patternFill>
              </fill>
            </x14:dxf>
          </x14:cfRule>
          <xm:sqref>B18:AG29</xm:sqref>
        </x14:conditionalFormatting>
        <x14:conditionalFormatting xmlns:xm="http://schemas.microsoft.com/office/excel/2006/main">
          <x14:cfRule type="expression" priority="11" id="{271238DF-8CAB-4CB8-9A4E-C8296C9F3ED7}">
            <xm:f>'（発注所属）'!$G$31=""</xm:f>
            <x14:dxf>
              <fill>
                <patternFill>
                  <bgColor theme="1" tint="0.499984740745262"/>
                </patternFill>
              </fill>
            </x14:dxf>
          </x14:cfRule>
          <xm:sqref>B32:AG39</xm:sqref>
        </x14:conditionalFormatting>
        <x14:conditionalFormatting xmlns:xm="http://schemas.microsoft.com/office/excel/2006/main">
          <x14:cfRule type="expression" priority="16" id="{D16BE565-7CFC-4EC2-9521-41C3E3E2F27E}">
            <xm:f>'（発注所属）'!$G$32=" "</xm:f>
            <x14:dxf>
              <fill>
                <patternFill>
                  <bgColor theme="0" tint="-0.499984740745262"/>
                </patternFill>
              </fill>
            </x14:dxf>
          </x14:cfRule>
          <xm:sqref>B42:AG44</xm:sqref>
        </x14:conditionalFormatting>
        <x14:conditionalFormatting xmlns:xm="http://schemas.microsoft.com/office/excel/2006/main">
          <x14:cfRule type="expression" priority="24" id="{6D6A2B7D-1810-45C1-9404-ED2EF9C31FF7}">
            <xm:f>'（発注所属）'!$F$32='（発注所属）'!$D$54</xm:f>
            <x14:dxf>
              <font>
                <color theme="0" tint="-0.14996795556505021"/>
              </font>
              <fill>
                <patternFill>
                  <bgColor theme="0" tint="-0.14996795556505021"/>
                </patternFill>
              </fill>
            </x14:dxf>
          </x14:cfRule>
          <xm:sqref>C44:AE44 C61:E61</xm:sqref>
        </x14:conditionalFormatting>
        <x14:conditionalFormatting xmlns:xm="http://schemas.microsoft.com/office/excel/2006/main">
          <x14:cfRule type="expression" priority="9" id="{4EFDF010-D69D-402E-B197-84735F61DAE8}">
            <xm:f>'（発注所属）'!$G$31=""</xm:f>
            <x14:dxf>
              <fill>
                <patternFill>
                  <bgColor theme="1" tint="0.499984740745262"/>
                </patternFill>
              </fill>
            </x14:dxf>
          </x14:cfRule>
          <xm:sqref>J56:L56</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8:AZ174"/>
  <sheetViews>
    <sheetView showGridLines="0" view="pageBreakPreview" topLeftCell="J23" zoomScale="55" zoomScaleNormal="115" zoomScaleSheetLayoutView="55" workbookViewId="0">
      <selection activeCell="X60" sqref="X60:Y60"/>
    </sheetView>
  </sheetViews>
  <sheetFormatPr defaultColWidth="9" defaultRowHeight="18"/>
  <cols>
    <col min="1" max="1" width="9" style="167"/>
    <col min="2" max="2" width="2.19921875" style="185" customWidth="1"/>
    <col min="3" max="5" width="5.59765625" style="185" customWidth="1"/>
    <col min="6" max="31" width="3.69921875" style="185" customWidth="1"/>
    <col min="32" max="32" width="2.59765625" style="185" customWidth="1"/>
    <col min="33" max="33" width="6.59765625" style="185" customWidth="1"/>
    <col min="34" max="51" width="9" style="186"/>
    <col min="52" max="16384" width="9" style="185"/>
  </cols>
  <sheetData>
    <row r="8" spans="1:51">
      <c r="AE8" s="267"/>
    </row>
    <row r="9" spans="1:51" ht="19.2">
      <c r="C9" s="200" t="s">
        <v>130</v>
      </c>
      <c r="D9" s="200"/>
      <c r="E9" s="200"/>
      <c r="F9" s="674" t="str">
        <f>+IF('技術資料表紙（入札参加者）'!E7=0,"商号又は名称：　　　　　　　　　　　　","商号又は名称："&amp;'技術資料表紙（入札参加者）'!E7)</f>
        <v>商号又は名称：　　　　　　　　　　　　</v>
      </c>
      <c r="G9" s="674"/>
      <c r="H9" s="674"/>
      <c r="I9" s="674"/>
      <c r="J9" s="674"/>
      <c r="K9" s="674"/>
      <c r="L9" s="674"/>
      <c r="M9" s="674"/>
      <c r="N9" s="674"/>
      <c r="O9" s="674"/>
      <c r="P9" s="674"/>
      <c r="Q9" s="674"/>
      <c r="R9" s="674"/>
      <c r="S9" s="674"/>
      <c r="T9" s="674"/>
      <c r="U9" s="674"/>
      <c r="V9" s="674"/>
      <c r="W9" s="674"/>
      <c r="X9" s="674"/>
      <c r="Y9" s="674"/>
      <c r="Z9" s="674"/>
      <c r="AA9" s="674"/>
      <c r="AB9" s="674"/>
      <c r="AC9" s="674"/>
      <c r="AD9" s="674"/>
      <c r="AE9" s="674"/>
      <c r="AF9" s="199"/>
    </row>
    <row r="10" spans="1:51">
      <c r="C10" s="199"/>
      <c r="D10" s="199"/>
      <c r="E10" s="199"/>
      <c r="F10" s="268"/>
      <c r="G10" s="268"/>
      <c r="H10" s="268"/>
      <c r="I10" s="268"/>
      <c r="J10" s="268"/>
      <c r="K10" s="268"/>
      <c r="L10" s="268"/>
      <c r="M10" s="268"/>
      <c r="N10" s="268"/>
      <c r="O10" s="268"/>
      <c r="P10" s="268"/>
      <c r="Q10" s="268"/>
      <c r="R10" s="268"/>
      <c r="S10" s="268"/>
      <c r="T10" s="268"/>
      <c r="U10" s="268"/>
      <c r="V10" s="268"/>
      <c r="W10" s="268"/>
      <c r="X10" s="268"/>
      <c r="Y10" s="268"/>
      <c r="Z10" s="268"/>
      <c r="AA10" s="268"/>
      <c r="AB10" s="268"/>
      <c r="AC10" s="268"/>
      <c r="AD10" s="268"/>
      <c r="AE10" s="268"/>
      <c r="AF10" s="199"/>
    </row>
    <row r="11" spans="1:51" ht="29.4">
      <c r="C11" s="269" t="s">
        <v>137</v>
      </c>
      <c r="D11" s="270"/>
      <c r="E11" s="270"/>
      <c r="F11" s="270"/>
      <c r="G11" s="270"/>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199"/>
    </row>
    <row r="12" spans="1:51" ht="25.2" customHeight="1">
      <c r="C12" s="270"/>
      <c r="D12" s="270"/>
      <c r="E12" s="270"/>
      <c r="F12" s="270"/>
      <c r="G12" s="270"/>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199"/>
    </row>
    <row r="13" spans="1:51" ht="25.2" customHeight="1">
      <c r="C13" s="272" t="s">
        <v>164</v>
      </c>
      <c r="D13" s="270"/>
      <c r="E13" s="270"/>
      <c r="F13" s="270"/>
      <c r="G13" s="270"/>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199"/>
    </row>
    <row r="14" spans="1:51" ht="25.2" customHeight="1">
      <c r="C14" s="273" t="s">
        <v>157</v>
      </c>
      <c r="D14" s="270"/>
      <c r="E14" s="270"/>
      <c r="F14" s="270"/>
      <c r="G14" s="270"/>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199"/>
    </row>
    <row r="15" spans="1:51" ht="25.2" customHeight="1">
      <c r="C15" s="270"/>
      <c r="D15" s="270"/>
      <c r="E15" s="270"/>
      <c r="F15" s="270"/>
      <c r="G15" s="270"/>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199"/>
    </row>
    <row r="16" spans="1:51" s="182" customFormat="1" ht="25.2" customHeight="1" thickBot="1">
      <c r="A16" s="167"/>
      <c r="C16" s="183" t="s">
        <v>221</v>
      </c>
      <c r="D16" s="207"/>
      <c r="E16" s="207"/>
      <c r="F16" s="207"/>
      <c r="G16" s="207"/>
      <c r="AH16" s="184"/>
      <c r="AI16" s="184"/>
      <c r="AJ16" s="184"/>
      <c r="AK16" s="184"/>
      <c r="AL16" s="184"/>
      <c r="AM16" s="184"/>
      <c r="AN16" s="184"/>
      <c r="AO16" s="184"/>
      <c r="AP16" s="184"/>
      <c r="AQ16" s="184"/>
      <c r="AR16" s="184"/>
      <c r="AS16" s="184"/>
      <c r="AT16" s="184"/>
      <c r="AU16" s="184"/>
      <c r="AV16" s="184"/>
      <c r="AW16" s="184"/>
      <c r="AX16" s="184"/>
      <c r="AY16" s="184"/>
    </row>
    <row r="17" spans="1:51" ht="25.2" customHeight="1">
      <c r="C17" s="675" t="s">
        <v>133</v>
      </c>
      <c r="D17" s="440"/>
      <c r="E17" s="441"/>
      <c r="F17" s="518"/>
      <c r="G17" s="562"/>
      <c r="H17" s="562"/>
      <c r="I17" s="65" t="s">
        <v>18</v>
      </c>
      <c r="J17" s="66"/>
      <c r="K17" s="66"/>
      <c r="L17" s="67"/>
      <c r="M17" s="447" t="str">
        <f>IF(COUNTBLANK(F17:H18)=6,"　←　該当する方に○",IF(COUNTBLANK(F17:H18)=4,"　←　どちらか一方に○",""))</f>
        <v>　←　該当する方に○</v>
      </c>
      <c r="N17" s="563"/>
      <c r="O17" s="563"/>
      <c r="P17" s="563"/>
      <c r="Q17" s="563"/>
      <c r="R17" s="563"/>
      <c r="S17" s="563"/>
      <c r="T17" s="563"/>
      <c r="U17" s="563"/>
      <c r="V17" s="563"/>
      <c r="W17" s="563"/>
      <c r="X17" s="563"/>
      <c r="Y17" s="563"/>
      <c r="Z17" s="563"/>
      <c r="AA17" s="563"/>
      <c r="AB17" s="563"/>
      <c r="AC17" s="563"/>
      <c r="AD17" s="563"/>
      <c r="AE17" s="563"/>
      <c r="AI17" s="186" t="s">
        <v>16</v>
      </c>
    </row>
    <row r="18" spans="1:51" ht="25.2" customHeight="1" thickBot="1">
      <c r="C18" s="676"/>
      <c r="D18" s="677"/>
      <c r="E18" s="678"/>
      <c r="F18" s="524"/>
      <c r="G18" s="565"/>
      <c r="H18" s="565"/>
      <c r="I18" s="76" t="s">
        <v>19</v>
      </c>
      <c r="J18" s="77"/>
      <c r="K18" s="77"/>
      <c r="L18" s="78"/>
      <c r="M18" s="564"/>
      <c r="N18" s="564"/>
      <c r="O18" s="564"/>
      <c r="P18" s="564"/>
      <c r="Q18" s="564"/>
      <c r="R18" s="564"/>
      <c r="S18" s="564"/>
      <c r="T18" s="564"/>
      <c r="U18" s="564"/>
      <c r="V18" s="564"/>
      <c r="W18" s="564"/>
      <c r="X18" s="564"/>
      <c r="Y18" s="564"/>
      <c r="Z18" s="564"/>
      <c r="AA18" s="564"/>
      <c r="AB18" s="564"/>
      <c r="AC18" s="564"/>
      <c r="AD18" s="564"/>
      <c r="AE18" s="564"/>
    </row>
    <row r="19" spans="1:51" ht="25.2" customHeight="1">
      <c r="C19" s="670" t="s">
        <v>110</v>
      </c>
      <c r="D19" s="671"/>
      <c r="E19" s="671"/>
      <c r="F19" s="657" t="s">
        <v>135</v>
      </c>
      <c r="G19" s="673"/>
      <c r="H19" s="673"/>
      <c r="I19" s="673"/>
      <c r="J19" s="673"/>
      <c r="K19" s="673"/>
      <c r="L19" s="673"/>
      <c r="M19" s="673"/>
      <c r="N19" s="673"/>
      <c r="O19" s="673"/>
      <c r="P19" s="673"/>
      <c r="Q19" s="673"/>
      <c r="R19" s="673"/>
      <c r="S19" s="673"/>
      <c r="T19" s="673"/>
      <c r="U19" s="673"/>
      <c r="V19" s="673"/>
      <c r="W19" s="673"/>
      <c r="X19" s="673"/>
      <c r="Y19" s="673"/>
      <c r="Z19" s="673"/>
      <c r="AA19" s="673"/>
      <c r="AB19" s="673"/>
      <c r="AC19" s="673"/>
      <c r="AD19" s="673"/>
      <c r="AE19" s="673"/>
    </row>
    <row r="20" spans="1:51" ht="25.2" customHeight="1">
      <c r="C20" s="672"/>
      <c r="D20" s="672"/>
      <c r="E20" s="672"/>
      <c r="F20" s="673"/>
      <c r="G20" s="673"/>
      <c r="H20" s="673"/>
      <c r="I20" s="673"/>
      <c r="J20" s="673"/>
      <c r="K20" s="673"/>
      <c r="L20" s="673"/>
      <c r="M20" s="673"/>
      <c r="N20" s="673"/>
      <c r="O20" s="673"/>
      <c r="P20" s="673"/>
      <c r="Q20" s="673"/>
      <c r="R20" s="673"/>
      <c r="S20" s="673"/>
      <c r="T20" s="673"/>
      <c r="U20" s="673"/>
      <c r="V20" s="673"/>
      <c r="W20" s="673"/>
      <c r="X20" s="673"/>
      <c r="Y20" s="673"/>
      <c r="Z20" s="673"/>
      <c r="AA20" s="673"/>
      <c r="AB20" s="673"/>
      <c r="AC20" s="673"/>
      <c r="AD20" s="673"/>
      <c r="AE20" s="673"/>
    </row>
    <row r="21" spans="1:51" ht="25.2" customHeight="1">
      <c r="C21" s="74"/>
      <c r="D21" s="75"/>
      <c r="E21" s="75"/>
      <c r="F21" s="59"/>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row>
    <row r="22" spans="1:51" s="182" customFormat="1" ht="25.2" customHeight="1" thickBot="1">
      <c r="A22" s="167"/>
      <c r="C22" s="183" t="s">
        <v>222</v>
      </c>
      <c r="F22" s="136"/>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H22" s="184"/>
      <c r="AI22" s="184"/>
      <c r="AJ22" s="184"/>
      <c r="AK22" s="184"/>
      <c r="AL22" s="184"/>
      <c r="AM22" s="184"/>
      <c r="AN22" s="184"/>
      <c r="AO22" s="184"/>
      <c r="AP22" s="184"/>
      <c r="AQ22" s="184"/>
      <c r="AR22" s="184"/>
      <c r="AS22" s="184"/>
      <c r="AT22" s="184"/>
      <c r="AU22" s="184"/>
      <c r="AV22" s="184"/>
      <c r="AW22" s="184"/>
      <c r="AX22" s="184"/>
      <c r="AY22" s="184"/>
    </row>
    <row r="23" spans="1:51" ht="25.2" customHeight="1">
      <c r="C23" s="494" t="s">
        <v>132</v>
      </c>
      <c r="D23" s="495"/>
      <c r="E23" s="496"/>
      <c r="F23" s="445"/>
      <c r="G23" s="562"/>
      <c r="H23" s="562"/>
      <c r="I23" s="65" t="s">
        <v>18</v>
      </c>
      <c r="J23" s="66"/>
      <c r="K23" s="66"/>
      <c r="L23" s="67"/>
      <c r="M23" s="447" t="str">
        <f>IF(COUNTBLANK(F23:H24)=6,"　←　該当する方に○",IF(COUNTBLANK(F23:H24)=4,"　←　どちらか一方に○",""))</f>
        <v>　←　該当する方に○</v>
      </c>
      <c r="N23" s="563"/>
      <c r="O23" s="563"/>
      <c r="P23" s="563"/>
      <c r="Q23" s="563"/>
      <c r="R23" s="563"/>
      <c r="S23" s="563"/>
      <c r="T23" s="563"/>
      <c r="U23" s="563"/>
      <c r="V23" s="563"/>
      <c r="W23" s="563"/>
      <c r="X23" s="563"/>
      <c r="Y23" s="563"/>
      <c r="Z23" s="563"/>
      <c r="AA23" s="563"/>
      <c r="AB23" s="563"/>
      <c r="AC23" s="563"/>
      <c r="AD23" s="563"/>
      <c r="AE23" s="563"/>
    </row>
    <row r="24" spans="1:51" ht="25.2" customHeight="1" thickBot="1">
      <c r="C24" s="559"/>
      <c r="D24" s="560"/>
      <c r="E24" s="561"/>
      <c r="F24" s="500"/>
      <c r="G24" s="565"/>
      <c r="H24" s="565"/>
      <c r="I24" s="76" t="s">
        <v>19</v>
      </c>
      <c r="J24" s="77"/>
      <c r="K24" s="77"/>
      <c r="L24" s="78"/>
      <c r="M24" s="564"/>
      <c r="N24" s="564"/>
      <c r="O24" s="564"/>
      <c r="P24" s="564"/>
      <c r="Q24" s="564"/>
      <c r="R24" s="564"/>
      <c r="S24" s="564"/>
      <c r="T24" s="564"/>
      <c r="U24" s="564"/>
      <c r="V24" s="564"/>
      <c r="W24" s="564"/>
      <c r="X24" s="564"/>
      <c r="Y24" s="564"/>
      <c r="Z24" s="564"/>
      <c r="AA24" s="564"/>
      <c r="AB24" s="564"/>
      <c r="AC24" s="564"/>
      <c r="AD24" s="564"/>
      <c r="AE24" s="564"/>
    </row>
    <row r="25" spans="1:51" ht="25.2" customHeight="1">
      <c r="C25" s="557" t="s">
        <v>110</v>
      </c>
      <c r="D25" s="558"/>
      <c r="E25" s="558"/>
      <c r="F25" s="62" t="s">
        <v>134</v>
      </c>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row>
    <row r="26" spans="1:51" ht="25.2" customHeight="1">
      <c r="C26" s="74"/>
      <c r="D26" s="75"/>
      <c r="E26" s="75"/>
      <c r="F26" s="59"/>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row>
    <row r="27" spans="1:51" s="182" customFormat="1" ht="25.2" customHeight="1" thickBot="1">
      <c r="A27" s="167"/>
      <c r="C27" s="183" t="s">
        <v>223</v>
      </c>
      <c r="F27" s="136"/>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H27" s="184"/>
      <c r="AI27" s="184"/>
      <c r="AJ27" s="184"/>
      <c r="AK27" s="184"/>
      <c r="AL27" s="184"/>
      <c r="AM27" s="184"/>
      <c r="AN27" s="184"/>
      <c r="AO27" s="184"/>
      <c r="AP27" s="184"/>
      <c r="AQ27" s="184"/>
      <c r="AR27" s="184"/>
      <c r="AS27" s="184"/>
      <c r="AT27" s="184"/>
      <c r="AU27" s="184"/>
      <c r="AV27" s="184"/>
      <c r="AW27" s="184"/>
      <c r="AX27" s="184"/>
      <c r="AY27" s="184"/>
    </row>
    <row r="28" spans="1:51" ht="25.2" customHeight="1">
      <c r="C28" s="494" t="s">
        <v>131</v>
      </c>
      <c r="D28" s="495"/>
      <c r="E28" s="496"/>
      <c r="F28" s="445"/>
      <c r="G28" s="562"/>
      <c r="H28" s="562"/>
      <c r="I28" s="65" t="s">
        <v>18</v>
      </c>
      <c r="J28" s="66"/>
      <c r="K28" s="66"/>
      <c r="L28" s="67"/>
      <c r="M28" s="447" t="str">
        <f>IF(COUNTBLANK(F28:H29)=6,"　←　該当する方に○",IF(COUNTBLANK(F28:H29)=4,"　←　どちらか一方に○",""))</f>
        <v>　←　該当する方に○</v>
      </c>
      <c r="N28" s="563"/>
      <c r="O28" s="563"/>
      <c r="P28" s="563"/>
      <c r="Q28" s="563"/>
      <c r="R28" s="563"/>
      <c r="S28" s="563"/>
      <c r="T28" s="563"/>
      <c r="U28" s="563"/>
      <c r="V28" s="563"/>
      <c r="W28" s="563"/>
      <c r="X28" s="563"/>
      <c r="Y28" s="563"/>
      <c r="Z28" s="563"/>
      <c r="AA28" s="563"/>
      <c r="AB28" s="563"/>
      <c r="AC28" s="563"/>
      <c r="AD28" s="563"/>
      <c r="AE28" s="563"/>
    </row>
    <row r="29" spans="1:51" ht="25.2" customHeight="1" thickBot="1">
      <c r="C29" s="559"/>
      <c r="D29" s="560"/>
      <c r="E29" s="561"/>
      <c r="F29" s="500"/>
      <c r="G29" s="565"/>
      <c r="H29" s="565"/>
      <c r="I29" s="76" t="s">
        <v>19</v>
      </c>
      <c r="J29" s="77"/>
      <c r="K29" s="77"/>
      <c r="L29" s="78"/>
      <c r="M29" s="564"/>
      <c r="N29" s="564"/>
      <c r="O29" s="564"/>
      <c r="P29" s="564"/>
      <c r="Q29" s="564"/>
      <c r="R29" s="564"/>
      <c r="S29" s="564"/>
      <c r="T29" s="564"/>
      <c r="U29" s="564"/>
      <c r="V29" s="564"/>
      <c r="W29" s="564"/>
      <c r="X29" s="564"/>
      <c r="Y29" s="564"/>
      <c r="Z29" s="564"/>
      <c r="AA29" s="564"/>
      <c r="AB29" s="564"/>
      <c r="AC29" s="564"/>
      <c r="AD29" s="564"/>
      <c r="AE29" s="564"/>
    </row>
    <row r="30" spans="1:51" ht="25.2" customHeight="1">
      <c r="C30" s="557" t="s">
        <v>110</v>
      </c>
      <c r="D30" s="558"/>
      <c r="E30" s="558"/>
      <c r="F30" s="62" t="s">
        <v>136</v>
      </c>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row>
    <row r="31" spans="1:51" ht="25.2" customHeight="1">
      <c r="C31" s="74"/>
      <c r="D31" s="75"/>
      <c r="E31" s="75"/>
      <c r="F31" s="59"/>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row>
    <row r="32" spans="1:51" s="182" customFormat="1" ht="25.2" customHeight="1" thickBot="1">
      <c r="A32" s="167"/>
      <c r="C32" s="183" t="s">
        <v>237</v>
      </c>
      <c r="F32" s="136"/>
      <c r="G32" s="137"/>
      <c r="H32" s="137"/>
      <c r="I32" s="137"/>
      <c r="J32" s="137"/>
      <c r="K32" s="137"/>
      <c r="L32" s="137"/>
      <c r="M32" s="137"/>
      <c r="N32" s="137"/>
      <c r="O32" s="137"/>
      <c r="P32" s="138"/>
      <c r="Q32" s="137"/>
      <c r="R32" s="137"/>
      <c r="S32" s="137"/>
      <c r="T32" s="137"/>
      <c r="U32" s="137"/>
      <c r="V32" s="137"/>
      <c r="W32" s="137"/>
      <c r="X32" s="137"/>
      <c r="Y32" s="137"/>
      <c r="Z32" s="137"/>
      <c r="AA32" s="137"/>
      <c r="AB32" s="137"/>
      <c r="AC32" s="137"/>
      <c r="AD32" s="137"/>
      <c r="AE32" s="137"/>
      <c r="AH32" s="184"/>
      <c r="AI32" s="184"/>
      <c r="AJ32" s="184"/>
      <c r="AK32" s="184"/>
      <c r="AL32" s="184"/>
      <c r="AM32" s="184"/>
      <c r="AN32" s="184"/>
      <c r="AO32" s="184"/>
      <c r="AP32" s="184"/>
      <c r="AQ32" s="184"/>
      <c r="AR32" s="184"/>
      <c r="AS32" s="184"/>
      <c r="AT32" s="184"/>
      <c r="AU32" s="184"/>
      <c r="AV32" s="184"/>
      <c r="AW32" s="184"/>
      <c r="AX32" s="184"/>
      <c r="AY32" s="184"/>
    </row>
    <row r="33" spans="1:52" ht="25.2" customHeight="1">
      <c r="B33" s="239"/>
      <c r="C33" s="658" t="s">
        <v>219</v>
      </c>
      <c r="D33" s="495"/>
      <c r="E33" s="496"/>
      <c r="F33" s="518"/>
      <c r="G33" s="562"/>
      <c r="H33" s="562"/>
      <c r="I33" s="667" t="s">
        <v>243</v>
      </c>
      <c r="J33" s="667"/>
      <c r="K33" s="667"/>
      <c r="L33" s="667"/>
      <c r="M33" s="667"/>
      <c r="N33" s="668"/>
      <c r="O33" s="669" t="str">
        <f>IF(COUNTBLANK(F33:H34)=6,"　←　該当する方に○",IF(COUNTBLANK(F33:H34)=4,"　←　どちらか一方に○",""))</f>
        <v>　←　該当する方に○</v>
      </c>
      <c r="P33" s="669"/>
      <c r="Q33" s="669"/>
      <c r="R33" s="669"/>
      <c r="S33" s="669"/>
      <c r="T33" s="669"/>
      <c r="U33" s="669"/>
      <c r="V33" s="669"/>
      <c r="W33" s="669"/>
      <c r="X33" s="669"/>
      <c r="Y33" s="669"/>
      <c r="Z33" s="669"/>
      <c r="AA33" s="669"/>
      <c r="AB33" s="669"/>
      <c r="AC33" s="669"/>
      <c r="AD33" s="669"/>
      <c r="AE33" s="669"/>
      <c r="AF33" s="239"/>
      <c r="AG33" s="239"/>
    </row>
    <row r="34" spans="1:52" ht="25.2" customHeight="1">
      <c r="B34" s="239"/>
      <c r="C34" s="659"/>
      <c r="D34" s="516"/>
      <c r="E34" s="517"/>
      <c r="F34" s="665"/>
      <c r="G34" s="666"/>
      <c r="H34" s="655"/>
      <c r="I34" s="679" t="s">
        <v>244</v>
      </c>
      <c r="J34" s="679"/>
      <c r="K34" s="679"/>
      <c r="L34" s="679"/>
      <c r="M34" s="679"/>
      <c r="N34" s="680"/>
      <c r="O34" s="669"/>
      <c r="P34" s="669"/>
      <c r="Q34" s="669"/>
      <c r="R34" s="669"/>
      <c r="S34" s="669"/>
      <c r="T34" s="669"/>
      <c r="U34" s="669"/>
      <c r="V34" s="669"/>
      <c r="W34" s="669"/>
      <c r="X34" s="669"/>
      <c r="Y34" s="669"/>
      <c r="Z34" s="669"/>
      <c r="AA34" s="669"/>
      <c r="AB34" s="669"/>
      <c r="AC34" s="669"/>
      <c r="AD34" s="669"/>
      <c r="AE34" s="669"/>
      <c r="AF34" s="239"/>
      <c r="AG34" s="239"/>
    </row>
    <row r="35" spans="1:52" ht="25.2" customHeight="1" thickBot="1">
      <c r="B35" s="239"/>
      <c r="C35" s="559"/>
      <c r="D35" s="560"/>
      <c r="E35" s="561"/>
      <c r="F35" s="524"/>
      <c r="G35" s="565"/>
      <c r="H35" s="565"/>
      <c r="I35" s="681" t="s">
        <v>19</v>
      </c>
      <c r="J35" s="681"/>
      <c r="K35" s="681"/>
      <c r="L35" s="681"/>
      <c r="M35" s="681"/>
      <c r="N35" s="682"/>
      <c r="O35" s="669"/>
      <c r="P35" s="669"/>
      <c r="Q35" s="669"/>
      <c r="R35" s="669"/>
      <c r="S35" s="669"/>
      <c r="T35" s="669"/>
      <c r="U35" s="669"/>
      <c r="V35" s="669"/>
      <c r="W35" s="669"/>
      <c r="X35" s="669"/>
      <c r="Y35" s="669"/>
      <c r="Z35" s="669"/>
      <c r="AA35" s="669"/>
      <c r="AB35" s="669"/>
      <c r="AC35" s="669"/>
      <c r="AD35" s="669"/>
      <c r="AE35" s="669"/>
      <c r="AF35" s="239"/>
      <c r="AG35" s="239"/>
    </row>
    <row r="36" spans="1:52" ht="25.2" customHeight="1">
      <c r="B36" s="239"/>
      <c r="C36" s="660" t="s">
        <v>110</v>
      </c>
      <c r="D36" s="661"/>
      <c r="E36" s="661"/>
      <c r="F36" s="663" t="s">
        <v>245</v>
      </c>
      <c r="G36" s="664"/>
      <c r="H36" s="664"/>
      <c r="I36" s="664"/>
      <c r="J36" s="664"/>
      <c r="K36" s="664"/>
      <c r="L36" s="664"/>
      <c r="M36" s="664"/>
      <c r="N36" s="664"/>
      <c r="O36" s="664"/>
      <c r="P36" s="664"/>
      <c r="Q36" s="664"/>
      <c r="R36" s="664"/>
      <c r="S36" s="664"/>
      <c r="T36" s="664"/>
      <c r="U36" s="664"/>
      <c r="V36" s="664"/>
      <c r="W36" s="664"/>
      <c r="X36" s="664"/>
      <c r="Y36" s="664"/>
      <c r="Z36" s="664"/>
      <c r="AA36" s="664"/>
      <c r="AB36" s="664"/>
      <c r="AC36" s="664"/>
      <c r="AD36" s="664"/>
      <c r="AE36" s="664"/>
      <c r="AF36" s="239"/>
      <c r="AG36" s="239"/>
    </row>
    <row r="37" spans="1:52" ht="25.2" customHeight="1">
      <c r="B37" s="239"/>
      <c r="C37" s="662"/>
      <c r="D37" s="662"/>
      <c r="E37" s="662"/>
      <c r="F37" s="663"/>
      <c r="G37" s="664"/>
      <c r="H37" s="664"/>
      <c r="I37" s="664"/>
      <c r="J37" s="664"/>
      <c r="K37" s="664"/>
      <c r="L37" s="664"/>
      <c r="M37" s="664"/>
      <c r="N37" s="664"/>
      <c r="O37" s="664"/>
      <c r="P37" s="664"/>
      <c r="Q37" s="664"/>
      <c r="R37" s="664"/>
      <c r="S37" s="664"/>
      <c r="T37" s="664"/>
      <c r="U37" s="664"/>
      <c r="V37" s="664"/>
      <c r="W37" s="664"/>
      <c r="X37" s="664"/>
      <c r="Y37" s="664"/>
      <c r="Z37" s="664"/>
      <c r="AA37" s="664"/>
      <c r="AB37" s="664"/>
      <c r="AC37" s="664"/>
      <c r="AD37" s="664"/>
      <c r="AE37" s="664"/>
      <c r="AF37" s="239"/>
      <c r="AG37" s="239"/>
    </row>
    <row r="38" spans="1:52" ht="25.2" customHeight="1">
      <c r="B38" s="239"/>
      <c r="C38" s="662"/>
      <c r="D38" s="662"/>
      <c r="E38" s="662"/>
      <c r="F38" s="663"/>
      <c r="G38" s="664"/>
      <c r="H38" s="664"/>
      <c r="I38" s="664"/>
      <c r="J38" s="664"/>
      <c r="K38" s="664"/>
      <c r="L38" s="664"/>
      <c r="M38" s="664"/>
      <c r="N38" s="664"/>
      <c r="O38" s="664"/>
      <c r="P38" s="664"/>
      <c r="Q38" s="664"/>
      <c r="R38" s="664"/>
      <c r="S38" s="664"/>
      <c r="T38" s="664"/>
      <c r="U38" s="664"/>
      <c r="V38" s="664"/>
      <c r="W38" s="664"/>
      <c r="X38" s="664"/>
      <c r="Y38" s="664"/>
      <c r="Z38" s="664"/>
      <c r="AA38" s="664"/>
      <c r="AB38" s="664"/>
      <c r="AC38" s="664"/>
      <c r="AD38" s="664"/>
      <c r="AE38" s="664"/>
      <c r="AF38" s="239"/>
      <c r="AG38" s="239"/>
    </row>
    <row r="39" spans="1:52" ht="25.2" customHeight="1">
      <c r="B39" s="239"/>
      <c r="C39" s="662"/>
      <c r="D39" s="662"/>
      <c r="E39" s="662"/>
      <c r="F39" s="664"/>
      <c r="G39" s="664"/>
      <c r="H39" s="664"/>
      <c r="I39" s="664"/>
      <c r="J39" s="664"/>
      <c r="K39" s="664"/>
      <c r="L39" s="664"/>
      <c r="M39" s="664"/>
      <c r="N39" s="664"/>
      <c r="O39" s="664"/>
      <c r="P39" s="664"/>
      <c r="Q39" s="664"/>
      <c r="R39" s="664"/>
      <c r="S39" s="664"/>
      <c r="T39" s="664"/>
      <c r="U39" s="664"/>
      <c r="V39" s="664"/>
      <c r="W39" s="664"/>
      <c r="X39" s="664"/>
      <c r="Y39" s="664"/>
      <c r="Z39" s="664"/>
      <c r="AA39" s="664"/>
      <c r="AB39" s="664"/>
      <c r="AC39" s="664"/>
      <c r="AD39" s="664"/>
      <c r="AE39" s="664"/>
      <c r="AF39" s="239"/>
      <c r="AG39" s="239"/>
    </row>
    <row r="40" spans="1:52" ht="25.2" customHeight="1">
      <c r="C40" s="74"/>
      <c r="D40" s="75"/>
      <c r="E40" s="75"/>
      <c r="F40" s="59"/>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row>
    <row r="41" spans="1:52" s="182" customFormat="1" ht="25.2" customHeight="1" thickBot="1">
      <c r="A41" s="167"/>
      <c r="C41" s="183" t="s">
        <v>224</v>
      </c>
      <c r="F41" s="136"/>
      <c r="G41" s="137"/>
      <c r="H41" s="137"/>
      <c r="I41" s="137"/>
      <c r="J41" s="137"/>
      <c r="K41" s="137"/>
      <c r="L41" s="137"/>
      <c r="M41" s="137"/>
      <c r="N41" s="137"/>
      <c r="O41" s="137"/>
      <c r="P41" s="138"/>
      <c r="Q41" s="137"/>
      <c r="R41" s="137"/>
      <c r="S41" s="137"/>
      <c r="T41" s="137"/>
      <c r="U41" s="137"/>
      <c r="V41" s="137"/>
      <c r="W41" s="137"/>
      <c r="X41" s="137"/>
      <c r="Y41" s="137"/>
      <c r="Z41" s="137"/>
      <c r="AA41" s="137"/>
      <c r="AB41" s="137"/>
      <c r="AC41" s="137"/>
      <c r="AD41" s="137"/>
      <c r="AE41" s="137"/>
      <c r="AH41" s="184"/>
      <c r="AI41" s="184"/>
      <c r="AJ41" s="184"/>
      <c r="AK41" s="184"/>
      <c r="AL41" s="184"/>
      <c r="AM41" s="184"/>
      <c r="AN41" s="184"/>
      <c r="AO41" s="184"/>
      <c r="AP41" s="184"/>
      <c r="AQ41" s="184"/>
      <c r="AR41" s="184"/>
      <c r="AS41" s="184"/>
      <c r="AT41" s="184"/>
      <c r="AU41" s="184"/>
      <c r="AV41" s="184"/>
      <c r="AW41" s="184"/>
      <c r="AX41" s="184"/>
      <c r="AY41" s="184"/>
    </row>
    <row r="42" spans="1:52" ht="25.2" customHeight="1">
      <c r="C42" s="658" t="s">
        <v>183</v>
      </c>
      <c r="D42" s="495"/>
      <c r="E42" s="496"/>
      <c r="F42" s="445"/>
      <c r="G42" s="562"/>
      <c r="H42" s="562"/>
      <c r="I42" s="65" t="s">
        <v>18</v>
      </c>
      <c r="J42" s="66"/>
      <c r="K42" s="66"/>
      <c r="L42" s="67"/>
      <c r="M42" s="447" t="str">
        <f>IF(COUNTBLANK(F42:H43)=6,"　←　該当する方に○",IF(COUNTBLANK(F42:H43)=4,"　←　どちらか一方に○",""))</f>
        <v>　←　該当する方に○</v>
      </c>
      <c r="N42" s="563"/>
      <c r="O42" s="563"/>
      <c r="P42" s="563"/>
      <c r="Q42" s="563"/>
      <c r="R42" s="563"/>
      <c r="S42" s="563"/>
      <c r="T42" s="563"/>
      <c r="U42" s="563"/>
      <c r="V42" s="563"/>
      <c r="W42" s="563"/>
      <c r="X42" s="563"/>
      <c r="Y42" s="563"/>
      <c r="Z42" s="563"/>
      <c r="AA42" s="563"/>
      <c r="AB42" s="563"/>
      <c r="AC42" s="563"/>
      <c r="AD42" s="563"/>
      <c r="AE42" s="563"/>
    </row>
    <row r="43" spans="1:52" ht="25.2" customHeight="1" thickBot="1">
      <c r="C43" s="559"/>
      <c r="D43" s="560"/>
      <c r="E43" s="561"/>
      <c r="F43" s="500"/>
      <c r="G43" s="565"/>
      <c r="H43" s="565"/>
      <c r="I43" s="76" t="s">
        <v>19</v>
      </c>
      <c r="J43" s="77"/>
      <c r="K43" s="77"/>
      <c r="L43" s="78"/>
      <c r="M43" s="564"/>
      <c r="N43" s="564"/>
      <c r="O43" s="564"/>
      <c r="P43" s="564"/>
      <c r="Q43" s="564"/>
      <c r="R43" s="564"/>
      <c r="S43" s="564"/>
      <c r="T43" s="564"/>
      <c r="U43" s="564"/>
      <c r="V43" s="564"/>
      <c r="W43" s="564"/>
      <c r="X43" s="564"/>
      <c r="Y43" s="564"/>
      <c r="Z43" s="564"/>
      <c r="AA43" s="564"/>
      <c r="AB43" s="564"/>
      <c r="AC43" s="564"/>
      <c r="AD43" s="564"/>
      <c r="AE43" s="564"/>
    </row>
    <row r="44" spans="1:52" ht="24" customHeight="1">
      <c r="C44" s="440" t="s">
        <v>110</v>
      </c>
      <c r="D44" s="440"/>
      <c r="E44" s="440"/>
      <c r="F44" s="657" t="s">
        <v>220</v>
      </c>
      <c r="G44" s="657"/>
      <c r="H44" s="657"/>
      <c r="I44" s="657"/>
      <c r="J44" s="657"/>
      <c r="K44" s="657"/>
      <c r="L44" s="657"/>
      <c r="M44" s="657"/>
      <c r="N44" s="657"/>
      <c r="O44" s="657"/>
      <c r="P44" s="657"/>
      <c r="Q44" s="657"/>
      <c r="R44" s="657"/>
      <c r="S44" s="657"/>
      <c r="T44" s="657"/>
      <c r="U44" s="657"/>
      <c r="V44" s="657"/>
      <c r="W44" s="657"/>
      <c r="X44" s="657"/>
      <c r="Y44" s="657"/>
      <c r="Z44" s="657"/>
      <c r="AA44" s="657"/>
      <c r="AB44" s="657"/>
      <c r="AC44" s="657"/>
      <c r="AD44" s="657"/>
      <c r="AE44" s="657"/>
    </row>
    <row r="45" spans="1:52" ht="24" customHeight="1">
      <c r="C45" s="656"/>
      <c r="D45" s="656"/>
      <c r="E45" s="656"/>
      <c r="F45" s="657"/>
      <c r="G45" s="657"/>
      <c r="H45" s="657"/>
      <c r="I45" s="657"/>
      <c r="J45" s="657"/>
      <c r="K45" s="657"/>
      <c r="L45" s="657"/>
      <c r="M45" s="657"/>
      <c r="N45" s="657"/>
      <c r="O45" s="657"/>
      <c r="P45" s="657"/>
      <c r="Q45" s="657"/>
      <c r="R45" s="657"/>
      <c r="S45" s="657"/>
      <c r="T45" s="657"/>
      <c r="U45" s="657"/>
      <c r="V45" s="657"/>
      <c r="W45" s="657"/>
      <c r="X45" s="657"/>
      <c r="Y45" s="657"/>
      <c r="Z45" s="657"/>
      <c r="AA45" s="657"/>
      <c r="AB45" s="657"/>
      <c r="AC45" s="657"/>
      <c r="AD45" s="657"/>
      <c r="AE45" s="657"/>
    </row>
    <row r="46" spans="1:52" ht="24" customHeight="1">
      <c r="C46" s="656"/>
      <c r="D46" s="656"/>
      <c r="E46" s="656"/>
      <c r="F46" s="657"/>
      <c r="G46" s="657"/>
      <c r="H46" s="657"/>
      <c r="I46" s="657"/>
      <c r="J46" s="657"/>
      <c r="K46" s="657"/>
      <c r="L46" s="657"/>
      <c r="M46" s="657"/>
      <c r="N46" s="657"/>
      <c r="O46" s="657"/>
      <c r="P46" s="657"/>
      <c r="Q46" s="657"/>
      <c r="R46" s="657"/>
      <c r="S46" s="657"/>
      <c r="T46" s="657"/>
      <c r="U46" s="657"/>
      <c r="V46" s="657"/>
      <c r="W46" s="657"/>
      <c r="X46" s="657"/>
      <c r="Y46" s="657"/>
      <c r="Z46" s="657"/>
      <c r="AA46" s="657"/>
      <c r="AB46" s="657"/>
      <c r="AC46" s="657"/>
      <c r="AD46" s="657"/>
      <c r="AE46" s="657"/>
    </row>
    <row r="47" spans="1:52" s="274" customFormat="1" ht="24" customHeight="1">
      <c r="A47" s="167"/>
      <c r="B47" s="185"/>
      <c r="C47" s="656"/>
      <c r="D47" s="656"/>
      <c r="E47" s="656"/>
      <c r="F47" s="657"/>
      <c r="G47" s="657"/>
      <c r="H47" s="657"/>
      <c r="I47" s="657"/>
      <c r="J47" s="657"/>
      <c r="K47" s="657"/>
      <c r="L47" s="657"/>
      <c r="M47" s="657"/>
      <c r="N47" s="657"/>
      <c r="O47" s="657"/>
      <c r="P47" s="657"/>
      <c r="Q47" s="657"/>
      <c r="R47" s="657"/>
      <c r="S47" s="657"/>
      <c r="T47" s="657"/>
      <c r="U47" s="657"/>
      <c r="V47" s="657"/>
      <c r="W47" s="657"/>
      <c r="X47" s="657"/>
      <c r="Y47" s="657"/>
      <c r="Z47" s="657"/>
      <c r="AA47" s="657"/>
      <c r="AB47" s="657"/>
      <c r="AC47" s="657"/>
      <c r="AD47" s="657"/>
      <c r="AE47" s="657"/>
      <c r="AF47" s="185"/>
      <c r="AH47" s="186"/>
      <c r="AI47" s="186"/>
      <c r="AJ47" s="186"/>
      <c r="AK47" s="186"/>
      <c r="AL47" s="186"/>
      <c r="AM47" s="186"/>
      <c r="AN47" s="186"/>
      <c r="AO47" s="186"/>
      <c r="AP47" s="186"/>
      <c r="AQ47" s="186"/>
      <c r="AR47" s="186"/>
      <c r="AS47" s="186"/>
      <c r="AT47" s="186"/>
      <c r="AU47" s="186"/>
      <c r="AV47" s="186"/>
      <c r="AW47" s="186"/>
      <c r="AX47" s="186"/>
      <c r="AY47" s="186"/>
      <c r="AZ47" s="185"/>
    </row>
    <row r="48" spans="1:52" ht="25.2" customHeight="1">
      <c r="C48" s="74"/>
      <c r="D48" s="75"/>
      <c r="E48" s="75"/>
      <c r="F48" s="59"/>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52" s="274" customFormat="1" ht="27" thickBot="1">
      <c r="A49" s="167"/>
      <c r="B49" s="182"/>
      <c r="C49" s="311" t="s">
        <v>263</v>
      </c>
      <c r="D49" s="182"/>
      <c r="E49" s="182"/>
      <c r="F49" s="136"/>
      <c r="G49" s="137"/>
      <c r="H49" s="137"/>
      <c r="I49" s="137"/>
      <c r="J49" s="137"/>
      <c r="K49" s="137"/>
      <c r="L49" s="137"/>
      <c r="M49" s="137"/>
      <c r="N49" s="137"/>
      <c r="O49" s="137"/>
      <c r="P49" s="138"/>
      <c r="Q49" s="137"/>
      <c r="R49" s="137"/>
      <c r="S49" s="137"/>
      <c r="T49" s="137"/>
      <c r="U49" s="137"/>
      <c r="V49" s="137"/>
      <c r="W49" s="137"/>
      <c r="X49" s="137"/>
      <c r="Y49" s="137"/>
      <c r="Z49" s="137"/>
      <c r="AA49" s="137"/>
      <c r="AB49" s="137"/>
      <c r="AC49" s="137"/>
      <c r="AD49" s="137"/>
      <c r="AE49" s="137"/>
      <c r="AF49" s="182"/>
      <c r="AH49" s="186"/>
      <c r="AI49" s="186"/>
      <c r="AJ49" s="186"/>
      <c r="AK49" s="186"/>
      <c r="AL49" s="186"/>
      <c r="AM49" s="186"/>
      <c r="AN49" s="186"/>
      <c r="AO49" s="186"/>
      <c r="AP49" s="186"/>
      <c r="AQ49" s="186"/>
      <c r="AR49" s="186"/>
      <c r="AS49" s="186"/>
      <c r="AT49" s="186"/>
      <c r="AU49" s="186"/>
      <c r="AV49" s="186"/>
      <c r="AW49" s="186"/>
      <c r="AX49" s="186"/>
      <c r="AY49" s="186"/>
      <c r="AZ49" s="185"/>
    </row>
    <row r="50" spans="1:52" s="173" customFormat="1">
      <c r="A50" s="312"/>
      <c r="B50" s="174"/>
      <c r="C50" s="683" t="s">
        <v>264</v>
      </c>
      <c r="D50" s="684"/>
      <c r="E50" s="685"/>
      <c r="F50" s="600"/>
      <c r="G50" s="601"/>
      <c r="H50" s="601"/>
      <c r="I50" s="313" t="s">
        <v>18</v>
      </c>
      <c r="J50" s="258"/>
      <c r="K50" s="258"/>
      <c r="L50" s="259"/>
      <c r="M50" s="691" t="str">
        <f>IF(COUNTBLANK(F50:H51)=6,"　←　該当する方に○",IF(COUNTBLANK(F50:H51)=4,"　←　どちらか一方に○",""))</f>
        <v>　←　該当する方に○</v>
      </c>
      <c r="N50" s="692"/>
      <c r="O50" s="692"/>
      <c r="P50" s="692"/>
      <c r="Q50" s="692"/>
      <c r="R50" s="692"/>
      <c r="S50" s="692"/>
      <c r="T50" s="692"/>
      <c r="U50" s="692"/>
      <c r="V50" s="692"/>
      <c r="W50" s="692"/>
      <c r="X50" s="692"/>
      <c r="Y50" s="692"/>
      <c r="Z50" s="692"/>
      <c r="AA50" s="692"/>
      <c r="AB50" s="692"/>
      <c r="AC50" s="692"/>
      <c r="AD50" s="692"/>
      <c r="AE50" s="692"/>
      <c r="AF50" s="174"/>
      <c r="AH50" s="314"/>
      <c r="AI50" s="314"/>
      <c r="AJ50" s="314"/>
      <c r="AK50" s="314"/>
      <c r="AL50" s="314"/>
      <c r="AM50" s="314"/>
      <c r="AN50" s="314"/>
      <c r="AO50" s="314"/>
      <c r="AP50" s="314"/>
      <c r="AQ50" s="314"/>
      <c r="AR50" s="314"/>
      <c r="AS50" s="314"/>
      <c r="AT50" s="314"/>
      <c r="AU50" s="314"/>
      <c r="AV50" s="314"/>
      <c r="AW50" s="314"/>
      <c r="AX50" s="314"/>
      <c r="AY50" s="314"/>
      <c r="AZ50" s="174"/>
    </row>
    <row r="51" spans="1:52" s="173" customFormat="1" ht="18.600000000000001" thickBot="1">
      <c r="A51" s="312"/>
      <c r="B51" s="174"/>
      <c r="C51" s="686"/>
      <c r="D51" s="687"/>
      <c r="E51" s="688"/>
      <c r="F51" s="689"/>
      <c r="G51" s="690"/>
      <c r="H51" s="690"/>
      <c r="I51" s="315" t="s">
        <v>19</v>
      </c>
      <c r="J51" s="260"/>
      <c r="K51" s="260"/>
      <c r="L51" s="261"/>
      <c r="M51" s="693"/>
      <c r="N51" s="693"/>
      <c r="O51" s="693"/>
      <c r="P51" s="693"/>
      <c r="Q51" s="693"/>
      <c r="R51" s="693"/>
      <c r="S51" s="693"/>
      <c r="T51" s="693"/>
      <c r="U51" s="693"/>
      <c r="V51" s="693"/>
      <c r="W51" s="693"/>
      <c r="X51" s="693"/>
      <c r="Y51" s="693"/>
      <c r="Z51" s="693"/>
      <c r="AA51" s="693"/>
      <c r="AB51" s="693"/>
      <c r="AC51" s="693"/>
      <c r="AD51" s="693"/>
      <c r="AE51" s="693"/>
      <c r="AF51" s="174"/>
      <c r="AH51" s="314"/>
      <c r="AI51" s="314"/>
      <c r="AJ51" s="314"/>
      <c r="AK51" s="314"/>
      <c r="AL51" s="314"/>
      <c r="AM51" s="314"/>
      <c r="AN51" s="314"/>
      <c r="AO51" s="314"/>
      <c r="AP51" s="314"/>
      <c r="AQ51" s="314"/>
      <c r="AR51" s="314"/>
      <c r="AS51" s="314"/>
      <c r="AT51" s="314"/>
      <c r="AU51" s="314"/>
      <c r="AV51" s="314"/>
      <c r="AW51" s="314"/>
      <c r="AX51" s="314"/>
      <c r="AY51" s="314"/>
      <c r="AZ51" s="174"/>
    </row>
    <row r="52" spans="1:52" s="274" customFormat="1">
      <c r="A52" s="167"/>
      <c r="B52" s="185"/>
      <c r="C52" s="694" t="s">
        <v>110</v>
      </c>
      <c r="D52" s="694"/>
      <c r="E52" s="694"/>
      <c r="F52" s="646" t="s">
        <v>273</v>
      </c>
      <c r="G52" s="646"/>
      <c r="H52" s="646"/>
      <c r="I52" s="646"/>
      <c r="J52" s="646"/>
      <c r="K52" s="646"/>
      <c r="L52" s="646"/>
      <c r="M52" s="646"/>
      <c r="N52" s="646"/>
      <c r="O52" s="646"/>
      <c r="P52" s="646"/>
      <c r="Q52" s="646"/>
      <c r="R52" s="646"/>
      <c r="S52" s="646"/>
      <c r="T52" s="646"/>
      <c r="U52" s="646"/>
      <c r="V52" s="646"/>
      <c r="W52" s="646"/>
      <c r="X52" s="646"/>
      <c r="Y52" s="646"/>
      <c r="Z52" s="646"/>
      <c r="AA52" s="646"/>
      <c r="AB52" s="646"/>
      <c r="AC52" s="646"/>
      <c r="AD52" s="646"/>
      <c r="AE52" s="646"/>
      <c r="AF52" s="185"/>
      <c r="AH52" s="186"/>
      <c r="AI52" s="186"/>
      <c r="AJ52" s="186"/>
      <c r="AK52" s="186"/>
      <c r="AL52" s="186"/>
      <c r="AM52" s="186"/>
      <c r="AN52" s="186"/>
      <c r="AO52" s="186"/>
      <c r="AP52" s="186"/>
      <c r="AQ52" s="186"/>
      <c r="AR52" s="186"/>
      <c r="AS52" s="186"/>
      <c r="AT52" s="186"/>
      <c r="AU52" s="186"/>
      <c r="AV52" s="186"/>
      <c r="AW52" s="186"/>
      <c r="AX52" s="186"/>
      <c r="AY52" s="186"/>
      <c r="AZ52" s="185"/>
    </row>
    <row r="53" spans="1:52" s="274" customFormat="1">
      <c r="A53" s="167"/>
      <c r="B53" s="185"/>
      <c r="C53" s="695"/>
      <c r="D53" s="695"/>
      <c r="E53" s="695"/>
      <c r="F53" s="646"/>
      <c r="G53" s="646"/>
      <c r="H53" s="646"/>
      <c r="I53" s="646"/>
      <c r="J53" s="646"/>
      <c r="K53" s="646"/>
      <c r="L53" s="646"/>
      <c r="M53" s="646"/>
      <c r="N53" s="646"/>
      <c r="O53" s="646"/>
      <c r="P53" s="646"/>
      <c r="Q53" s="646"/>
      <c r="R53" s="646"/>
      <c r="S53" s="646"/>
      <c r="T53" s="646"/>
      <c r="U53" s="646"/>
      <c r="V53" s="646"/>
      <c r="W53" s="646"/>
      <c r="X53" s="646"/>
      <c r="Y53" s="646"/>
      <c r="Z53" s="646"/>
      <c r="AA53" s="646"/>
      <c r="AB53" s="646"/>
      <c r="AC53" s="646"/>
      <c r="AD53" s="646"/>
      <c r="AE53" s="646"/>
      <c r="AF53" s="185"/>
      <c r="AH53" s="186"/>
      <c r="AI53" s="186"/>
      <c r="AJ53" s="186"/>
      <c r="AK53" s="186"/>
      <c r="AL53" s="186"/>
      <c r="AM53" s="186"/>
      <c r="AN53" s="186"/>
      <c r="AO53" s="186"/>
      <c r="AP53" s="186"/>
      <c r="AQ53" s="186"/>
      <c r="AR53" s="186"/>
      <c r="AS53" s="186"/>
      <c r="AT53" s="186"/>
      <c r="AU53" s="186"/>
      <c r="AV53" s="186"/>
      <c r="AW53" s="186"/>
      <c r="AX53" s="186"/>
      <c r="AY53" s="186"/>
      <c r="AZ53" s="185"/>
    </row>
    <row r="54" spans="1:52" s="274" customFormat="1">
      <c r="A54" s="167"/>
      <c r="B54" s="185"/>
      <c r="C54" s="695"/>
      <c r="D54" s="695"/>
      <c r="E54" s="695"/>
      <c r="F54" s="646"/>
      <c r="G54" s="646"/>
      <c r="H54" s="646"/>
      <c r="I54" s="646"/>
      <c r="J54" s="646"/>
      <c r="K54" s="646"/>
      <c r="L54" s="646"/>
      <c r="M54" s="646"/>
      <c r="N54" s="646"/>
      <c r="O54" s="646"/>
      <c r="P54" s="646"/>
      <c r="Q54" s="646"/>
      <c r="R54" s="646"/>
      <c r="S54" s="646"/>
      <c r="T54" s="646"/>
      <c r="U54" s="646"/>
      <c r="V54" s="646"/>
      <c r="W54" s="646"/>
      <c r="X54" s="646"/>
      <c r="Y54" s="646"/>
      <c r="Z54" s="646"/>
      <c r="AA54" s="646"/>
      <c r="AB54" s="646"/>
      <c r="AC54" s="646"/>
      <c r="AD54" s="646"/>
      <c r="AE54" s="646"/>
      <c r="AF54" s="185"/>
      <c r="AH54" s="186"/>
      <c r="AI54" s="186"/>
      <c r="AJ54" s="186"/>
      <c r="AK54" s="186"/>
      <c r="AL54" s="186"/>
      <c r="AM54" s="186"/>
      <c r="AN54" s="186"/>
      <c r="AO54" s="186"/>
      <c r="AP54" s="186"/>
      <c r="AQ54" s="186"/>
      <c r="AR54" s="186"/>
      <c r="AS54" s="186"/>
      <c r="AT54" s="186"/>
      <c r="AU54" s="186"/>
      <c r="AV54" s="186"/>
      <c r="AW54" s="186"/>
      <c r="AX54" s="186"/>
      <c r="AY54" s="186"/>
      <c r="AZ54" s="185"/>
    </row>
    <row r="55" spans="1:52" s="274" customFormat="1">
      <c r="A55" s="167"/>
      <c r="B55" s="185"/>
      <c r="C55" s="695"/>
      <c r="D55" s="695"/>
      <c r="E55" s="695"/>
      <c r="F55" s="646"/>
      <c r="G55" s="646"/>
      <c r="H55" s="646"/>
      <c r="I55" s="646"/>
      <c r="J55" s="646"/>
      <c r="K55" s="646"/>
      <c r="L55" s="646"/>
      <c r="M55" s="646"/>
      <c r="N55" s="646"/>
      <c r="O55" s="646"/>
      <c r="P55" s="646"/>
      <c r="Q55" s="646"/>
      <c r="R55" s="646"/>
      <c r="S55" s="646"/>
      <c r="T55" s="646"/>
      <c r="U55" s="646"/>
      <c r="V55" s="646"/>
      <c r="W55" s="646"/>
      <c r="X55" s="646"/>
      <c r="Y55" s="646"/>
      <c r="Z55" s="646"/>
      <c r="AA55" s="646"/>
      <c r="AB55" s="646"/>
      <c r="AC55" s="646"/>
      <c r="AD55" s="646"/>
      <c r="AE55" s="646"/>
      <c r="AF55" s="185"/>
      <c r="AH55" s="186"/>
      <c r="AI55" s="186"/>
      <c r="AJ55" s="186"/>
      <c r="AK55" s="186"/>
      <c r="AL55" s="186"/>
      <c r="AM55" s="186"/>
      <c r="AN55" s="186"/>
      <c r="AO55" s="186"/>
      <c r="AP55" s="186"/>
      <c r="AQ55" s="186"/>
      <c r="AR55" s="186"/>
      <c r="AS55" s="186"/>
      <c r="AT55" s="186"/>
      <c r="AU55" s="186"/>
      <c r="AV55" s="186"/>
      <c r="AW55" s="186"/>
      <c r="AX55" s="186"/>
      <c r="AY55" s="186"/>
      <c r="AZ55" s="185"/>
    </row>
    <row r="56" spans="1:52" s="274" customFormat="1">
      <c r="A56" s="167"/>
      <c r="B56" s="185"/>
      <c r="C56" s="695"/>
      <c r="D56" s="695"/>
      <c r="E56" s="695"/>
      <c r="F56" s="646"/>
      <c r="G56" s="646"/>
      <c r="H56" s="646"/>
      <c r="I56" s="646"/>
      <c r="J56" s="646"/>
      <c r="K56" s="646"/>
      <c r="L56" s="646"/>
      <c r="M56" s="646"/>
      <c r="N56" s="646"/>
      <c r="O56" s="646"/>
      <c r="P56" s="646"/>
      <c r="Q56" s="646"/>
      <c r="R56" s="646"/>
      <c r="S56" s="646"/>
      <c r="T56" s="646"/>
      <c r="U56" s="646"/>
      <c r="V56" s="646"/>
      <c r="W56" s="646"/>
      <c r="X56" s="646"/>
      <c r="Y56" s="646"/>
      <c r="Z56" s="646"/>
      <c r="AA56" s="646"/>
      <c r="AB56" s="646"/>
      <c r="AC56" s="646"/>
      <c r="AD56" s="646"/>
      <c r="AE56" s="646"/>
      <c r="AF56" s="185"/>
      <c r="AH56" s="186"/>
      <c r="AI56" s="186"/>
      <c r="AJ56" s="186"/>
      <c r="AK56" s="186"/>
      <c r="AL56" s="186"/>
      <c r="AM56" s="186"/>
      <c r="AN56" s="186"/>
      <c r="AO56" s="186"/>
      <c r="AP56" s="186"/>
      <c r="AQ56" s="186"/>
      <c r="AR56" s="186"/>
      <c r="AS56" s="186"/>
      <c r="AT56" s="186"/>
      <c r="AU56" s="186"/>
      <c r="AV56" s="186"/>
      <c r="AW56" s="186"/>
      <c r="AX56" s="186"/>
      <c r="AY56" s="186"/>
      <c r="AZ56" s="185"/>
    </row>
    <row r="57" spans="1:52" s="274" customFormat="1" ht="57.75" customHeight="1">
      <c r="A57" s="167"/>
      <c r="B57" s="185"/>
      <c r="C57" s="695"/>
      <c r="D57" s="695"/>
      <c r="E57" s="695"/>
      <c r="F57" s="646"/>
      <c r="G57" s="646"/>
      <c r="H57" s="646"/>
      <c r="I57" s="646"/>
      <c r="J57" s="646"/>
      <c r="K57" s="646"/>
      <c r="L57" s="646"/>
      <c r="M57" s="646"/>
      <c r="N57" s="646"/>
      <c r="O57" s="646"/>
      <c r="P57" s="646"/>
      <c r="Q57" s="646"/>
      <c r="R57" s="646"/>
      <c r="S57" s="646"/>
      <c r="T57" s="646"/>
      <c r="U57" s="646"/>
      <c r="V57" s="646"/>
      <c r="W57" s="646"/>
      <c r="X57" s="646"/>
      <c r="Y57" s="646"/>
      <c r="Z57" s="646"/>
      <c r="AA57" s="646"/>
      <c r="AB57" s="646"/>
      <c r="AC57" s="646"/>
      <c r="AD57" s="646"/>
      <c r="AE57" s="646"/>
      <c r="AF57" s="185"/>
      <c r="AH57" s="186"/>
      <c r="AI57" s="186"/>
      <c r="AJ57" s="186"/>
      <c r="AK57" s="186"/>
      <c r="AL57" s="186"/>
      <c r="AM57" s="186"/>
      <c r="AN57" s="186"/>
      <c r="AO57" s="186"/>
      <c r="AP57" s="186"/>
      <c r="AQ57" s="186"/>
      <c r="AR57" s="186"/>
      <c r="AS57" s="186"/>
      <c r="AT57" s="186"/>
      <c r="AU57" s="186"/>
      <c r="AV57" s="186"/>
      <c r="AW57" s="186"/>
      <c r="AX57" s="186"/>
      <c r="AY57" s="186"/>
      <c r="AZ57" s="185"/>
    </row>
    <row r="58" spans="1:52" s="274" customFormat="1">
      <c r="A58" s="167"/>
      <c r="B58" s="185"/>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H58" s="186"/>
      <c r="AI58" s="186"/>
      <c r="AJ58" s="186"/>
      <c r="AK58" s="186"/>
      <c r="AL58" s="186"/>
      <c r="AM58" s="186"/>
      <c r="AN58" s="186"/>
      <c r="AO58" s="186"/>
      <c r="AP58" s="186"/>
      <c r="AQ58" s="186"/>
      <c r="AR58" s="186"/>
      <c r="AS58" s="186"/>
      <c r="AT58" s="186"/>
      <c r="AU58" s="186"/>
      <c r="AV58" s="186"/>
      <c r="AW58" s="186"/>
      <c r="AX58" s="186"/>
      <c r="AY58" s="186"/>
      <c r="AZ58" s="185"/>
    </row>
    <row r="59" spans="1:52" s="274" customFormat="1">
      <c r="A59" s="167"/>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H59" s="186"/>
      <c r="AI59" s="186"/>
      <c r="AJ59" s="186"/>
      <c r="AK59" s="186"/>
      <c r="AL59" s="186"/>
      <c r="AM59" s="186"/>
      <c r="AN59" s="186"/>
      <c r="AO59" s="186"/>
      <c r="AP59" s="186"/>
      <c r="AQ59" s="186"/>
      <c r="AR59" s="186"/>
      <c r="AS59" s="186"/>
      <c r="AT59" s="186"/>
      <c r="AU59" s="186"/>
      <c r="AV59" s="186"/>
      <c r="AW59" s="186"/>
      <c r="AX59" s="186"/>
      <c r="AY59" s="186"/>
      <c r="AZ59" s="185"/>
    </row>
    <row r="60" spans="1:52" s="274" customFormat="1">
      <c r="A60" s="167"/>
      <c r="B60" s="185"/>
      <c r="C60" s="185"/>
      <c r="D60" s="185"/>
      <c r="E60" s="185"/>
      <c r="F60" s="185"/>
      <c r="G60" s="185"/>
      <c r="H60" s="185"/>
      <c r="I60" s="185"/>
      <c r="J60" s="185"/>
      <c r="K60" s="185"/>
      <c r="L60" s="185"/>
      <c r="M60" s="185"/>
      <c r="N60" s="185"/>
      <c r="O60" s="185"/>
      <c r="P60" s="185"/>
      <c r="Q60" s="185"/>
      <c r="R60" s="185"/>
      <c r="S60" s="185"/>
      <c r="T60" s="185"/>
      <c r="U60" s="185"/>
      <c r="V60" s="185"/>
      <c r="W60" s="185"/>
      <c r="X60" s="185"/>
      <c r="Y60" s="185"/>
      <c r="Z60" s="185"/>
      <c r="AA60" s="185"/>
      <c r="AB60" s="185"/>
      <c r="AC60" s="185"/>
      <c r="AD60" s="185"/>
      <c r="AE60" s="185"/>
      <c r="AF60" s="185"/>
      <c r="AH60" s="186"/>
      <c r="AI60" s="186"/>
      <c r="AJ60" s="186"/>
      <c r="AK60" s="186"/>
      <c r="AL60" s="186"/>
      <c r="AM60" s="186"/>
      <c r="AN60" s="186"/>
      <c r="AO60" s="186"/>
      <c r="AP60" s="186"/>
      <c r="AQ60" s="186"/>
      <c r="AR60" s="186"/>
      <c r="AS60" s="186"/>
      <c r="AT60" s="186"/>
      <c r="AU60" s="186"/>
      <c r="AV60" s="186"/>
      <c r="AW60" s="186"/>
      <c r="AX60" s="186"/>
      <c r="AY60" s="186"/>
      <c r="AZ60" s="185"/>
    </row>
    <row r="61" spans="1:52" s="274" customFormat="1">
      <c r="A61" s="167"/>
      <c r="B61" s="185"/>
      <c r="C61" s="185"/>
      <c r="D61" s="185"/>
      <c r="E61" s="185"/>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H61" s="186"/>
      <c r="AI61" s="186"/>
      <c r="AJ61" s="186"/>
      <c r="AK61" s="186"/>
      <c r="AL61" s="186"/>
      <c r="AM61" s="186"/>
      <c r="AN61" s="186"/>
      <c r="AO61" s="186"/>
      <c r="AP61" s="186"/>
      <c r="AQ61" s="186"/>
      <c r="AR61" s="186"/>
      <c r="AS61" s="186"/>
      <c r="AT61" s="186"/>
      <c r="AU61" s="186"/>
      <c r="AV61" s="186"/>
      <c r="AW61" s="186"/>
      <c r="AX61" s="186"/>
      <c r="AY61" s="186"/>
      <c r="AZ61" s="185"/>
    </row>
    <row r="62" spans="1:52" s="274" customFormat="1">
      <c r="A62" s="167"/>
      <c r="B62" s="185"/>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H62" s="186"/>
      <c r="AI62" s="186"/>
      <c r="AJ62" s="186"/>
      <c r="AK62" s="186"/>
      <c r="AL62" s="186"/>
      <c r="AM62" s="186"/>
      <c r="AN62" s="186"/>
      <c r="AO62" s="186"/>
      <c r="AP62" s="186"/>
      <c r="AQ62" s="186"/>
      <c r="AR62" s="186"/>
      <c r="AS62" s="186"/>
      <c r="AT62" s="186"/>
      <c r="AU62" s="186"/>
      <c r="AV62" s="186"/>
      <c r="AW62" s="186"/>
      <c r="AX62" s="186"/>
      <c r="AY62" s="186"/>
      <c r="AZ62" s="185"/>
    </row>
    <row r="63" spans="1:52" s="274" customFormat="1">
      <c r="A63" s="167"/>
      <c r="AH63" s="186"/>
      <c r="AI63" s="186"/>
      <c r="AJ63" s="186"/>
      <c r="AK63" s="186"/>
      <c r="AL63" s="186"/>
      <c r="AM63" s="186"/>
      <c r="AN63" s="186"/>
      <c r="AO63" s="186"/>
      <c r="AP63" s="186"/>
      <c r="AQ63" s="186"/>
      <c r="AR63" s="186"/>
      <c r="AS63" s="186"/>
      <c r="AT63" s="186"/>
      <c r="AU63" s="186"/>
      <c r="AV63" s="186"/>
      <c r="AW63" s="186"/>
      <c r="AX63" s="186"/>
      <c r="AY63" s="186"/>
      <c r="AZ63" s="185"/>
    </row>
    <row r="64" spans="1:52" s="274" customFormat="1">
      <c r="A64" s="167"/>
      <c r="AH64" s="186"/>
      <c r="AI64" s="186"/>
      <c r="AJ64" s="186"/>
      <c r="AK64" s="186"/>
      <c r="AL64" s="186"/>
      <c r="AM64" s="186"/>
      <c r="AN64" s="186"/>
      <c r="AO64" s="186"/>
      <c r="AP64" s="186"/>
      <c r="AQ64" s="186"/>
      <c r="AR64" s="186"/>
      <c r="AS64" s="186"/>
      <c r="AT64" s="186"/>
      <c r="AU64" s="186"/>
      <c r="AV64" s="186"/>
      <c r="AW64" s="186"/>
      <c r="AX64" s="186"/>
      <c r="AY64" s="186"/>
      <c r="AZ64" s="185"/>
    </row>
    <row r="65" spans="1:52" s="274" customFormat="1">
      <c r="A65" s="167"/>
      <c r="AH65" s="186"/>
      <c r="AI65" s="186"/>
      <c r="AJ65" s="186"/>
      <c r="AK65" s="186"/>
      <c r="AL65" s="186"/>
      <c r="AM65" s="186"/>
      <c r="AN65" s="186"/>
      <c r="AO65" s="186"/>
      <c r="AP65" s="186"/>
      <c r="AQ65" s="186"/>
      <c r="AR65" s="186"/>
      <c r="AS65" s="186"/>
      <c r="AT65" s="186"/>
      <c r="AU65" s="186"/>
      <c r="AV65" s="186"/>
      <c r="AW65" s="186"/>
      <c r="AX65" s="186"/>
      <c r="AY65" s="186"/>
      <c r="AZ65" s="185"/>
    </row>
    <row r="66" spans="1:52" s="274" customFormat="1">
      <c r="A66" s="167"/>
      <c r="AH66" s="186"/>
      <c r="AI66" s="186"/>
      <c r="AJ66" s="186"/>
      <c r="AK66" s="186"/>
      <c r="AL66" s="186"/>
      <c r="AM66" s="186"/>
      <c r="AN66" s="186"/>
      <c r="AO66" s="186"/>
      <c r="AP66" s="186"/>
      <c r="AQ66" s="186"/>
      <c r="AR66" s="186"/>
      <c r="AS66" s="186"/>
      <c r="AT66" s="186"/>
      <c r="AU66" s="186"/>
      <c r="AV66" s="186"/>
      <c r="AW66" s="186"/>
      <c r="AX66" s="186"/>
      <c r="AY66" s="186"/>
      <c r="AZ66" s="185"/>
    </row>
    <row r="67" spans="1:52" s="274" customFormat="1">
      <c r="A67" s="167"/>
      <c r="AH67" s="186"/>
      <c r="AI67" s="186"/>
      <c r="AJ67" s="186"/>
      <c r="AK67" s="186"/>
      <c r="AL67" s="186"/>
      <c r="AM67" s="186"/>
      <c r="AN67" s="186"/>
      <c r="AO67" s="186"/>
      <c r="AP67" s="186"/>
      <c r="AQ67" s="186"/>
      <c r="AR67" s="186"/>
      <c r="AS67" s="186"/>
      <c r="AT67" s="186"/>
      <c r="AU67" s="186"/>
      <c r="AV67" s="186"/>
      <c r="AW67" s="186"/>
      <c r="AX67" s="186"/>
      <c r="AY67" s="186"/>
      <c r="AZ67" s="185"/>
    </row>
    <row r="68" spans="1:52" s="274" customFormat="1">
      <c r="A68" s="167"/>
      <c r="AH68" s="186"/>
      <c r="AI68" s="186"/>
      <c r="AJ68" s="186"/>
      <c r="AK68" s="186"/>
      <c r="AL68" s="186"/>
      <c r="AM68" s="186"/>
      <c r="AN68" s="186"/>
      <c r="AO68" s="186"/>
      <c r="AP68" s="186"/>
      <c r="AQ68" s="186"/>
      <c r="AR68" s="186"/>
      <c r="AS68" s="186"/>
      <c r="AT68" s="186"/>
      <c r="AU68" s="186"/>
      <c r="AV68" s="186"/>
      <c r="AW68" s="186"/>
      <c r="AX68" s="186"/>
      <c r="AY68" s="186"/>
      <c r="AZ68" s="185"/>
    </row>
    <row r="69" spans="1:52" s="274" customFormat="1">
      <c r="A69" s="167"/>
      <c r="AH69" s="186"/>
      <c r="AI69" s="186"/>
      <c r="AJ69" s="186"/>
      <c r="AK69" s="186"/>
      <c r="AL69" s="186"/>
      <c r="AM69" s="186"/>
      <c r="AN69" s="186"/>
      <c r="AO69" s="186"/>
      <c r="AP69" s="186"/>
      <c r="AQ69" s="186"/>
      <c r="AR69" s="186"/>
      <c r="AS69" s="186"/>
      <c r="AT69" s="186"/>
      <c r="AU69" s="186"/>
      <c r="AV69" s="186"/>
      <c r="AW69" s="186"/>
      <c r="AX69" s="186"/>
      <c r="AY69" s="186"/>
      <c r="AZ69" s="185"/>
    </row>
    <row r="70" spans="1:52" s="274" customFormat="1">
      <c r="A70" s="167"/>
      <c r="AH70" s="186"/>
      <c r="AI70" s="186"/>
      <c r="AJ70" s="186"/>
      <c r="AK70" s="186"/>
      <c r="AL70" s="186"/>
      <c r="AM70" s="186"/>
      <c r="AN70" s="186"/>
      <c r="AO70" s="186"/>
      <c r="AP70" s="186"/>
      <c r="AQ70" s="186"/>
      <c r="AR70" s="186"/>
      <c r="AS70" s="186"/>
      <c r="AT70" s="186"/>
      <c r="AU70" s="186"/>
      <c r="AV70" s="186"/>
      <c r="AW70" s="186"/>
      <c r="AX70" s="186"/>
      <c r="AY70" s="186"/>
      <c r="AZ70" s="185"/>
    </row>
    <row r="71" spans="1:52" s="274" customFormat="1">
      <c r="A71" s="167"/>
      <c r="AH71" s="186"/>
      <c r="AI71" s="186"/>
      <c r="AJ71" s="186"/>
      <c r="AK71" s="186"/>
      <c r="AL71" s="186"/>
      <c r="AM71" s="186"/>
      <c r="AN71" s="186"/>
      <c r="AO71" s="186"/>
      <c r="AP71" s="186"/>
      <c r="AQ71" s="186"/>
      <c r="AR71" s="186"/>
      <c r="AS71" s="186"/>
      <c r="AT71" s="186"/>
      <c r="AU71" s="186"/>
      <c r="AV71" s="186"/>
      <c r="AW71" s="186"/>
      <c r="AX71" s="186"/>
      <c r="AY71" s="186"/>
      <c r="AZ71" s="185"/>
    </row>
    <row r="72" spans="1:52" s="274" customFormat="1">
      <c r="A72" s="167"/>
      <c r="AH72" s="186"/>
      <c r="AI72" s="186"/>
      <c r="AJ72" s="186"/>
      <c r="AK72" s="186"/>
      <c r="AL72" s="186"/>
      <c r="AM72" s="186"/>
      <c r="AN72" s="186"/>
      <c r="AO72" s="186"/>
      <c r="AP72" s="186"/>
      <c r="AQ72" s="186"/>
      <c r="AR72" s="186"/>
      <c r="AS72" s="186"/>
      <c r="AT72" s="186"/>
      <c r="AU72" s="186"/>
      <c r="AV72" s="186"/>
      <c r="AW72" s="186"/>
      <c r="AX72" s="186"/>
      <c r="AY72" s="186"/>
      <c r="AZ72" s="185"/>
    </row>
    <row r="73" spans="1:52" s="274" customFormat="1">
      <c r="A73" s="167"/>
      <c r="AH73" s="186"/>
      <c r="AI73" s="186"/>
      <c r="AJ73" s="186"/>
      <c r="AK73" s="186"/>
      <c r="AL73" s="186"/>
      <c r="AM73" s="186"/>
      <c r="AN73" s="186"/>
      <c r="AO73" s="186"/>
      <c r="AP73" s="186"/>
      <c r="AQ73" s="186"/>
      <c r="AR73" s="186"/>
      <c r="AS73" s="186"/>
      <c r="AT73" s="186"/>
      <c r="AU73" s="186"/>
      <c r="AV73" s="186"/>
      <c r="AW73" s="186"/>
      <c r="AX73" s="186"/>
      <c r="AY73" s="186"/>
      <c r="AZ73" s="185"/>
    </row>
    <row r="74" spans="1:52" s="274" customFormat="1">
      <c r="A74" s="167"/>
      <c r="AH74" s="186"/>
      <c r="AI74" s="186"/>
      <c r="AJ74" s="186"/>
      <c r="AK74" s="186"/>
      <c r="AL74" s="186"/>
      <c r="AM74" s="186"/>
      <c r="AN74" s="186"/>
      <c r="AO74" s="186"/>
      <c r="AP74" s="186"/>
      <c r="AQ74" s="186"/>
      <c r="AR74" s="186"/>
      <c r="AS74" s="186"/>
      <c r="AT74" s="186"/>
      <c r="AU74" s="186"/>
      <c r="AV74" s="186"/>
      <c r="AW74" s="186"/>
      <c r="AX74" s="186"/>
      <c r="AY74" s="186"/>
      <c r="AZ74" s="185"/>
    </row>
    <row r="75" spans="1:52" s="274" customFormat="1">
      <c r="A75" s="167"/>
      <c r="AH75" s="186"/>
      <c r="AI75" s="186"/>
      <c r="AJ75" s="186"/>
      <c r="AK75" s="186"/>
      <c r="AL75" s="186"/>
      <c r="AM75" s="186"/>
      <c r="AN75" s="186"/>
      <c r="AO75" s="186"/>
      <c r="AP75" s="186"/>
      <c r="AQ75" s="186"/>
      <c r="AR75" s="186"/>
      <c r="AS75" s="186"/>
      <c r="AT75" s="186"/>
      <c r="AU75" s="186"/>
      <c r="AV75" s="186"/>
      <c r="AW75" s="186"/>
      <c r="AX75" s="186"/>
      <c r="AY75" s="186"/>
      <c r="AZ75" s="185"/>
    </row>
    <row r="76" spans="1:52" s="274" customFormat="1">
      <c r="A76" s="167"/>
      <c r="AH76" s="186"/>
      <c r="AI76" s="186"/>
      <c r="AJ76" s="186"/>
      <c r="AK76" s="186"/>
      <c r="AL76" s="186"/>
      <c r="AM76" s="186"/>
      <c r="AN76" s="186"/>
      <c r="AO76" s="186"/>
      <c r="AP76" s="186"/>
      <c r="AQ76" s="186"/>
      <c r="AR76" s="186"/>
      <c r="AS76" s="186"/>
      <c r="AT76" s="186"/>
      <c r="AU76" s="186"/>
      <c r="AV76" s="186"/>
      <c r="AW76" s="186"/>
      <c r="AX76" s="186"/>
      <c r="AY76" s="186"/>
      <c r="AZ76" s="185"/>
    </row>
    <row r="77" spans="1:52" s="274" customFormat="1">
      <c r="A77" s="167"/>
      <c r="AH77" s="186"/>
      <c r="AI77" s="186"/>
      <c r="AJ77" s="186"/>
      <c r="AK77" s="186"/>
      <c r="AL77" s="186"/>
      <c r="AM77" s="186"/>
      <c r="AN77" s="186"/>
      <c r="AO77" s="186"/>
      <c r="AP77" s="186"/>
      <c r="AQ77" s="186"/>
      <c r="AR77" s="186"/>
      <c r="AS77" s="186"/>
      <c r="AT77" s="186"/>
      <c r="AU77" s="186"/>
      <c r="AV77" s="186"/>
      <c r="AW77" s="186"/>
      <c r="AX77" s="186"/>
      <c r="AY77" s="186"/>
      <c r="AZ77" s="185"/>
    </row>
    <row r="78" spans="1:52" s="274" customFormat="1">
      <c r="A78" s="167"/>
      <c r="AH78" s="186"/>
      <c r="AI78" s="186"/>
      <c r="AJ78" s="186"/>
      <c r="AK78" s="186"/>
      <c r="AL78" s="186"/>
      <c r="AM78" s="186"/>
      <c r="AN78" s="186"/>
      <c r="AO78" s="186"/>
      <c r="AP78" s="186"/>
      <c r="AQ78" s="186"/>
      <c r="AR78" s="186"/>
      <c r="AS78" s="186"/>
      <c r="AT78" s="186"/>
      <c r="AU78" s="186"/>
      <c r="AV78" s="186"/>
      <c r="AW78" s="186"/>
      <c r="AX78" s="186"/>
      <c r="AY78" s="186"/>
      <c r="AZ78" s="185"/>
    </row>
    <row r="79" spans="1:52" s="274" customFormat="1">
      <c r="A79" s="167"/>
      <c r="AH79" s="186"/>
      <c r="AI79" s="186"/>
      <c r="AJ79" s="186"/>
      <c r="AK79" s="186"/>
      <c r="AL79" s="186"/>
      <c r="AM79" s="186"/>
      <c r="AN79" s="186"/>
      <c r="AO79" s="186"/>
      <c r="AP79" s="186"/>
      <c r="AQ79" s="186"/>
      <c r="AR79" s="186"/>
      <c r="AS79" s="186"/>
      <c r="AT79" s="186"/>
      <c r="AU79" s="186"/>
      <c r="AV79" s="186"/>
      <c r="AW79" s="186"/>
      <c r="AX79" s="186"/>
      <c r="AY79" s="186"/>
      <c r="AZ79" s="185"/>
    </row>
    <row r="80" spans="1:52" s="274" customFormat="1">
      <c r="A80" s="167"/>
      <c r="AH80" s="186"/>
      <c r="AI80" s="186"/>
      <c r="AJ80" s="186"/>
      <c r="AK80" s="186"/>
      <c r="AL80" s="186"/>
      <c r="AM80" s="186"/>
      <c r="AN80" s="186"/>
      <c r="AO80" s="186"/>
      <c r="AP80" s="186"/>
      <c r="AQ80" s="186"/>
      <c r="AR80" s="186"/>
      <c r="AS80" s="186"/>
      <c r="AT80" s="186"/>
      <c r="AU80" s="186"/>
      <c r="AV80" s="186"/>
      <c r="AW80" s="186"/>
      <c r="AX80" s="186"/>
      <c r="AY80" s="186"/>
      <c r="AZ80" s="185"/>
    </row>
    <row r="81" spans="1:52" s="274" customFormat="1">
      <c r="A81" s="167"/>
      <c r="AH81" s="186"/>
      <c r="AI81" s="186"/>
      <c r="AJ81" s="186"/>
      <c r="AK81" s="186"/>
      <c r="AL81" s="186"/>
      <c r="AM81" s="186"/>
      <c r="AN81" s="186"/>
      <c r="AO81" s="186"/>
      <c r="AP81" s="186"/>
      <c r="AQ81" s="186"/>
      <c r="AR81" s="186"/>
      <c r="AS81" s="186"/>
      <c r="AT81" s="186"/>
      <c r="AU81" s="186"/>
      <c r="AV81" s="186"/>
      <c r="AW81" s="186"/>
      <c r="AX81" s="186"/>
      <c r="AY81" s="186"/>
      <c r="AZ81" s="185"/>
    </row>
    <row r="82" spans="1:52" s="274" customFormat="1">
      <c r="A82" s="167"/>
      <c r="AH82" s="186"/>
      <c r="AI82" s="186"/>
      <c r="AJ82" s="186"/>
      <c r="AK82" s="186"/>
      <c r="AL82" s="186"/>
      <c r="AM82" s="186"/>
      <c r="AN82" s="186"/>
      <c r="AO82" s="186"/>
      <c r="AP82" s="186"/>
      <c r="AQ82" s="186"/>
      <c r="AR82" s="186"/>
      <c r="AS82" s="186"/>
      <c r="AT82" s="186"/>
      <c r="AU82" s="186"/>
      <c r="AV82" s="186"/>
      <c r="AW82" s="186"/>
      <c r="AX82" s="186"/>
      <c r="AY82" s="186"/>
      <c r="AZ82" s="185"/>
    </row>
    <row r="83" spans="1:52" s="274" customFormat="1">
      <c r="A83" s="167"/>
      <c r="AH83" s="186"/>
      <c r="AI83" s="186"/>
      <c r="AJ83" s="186"/>
      <c r="AK83" s="186"/>
      <c r="AL83" s="186"/>
      <c r="AM83" s="186"/>
      <c r="AN83" s="186"/>
      <c r="AO83" s="186"/>
      <c r="AP83" s="186"/>
      <c r="AQ83" s="186"/>
      <c r="AR83" s="186"/>
      <c r="AS83" s="186"/>
      <c r="AT83" s="186"/>
      <c r="AU83" s="186"/>
      <c r="AV83" s="186"/>
      <c r="AW83" s="186"/>
      <c r="AX83" s="186"/>
      <c r="AY83" s="186"/>
      <c r="AZ83" s="185"/>
    </row>
    <row r="84" spans="1:52" s="274" customFormat="1">
      <c r="A84" s="167"/>
      <c r="AH84" s="186"/>
      <c r="AI84" s="186"/>
      <c r="AJ84" s="186"/>
      <c r="AK84" s="186"/>
      <c r="AL84" s="186"/>
      <c r="AM84" s="186"/>
      <c r="AN84" s="186"/>
      <c r="AO84" s="186"/>
      <c r="AP84" s="186"/>
      <c r="AQ84" s="186"/>
      <c r="AR84" s="186"/>
      <c r="AS84" s="186"/>
      <c r="AT84" s="186"/>
      <c r="AU84" s="186"/>
      <c r="AV84" s="186"/>
      <c r="AW84" s="186"/>
      <c r="AX84" s="186"/>
      <c r="AY84" s="186"/>
      <c r="AZ84" s="185"/>
    </row>
    <row r="85" spans="1:52" s="274" customFormat="1">
      <c r="A85" s="167"/>
      <c r="AH85" s="186"/>
      <c r="AI85" s="186"/>
      <c r="AJ85" s="186"/>
      <c r="AK85" s="186"/>
      <c r="AL85" s="186"/>
      <c r="AM85" s="186"/>
      <c r="AN85" s="186"/>
      <c r="AO85" s="186"/>
      <c r="AP85" s="186"/>
      <c r="AQ85" s="186"/>
      <c r="AR85" s="186"/>
      <c r="AS85" s="186"/>
      <c r="AT85" s="186"/>
      <c r="AU85" s="186"/>
      <c r="AV85" s="186"/>
      <c r="AW85" s="186"/>
      <c r="AX85" s="186"/>
      <c r="AY85" s="186"/>
      <c r="AZ85" s="185"/>
    </row>
    <row r="86" spans="1:52" s="274" customFormat="1">
      <c r="A86" s="167"/>
      <c r="AH86" s="186"/>
      <c r="AI86" s="186"/>
      <c r="AJ86" s="186"/>
      <c r="AK86" s="186"/>
      <c r="AL86" s="186"/>
      <c r="AM86" s="186"/>
      <c r="AN86" s="186"/>
      <c r="AO86" s="186"/>
      <c r="AP86" s="186"/>
      <c r="AQ86" s="186"/>
      <c r="AR86" s="186"/>
      <c r="AS86" s="186"/>
      <c r="AT86" s="186"/>
      <c r="AU86" s="186"/>
      <c r="AV86" s="186"/>
      <c r="AW86" s="186"/>
      <c r="AX86" s="186"/>
      <c r="AY86" s="186"/>
      <c r="AZ86" s="185"/>
    </row>
    <row r="87" spans="1:52" s="274" customFormat="1">
      <c r="A87" s="167"/>
      <c r="AH87" s="186"/>
      <c r="AI87" s="186"/>
      <c r="AJ87" s="186"/>
      <c r="AK87" s="186"/>
      <c r="AL87" s="186"/>
      <c r="AM87" s="186"/>
      <c r="AN87" s="186"/>
      <c r="AO87" s="186"/>
      <c r="AP87" s="186"/>
      <c r="AQ87" s="186"/>
      <c r="AR87" s="186"/>
      <c r="AS87" s="186"/>
      <c r="AT87" s="186"/>
      <c r="AU87" s="186"/>
      <c r="AV87" s="186"/>
      <c r="AW87" s="186"/>
      <c r="AX87" s="186"/>
      <c r="AY87" s="186"/>
      <c r="AZ87" s="185"/>
    </row>
    <row r="88" spans="1:52" s="274" customFormat="1">
      <c r="A88" s="167"/>
      <c r="AH88" s="186"/>
      <c r="AI88" s="186"/>
      <c r="AJ88" s="186"/>
      <c r="AK88" s="186"/>
      <c r="AL88" s="186"/>
      <c r="AM88" s="186"/>
      <c r="AN88" s="186"/>
      <c r="AO88" s="186"/>
      <c r="AP88" s="186"/>
      <c r="AQ88" s="186"/>
      <c r="AR88" s="186"/>
      <c r="AS88" s="186"/>
      <c r="AT88" s="186"/>
      <c r="AU88" s="186"/>
      <c r="AV88" s="186"/>
      <c r="AW88" s="186"/>
      <c r="AX88" s="186"/>
      <c r="AY88" s="186"/>
      <c r="AZ88" s="185"/>
    </row>
    <row r="89" spans="1:52" s="274" customFormat="1">
      <c r="A89" s="167"/>
      <c r="AH89" s="186"/>
      <c r="AI89" s="186"/>
      <c r="AJ89" s="186"/>
      <c r="AK89" s="186"/>
      <c r="AL89" s="186"/>
      <c r="AM89" s="186"/>
      <c r="AN89" s="186"/>
      <c r="AO89" s="186"/>
      <c r="AP89" s="186"/>
      <c r="AQ89" s="186"/>
      <c r="AR89" s="186"/>
      <c r="AS89" s="186"/>
      <c r="AT89" s="186"/>
      <c r="AU89" s="186"/>
      <c r="AV89" s="186"/>
      <c r="AW89" s="186"/>
      <c r="AX89" s="186"/>
      <c r="AY89" s="186"/>
      <c r="AZ89" s="185"/>
    </row>
    <row r="90" spans="1:52" s="274" customFormat="1">
      <c r="A90" s="167"/>
      <c r="AH90" s="186"/>
      <c r="AI90" s="186"/>
      <c r="AJ90" s="186"/>
      <c r="AK90" s="186"/>
      <c r="AL90" s="186"/>
      <c r="AM90" s="186"/>
      <c r="AN90" s="186"/>
      <c r="AO90" s="186"/>
      <c r="AP90" s="186"/>
      <c r="AQ90" s="186"/>
      <c r="AR90" s="186"/>
      <c r="AS90" s="186"/>
      <c r="AT90" s="186"/>
      <c r="AU90" s="186"/>
      <c r="AV90" s="186"/>
      <c r="AW90" s="186"/>
      <c r="AX90" s="186"/>
      <c r="AY90" s="186"/>
      <c r="AZ90" s="185"/>
    </row>
    <row r="91" spans="1:52" s="274" customFormat="1">
      <c r="A91" s="167"/>
      <c r="AH91" s="186"/>
      <c r="AI91" s="186"/>
      <c r="AJ91" s="186"/>
      <c r="AK91" s="186"/>
      <c r="AL91" s="186"/>
      <c r="AM91" s="186"/>
      <c r="AN91" s="186"/>
      <c r="AO91" s="186"/>
      <c r="AP91" s="186"/>
      <c r="AQ91" s="186"/>
      <c r="AR91" s="186"/>
      <c r="AS91" s="186"/>
      <c r="AT91" s="186"/>
      <c r="AU91" s="186"/>
      <c r="AV91" s="186"/>
      <c r="AW91" s="186"/>
      <c r="AX91" s="186"/>
      <c r="AY91" s="186"/>
      <c r="AZ91" s="185"/>
    </row>
    <row r="92" spans="1:52" s="274" customFormat="1">
      <c r="A92" s="167"/>
      <c r="AH92" s="186"/>
      <c r="AI92" s="186"/>
      <c r="AJ92" s="186"/>
      <c r="AK92" s="186"/>
      <c r="AL92" s="186"/>
      <c r="AM92" s="186"/>
      <c r="AN92" s="186"/>
      <c r="AO92" s="186"/>
      <c r="AP92" s="186"/>
      <c r="AQ92" s="186"/>
      <c r="AR92" s="186"/>
      <c r="AS92" s="186"/>
      <c r="AT92" s="186"/>
      <c r="AU92" s="186"/>
      <c r="AV92" s="186"/>
      <c r="AW92" s="186"/>
      <c r="AX92" s="186"/>
      <c r="AY92" s="186"/>
      <c r="AZ92" s="185"/>
    </row>
    <row r="93" spans="1:52" s="274" customFormat="1">
      <c r="A93" s="167"/>
      <c r="AH93" s="186"/>
      <c r="AI93" s="186"/>
      <c r="AJ93" s="186"/>
      <c r="AK93" s="186"/>
      <c r="AL93" s="186"/>
      <c r="AM93" s="186"/>
      <c r="AN93" s="186"/>
      <c r="AO93" s="186"/>
      <c r="AP93" s="186"/>
      <c r="AQ93" s="186"/>
      <c r="AR93" s="186"/>
      <c r="AS93" s="186"/>
      <c r="AT93" s="186"/>
      <c r="AU93" s="186"/>
      <c r="AV93" s="186"/>
      <c r="AW93" s="186"/>
      <c r="AX93" s="186"/>
      <c r="AY93" s="186"/>
      <c r="AZ93" s="185"/>
    </row>
    <row r="94" spans="1:52" s="274" customFormat="1">
      <c r="A94" s="167"/>
      <c r="AH94" s="186"/>
      <c r="AI94" s="186"/>
      <c r="AJ94" s="186"/>
      <c r="AK94" s="186"/>
      <c r="AL94" s="186"/>
      <c r="AM94" s="186"/>
      <c r="AN94" s="186"/>
      <c r="AO94" s="186"/>
      <c r="AP94" s="186"/>
      <c r="AQ94" s="186"/>
      <c r="AR94" s="186"/>
      <c r="AS94" s="186"/>
      <c r="AT94" s="186"/>
      <c r="AU94" s="186"/>
      <c r="AV94" s="186"/>
      <c r="AW94" s="186"/>
      <c r="AX94" s="186"/>
      <c r="AY94" s="186"/>
      <c r="AZ94" s="185"/>
    </row>
    <row r="95" spans="1:52" s="274" customFormat="1">
      <c r="A95" s="167"/>
      <c r="AH95" s="186"/>
      <c r="AI95" s="186"/>
      <c r="AJ95" s="186"/>
      <c r="AK95" s="186"/>
      <c r="AL95" s="186"/>
      <c r="AM95" s="186"/>
      <c r="AN95" s="186"/>
      <c r="AO95" s="186"/>
      <c r="AP95" s="186"/>
      <c r="AQ95" s="186"/>
      <c r="AR95" s="186"/>
      <c r="AS95" s="186"/>
      <c r="AT95" s="186"/>
      <c r="AU95" s="186"/>
      <c r="AV95" s="186"/>
      <c r="AW95" s="186"/>
      <c r="AX95" s="186"/>
      <c r="AY95" s="186"/>
      <c r="AZ95" s="185"/>
    </row>
    <row r="96" spans="1:52" s="274" customFormat="1">
      <c r="A96" s="167"/>
      <c r="AH96" s="186"/>
      <c r="AI96" s="186"/>
      <c r="AJ96" s="186"/>
      <c r="AK96" s="186"/>
      <c r="AL96" s="186"/>
      <c r="AM96" s="186"/>
      <c r="AN96" s="186"/>
      <c r="AO96" s="186"/>
      <c r="AP96" s="186"/>
      <c r="AQ96" s="186"/>
      <c r="AR96" s="186"/>
      <c r="AS96" s="186"/>
      <c r="AT96" s="186"/>
      <c r="AU96" s="186"/>
      <c r="AV96" s="186"/>
      <c r="AW96" s="186"/>
      <c r="AX96" s="186"/>
      <c r="AY96" s="186"/>
      <c r="AZ96" s="185"/>
    </row>
    <row r="97" spans="1:52" s="274" customFormat="1">
      <c r="A97" s="167"/>
      <c r="AH97" s="186"/>
      <c r="AI97" s="186"/>
      <c r="AJ97" s="186"/>
      <c r="AK97" s="186"/>
      <c r="AL97" s="186"/>
      <c r="AM97" s="186"/>
      <c r="AN97" s="186"/>
      <c r="AO97" s="186"/>
      <c r="AP97" s="186"/>
      <c r="AQ97" s="186"/>
      <c r="AR97" s="186"/>
      <c r="AS97" s="186"/>
      <c r="AT97" s="186"/>
      <c r="AU97" s="186"/>
      <c r="AV97" s="186"/>
      <c r="AW97" s="186"/>
      <c r="AX97" s="186"/>
      <c r="AY97" s="186"/>
      <c r="AZ97" s="185"/>
    </row>
    <row r="98" spans="1:52" s="274" customFormat="1">
      <c r="A98" s="167"/>
      <c r="AH98" s="186"/>
      <c r="AI98" s="186"/>
      <c r="AJ98" s="186"/>
      <c r="AK98" s="186"/>
      <c r="AL98" s="186"/>
      <c r="AM98" s="186"/>
      <c r="AN98" s="186"/>
      <c r="AO98" s="186"/>
      <c r="AP98" s="186"/>
      <c r="AQ98" s="186"/>
      <c r="AR98" s="186"/>
      <c r="AS98" s="186"/>
      <c r="AT98" s="186"/>
      <c r="AU98" s="186"/>
      <c r="AV98" s="186"/>
      <c r="AW98" s="186"/>
      <c r="AX98" s="186"/>
      <c r="AY98" s="186"/>
      <c r="AZ98" s="185"/>
    </row>
    <row r="99" spans="1:52" s="274" customFormat="1">
      <c r="A99" s="167"/>
      <c r="AH99" s="186"/>
      <c r="AI99" s="186"/>
      <c r="AJ99" s="186"/>
      <c r="AK99" s="186"/>
      <c r="AL99" s="186"/>
      <c r="AM99" s="186"/>
      <c r="AN99" s="186"/>
      <c r="AO99" s="186"/>
      <c r="AP99" s="186"/>
      <c r="AQ99" s="186"/>
      <c r="AR99" s="186"/>
      <c r="AS99" s="186"/>
      <c r="AT99" s="186"/>
      <c r="AU99" s="186"/>
      <c r="AV99" s="186"/>
      <c r="AW99" s="186"/>
      <c r="AX99" s="186"/>
      <c r="AY99" s="186"/>
      <c r="AZ99" s="185"/>
    </row>
    <row r="100" spans="1:52" s="274" customFormat="1">
      <c r="A100" s="167"/>
      <c r="AH100" s="186"/>
      <c r="AI100" s="186"/>
      <c r="AJ100" s="186"/>
      <c r="AK100" s="186"/>
      <c r="AL100" s="186"/>
      <c r="AM100" s="186"/>
      <c r="AN100" s="186"/>
      <c r="AO100" s="186"/>
      <c r="AP100" s="186"/>
      <c r="AQ100" s="186"/>
      <c r="AR100" s="186"/>
      <c r="AS100" s="186"/>
      <c r="AT100" s="186"/>
      <c r="AU100" s="186"/>
      <c r="AV100" s="186"/>
      <c r="AW100" s="186"/>
      <c r="AX100" s="186"/>
      <c r="AY100" s="186"/>
      <c r="AZ100" s="185"/>
    </row>
    <row r="101" spans="1:52" s="274" customFormat="1">
      <c r="A101" s="167"/>
      <c r="AH101" s="186"/>
      <c r="AI101" s="186"/>
      <c r="AJ101" s="186"/>
      <c r="AK101" s="186"/>
      <c r="AL101" s="186"/>
      <c r="AM101" s="186"/>
      <c r="AN101" s="186"/>
      <c r="AO101" s="186"/>
      <c r="AP101" s="186"/>
      <c r="AQ101" s="186"/>
      <c r="AR101" s="186"/>
      <c r="AS101" s="186"/>
      <c r="AT101" s="186"/>
      <c r="AU101" s="186"/>
      <c r="AV101" s="186"/>
      <c r="AW101" s="186"/>
      <c r="AX101" s="186"/>
      <c r="AY101" s="186"/>
      <c r="AZ101" s="185"/>
    </row>
    <row r="102" spans="1:52" s="274" customFormat="1">
      <c r="A102" s="167"/>
      <c r="AH102" s="186"/>
      <c r="AI102" s="186"/>
      <c r="AJ102" s="186"/>
      <c r="AK102" s="186"/>
      <c r="AL102" s="186"/>
      <c r="AM102" s="186"/>
      <c r="AN102" s="186"/>
      <c r="AO102" s="186"/>
      <c r="AP102" s="186"/>
      <c r="AQ102" s="186"/>
      <c r="AR102" s="186"/>
      <c r="AS102" s="186"/>
      <c r="AT102" s="186"/>
      <c r="AU102" s="186"/>
      <c r="AV102" s="186"/>
      <c r="AW102" s="186"/>
      <c r="AX102" s="186"/>
      <c r="AY102" s="186"/>
      <c r="AZ102" s="185"/>
    </row>
    <row r="103" spans="1:52" s="274" customFormat="1">
      <c r="A103" s="167"/>
      <c r="AH103" s="186"/>
      <c r="AI103" s="186"/>
      <c r="AJ103" s="186"/>
      <c r="AK103" s="186"/>
      <c r="AL103" s="186"/>
      <c r="AM103" s="186"/>
      <c r="AN103" s="186"/>
      <c r="AO103" s="186"/>
      <c r="AP103" s="186"/>
      <c r="AQ103" s="186"/>
      <c r="AR103" s="186"/>
      <c r="AS103" s="186"/>
      <c r="AT103" s="186"/>
      <c r="AU103" s="186"/>
      <c r="AV103" s="186"/>
      <c r="AW103" s="186"/>
      <c r="AX103" s="186"/>
      <c r="AY103" s="186"/>
      <c r="AZ103" s="185"/>
    </row>
    <row r="104" spans="1:52" s="274" customFormat="1">
      <c r="A104" s="167"/>
      <c r="AH104" s="186"/>
      <c r="AI104" s="186"/>
      <c r="AJ104" s="186"/>
      <c r="AK104" s="186"/>
      <c r="AL104" s="186"/>
      <c r="AM104" s="186"/>
      <c r="AN104" s="186"/>
      <c r="AO104" s="186"/>
      <c r="AP104" s="186"/>
      <c r="AQ104" s="186"/>
      <c r="AR104" s="186"/>
      <c r="AS104" s="186"/>
      <c r="AT104" s="186"/>
      <c r="AU104" s="186"/>
      <c r="AV104" s="186"/>
      <c r="AW104" s="186"/>
      <c r="AX104" s="186"/>
      <c r="AY104" s="186"/>
      <c r="AZ104" s="185"/>
    </row>
    <row r="105" spans="1:52" s="274" customFormat="1">
      <c r="A105" s="167"/>
      <c r="AH105" s="186"/>
      <c r="AI105" s="186"/>
      <c r="AJ105" s="186"/>
      <c r="AK105" s="186"/>
      <c r="AL105" s="186"/>
      <c r="AM105" s="186"/>
      <c r="AN105" s="186"/>
      <c r="AO105" s="186"/>
      <c r="AP105" s="186"/>
      <c r="AQ105" s="186"/>
      <c r="AR105" s="186"/>
      <c r="AS105" s="186"/>
      <c r="AT105" s="186"/>
      <c r="AU105" s="186"/>
      <c r="AV105" s="186"/>
      <c r="AW105" s="186"/>
      <c r="AX105" s="186"/>
      <c r="AY105" s="186"/>
      <c r="AZ105" s="185"/>
    </row>
    <row r="106" spans="1:52" s="274" customFormat="1">
      <c r="A106" s="167"/>
      <c r="AH106" s="186"/>
      <c r="AI106" s="186"/>
      <c r="AJ106" s="186"/>
      <c r="AK106" s="186"/>
      <c r="AL106" s="186"/>
      <c r="AM106" s="186"/>
      <c r="AN106" s="186"/>
      <c r="AO106" s="186"/>
      <c r="AP106" s="186"/>
      <c r="AQ106" s="186"/>
      <c r="AR106" s="186"/>
      <c r="AS106" s="186"/>
      <c r="AT106" s="186"/>
      <c r="AU106" s="186"/>
      <c r="AV106" s="186"/>
      <c r="AW106" s="186"/>
      <c r="AX106" s="186"/>
      <c r="AY106" s="186"/>
      <c r="AZ106" s="185"/>
    </row>
    <row r="107" spans="1:52" s="274" customFormat="1">
      <c r="A107" s="167"/>
      <c r="AH107" s="186"/>
      <c r="AI107" s="186"/>
      <c r="AJ107" s="186"/>
      <c r="AK107" s="186"/>
      <c r="AL107" s="186"/>
      <c r="AM107" s="186"/>
      <c r="AN107" s="186"/>
      <c r="AO107" s="186"/>
      <c r="AP107" s="186"/>
      <c r="AQ107" s="186"/>
      <c r="AR107" s="186"/>
      <c r="AS107" s="186"/>
      <c r="AT107" s="186"/>
      <c r="AU107" s="186"/>
      <c r="AV107" s="186"/>
      <c r="AW107" s="186"/>
      <c r="AX107" s="186"/>
      <c r="AY107" s="186"/>
      <c r="AZ107" s="185"/>
    </row>
    <row r="108" spans="1:52" s="274" customFormat="1">
      <c r="A108" s="167"/>
      <c r="AH108" s="186"/>
      <c r="AI108" s="186"/>
      <c r="AJ108" s="186"/>
      <c r="AK108" s="186"/>
      <c r="AL108" s="186"/>
      <c r="AM108" s="186"/>
      <c r="AN108" s="186"/>
      <c r="AO108" s="186"/>
      <c r="AP108" s="186"/>
      <c r="AQ108" s="186"/>
      <c r="AR108" s="186"/>
      <c r="AS108" s="186"/>
      <c r="AT108" s="186"/>
      <c r="AU108" s="186"/>
      <c r="AV108" s="186"/>
      <c r="AW108" s="186"/>
      <c r="AX108" s="186"/>
      <c r="AY108" s="186"/>
      <c r="AZ108" s="185"/>
    </row>
    <row r="109" spans="1:52" s="274" customFormat="1">
      <c r="A109" s="167"/>
      <c r="AH109" s="186"/>
      <c r="AI109" s="186"/>
      <c r="AJ109" s="186"/>
      <c r="AK109" s="186"/>
      <c r="AL109" s="186"/>
      <c r="AM109" s="186"/>
      <c r="AN109" s="186"/>
      <c r="AO109" s="186"/>
      <c r="AP109" s="186"/>
      <c r="AQ109" s="186"/>
      <c r="AR109" s="186"/>
      <c r="AS109" s="186"/>
      <c r="AT109" s="186"/>
      <c r="AU109" s="186"/>
      <c r="AV109" s="186"/>
      <c r="AW109" s="186"/>
      <c r="AX109" s="186"/>
      <c r="AY109" s="186"/>
      <c r="AZ109" s="185"/>
    </row>
    <row r="110" spans="1:52" s="274" customFormat="1">
      <c r="A110" s="167"/>
      <c r="AH110" s="186"/>
      <c r="AI110" s="186"/>
      <c r="AJ110" s="186"/>
      <c r="AK110" s="186"/>
      <c r="AL110" s="186"/>
      <c r="AM110" s="186"/>
      <c r="AN110" s="186"/>
      <c r="AO110" s="186"/>
      <c r="AP110" s="186"/>
      <c r="AQ110" s="186"/>
      <c r="AR110" s="186"/>
      <c r="AS110" s="186"/>
      <c r="AT110" s="186"/>
      <c r="AU110" s="186"/>
      <c r="AV110" s="186"/>
      <c r="AW110" s="186"/>
      <c r="AX110" s="186"/>
      <c r="AY110" s="186"/>
      <c r="AZ110" s="185"/>
    </row>
    <row r="111" spans="1:52" s="274" customFormat="1">
      <c r="A111" s="167"/>
      <c r="AH111" s="186"/>
      <c r="AI111" s="186"/>
      <c r="AJ111" s="186"/>
      <c r="AK111" s="186"/>
      <c r="AL111" s="186"/>
      <c r="AM111" s="186"/>
      <c r="AN111" s="186"/>
      <c r="AO111" s="186"/>
      <c r="AP111" s="186"/>
      <c r="AQ111" s="186"/>
      <c r="AR111" s="186"/>
      <c r="AS111" s="186"/>
      <c r="AT111" s="186"/>
      <c r="AU111" s="186"/>
      <c r="AV111" s="186"/>
      <c r="AW111" s="186"/>
      <c r="AX111" s="186"/>
      <c r="AY111" s="186"/>
      <c r="AZ111" s="185"/>
    </row>
    <row r="112" spans="1:52" s="274" customFormat="1">
      <c r="A112" s="167"/>
      <c r="AH112" s="186"/>
      <c r="AI112" s="186"/>
      <c r="AJ112" s="186"/>
      <c r="AK112" s="186"/>
      <c r="AL112" s="186"/>
      <c r="AM112" s="186"/>
      <c r="AN112" s="186"/>
      <c r="AO112" s="186"/>
      <c r="AP112" s="186"/>
      <c r="AQ112" s="186"/>
      <c r="AR112" s="186"/>
      <c r="AS112" s="186"/>
      <c r="AT112" s="186"/>
      <c r="AU112" s="186"/>
      <c r="AV112" s="186"/>
      <c r="AW112" s="186"/>
      <c r="AX112" s="186"/>
      <c r="AY112" s="186"/>
      <c r="AZ112" s="185"/>
    </row>
    <row r="113" spans="1:52" s="274" customFormat="1">
      <c r="A113" s="167"/>
      <c r="AH113" s="186"/>
      <c r="AI113" s="186"/>
      <c r="AJ113" s="186"/>
      <c r="AK113" s="186"/>
      <c r="AL113" s="186"/>
      <c r="AM113" s="186"/>
      <c r="AN113" s="186"/>
      <c r="AO113" s="186"/>
      <c r="AP113" s="186"/>
      <c r="AQ113" s="186"/>
      <c r="AR113" s="186"/>
      <c r="AS113" s="186"/>
      <c r="AT113" s="186"/>
      <c r="AU113" s="186"/>
      <c r="AV113" s="186"/>
      <c r="AW113" s="186"/>
      <c r="AX113" s="186"/>
      <c r="AY113" s="186"/>
      <c r="AZ113" s="185"/>
    </row>
    <row r="114" spans="1:52" s="274" customFormat="1">
      <c r="A114" s="167"/>
      <c r="AH114" s="186"/>
      <c r="AI114" s="186"/>
      <c r="AJ114" s="186"/>
      <c r="AK114" s="186"/>
      <c r="AL114" s="186"/>
      <c r="AM114" s="186"/>
      <c r="AN114" s="186"/>
      <c r="AO114" s="186"/>
      <c r="AP114" s="186"/>
      <c r="AQ114" s="186"/>
      <c r="AR114" s="186"/>
      <c r="AS114" s="186"/>
      <c r="AT114" s="186"/>
      <c r="AU114" s="186"/>
      <c r="AV114" s="186"/>
      <c r="AW114" s="186"/>
      <c r="AX114" s="186"/>
      <c r="AY114" s="186"/>
      <c r="AZ114" s="185"/>
    </row>
    <row r="115" spans="1:52" s="274" customFormat="1">
      <c r="A115" s="167"/>
      <c r="AH115" s="186"/>
      <c r="AI115" s="186"/>
      <c r="AJ115" s="186"/>
      <c r="AK115" s="186"/>
      <c r="AL115" s="186"/>
      <c r="AM115" s="186"/>
      <c r="AN115" s="186"/>
      <c r="AO115" s="186"/>
      <c r="AP115" s="186"/>
      <c r="AQ115" s="186"/>
      <c r="AR115" s="186"/>
      <c r="AS115" s="186"/>
      <c r="AT115" s="186"/>
      <c r="AU115" s="186"/>
      <c r="AV115" s="186"/>
      <c r="AW115" s="186"/>
      <c r="AX115" s="186"/>
      <c r="AY115" s="186"/>
      <c r="AZ115" s="185"/>
    </row>
    <row r="116" spans="1:52" s="274" customFormat="1">
      <c r="A116" s="167"/>
      <c r="AH116" s="186"/>
      <c r="AI116" s="186"/>
      <c r="AJ116" s="186"/>
      <c r="AK116" s="186"/>
      <c r="AL116" s="186"/>
      <c r="AM116" s="186"/>
      <c r="AN116" s="186"/>
      <c r="AO116" s="186"/>
      <c r="AP116" s="186"/>
      <c r="AQ116" s="186"/>
      <c r="AR116" s="186"/>
      <c r="AS116" s="186"/>
      <c r="AT116" s="186"/>
      <c r="AU116" s="186"/>
      <c r="AV116" s="186"/>
      <c r="AW116" s="186"/>
      <c r="AX116" s="186"/>
      <c r="AY116" s="186"/>
      <c r="AZ116" s="185"/>
    </row>
    <row r="117" spans="1:52" s="274" customFormat="1">
      <c r="A117" s="167"/>
      <c r="AH117" s="186"/>
      <c r="AI117" s="186"/>
      <c r="AJ117" s="186"/>
      <c r="AK117" s="186"/>
      <c r="AL117" s="186"/>
      <c r="AM117" s="186"/>
      <c r="AN117" s="186"/>
      <c r="AO117" s="186"/>
      <c r="AP117" s="186"/>
      <c r="AQ117" s="186"/>
      <c r="AR117" s="186"/>
      <c r="AS117" s="186"/>
      <c r="AT117" s="186"/>
      <c r="AU117" s="186"/>
      <c r="AV117" s="186"/>
      <c r="AW117" s="186"/>
      <c r="AX117" s="186"/>
      <c r="AY117" s="186"/>
      <c r="AZ117" s="185"/>
    </row>
    <row r="118" spans="1:52" s="274" customFormat="1">
      <c r="A118" s="167"/>
      <c r="AH118" s="186"/>
      <c r="AI118" s="186"/>
      <c r="AJ118" s="186"/>
      <c r="AK118" s="186"/>
      <c r="AL118" s="186"/>
      <c r="AM118" s="186"/>
      <c r="AN118" s="186"/>
      <c r="AO118" s="186"/>
      <c r="AP118" s="186"/>
      <c r="AQ118" s="186"/>
      <c r="AR118" s="186"/>
      <c r="AS118" s="186"/>
      <c r="AT118" s="186"/>
      <c r="AU118" s="186"/>
      <c r="AV118" s="186"/>
      <c r="AW118" s="186"/>
      <c r="AX118" s="186"/>
      <c r="AY118" s="186"/>
      <c r="AZ118" s="185"/>
    </row>
    <row r="119" spans="1:52" s="274" customFormat="1">
      <c r="A119" s="167"/>
      <c r="AH119" s="186"/>
      <c r="AI119" s="186"/>
      <c r="AJ119" s="186"/>
      <c r="AK119" s="186"/>
      <c r="AL119" s="186"/>
      <c r="AM119" s="186"/>
      <c r="AN119" s="186"/>
      <c r="AO119" s="186"/>
      <c r="AP119" s="186"/>
      <c r="AQ119" s="186"/>
      <c r="AR119" s="186"/>
      <c r="AS119" s="186"/>
      <c r="AT119" s="186"/>
      <c r="AU119" s="186"/>
      <c r="AV119" s="186"/>
      <c r="AW119" s="186"/>
      <c r="AX119" s="186"/>
      <c r="AY119" s="186"/>
      <c r="AZ119" s="185"/>
    </row>
    <row r="120" spans="1:52" s="274" customFormat="1">
      <c r="A120" s="167"/>
      <c r="AH120" s="186"/>
      <c r="AI120" s="186"/>
      <c r="AJ120" s="186"/>
      <c r="AK120" s="186"/>
      <c r="AL120" s="186"/>
      <c r="AM120" s="186"/>
      <c r="AN120" s="186"/>
      <c r="AO120" s="186"/>
      <c r="AP120" s="186"/>
      <c r="AQ120" s="186"/>
      <c r="AR120" s="186"/>
      <c r="AS120" s="186"/>
      <c r="AT120" s="186"/>
      <c r="AU120" s="186"/>
      <c r="AV120" s="186"/>
      <c r="AW120" s="186"/>
      <c r="AX120" s="186"/>
      <c r="AY120" s="186"/>
      <c r="AZ120" s="185"/>
    </row>
    <row r="121" spans="1:52" s="274" customFormat="1">
      <c r="A121" s="167"/>
      <c r="AH121" s="186"/>
      <c r="AI121" s="186"/>
      <c r="AJ121" s="186"/>
      <c r="AK121" s="186"/>
      <c r="AL121" s="186"/>
      <c r="AM121" s="186"/>
      <c r="AN121" s="186"/>
      <c r="AO121" s="186"/>
      <c r="AP121" s="186"/>
      <c r="AQ121" s="186"/>
      <c r="AR121" s="186"/>
      <c r="AS121" s="186"/>
      <c r="AT121" s="186"/>
      <c r="AU121" s="186"/>
      <c r="AV121" s="186"/>
      <c r="AW121" s="186"/>
      <c r="AX121" s="186"/>
      <c r="AY121" s="186"/>
      <c r="AZ121" s="185"/>
    </row>
    <row r="122" spans="1:52" s="274" customFormat="1">
      <c r="A122" s="167"/>
      <c r="AH122" s="186"/>
      <c r="AI122" s="186"/>
      <c r="AJ122" s="186"/>
      <c r="AK122" s="186"/>
      <c r="AL122" s="186"/>
      <c r="AM122" s="186"/>
      <c r="AN122" s="186"/>
      <c r="AO122" s="186"/>
      <c r="AP122" s="186"/>
      <c r="AQ122" s="186"/>
      <c r="AR122" s="186"/>
      <c r="AS122" s="186"/>
      <c r="AT122" s="186"/>
      <c r="AU122" s="186"/>
      <c r="AV122" s="186"/>
      <c r="AW122" s="186"/>
      <c r="AX122" s="186"/>
      <c r="AY122" s="186"/>
      <c r="AZ122" s="185"/>
    </row>
    <row r="123" spans="1:52" s="274" customFormat="1">
      <c r="A123" s="167"/>
      <c r="AH123" s="186"/>
      <c r="AI123" s="186"/>
      <c r="AJ123" s="186"/>
      <c r="AK123" s="186"/>
      <c r="AL123" s="186"/>
      <c r="AM123" s="186"/>
      <c r="AN123" s="186"/>
      <c r="AO123" s="186"/>
      <c r="AP123" s="186"/>
      <c r="AQ123" s="186"/>
      <c r="AR123" s="186"/>
      <c r="AS123" s="186"/>
      <c r="AT123" s="186"/>
      <c r="AU123" s="186"/>
      <c r="AV123" s="186"/>
      <c r="AW123" s="186"/>
      <c r="AX123" s="186"/>
      <c r="AY123" s="186"/>
      <c r="AZ123" s="185"/>
    </row>
    <row r="124" spans="1:52" s="274" customFormat="1">
      <c r="A124" s="167"/>
      <c r="AH124" s="186"/>
      <c r="AI124" s="186"/>
      <c r="AJ124" s="186"/>
      <c r="AK124" s="186"/>
      <c r="AL124" s="186"/>
      <c r="AM124" s="186"/>
      <c r="AN124" s="186"/>
      <c r="AO124" s="186"/>
      <c r="AP124" s="186"/>
      <c r="AQ124" s="186"/>
      <c r="AR124" s="186"/>
      <c r="AS124" s="186"/>
      <c r="AT124" s="186"/>
      <c r="AU124" s="186"/>
      <c r="AV124" s="186"/>
      <c r="AW124" s="186"/>
      <c r="AX124" s="186"/>
      <c r="AY124" s="186"/>
      <c r="AZ124" s="185"/>
    </row>
    <row r="125" spans="1:52" s="274" customFormat="1">
      <c r="A125" s="167"/>
      <c r="AH125" s="186"/>
      <c r="AI125" s="186"/>
      <c r="AJ125" s="186"/>
      <c r="AK125" s="186"/>
      <c r="AL125" s="186"/>
      <c r="AM125" s="186"/>
      <c r="AN125" s="186"/>
      <c r="AO125" s="186"/>
      <c r="AP125" s="186"/>
      <c r="AQ125" s="186"/>
      <c r="AR125" s="186"/>
      <c r="AS125" s="186"/>
      <c r="AT125" s="186"/>
      <c r="AU125" s="186"/>
      <c r="AV125" s="186"/>
      <c r="AW125" s="186"/>
      <c r="AX125" s="186"/>
      <c r="AY125" s="186"/>
      <c r="AZ125" s="185"/>
    </row>
    <row r="126" spans="1:52" s="274" customFormat="1">
      <c r="A126" s="167"/>
      <c r="AH126" s="186"/>
      <c r="AI126" s="186"/>
      <c r="AJ126" s="186"/>
      <c r="AK126" s="186"/>
      <c r="AL126" s="186"/>
      <c r="AM126" s="186"/>
      <c r="AN126" s="186"/>
      <c r="AO126" s="186"/>
      <c r="AP126" s="186"/>
      <c r="AQ126" s="186"/>
      <c r="AR126" s="186"/>
      <c r="AS126" s="186"/>
      <c r="AT126" s="186"/>
      <c r="AU126" s="186"/>
      <c r="AV126" s="186"/>
      <c r="AW126" s="186"/>
      <c r="AX126" s="186"/>
      <c r="AY126" s="186"/>
      <c r="AZ126" s="185"/>
    </row>
    <row r="127" spans="1:52" s="274" customFormat="1">
      <c r="A127" s="167"/>
      <c r="AH127" s="186"/>
      <c r="AI127" s="186"/>
      <c r="AJ127" s="186"/>
      <c r="AK127" s="186"/>
      <c r="AL127" s="186"/>
      <c r="AM127" s="186"/>
      <c r="AN127" s="186"/>
      <c r="AO127" s="186"/>
      <c r="AP127" s="186"/>
      <c r="AQ127" s="186"/>
      <c r="AR127" s="186"/>
      <c r="AS127" s="186"/>
      <c r="AT127" s="186"/>
      <c r="AU127" s="186"/>
      <c r="AV127" s="186"/>
      <c r="AW127" s="186"/>
      <c r="AX127" s="186"/>
      <c r="AY127" s="186"/>
      <c r="AZ127" s="185"/>
    </row>
    <row r="128" spans="1:52" s="274" customFormat="1">
      <c r="A128" s="167"/>
      <c r="AH128" s="186"/>
      <c r="AI128" s="186"/>
      <c r="AJ128" s="186"/>
      <c r="AK128" s="186"/>
      <c r="AL128" s="186"/>
      <c r="AM128" s="186"/>
      <c r="AN128" s="186"/>
      <c r="AO128" s="186"/>
      <c r="AP128" s="186"/>
      <c r="AQ128" s="186"/>
      <c r="AR128" s="186"/>
      <c r="AS128" s="186"/>
      <c r="AT128" s="186"/>
      <c r="AU128" s="186"/>
      <c r="AV128" s="186"/>
      <c r="AW128" s="186"/>
      <c r="AX128" s="186"/>
      <c r="AY128" s="186"/>
      <c r="AZ128" s="185"/>
    </row>
    <row r="129" spans="1:52" s="274" customFormat="1">
      <c r="A129" s="167"/>
      <c r="AH129" s="186"/>
      <c r="AI129" s="186"/>
      <c r="AJ129" s="186"/>
      <c r="AK129" s="186"/>
      <c r="AL129" s="186"/>
      <c r="AM129" s="186"/>
      <c r="AN129" s="186"/>
      <c r="AO129" s="186"/>
      <c r="AP129" s="186"/>
      <c r="AQ129" s="186"/>
      <c r="AR129" s="186"/>
      <c r="AS129" s="186"/>
      <c r="AT129" s="186"/>
      <c r="AU129" s="186"/>
      <c r="AV129" s="186"/>
      <c r="AW129" s="186"/>
      <c r="AX129" s="186"/>
      <c r="AY129" s="186"/>
      <c r="AZ129" s="185"/>
    </row>
    <row r="130" spans="1:52" s="274" customFormat="1">
      <c r="A130" s="167"/>
      <c r="AH130" s="186"/>
      <c r="AI130" s="186"/>
      <c r="AJ130" s="186"/>
      <c r="AK130" s="186"/>
      <c r="AL130" s="186"/>
      <c r="AM130" s="186"/>
      <c r="AN130" s="186"/>
      <c r="AO130" s="186"/>
      <c r="AP130" s="186"/>
      <c r="AQ130" s="186"/>
      <c r="AR130" s="186"/>
      <c r="AS130" s="186"/>
      <c r="AT130" s="186"/>
      <c r="AU130" s="186"/>
      <c r="AV130" s="186"/>
      <c r="AW130" s="186"/>
      <c r="AX130" s="186"/>
      <c r="AY130" s="186"/>
      <c r="AZ130" s="185"/>
    </row>
    <row r="131" spans="1:52" s="274" customFormat="1">
      <c r="A131" s="167"/>
      <c r="AH131" s="186"/>
      <c r="AI131" s="186"/>
      <c r="AJ131" s="186"/>
      <c r="AK131" s="186"/>
      <c r="AL131" s="186"/>
      <c r="AM131" s="186"/>
      <c r="AN131" s="186"/>
      <c r="AO131" s="186"/>
      <c r="AP131" s="186"/>
      <c r="AQ131" s="186"/>
      <c r="AR131" s="186"/>
      <c r="AS131" s="186"/>
      <c r="AT131" s="186"/>
      <c r="AU131" s="186"/>
      <c r="AV131" s="186"/>
      <c r="AW131" s="186"/>
      <c r="AX131" s="186"/>
      <c r="AY131" s="186"/>
      <c r="AZ131" s="185"/>
    </row>
    <row r="132" spans="1:52" s="274" customFormat="1">
      <c r="A132" s="167"/>
      <c r="AH132" s="186"/>
      <c r="AI132" s="186"/>
      <c r="AJ132" s="186"/>
      <c r="AK132" s="186"/>
      <c r="AL132" s="186"/>
      <c r="AM132" s="186"/>
      <c r="AN132" s="186"/>
      <c r="AO132" s="186"/>
      <c r="AP132" s="186"/>
      <c r="AQ132" s="186"/>
      <c r="AR132" s="186"/>
      <c r="AS132" s="186"/>
      <c r="AT132" s="186"/>
      <c r="AU132" s="186"/>
      <c r="AV132" s="186"/>
      <c r="AW132" s="186"/>
      <c r="AX132" s="186"/>
      <c r="AY132" s="186"/>
      <c r="AZ132" s="185"/>
    </row>
    <row r="133" spans="1:52" s="274" customFormat="1">
      <c r="A133" s="167"/>
      <c r="AH133" s="186"/>
      <c r="AI133" s="186"/>
      <c r="AJ133" s="186"/>
      <c r="AK133" s="186"/>
      <c r="AL133" s="186"/>
      <c r="AM133" s="186"/>
      <c r="AN133" s="186"/>
      <c r="AO133" s="186"/>
      <c r="AP133" s="186"/>
      <c r="AQ133" s="186"/>
      <c r="AR133" s="186"/>
      <c r="AS133" s="186"/>
      <c r="AT133" s="186"/>
      <c r="AU133" s="186"/>
      <c r="AV133" s="186"/>
      <c r="AW133" s="186"/>
      <c r="AX133" s="186"/>
      <c r="AY133" s="186"/>
      <c r="AZ133" s="185"/>
    </row>
    <row r="134" spans="1:52" s="274" customFormat="1">
      <c r="A134" s="167"/>
      <c r="AH134" s="186"/>
      <c r="AI134" s="186"/>
      <c r="AJ134" s="186"/>
      <c r="AK134" s="186"/>
      <c r="AL134" s="186"/>
      <c r="AM134" s="186"/>
      <c r="AN134" s="186"/>
      <c r="AO134" s="186"/>
      <c r="AP134" s="186"/>
      <c r="AQ134" s="186"/>
      <c r="AR134" s="186"/>
      <c r="AS134" s="186"/>
      <c r="AT134" s="186"/>
      <c r="AU134" s="186"/>
      <c r="AV134" s="186"/>
      <c r="AW134" s="186"/>
      <c r="AX134" s="186"/>
      <c r="AY134" s="186"/>
      <c r="AZ134" s="185"/>
    </row>
    <row r="135" spans="1:52" s="274" customFormat="1">
      <c r="A135" s="167"/>
      <c r="AH135" s="186"/>
      <c r="AI135" s="186"/>
      <c r="AJ135" s="186"/>
      <c r="AK135" s="186"/>
      <c r="AL135" s="186"/>
      <c r="AM135" s="186"/>
      <c r="AN135" s="186"/>
      <c r="AO135" s="186"/>
      <c r="AP135" s="186"/>
      <c r="AQ135" s="186"/>
      <c r="AR135" s="186"/>
      <c r="AS135" s="186"/>
      <c r="AT135" s="186"/>
      <c r="AU135" s="186"/>
      <c r="AV135" s="186"/>
      <c r="AW135" s="186"/>
      <c r="AX135" s="186"/>
      <c r="AY135" s="186"/>
      <c r="AZ135" s="185"/>
    </row>
    <row r="136" spans="1:52" s="274" customFormat="1">
      <c r="A136" s="167"/>
      <c r="AH136" s="186"/>
      <c r="AI136" s="186"/>
      <c r="AJ136" s="186"/>
      <c r="AK136" s="186"/>
      <c r="AL136" s="186"/>
      <c r="AM136" s="186"/>
      <c r="AN136" s="186"/>
      <c r="AO136" s="186"/>
      <c r="AP136" s="186"/>
      <c r="AQ136" s="186"/>
      <c r="AR136" s="186"/>
      <c r="AS136" s="186"/>
      <c r="AT136" s="186"/>
      <c r="AU136" s="186"/>
      <c r="AV136" s="186"/>
      <c r="AW136" s="186"/>
      <c r="AX136" s="186"/>
      <c r="AY136" s="186"/>
      <c r="AZ136" s="185"/>
    </row>
    <row r="137" spans="1:52" s="274" customFormat="1">
      <c r="A137" s="167"/>
      <c r="AH137" s="186"/>
      <c r="AI137" s="186"/>
      <c r="AJ137" s="186"/>
      <c r="AK137" s="186"/>
      <c r="AL137" s="186"/>
      <c r="AM137" s="186"/>
      <c r="AN137" s="186"/>
      <c r="AO137" s="186"/>
      <c r="AP137" s="186"/>
      <c r="AQ137" s="186"/>
      <c r="AR137" s="186"/>
      <c r="AS137" s="186"/>
      <c r="AT137" s="186"/>
      <c r="AU137" s="186"/>
      <c r="AV137" s="186"/>
      <c r="AW137" s="186"/>
      <c r="AX137" s="186"/>
      <c r="AY137" s="186"/>
      <c r="AZ137" s="185"/>
    </row>
    <row r="138" spans="1:52" s="274" customFormat="1">
      <c r="A138" s="167"/>
      <c r="AH138" s="186"/>
      <c r="AI138" s="186"/>
      <c r="AJ138" s="186"/>
      <c r="AK138" s="186"/>
      <c r="AL138" s="186"/>
      <c r="AM138" s="186"/>
      <c r="AN138" s="186"/>
      <c r="AO138" s="186"/>
      <c r="AP138" s="186"/>
      <c r="AQ138" s="186"/>
      <c r="AR138" s="186"/>
      <c r="AS138" s="186"/>
      <c r="AT138" s="186"/>
      <c r="AU138" s="186"/>
      <c r="AV138" s="186"/>
      <c r="AW138" s="186"/>
      <c r="AX138" s="186"/>
      <c r="AY138" s="186"/>
      <c r="AZ138" s="185"/>
    </row>
    <row r="139" spans="1:52" s="274" customFormat="1">
      <c r="A139" s="167"/>
      <c r="AH139" s="186"/>
      <c r="AI139" s="186"/>
      <c r="AJ139" s="186"/>
      <c r="AK139" s="186"/>
      <c r="AL139" s="186"/>
      <c r="AM139" s="186"/>
      <c r="AN139" s="186"/>
      <c r="AO139" s="186"/>
      <c r="AP139" s="186"/>
      <c r="AQ139" s="186"/>
      <c r="AR139" s="186"/>
      <c r="AS139" s="186"/>
      <c r="AT139" s="186"/>
      <c r="AU139" s="186"/>
      <c r="AV139" s="186"/>
      <c r="AW139" s="186"/>
      <c r="AX139" s="186"/>
      <c r="AY139" s="186"/>
      <c r="AZ139" s="185"/>
    </row>
    <row r="140" spans="1:52" s="274" customFormat="1">
      <c r="A140" s="167"/>
      <c r="AH140" s="186"/>
      <c r="AI140" s="186"/>
      <c r="AJ140" s="186"/>
      <c r="AK140" s="186"/>
      <c r="AL140" s="186"/>
      <c r="AM140" s="186"/>
      <c r="AN140" s="186"/>
      <c r="AO140" s="186"/>
      <c r="AP140" s="186"/>
      <c r="AQ140" s="186"/>
      <c r="AR140" s="186"/>
      <c r="AS140" s="186"/>
      <c r="AT140" s="186"/>
      <c r="AU140" s="186"/>
      <c r="AV140" s="186"/>
      <c r="AW140" s="186"/>
      <c r="AX140" s="186"/>
      <c r="AY140" s="186"/>
      <c r="AZ140" s="185"/>
    </row>
    <row r="141" spans="1:52" s="274" customFormat="1">
      <c r="A141" s="167"/>
      <c r="AH141" s="186"/>
      <c r="AI141" s="186"/>
      <c r="AJ141" s="186"/>
      <c r="AK141" s="186"/>
      <c r="AL141" s="186"/>
      <c r="AM141" s="186"/>
      <c r="AN141" s="186"/>
      <c r="AO141" s="186"/>
      <c r="AP141" s="186"/>
      <c r="AQ141" s="186"/>
      <c r="AR141" s="186"/>
      <c r="AS141" s="186"/>
      <c r="AT141" s="186"/>
      <c r="AU141" s="186"/>
      <c r="AV141" s="186"/>
      <c r="AW141" s="186"/>
      <c r="AX141" s="186"/>
      <c r="AY141" s="186"/>
      <c r="AZ141" s="185"/>
    </row>
    <row r="142" spans="1:52" s="274" customFormat="1">
      <c r="A142" s="167"/>
      <c r="AH142" s="186"/>
      <c r="AI142" s="186"/>
      <c r="AJ142" s="186"/>
      <c r="AK142" s="186"/>
      <c r="AL142" s="186"/>
      <c r="AM142" s="186"/>
      <c r="AN142" s="186"/>
      <c r="AO142" s="186"/>
      <c r="AP142" s="186"/>
      <c r="AQ142" s="186"/>
      <c r="AR142" s="186"/>
      <c r="AS142" s="186"/>
      <c r="AT142" s="186"/>
      <c r="AU142" s="186"/>
      <c r="AV142" s="186"/>
      <c r="AW142" s="186"/>
      <c r="AX142" s="186"/>
      <c r="AY142" s="186"/>
      <c r="AZ142" s="185"/>
    </row>
    <row r="143" spans="1:52" s="274" customFormat="1">
      <c r="A143" s="167"/>
      <c r="AH143" s="186"/>
      <c r="AI143" s="186"/>
      <c r="AJ143" s="186"/>
      <c r="AK143" s="186"/>
      <c r="AL143" s="186"/>
      <c r="AM143" s="186"/>
      <c r="AN143" s="186"/>
      <c r="AO143" s="186"/>
      <c r="AP143" s="186"/>
      <c r="AQ143" s="186"/>
      <c r="AR143" s="186"/>
      <c r="AS143" s="186"/>
      <c r="AT143" s="186"/>
      <c r="AU143" s="186"/>
      <c r="AV143" s="186"/>
      <c r="AW143" s="186"/>
      <c r="AX143" s="186"/>
      <c r="AY143" s="186"/>
      <c r="AZ143" s="185"/>
    </row>
    <row r="144" spans="1:52" s="274" customFormat="1">
      <c r="A144" s="167"/>
      <c r="AH144" s="186"/>
      <c r="AI144" s="186"/>
      <c r="AJ144" s="186"/>
      <c r="AK144" s="186"/>
      <c r="AL144" s="186"/>
      <c r="AM144" s="186"/>
      <c r="AN144" s="186"/>
      <c r="AO144" s="186"/>
      <c r="AP144" s="186"/>
      <c r="AQ144" s="186"/>
      <c r="AR144" s="186"/>
      <c r="AS144" s="186"/>
      <c r="AT144" s="186"/>
      <c r="AU144" s="186"/>
      <c r="AV144" s="186"/>
      <c r="AW144" s="186"/>
      <c r="AX144" s="186"/>
      <c r="AY144" s="186"/>
      <c r="AZ144" s="185"/>
    </row>
    <row r="145" spans="1:52" s="274" customFormat="1">
      <c r="A145" s="167"/>
      <c r="AH145" s="186"/>
      <c r="AI145" s="186"/>
      <c r="AJ145" s="186"/>
      <c r="AK145" s="186"/>
      <c r="AL145" s="186"/>
      <c r="AM145" s="186"/>
      <c r="AN145" s="186"/>
      <c r="AO145" s="186"/>
      <c r="AP145" s="186"/>
      <c r="AQ145" s="186"/>
      <c r="AR145" s="186"/>
      <c r="AS145" s="186"/>
      <c r="AT145" s="186"/>
      <c r="AU145" s="186"/>
      <c r="AV145" s="186"/>
      <c r="AW145" s="186"/>
      <c r="AX145" s="186"/>
      <c r="AY145" s="186"/>
      <c r="AZ145" s="185"/>
    </row>
    <row r="146" spans="1:52" s="274" customFormat="1">
      <c r="A146" s="167"/>
      <c r="AH146" s="186"/>
      <c r="AI146" s="186"/>
      <c r="AJ146" s="186"/>
      <c r="AK146" s="186"/>
      <c r="AL146" s="186"/>
      <c r="AM146" s="186"/>
      <c r="AN146" s="186"/>
      <c r="AO146" s="186"/>
      <c r="AP146" s="186"/>
      <c r="AQ146" s="186"/>
      <c r="AR146" s="186"/>
      <c r="AS146" s="186"/>
      <c r="AT146" s="186"/>
      <c r="AU146" s="186"/>
      <c r="AV146" s="186"/>
      <c r="AW146" s="186"/>
      <c r="AX146" s="186"/>
      <c r="AY146" s="186"/>
      <c r="AZ146" s="185"/>
    </row>
    <row r="147" spans="1:52" s="274" customFormat="1">
      <c r="A147" s="167"/>
      <c r="AH147" s="186"/>
      <c r="AI147" s="186"/>
      <c r="AJ147" s="186"/>
      <c r="AK147" s="186"/>
      <c r="AL147" s="186"/>
      <c r="AM147" s="186"/>
      <c r="AN147" s="186"/>
      <c r="AO147" s="186"/>
      <c r="AP147" s="186"/>
      <c r="AQ147" s="186"/>
      <c r="AR147" s="186"/>
      <c r="AS147" s="186"/>
      <c r="AT147" s="186"/>
      <c r="AU147" s="186"/>
      <c r="AV147" s="186"/>
      <c r="AW147" s="186"/>
      <c r="AX147" s="186"/>
      <c r="AY147" s="186"/>
      <c r="AZ147" s="185"/>
    </row>
    <row r="148" spans="1:52" s="274" customFormat="1">
      <c r="A148" s="167"/>
      <c r="AH148" s="186"/>
      <c r="AI148" s="186"/>
      <c r="AJ148" s="186"/>
      <c r="AK148" s="186"/>
      <c r="AL148" s="186"/>
      <c r="AM148" s="186"/>
      <c r="AN148" s="186"/>
      <c r="AO148" s="186"/>
      <c r="AP148" s="186"/>
      <c r="AQ148" s="186"/>
      <c r="AR148" s="186"/>
      <c r="AS148" s="186"/>
      <c r="AT148" s="186"/>
      <c r="AU148" s="186"/>
      <c r="AV148" s="186"/>
      <c r="AW148" s="186"/>
      <c r="AX148" s="186"/>
      <c r="AY148" s="186"/>
      <c r="AZ148" s="185"/>
    </row>
    <row r="149" spans="1:52" s="274" customFormat="1">
      <c r="A149" s="167"/>
      <c r="AH149" s="186"/>
      <c r="AI149" s="186"/>
      <c r="AJ149" s="186"/>
      <c r="AK149" s="186"/>
      <c r="AL149" s="186"/>
      <c r="AM149" s="186"/>
      <c r="AN149" s="186"/>
      <c r="AO149" s="186"/>
      <c r="AP149" s="186"/>
      <c r="AQ149" s="186"/>
      <c r="AR149" s="186"/>
      <c r="AS149" s="186"/>
      <c r="AT149" s="186"/>
      <c r="AU149" s="186"/>
      <c r="AV149" s="186"/>
      <c r="AW149" s="186"/>
      <c r="AX149" s="186"/>
      <c r="AY149" s="186"/>
      <c r="AZ149" s="185"/>
    </row>
    <row r="150" spans="1:52" s="274" customFormat="1">
      <c r="A150" s="167"/>
      <c r="AH150" s="186"/>
      <c r="AI150" s="186"/>
      <c r="AJ150" s="186"/>
      <c r="AK150" s="186"/>
      <c r="AL150" s="186"/>
      <c r="AM150" s="186"/>
      <c r="AN150" s="186"/>
      <c r="AO150" s="186"/>
      <c r="AP150" s="186"/>
      <c r="AQ150" s="186"/>
      <c r="AR150" s="186"/>
      <c r="AS150" s="186"/>
      <c r="AT150" s="186"/>
      <c r="AU150" s="186"/>
      <c r="AV150" s="186"/>
      <c r="AW150" s="186"/>
      <c r="AX150" s="186"/>
      <c r="AY150" s="186"/>
      <c r="AZ150" s="185"/>
    </row>
    <row r="151" spans="1:52" s="274" customFormat="1">
      <c r="A151" s="167"/>
      <c r="AH151" s="186"/>
      <c r="AI151" s="186"/>
      <c r="AJ151" s="186"/>
      <c r="AK151" s="186"/>
      <c r="AL151" s="186"/>
      <c r="AM151" s="186"/>
      <c r="AN151" s="186"/>
      <c r="AO151" s="186"/>
      <c r="AP151" s="186"/>
      <c r="AQ151" s="186"/>
      <c r="AR151" s="186"/>
      <c r="AS151" s="186"/>
      <c r="AT151" s="186"/>
      <c r="AU151" s="186"/>
      <c r="AV151" s="186"/>
      <c r="AW151" s="186"/>
      <c r="AX151" s="186"/>
      <c r="AY151" s="186"/>
      <c r="AZ151" s="185"/>
    </row>
    <row r="152" spans="1:52" s="274" customFormat="1">
      <c r="A152" s="167"/>
      <c r="AH152" s="186"/>
      <c r="AI152" s="186"/>
      <c r="AJ152" s="186"/>
      <c r="AK152" s="186"/>
      <c r="AL152" s="186"/>
      <c r="AM152" s="186"/>
      <c r="AN152" s="186"/>
      <c r="AO152" s="186"/>
      <c r="AP152" s="186"/>
      <c r="AQ152" s="186"/>
      <c r="AR152" s="186"/>
      <c r="AS152" s="186"/>
      <c r="AT152" s="186"/>
      <c r="AU152" s="186"/>
      <c r="AV152" s="186"/>
      <c r="AW152" s="186"/>
      <c r="AX152" s="186"/>
      <c r="AY152" s="186"/>
      <c r="AZ152" s="185"/>
    </row>
    <row r="153" spans="1:52" s="274" customFormat="1">
      <c r="A153" s="167"/>
      <c r="AH153" s="186"/>
      <c r="AI153" s="186"/>
      <c r="AJ153" s="186"/>
      <c r="AK153" s="186"/>
      <c r="AL153" s="186"/>
      <c r="AM153" s="186"/>
      <c r="AN153" s="186"/>
      <c r="AO153" s="186"/>
      <c r="AP153" s="186"/>
      <c r="AQ153" s="186"/>
      <c r="AR153" s="186"/>
      <c r="AS153" s="186"/>
      <c r="AT153" s="186"/>
      <c r="AU153" s="186"/>
      <c r="AV153" s="186"/>
      <c r="AW153" s="186"/>
      <c r="AX153" s="186"/>
      <c r="AY153" s="186"/>
      <c r="AZ153" s="185"/>
    </row>
    <row r="154" spans="1:52" s="274" customFormat="1">
      <c r="A154" s="167"/>
      <c r="AH154" s="186"/>
      <c r="AI154" s="186"/>
      <c r="AJ154" s="186"/>
      <c r="AK154" s="186"/>
      <c r="AL154" s="186"/>
      <c r="AM154" s="186"/>
      <c r="AN154" s="186"/>
      <c r="AO154" s="186"/>
      <c r="AP154" s="186"/>
      <c r="AQ154" s="186"/>
      <c r="AR154" s="186"/>
      <c r="AS154" s="186"/>
      <c r="AT154" s="186"/>
      <c r="AU154" s="186"/>
      <c r="AV154" s="186"/>
      <c r="AW154" s="186"/>
      <c r="AX154" s="186"/>
      <c r="AY154" s="186"/>
      <c r="AZ154" s="185"/>
    </row>
    <row r="155" spans="1:52" s="274" customFormat="1">
      <c r="A155" s="167"/>
      <c r="AH155" s="186"/>
      <c r="AI155" s="186"/>
      <c r="AJ155" s="186"/>
      <c r="AK155" s="186"/>
      <c r="AL155" s="186"/>
      <c r="AM155" s="186"/>
      <c r="AN155" s="186"/>
      <c r="AO155" s="186"/>
      <c r="AP155" s="186"/>
      <c r="AQ155" s="186"/>
      <c r="AR155" s="186"/>
      <c r="AS155" s="186"/>
      <c r="AT155" s="186"/>
      <c r="AU155" s="186"/>
      <c r="AV155" s="186"/>
      <c r="AW155" s="186"/>
      <c r="AX155" s="186"/>
      <c r="AY155" s="186"/>
      <c r="AZ155" s="185"/>
    </row>
    <row r="156" spans="1:52" s="274" customFormat="1">
      <c r="A156" s="167"/>
      <c r="AH156" s="186"/>
      <c r="AI156" s="186"/>
      <c r="AJ156" s="186"/>
      <c r="AK156" s="186"/>
      <c r="AL156" s="186"/>
      <c r="AM156" s="186"/>
      <c r="AN156" s="186"/>
      <c r="AO156" s="186"/>
      <c r="AP156" s="186"/>
      <c r="AQ156" s="186"/>
      <c r="AR156" s="186"/>
      <c r="AS156" s="186"/>
      <c r="AT156" s="186"/>
      <c r="AU156" s="186"/>
      <c r="AV156" s="186"/>
      <c r="AW156" s="186"/>
      <c r="AX156" s="186"/>
      <c r="AY156" s="186"/>
      <c r="AZ156" s="185"/>
    </row>
    <row r="157" spans="1:52" s="274" customFormat="1">
      <c r="A157" s="167"/>
      <c r="AH157" s="186"/>
      <c r="AI157" s="186"/>
      <c r="AJ157" s="186"/>
      <c r="AK157" s="186"/>
      <c r="AL157" s="186"/>
      <c r="AM157" s="186"/>
      <c r="AN157" s="186"/>
      <c r="AO157" s="186"/>
      <c r="AP157" s="186"/>
      <c r="AQ157" s="186"/>
      <c r="AR157" s="186"/>
      <c r="AS157" s="186"/>
      <c r="AT157" s="186"/>
      <c r="AU157" s="186"/>
      <c r="AV157" s="186"/>
      <c r="AW157" s="186"/>
      <c r="AX157" s="186"/>
      <c r="AY157" s="186"/>
      <c r="AZ157" s="185"/>
    </row>
    <row r="158" spans="1:52" s="274" customFormat="1">
      <c r="A158" s="167"/>
      <c r="AH158" s="186"/>
      <c r="AI158" s="186"/>
      <c r="AJ158" s="186"/>
      <c r="AK158" s="186"/>
      <c r="AL158" s="186"/>
      <c r="AM158" s="186"/>
      <c r="AN158" s="186"/>
      <c r="AO158" s="186"/>
      <c r="AP158" s="186"/>
      <c r="AQ158" s="186"/>
      <c r="AR158" s="186"/>
      <c r="AS158" s="186"/>
      <c r="AT158" s="186"/>
      <c r="AU158" s="186"/>
      <c r="AV158" s="186"/>
      <c r="AW158" s="186"/>
      <c r="AX158" s="186"/>
      <c r="AY158" s="186"/>
      <c r="AZ158" s="185"/>
    </row>
    <row r="159" spans="1:52" s="274" customFormat="1">
      <c r="A159" s="167"/>
      <c r="AH159" s="186"/>
      <c r="AI159" s="186"/>
      <c r="AJ159" s="186"/>
      <c r="AK159" s="186"/>
      <c r="AL159" s="186"/>
      <c r="AM159" s="186"/>
      <c r="AN159" s="186"/>
      <c r="AO159" s="186"/>
      <c r="AP159" s="186"/>
      <c r="AQ159" s="186"/>
      <c r="AR159" s="186"/>
      <c r="AS159" s="186"/>
      <c r="AT159" s="186"/>
      <c r="AU159" s="186"/>
      <c r="AV159" s="186"/>
      <c r="AW159" s="186"/>
      <c r="AX159" s="186"/>
      <c r="AY159" s="186"/>
      <c r="AZ159" s="185"/>
    </row>
    <row r="160" spans="1:52" s="274" customFormat="1">
      <c r="A160" s="167"/>
      <c r="AH160" s="186"/>
      <c r="AI160" s="186"/>
      <c r="AJ160" s="186"/>
      <c r="AK160" s="186"/>
      <c r="AL160" s="186"/>
      <c r="AM160" s="186"/>
      <c r="AN160" s="186"/>
      <c r="AO160" s="186"/>
      <c r="AP160" s="186"/>
      <c r="AQ160" s="186"/>
      <c r="AR160" s="186"/>
      <c r="AS160" s="186"/>
      <c r="AT160" s="186"/>
      <c r="AU160" s="186"/>
      <c r="AV160" s="186"/>
      <c r="AW160" s="186"/>
      <c r="AX160" s="186"/>
      <c r="AY160" s="186"/>
      <c r="AZ160" s="185"/>
    </row>
    <row r="161" spans="1:52" s="274" customFormat="1">
      <c r="A161" s="167"/>
      <c r="AH161" s="186"/>
      <c r="AI161" s="186"/>
      <c r="AJ161" s="186"/>
      <c r="AK161" s="186"/>
      <c r="AL161" s="186"/>
      <c r="AM161" s="186"/>
      <c r="AN161" s="186"/>
      <c r="AO161" s="186"/>
      <c r="AP161" s="186"/>
      <c r="AQ161" s="186"/>
      <c r="AR161" s="186"/>
      <c r="AS161" s="186"/>
      <c r="AT161" s="186"/>
      <c r="AU161" s="186"/>
      <c r="AV161" s="186"/>
      <c r="AW161" s="186"/>
      <c r="AX161" s="186"/>
      <c r="AY161" s="186"/>
      <c r="AZ161" s="185"/>
    </row>
    <row r="162" spans="1:52" s="274" customFormat="1">
      <c r="A162" s="167"/>
      <c r="AH162" s="186"/>
      <c r="AI162" s="186"/>
      <c r="AJ162" s="186"/>
      <c r="AK162" s="186"/>
      <c r="AL162" s="186"/>
      <c r="AM162" s="186"/>
      <c r="AN162" s="186"/>
      <c r="AO162" s="186"/>
      <c r="AP162" s="186"/>
      <c r="AQ162" s="186"/>
      <c r="AR162" s="186"/>
      <c r="AS162" s="186"/>
      <c r="AT162" s="186"/>
      <c r="AU162" s="186"/>
      <c r="AV162" s="186"/>
      <c r="AW162" s="186"/>
      <c r="AX162" s="186"/>
      <c r="AY162" s="186"/>
      <c r="AZ162" s="185"/>
    </row>
    <row r="163" spans="1:52" s="274" customFormat="1">
      <c r="A163" s="167"/>
      <c r="AH163" s="186"/>
      <c r="AI163" s="186"/>
      <c r="AJ163" s="186"/>
      <c r="AK163" s="186"/>
      <c r="AL163" s="186"/>
      <c r="AM163" s="186"/>
      <c r="AN163" s="186"/>
      <c r="AO163" s="186"/>
      <c r="AP163" s="186"/>
      <c r="AQ163" s="186"/>
      <c r="AR163" s="186"/>
      <c r="AS163" s="186"/>
      <c r="AT163" s="186"/>
      <c r="AU163" s="186"/>
      <c r="AV163" s="186"/>
      <c r="AW163" s="186"/>
      <c r="AX163" s="186"/>
      <c r="AY163" s="186"/>
      <c r="AZ163" s="185"/>
    </row>
    <row r="164" spans="1:52" s="274" customFormat="1">
      <c r="A164" s="167"/>
      <c r="AH164" s="186"/>
      <c r="AI164" s="186"/>
      <c r="AJ164" s="186"/>
      <c r="AK164" s="186"/>
      <c r="AL164" s="186"/>
      <c r="AM164" s="186"/>
      <c r="AN164" s="186"/>
      <c r="AO164" s="186"/>
      <c r="AP164" s="186"/>
      <c r="AQ164" s="186"/>
      <c r="AR164" s="186"/>
      <c r="AS164" s="186"/>
      <c r="AT164" s="186"/>
      <c r="AU164" s="186"/>
      <c r="AV164" s="186"/>
      <c r="AW164" s="186"/>
      <c r="AX164" s="186"/>
      <c r="AY164" s="186"/>
      <c r="AZ164" s="185"/>
    </row>
    <row r="165" spans="1:52" s="274" customFormat="1">
      <c r="A165" s="167"/>
      <c r="AH165" s="186"/>
      <c r="AI165" s="186"/>
      <c r="AJ165" s="186"/>
      <c r="AK165" s="186"/>
      <c r="AL165" s="186"/>
      <c r="AM165" s="186"/>
      <c r="AN165" s="186"/>
      <c r="AO165" s="186"/>
      <c r="AP165" s="186"/>
      <c r="AQ165" s="186"/>
      <c r="AR165" s="186"/>
      <c r="AS165" s="186"/>
      <c r="AT165" s="186"/>
      <c r="AU165" s="186"/>
      <c r="AV165" s="186"/>
      <c r="AW165" s="186"/>
      <c r="AX165" s="186"/>
      <c r="AY165" s="186"/>
      <c r="AZ165" s="185"/>
    </row>
    <row r="166" spans="1:52" s="274" customFormat="1">
      <c r="A166" s="167"/>
      <c r="AH166" s="186"/>
      <c r="AI166" s="186"/>
      <c r="AJ166" s="186"/>
      <c r="AK166" s="186"/>
      <c r="AL166" s="186"/>
      <c r="AM166" s="186"/>
      <c r="AN166" s="186"/>
      <c r="AO166" s="186"/>
      <c r="AP166" s="186"/>
      <c r="AQ166" s="186"/>
      <c r="AR166" s="186"/>
      <c r="AS166" s="186"/>
      <c r="AT166" s="186"/>
      <c r="AU166" s="186"/>
      <c r="AV166" s="186"/>
      <c r="AW166" s="186"/>
      <c r="AX166" s="186"/>
      <c r="AY166" s="186"/>
      <c r="AZ166" s="185"/>
    </row>
    <row r="167" spans="1:52" s="274" customFormat="1">
      <c r="A167" s="167"/>
      <c r="AH167" s="186"/>
      <c r="AI167" s="186"/>
      <c r="AJ167" s="186"/>
      <c r="AK167" s="186"/>
      <c r="AL167" s="186"/>
      <c r="AM167" s="186"/>
      <c r="AN167" s="186"/>
      <c r="AO167" s="186"/>
      <c r="AP167" s="186"/>
      <c r="AQ167" s="186"/>
      <c r="AR167" s="186"/>
      <c r="AS167" s="186"/>
      <c r="AT167" s="186"/>
      <c r="AU167" s="186"/>
      <c r="AV167" s="186"/>
      <c r="AW167" s="186"/>
      <c r="AX167" s="186"/>
      <c r="AY167" s="186"/>
      <c r="AZ167" s="185"/>
    </row>
    <row r="168" spans="1:52" s="274" customFormat="1">
      <c r="A168" s="167"/>
      <c r="AH168" s="186"/>
      <c r="AI168" s="186"/>
      <c r="AJ168" s="186"/>
      <c r="AK168" s="186"/>
      <c r="AL168" s="186"/>
      <c r="AM168" s="186"/>
      <c r="AN168" s="186"/>
      <c r="AO168" s="186"/>
      <c r="AP168" s="186"/>
      <c r="AQ168" s="186"/>
      <c r="AR168" s="186"/>
      <c r="AS168" s="186"/>
      <c r="AT168" s="186"/>
      <c r="AU168" s="186"/>
      <c r="AV168" s="186"/>
      <c r="AW168" s="186"/>
      <c r="AX168" s="186"/>
      <c r="AY168" s="186"/>
      <c r="AZ168" s="185"/>
    </row>
    <row r="169" spans="1:52" s="274" customFormat="1">
      <c r="A169" s="167"/>
      <c r="AH169" s="186"/>
      <c r="AI169" s="186"/>
      <c r="AJ169" s="186"/>
      <c r="AK169" s="186"/>
      <c r="AL169" s="186"/>
      <c r="AM169" s="186"/>
      <c r="AN169" s="186"/>
      <c r="AO169" s="186"/>
      <c r="AP169" s="186"/>
      <c r="AQ169" s="186"/>
      <c r="AR169" s="186"/>
      <c r="AS169" s="186"/>
      <c r="AT169" s="186"/>
      <c r="AU169" s="186"/>
      <c r="AV169" s="186"/>
      <c r="AW169" s="186"/>
      <c r="AX169" s="186"/>
      <c r="AY169" s="186"/>
      <c r="AZ169" s="185"/>
    </row>
    <row r="170" spans="1:52" s="274" customFormat="1">
      <c r="A170" s="167"/>
      <c r="AH170" s="186"/>
      <c r="AI170" s="186"/>
      <c r="AJ170" s="186"/>
      <c r="AK170" s="186"/>
      <c r="AL170" s="186"/>
      <c r="AM170" s="186"/>
      <c r="AN170" s="186"/>
      <c r="AO170" s="186"/>
      <c r="AP170" s="186"/>
      <c r="AQ170" s="186"/>
      <c r="AR170" s="186"/>
      <c r="AS170" s="186"/>
      <c r="AT170" s="186"/>
      <c r="AU170" s="186"/>
      <c r="AV170" s="186"/>
      <c r="AW170" s="186"/>
      <c r="AX170" s="186"/>
      <c r="AY170" s="186"/>
      <c r="AZ170" s="185"/>
    </row>
    <row r="171" spans="1:52" s="274" customFormat="1">
      <c r="A171" s="167"/>
      <c r="AH171" s="186"/>
      <c r="AI171" s="186"/>
      <c r="AJ171" s="186"/>
      <c r="AK171" s="186"/>
      <c r="AL171" s="186"/>
      <c r="AM171" s="186"/>
      <c r="AN171" s="186"/>
      <c r="AO171" s="186"/>
      <c r="AP171" s="186"/>
      <c r="AQ171" s="186"/>
      <c r="AR171" s="186"/>
      <c r="AS171" s="186"/>
      <c r="AT171" s="186"/>
      <c r="AU171" s="186"/>
      <c r="AV171" s="186"/>
      <c r="AW171" s="186"/>
      <c r="AX171" s="186"/>
      <c r="AY171" s="186"/>
      <c r="AZ171" s="185"/>
    </row>
    <row r="172" spans="1:52" s="274" customFormat="1">
      <c r="A172" s="167"/>
      <c r="AH172" s="186"/>
      <c r="AI172" s="186"/>
      <c r="AJ172" s="186"/>
      <c r="AK172" s="186"/>
      <c r="AL172" s="186"/>
      <c r="AM172" s="186"/>
      <c r="AN172" s="186"/>
      <c r="AO172" s="186"/>
      <c r="AP172" s="186"/>
      <c r="AQ172" s="186"/>
      <c r="AR172" s="186"/>
      <c r="AS172" s="186"/>
      <c r="AT172" s="186"/>
      <c r="AU172" s="186"/>
      <c r="AV172" s="186"/>
      <c r="AW172" s="186"/>
      <c r="AX172" s="186"/>
      <c r="AY172" s="186"/>
      <c r="AZ172" s="185"/>
    </row>
    <row r="173" spans="1:52" s="274" customFormat="1">
      <c r="A173" s="167"/>
      <c r="AH173" s="186"/>
      <c r="AI173" s="186"/>
      <c r="AJ173" s="186"/>
      <c r="AK173" s="186"/>
      <c r="AL173" s="186"/>
      <c r="AM173" s="186"/>
      <c r="AN173" s="186"/>
      <c r="AO173" s="186"/>
      <c r="AP173" s="186"/>
      <c r="AQ173" s="186"/>
      <c r="AR173" s="186"/>
      <c r="AS173" s="186"/>
      <c r="AT173" s="186"/>
      <c r="AU173" s="186"/>
      <c r="AV173" s="186"/>
      <c r="AW173" s="186"/>
      <c r="AX173" s="186"/>
      <c r="AY173" s="186"/>
      <c r="AZ173" s="185"/>
    </row>
    <row r="174" spans="1:52" s="274" customFormat="1">
      <c r="A174" s="167"/>
      <c r="AH174" s="186"/>
      <c r="AI174" s="186"/>
      <c r="AJ174" s="186"/>
      <c r="AK174" s="186"/>
      <c r="AL174" s="186"/>
      <c r="AM174" s="186"/>
      <c r="AN174" s="186"/>
      <c r="AO174" s="186"/>
      <c r="AP174" s="186"/>
      <c r="AQ174" s="186"/>
      <c r="AR174" s="186"/>
      <c r="AS174" s="186"/>
      <c r="AT174" s="186"/>
      <c r="AU174" s="186"/>
      <c r="AV174" s="186"/>
      <c r="AW174" s="186"/>
      <c r="AX174" s="186"/>
      <c r="AY174" s="186"/>
      <c r="AZ174" s="185"/>
    </row>
  </sheetData>
  <mergeCells count="39">
    <mergeCell ref="C50:E51"/>
    <mergeCell ref="F50:H50"/>
    <mergeCell ref="F51:H51"/>
    <mergeCell ref="M50:AE51"/>
    <mergeCell ref="C52:E57"/>
    <mergeCell ref="F52:AE57"/>
    <mergeCell ref="I34:N34"/>
    <mergeCell ref="I35:N35"/>
    <mergeCell ref="C28:E29"/>
    <mergeCell ref="F28:H28"/>
    <mergeCell ref="M28:AE29"/>
    <mergeCell ref="F29:H29"/>
    <mergeCell ref="F9:AE9"/>
    <mergeCell ref="C17:E18"/>
    <mergeCell ref="F17:H17"/>
    <mergeCell ref="M17:AE18"/>
    <mergeCell ref="F18:H18"/>
    <mergeCell ref="C19:E20"/>
    <mergeCell ref="F19:AE20"/>
    <mergeCell ref="C23:E24"/>
    <mergeCell ref="F23:H23"/>
    <mergeCell ref="M23:AE24"/>
    <mergeCell ref="F24:H24"/>
    <mergeCell ref="C25:E25"/>
    <mergeCell ref="C44:E47"/>
    <mergeCell ref="F44:AE47"/>
    <mergeCell ref="C30:E30"/>
    <mergeCell ref="C42:E43"/>
    <mergeCell ref="F42:H42"/>
    <mergeCell ref="M42:AE43"/>
    <mergeCell ref="F43:H43"/>
    <mergeCell ref="C33:E35"/>
    <mergeCell ref="F33:H33"/>
    <mergeCell ref="F35:H35"/>
    <mergeCell ref="C36:E39"/>
    <mergeCell ref="F36:AE39"/>
    <mergeCell ref="F34:H34"/>
    <mergeCell ref="I33:N33"/>
    <mergeCell ref="O33:AE35"/>
  </mergeCells>
  <phoneticPr fontId="1"/>
  <conditionalFormatting sqref="F19">
    <cfRule type="expression" dxfId="8" priority="15">
      <formula>$F$18="〇"</formula>
    </cfRule>
  </conditionalFormatting>
  <conditionalFormatting sqref="F36:F38">
    <cfRule type="expression" dxfId="7" priority="9">
      <formula>$F$35="〇"</formula>
    </cfRule>
  </conditionalFormatting>
  <conditionalFormatting sqref="F44">
    <cfRule type="expression" dxfId="6" priority="11">
      <formula>$F$43="〇"</formula>
    </cfRule>
  </conditionalFormatting>
  <conditionalFormatting sqref="F25:AE25">
    <cfRule type="expression" dxfId="5" priority="16">
      <formula>$F$24="〇"</formula>
    </cfRule>
  </conditionalFormatting>
  <conditionalFormatting sqref="F30:AE30">
    <cfRule type="expression" dxfId="4" priority="17">
      <formula>$F$29="〇"</formula>
    </cfRule>
  </conditionalFormatting>
  <conditionalFormatting sqref="F52:AE57">
    <cfRule type="expression" dxfId="3" priority="1">
      <formula>$F$51="〇"</formula>
    </cfRule>
  </conditionalFormatting>
  <dataValidations count="1">
    <dataValidation type="list" allowBlank="1" showInputMessage="1" showErrorMessage="1" sqref="F17:H18 F23:H24 F28:H29 F42:H43 F33:F35 G33:H33 G35:H35 F50:H51" xr:uid="{00000000-0002-0000-07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8" id="{BCDF7703-2B7C-4ABA-B2D9-FC90CB772139}">
            <xm:f>'（発注所属）'!$G$39=" "</xm:f>
            <x14:dxf>
              <fill>
                <patternFill>
                  <bgColor theme="0" tint="-0.499984740745262"/>
                </patternFill>
              </fill>
            </x14:dxf>
          </x14:cfRule>
          <xm:sqref>B33:I33 O33 AF33:AG35 B34:F34 I34 B35:I35 B36:AG39</xm:sqref>
        </x14:conditionalFormatting>
        <x14:conditionalFormatting xmlns:xm="http://schemas.microsoft.com/office/excel/2006/main">
          <x14:cfRule type="expression" priority="3" id="{E1E782D8-2F17-4EB9-9464-DEA1E70AACB7}">
            <xm:f>'（発注所属）'!$G$41=" "</xm:f>
            <x14:dxf>
              <fill>
                <patternFill>
                  <bgColor theme="0" tint="-0.499984740745262"/>
                </patternFill>
              </fill>
            </x14:dxf>
          </x14:cfRule>
          <xm:sqref>B50:AF57</xm:sqref>
        </x14:conditionalFormatting>
        <x14:conditionalFormatting xmlns:xm="http://schemas.microsoft.com/office/excel/2006/main">
          <x14:cfRule type="expression" priority="14" id="{893F5589-6483-475E-A7EC-EA5531BDAD58}">
            <xm:f>'（発注所属）'!$G$36=" "</xm:f>
            <x14:dxf>
              <fill>
                <patternFill>
                  <bgColor theme="0" tint="-0.499984740745262"/>
                </patternFill>
              </fill>
            </x14:dxf>
          </x14:cfRule>
          <xm:sqref>B17:AG20</xm:sqref>
        </x14:conditionalFormatting>
        <x14:conditionalFormatting xmlns:xm="http://schemas.microsoft.com/office/excel/2006/main">
          <x14:cfRule type="expression" priority="13" id="{B493BB86-F0B0-4FC0-8305-64B8FD8AA29D}">
            <xm:f>'（発注所属）'!$G$37=" "</xm:f>
            <x14:dxf>
              <fill>
                <patternFill>
                  <bgColor theme="0" tint="-0.499984740745262"/>
                </patternFill>
              </fill>
            </x14:dxf>
          </x14:cfRule>
          <xm:sqref>B23:AG25</xm:sqref>
        </x14:conditionalFormatting>
        <x14:conditionalFormatting xmlns:xm="http://schemas.microsoft.com/office/excel/2006/main">
          <x14:cfRule type="expression" priority="12" id="{C3445692-ACEC-4B09-B45C-D4F8CD13F5D8}">
            <xm:f>'（発注所属）'!$G$38=" "</xm:f>
            <x14:dxf>
              <fill>
                <patternFill>
                  <bgColor theme="0" tint="-0.499984740745262"/>
                </patternFill>
              </fill>
            </x14:dxf>
          </x14:cfRule>
          <xm:sqref>B28:AG30</xm:sqref>
        </x14:conditionalFormatting>
        <x14:conditionalFormatting xmlns:xm="http://schemas.microsoft.com/office/excel/2006/main">
          <x14:cfRule type="expression" priority="10" id="{931FF856-49A5-4E59-87E5-A6EE510C4F60}">
            <xm:f>'（発注所属）'!$G$40=" "</xm:f>
            <x14:dxf>
              <fill>
                <patternFill>
                  <bgColor theme="0" tint="-0.499984740745262"/>
                </patternFill>
              </fill>
            </x14:dxf>
          </x14:cfRule>
          <xm:sqref>B42:AG43 B44:C44 F44 AF44:AG46 B45:B47 AF47</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7:BI165"/>
  <sheetViews>
    <sheetView showGridLines="0" view="pageBreakPreview" zoomScale="85" zoomScaleNormal="115" zoomScaleSheetLayoutView="85" workbookViewId="0">
      <selection activeCell="X60" sqref="X60:Y60"/>
    </sheetView>
  </sheetViews>
  <sheetFormatPr defaultColWidth="9" defaultRowHeight="18"/>
  <cols>
    <col min="1" max="1" width="9" style="167"/>
    <col min="2" max="2" width="2.19921875" style="185" customWidth="1"/>
    <col min="3" max="5" width="5.59765625" style="185" customWidth="1"/>
    <col min="6" max="31" width="3.69921875" style="185" customWidth="1"/>
    <col min="32" max="32" width="2.59765625" style="185" customWidth="1"/>
    <col min="33" max="33" width="6.59765625" style="185" customWidth="1"/>
    <col min="34" max="51" width="9" style="186"/>
    <col min="52" max="16384" width="9" style="185"/>
  </cols>
  <sheetData>
    <row r="7" spans="1:51">
      <c r="AE7" s="267"/>
    </row>
    <row r="8" spans="1:51" ht="19.2">
      <c r="C8" s="200" t="s">
        <v>139</v>
      </c>
      <c r="D8" s="200"/>
      <c r="E8" s="200"/>
      <c r="F8" s="674" t="str">
        <f>+IF('技術資料表紙（入札参加者）'!E7=0,"商号又は名称：　　　　　　　　　　　　","商号又は名称："&amp;'技術資料表紙（入札参加者）'!E7)</f>
        <v>商号又は名称：　　　　　　　　　　　　</v>
      </c>
      <c r="G8" s="674"/>
      <c r="H8" s="674"/>
      <c r="I8" s="674"/>
      <c r="J8" s="674"/>
      <c r="K8" s="674"/>
      <c r="L8" s="674"/>
      <c r="M8" s="674"/>
      <c r="N8" s="674"/>
      <c r="O8" s="674"/>
      <c r="P8" s="674"/>
      <c r="Q8" s="674"/>
      <c r="R8" s="674"/>
      <c r="S8" s="674"/>
      <c r="T8" s="674"/>
      <c r="U8" s="674"/>
      <c r="V8" s="674"/>
      <c r="W8" s="674"/>
      <c r="X8" s="674"/>
      <c r="Y8" s="674"/>
      <c r="Z8" s="674"/>
      <c r="AA8" s="674"/>
      <c r="AB8" s="674"/>
      <c r="AC8" s="674"/>
      <c r="AD8" s="674"/>
      <c r="AE8" s="674"/>
      <c r="AF8" s="199"/>
    </row>
    <row r="9" spans="1:51">
      <c r="C9" s="199"/>
      <c r="D9" s="199"/>
      <c r="E9" s="199"/>
      <c r="F9" s="268"/>
      <c r="G9" s="268"/>
      <c r="H9" s="268"/>
      <c r="I9" s="268"/>
      <c r="J9" s="268"/>
      <c r="K9" s="268"/>
      <c r="L9" s="268"/>
      <c r="M9" s="268"/>
      <c r="N9" s="268"/>
      <c r="O9" s="268"/>
      <c r="P9" s="268"/>
      <c r="Q9" s="268"/>
      <c r="R9" s="268"/>
      <c r="S9" s="268"/>
      <c r="T9" s="268"/>
      <c r="U9" s="268"/>
      <c r="V9" s="268"/>
      <c r="W9" s="268"/>
      <c r="X9" s="268"/>
      <c r="Y9" s="268"/>
      <c r="Z9" s="268"/>
      <c r="AA9" s="268"/>
      <c r="AB9" s="268"/>
      <c r="AC9" s="268"/>
      <c r="AD9" s="268"/>
      <c r="AE9" s="268"/>
      <c r="AF9" s="199"/>
    </row>
    <row r="10" spans="1:51" ht="29.4">
      <c r="C10" s="269" t="s">
        <v>138</v>
      </c>
      <c r="D10" s="270"/>
      <c r="E10" s="270"/>
      <c r="F10" s="270"/>
      <c r="G10" s="270"/>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199"/>
    </row>
    <row r="11" spans="1:51" ht="25.2" customHeight="1">
      <c r="C11" s="270"/>
      <c r="D11" s="270"/>
      <c r="E11" s="270"/>
      <c r="F11" s="270"/>
      <c r="G11" s="270"/>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199"/>
    </row>
    <row r="12" spans="1:51" ht="25.2" customHeight="1">
      <c r="C12" s="270"/>
      <c r="D12" s="270"/>
      <c r="E12" s="270"/>
      <c r="F12" s="270"/>
      <c r="G12" s="270"/>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199"/>
    </row>
    <row r="13" spans="1:51" ht="25.2" customHeight="1">
      <c r="C13" s="272" t="s">
        <v>164</v>
      </c>
      <c r="D13" s="270"/>
      <c r="E13" s="270"/>
      <c r="F13" s="270"/>
      <c r="G13" s="270"/>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199"/>
    </row>
    <row r="14" spans="1:51" ht="25.2" customHeight="1">
      <c r="C14" s="273" t="s">
        <v>157</v>
      </c>
      <c r="D14" s="270"/>
      <c r="E14" s="270"/>
      <c r="F14" s="270"/>
      <c r="G14" s="270"/>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199"/>
    </row>
    <row r="15" spans="1:51" ht="25.2" customHeight="1">
      <c r="C15" s="270"/>
      <c r="D15" s="270"/>
      <c r="E15" s="270"/>
      <c r="F15" s="270"/>
      <c r="G15" s="270"/>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199"/>
    </row>
    <row r="16" spans="1:51" s="182" customFormat="1" ht="25.2" customHeight="1" thickBot="1">
      <c r="A16" s="167"/>
      <c r="C16" s="183" t="s">
        <v>265</v>
      </c>
      <c r="D16" s="207"/>
      <c r="E16" s="207"/>
      <c r="F16" s="207"/>
      <c r="G16" s="207"/>
      <c r="AH16" s="184"/>
      <c r="AI16" s="184"/>
      <c r="AJ16" s="184"/>
      <c r="AK16" s="184"/>
      <c r="AL16" s="184"/>
      <c r="AM16" s="184"/>
      <c r="AN16" s="184"/>
      <c r="AO16" s="184"/>
      <c r="AP16" s="184"/>
      <c r="AQ16" s="184"/>
      <c r="AR16" s="184"/>
      <c r="AS16" s="184"/>
      <c r="AT16" s="184"/>
      <c r="AU16" s="184"/>
      <c r="AV16" s="184"/>
      <c r="AW16" s="184"/>
      <c r="AX16" s="184"/>
      <c r="AY16" s="184"/>
    </row>
    <row r="17" spans="1:61" ht="25.2" customHeight="1">
      <c r="B17" s="275"/>
      <c r="C17" s="700" t="s">
        <v>140</v>
      </c>
      <c r="D17" s="701"/>
      <c r="E17" s="702"/>
      <c r="F17" s="706"/>
      <c r="G17" s="707"/>
      <c r="H17" s="707"/>
      <c r="I17" s="218" t="s">
        <v>18</v>
      </c>
      <c r="J17" s="219"/>
      <c r="K17" s="219"/>
      <c r="L17" s="220"/>
      <c r="M17" s="713" t="str">
        <f>IF(COUNTBLANK(F17:H18)=6,"　←　該当する方に○",IF(COUNTBLANK(F17:H18)=4,"　←　どちらか一方に○",""))</f>
        <v>　←　該当する方に○</v>
      </c>
      <c r="N17" s="714"/>
      <c r="O17" s="714"/>
      <c r="P17" s="714"/>
      <c r="Q17" s="714"/>
      <c r="R17" s="714"/>
      <c r="S17" s="714"/>
      <c r="T17" s="714"/>
      <c r="U17" s="714"/>
      <c r="V17" s="714"/>
      <c r="W17" s="714"/>
      <c r="X17" s="714"/>
      <c r="Y17" s="714"/>
      <c r="Z17" s="714"/>
      <c r="AA17" s="714"/>
      <c r="AB17" s="714"/>
      <c r="AC17" s="714"/>
      <c r="AD17" s="714"/>
      <c r="AE17" s="714"/>
      <c r="AI17" s="186" t="s">
        <v>16</v>
      </c>
    </row>
    <row r="18" spans="1:61" ht="25.2" customHeight="1" thickBot="1">
      <c r="B18" s="275"/>
      <c r="C18" s="703"/>
      <c r="D18" s="704"/>
      <c r="E18" s="705"/>
      <c r="F18" s="708"/>
      <c r="G18" s="709"/>
      <c r="H18" s="709"/>
      <c r="I18" s="221" t="s">
        <v>19</v>
      </c>
      <c r="J18" s="222"/>
      <c r="K18" s="222"/>
      <c r="L18" s="223"/>
      <c r="M18" s="715"/>
      <c r="N18" s="715"/>
      <c r="O18" s="715"/>
      <c r="P18" s="715"/>
      <c r="Q18" s="715"/>
      <c r="R18" s="715"/>
      <c r="S18" s="715"/>
      <c r="T18" s="715"/>
      <c r="U18" s="715"/>
      <c r="V18" s="715"/>
      <c r="W18" s="715"/>
      <c r="X18" s="715"/>
      <c r="Y18" s="715"/>
      <c r="Z18" s="715"/>
      <c r="AA18" s="715"/>
      <c r="AB18" s="715"/>
      <c r="AC18" s="715"/>
      <c r="AD18" s="715"/>
      <c r="AE18" s="715"/>
    </row>
    <row r="19" spans="1:61" ht="25.2" customHeight="1">
      <c r="B19" s="275"/>
      <c r="C19" s="710" t="s">
        <v>110</v>
      </c>
      <c r="D19" s="711"/>
      <c r="E19" s="711"/>
      <c r="F19" s="696" t="s">
        <v>246</v>
      </c>
      <c r="G19" s="696"/>
      <c r="H19" s="696"/>
      <c r="I19" s="696"/>
      <c r="J19" s="696"/>
      <c r="K19" s="696"/>
      <c r="L19" s="696"/>
      <c r="M19" s="696"/>
      <c r="N19" s="696"/>
      <c r="O19" s="696"/>
      <c r="P19" s="696"/>
      <c r="Q19" s="696"/>
      <c r="R19" s="696"/>
      <c r="S19" s="696"/>
      <c r="T19" s="696"/>
      <c r="U19" s="696"/>
      <c r="V19" s="696"/>
      <c r="W19" s="696"/>
      <c r="X19" s="696"/>
      <c r="Y19" s="696"/>
      <c r="Z19" s="696"/>
      <c r="AA19" s="696"/>
      <c r="AB19" s="696"/>
      <c r="AC19" s="696"/>
      <c r="AD19" s="696"/>
      <c r="AE19" s="696"/>
      <c r="AF19" s="316"/>
    </row>
    <row r="20" spans="1:61" ht="25.2" customHeight="1">
      <c r="B20" s="275"/>
      <c r="C20" s="712"/>
      <c r="D20" s="712"/>
      <c r="E20" s="712"/>
      <c r="F20" s="696"/>
      <c r="G20" s="696"/>
      <c r="H20" s="696"/>
      <c r="I20" s="696"/>
      <c r="J20" s="696"/>
      <c r="K20" s="696"/>
      <c r="L20" s="696"/>
      <c r="M20" s="696"/>
      <c r="N20" s="696"/>
      <c r="O20" s="696"/>
      <c r="P20" s="696"/>
      <c r="Q20" s="696"/>
      <c r="R20" s="696"/>
      <c r="S20" s="696"/>
      <c r="T20" s="696"/>
      <c r="U20" s="696"/>
      <c r="V20" s="696"/>
      <c r="W20" s="696"/>
      <c r="X20" s="696"/>
      <c r="Y20" s="696"/>
      <c r="Z20" s="696"/>
      <c r="AA20" s="696"/>
      <c r="AB20" s="696"/>
      <c r="AC20" s="696"/>
      <c r="AD20" s="696"/>
      <c r="AE20" s="696"/>
      <c r="AF20" s="316"/>
    </row>
    <row r="21" spans="1:61" ht="25.2" customHeight="1">
      <c r="C21" s="74"/>
      <c r="D21" s="75"/>
      <c r="E21" s="75"/>
      <c r="F21" s="59"/>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row>
    <row r="22" spans="1:61" s="184" customFormat="1" ht="25.2" customHeight="1" thickBot="1">
      <c r="A22" s="167"/>
      <c r="B22" s="182"/>
      <c r="C22" s="183" t="s">
        <v>266</v>
      </c>
      <c r="D22" s="182"/>
      <c r="E22" s="182"/>
      <c r="F22" s="136"/>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82"/>
      <c r="AG22" s="182"/>
      <c r="AZ22" s="182"/>
      <c r="BA22" s="182"/>
      <c r="BB22" s="182"/>
      <c r="BC22" s="182"/>
      <c r="BD22" s="182"/>
      <c r="BE22" s="182"/>
      <c r="BF22" s="182"/>
      <c r="BG22" s="182"/>
      <c r="BH22" s="182"/>
      <c r="BI22" s="182"/>
    </row>
    <row r="23" spans="1:61" s="186" customFormat="1" ht="25.2" customHeight="1">
      <c r="A23" s="167"/>
      <c r="B23" s="275"/>
      <c r="C23" s="700" t="s">
        <v>140</v>
      </c>
      <c r="D23" s="701"/>
      <c r="E23" s="702"/>
      <c r="F23" s="706"/>
      <c r="G23" s="707"/>
      <c r="H23" s="707"/>
      <c r="I23" s="218" t="s">
        <v>18</v>
      </c>
      <c r="J23" s="219"/>
      <c r="K23" s="219"/>
      <c r="L23" s="220"/>
      <c r="M23" s="713" t="str">
        <f>IF(COUNTBLANK(F23:H24)=6,"　←　該当する方に○",IF(COUNTBLANK(F23:H24)=4,"　←　どちらか一方に○",""))</f>
        <v>　←　該当する方に○</v>
      </c>
      <c r="N23" s="714"/>
      <c r="O23" s="714"/>
      <c r="P23" s="714"/>
      <c r="Q23" s="714"/>
      <c r="R23" s="714"/>
      <c r="S23" s="714"/>
      <c r="T23" s="714"/>
      <c r="U23" s="714"/>
      <c r="V23" s="714"/>
      <c r="W23" s="714"/>
      <c r="X23" s="714"/>
      <c r="Y23" s="714"/>
      <c r="Z23" s="714"/>
      <c r="AA23" s="714"/>
      <c r="AB23" s="714"/>
      <c r="AC23" s="714"/>
      <c r="AD23" s="714"/>
      <c r="AE23" s="714"/>
      <c r="AF23" s="185"/>
      <c r="AG23" s="185"/>
      <c r="AZ23" s="185"/>
      <c r="BA23" s="185"/>
      <c r="BB23" s="185"/>
      <c r="BC23" s="185"/>
      <c r="BD23" s="185"/>
      <c r="BE23" s="185"/>
      <c r="BF23" s="185"/>
      <c r="BG23" s="185"/>
      <c r="BH23" s="185"/>
      <c r="BI23" s="185"/>
    </row>
    <row r="24" spans="1:61" s="186" customFormat="1" ht="25.2" customHeight="1" thickBot="1">
      <c r="A24" s="167"/>
      <c r="B24" s="275"/>
      <c r="C24" s="703"/>
      <c r="D24" s="704"/>
      <c r="E24" s="705"/>
      <c r="F24" s="708"/>
      <c r="G24" s="709"/>
      <c r="H24" s="709"/>
      <c r="I24" s="221" t="s">
        <v>19</v>
      </c>
      <c r="J24" s="222"/>
      <c r="K24" s="222"/>
      <c r="L24" s="223"/>
      <c r="M24" s="715"/>
      <c r="N24" s="715"/>
      <c r="O24" s="715"/>
      <c r="P24" s="715"/>
      <c r="Q24" s="715"/>
      <c r="R24" s="715"/>
      <c r="S24" s="715"/>
      <c r="T24" s="715"/>
      <c r="U24" s="715"/>
      <c r="V24" s="715"/>
      <c r="W24" s="715"/>
      <c r="X24" s="715"/>
      <c r="Y24" s="715"/>
      <c r="Z24" s="715"/>
      <c r="AA24" s="715"/>
      <c r="AB24" s="715"/>
      <c r="AC24" s="715"/>
      <c r="AD24" s="715"/>
      <c r="AE24" s="715"/>
      <c r="AF24" s="185"/>
      <c r="AG24" s="185"/>
      <c r="AZ24" s="185"/>
      <c r="BA24" s="185"/>
      <c r="BB24" s="185"/>
      <c r="BC24" s="185"/>
      <c r="BD24" s="185"/>
      <c r="BE24" s="185"/>
      <c r="BF24" s="185"/>
      <c r="BG24" s="185"/>
      <c r="BH24" s="185"/>
      <c r="BI24" s="185"/>
    </row>
    <row r="25" spans="1:61" s="186" customFormat="1" ht="25.2" customHeight="1">
      <c r="A25" s="167"/>
      <c r="B25" s="275"/>
      <c r="C25" s="710" t="s">
        <v>110</v>
      </c>
      <c r="D25" s="711"/>
      <c r="E25" s="711"/>
      <c r="F25" s="696" t="s">
        <v>246</v>
      </c>
      <c r="G25" s="696"/>
      <c r="H25" s="696"/>
      <c r="I25" s="696"/>
      <c r="J25" s="696"/>
      <c r="K25" s="696"/>
      <c r="L25" s="696"/>
      <c r="M25" s="696"/>
      <c r="N25" s="696"/>
      <c r="O25" s="696"/>
      <c r="P25" s="696"/>
      <c r="Q25" s="696"/>
      <c r="R25" s="696"/>
      <c r="S25" s="696"/>
      <c r="T25" s="696"/>
      <c r="U25" s="696"/>
      <c r="V25" s="696"/>
      <c r="W25" s="696"/>
      <c r="X25" s="696"/>
      <c r="Y25" s="696"/>
      <c r="Z25" s="696"/>
      <c r="AA25" s="696"/>
      <c r="AB25" s="696"/>
      <c r="AC25" s="696"/>
      <c r="AD25" s="696"/>
      <c r="AE25" s="696"/>
      <c r="AF25" s="316"/>
      <c r="AG25" s="185"/>
      <c r="AZ25" s="185"/>
      <c r="BA25" s="185"/>
      <c r="BB25" s="185"/>
      <c r="BC25" s="185"/>
      <c r="BD25" s="185"/>
      <c r="BE25" s="185"/>
      <c r="BF25" s="185"/>
      <c r="BG25" s="185"/>
      <c r="BH25" s="185"/>
      <c r="BI25" s="185"/>
    </row>
    <row r="26" spans="1:61" s="186" customFormat="1" ht="25.2" customHeight="1">
      <c r="A26" s="167"/>
      <c r="B26" s="275"/>
      <c r="C26" s="712"/>
      <c r="D26" s="712"/>
      <c r="E26" s="712"/>
      <c r="F26" s="696"/>
      <c r="G26" s="696"/>
      <c r="H26" s="696"/>
      <c r="I26" s="696"/>
      <c r="J26" s="696"/>
      <c r="K26" s="696"/>
      <c r="L26" s="696"/>
      <c r="M26" s="696"/>
      <c r="N26" s="696"/>
      <c r="O26" s="696"/>
      <c r="P26" s="696"/>
      <c r="Q26" s="696"/>
      <c r="R26" s="696"/>
      <c r="S26" s="696"/>
      <c r="T26" s="696"/>
      <c r="U26" s="696"/>
      <c r="V26" s="696"/>
      <c r="W26" s="696"/>
      <c r="X26" s="696"/>
      <c r="Y26" s="696"/>
      <c r="Z26" s="696"/>
      <c r="AA26" s="696"/>
      <c r="AB26" s="696"/>
      <c r="AC26" s="696"/>
      <c r="AD26" s="696"/>
      <c r="AE26" s="696"/>
      <c r="AF26" s="316"/>
      <c r="AG26" s="185"/>
      <c r="AZ26" s="185"/>
      <c r="BA26" s="185"/>
      <c r="BB26" s="185"/>
      <c r="BC26" s="185"/>
      <c r="BD26" s="185"/>
      <c r="BE26" s="185"/>
      <c r="BF26" s="185"/>
      <c r="BG26" s="185"/>
      <c r="BH26" s="185"/>
      <c r="BI26" s="185"/>
    </row>
    <row r="27" spans="1:61" s="186" customFormat="1" ht="25.2" customHeight="1">
      <c r="A27" s="167"/>
      <c r="B27" s="185"/>
      <c r="C27" s="74"/>
      <c r="D27" s="75"/>
      <c r="E27" s="75"/>
      <c r="F27" s="59"/>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185"/>
      <c r="AG27" s="185"/>
      <c r="AZ27" s="185"/>
      <c r="BA27" s="185"/>
      <c r="BB27" s="185"/>
      <c r="BC27" s="185"/>
      <c r="BD27" s="185"/>
      <c r="BE27" s="185"/>
      <c r="BF27" s="185"/>
      <c r="BG27" s="185"/>
      <c r="BH27" s="185"/>
      <c r="BI27" s="185"/>
    </row>
    <row r="28" spans="1:61" s="184" customFormat="1" ht="25.2" customHeight="1" thickBot="1">
      <c r="A28" s="167"/>
      <c r="B28" s="182"/>
      <c r="C28" s="183" t="s">
        <v>267</v>
      </c>
      <c r="D28" s="182"/>
      <c r="E28" s="182"/>
      <c r="F28" s="136"/>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82"/>
      <c r="AG28" s="182"/>
      <c r="AZ28" s="182"/>
      <c r="BA28" s="182"/>
      <c r="BB28" s="182"/>
      <c r="BC28" s="182"/>
      <c r="BD28" s="182"/>
      <c r="BE28" s="182"/>
      <c r="BF28" s="182"/>
      <c r="BG28" s="182"/>
      <c r="BH28" s="182"/>
      <c r="BI28" s="182"/>
    </row>
    <row r="29" spans="1:61" s="186" customFormat="1" ht="25.2" customHeight="1">
      <c r="A29" s="167"/>
      <c r="B29" s="275"/>
      <c r="C29" s="700" t="s">
        <v>140</v>
      </c>
      <c r="D29" s="701"/>
      <c r="E29" s="702"/>
      <c r="F29" s="706"/>
      <c r="G29" s="707"/>
      <c r="H29" s="707"/>
      <c r="I29" s="218" t="s">
        <v>18</v>
      </c>
      <c r="J29" s="219"/>
      <c r="K29" s="219"/>
      <c r="L29" s="220"/>
      <c r="M29" s="697" t="str">
        <f>IF(COUNTBLANK(F29:H30)=6,"　←　該当する方に○",IF(COUNTBLANK(F29:H30)=4,"　←　どちらか一方に○",""))</f>
        <v>　←　該当する方に○</v>
      </c>
      <c r="N29" s="698"/>
      <c r="O29" s="698"/>
      <c r="P29" s="698"/>
      <c r="Q29" s="698"/>
      <c r="R29" s="698"/>
      <c r="S29" s="698"/>
      <c r="T29" s="698"/>
      <c r="U29" s="698"/>
      <c r="V29" s="698"/>
      <c r="W29" s="698"/>
      <c r="X29" s="698"/>
      <c r="Y29" s="698"/>
      <c r="Z29" s="698"/>
      <c r="AA29" s="698"/>
      <c r="AB29" s="698"/>
      <c r="AC29" s="698"/>
      <c r="AD29" s="698"/>
      <c r="AE29" s="698"/>
      <c r="AF29" s="317"/>
      <c r="AG29" s="185"/>
      <c r="AZ29" s="185"/>
      <c r="BA29" s="185"/>
      <c r="BB29" s="185"/>
      <c r="BC29" s="185"/>
      <c r="BD29" s="185"/>
      <c r="BE29" s="185"/>
      <c r="BF29" s="185"/>
      <c r="BG29" s="185"/>
      <c r="BH29" s="185"/>
      <c r="BI29" s="185"/>
    </row>
    <row r="30" spans="1:61" s="186" customFormat="1" ht="25.2" customHeight="1" thickBot="1">
      <c r="A30" s="167"/>
      <c r="B30" s="275"/>
      <c r="C30" s="703"/>
      <c r="D30" s="704"/>
      <c r="E30" s="705"/>
      <c r="F30" s="708"/>
      <c r="G30" s="709"/>
      <c r="H30" s="709"/>
      <c r="I30" s="221" t="s">
        <v>19</v>
      </c>
      <c r="J30" s="222"/>
      <c r="K30" s="222"/>
      <c r="L30" s="223"/>
      <c r="M30" s="697"/>
      <c r="N30" s="698"/>
      <c r="O30" s="698"/>
      <c r="P30" s="698"/>
      <c r="Q30" s="698"/>
      <c r="R30" s="698"/>
      <c r="S30" s="698"/>
      <c r="T30" s="698"/>
      <c r="U30" s="698"/>
      <c r="V30" s="698"/>
      <c r="W30" s="698"/>
      <c r="X30" s="698"/>
      <c r="Y30" s="698"/>
      <c r="Z30" s="698"/>
      <c r="AA30" s="698"/>
      <c r="AB30" s="698"/>
      <c r="AC30" s="698"/>
      <c r="AD30" s="698"/>
      <c r="AE30" s="698"/>
      <c r="AF30" s="317"/>
      <c r="AG30" s="185"/>
      <c r="AZ30" s="185"/>
      <c r="BA30" s="185"/>
      <c r="BB30" s="185"/>
      <c r="BC30" s="185"/>
      <c r="BD30" s="185"/>
      <c r="BE30" s="185"/>
      <c r="BF30" s="185"/>
      <c r="BG30" s="185"/>
      <c r="BH30" s="185"/>
      <c r="BI30" s="185"/>
    </row>
    <row r="31" spans="1:61" s="186" customFormat="1" ht="25.2" customHeight="1">
      <c r="A31" s="167"/>
      <c r="B31" s="275"/>
      <c r="C31" s="710" t="s">
        <v>110</v>
      </c>
      <c r="D31" s="711"/>
      <c r="E31" s="711"/>
      <c r="F31" s="696" t="s">
        <v>246</v>
      </c>
      <c r="G31" s="696"/>
      <c r="H31" s="696"/>
      <c r="I31" s="696"/>
      <c r="J31" s="696"/>
      <c r="K31" s="696"/>
      <c r="L31" s="696"/>
      <c r="M31" s="696"/>
      <c r="N31" s="696"/>
      <c r="O31" s="696"/>
      <c r="P31" s="696"/>
      <c r="Q31" s="696"/>
      <c r="R31" s="696"/>
      <c r="S31" s="696"/>
      <c r="T31" s="696"/>
      <c r="U31" s="696"/>
      <c r="V31" s="696"/>
      <c r="W31" s="696"/>
      <c r="X31" s="696"/>
      <c r="Y31" s="696"/>
      <c r="Z31" s="696"/>
      <c r="AA31" s="696"/>
      <c r="AB31" s="696"/>
      <c r="AC31" s="696"/>
      <c r="AD31" s="696"/>
      <c r="AE31" s="696"/>
      <c r="AF31" s="316"/>
      <c r="AG31" s="185"/>
      <c r="AZ31" s="185"/>
      <c r="BA31" s="185"/>
      <c r="BB31" s="185"/>
      <c r="BC31" s="185"/>
      <c r="BD31" s="185"/>
      <c r="BE31" s="185"/>
      <c r="BF31" s="185"/>
      <c r="BG31" s="185"/>
      <c r="BH31" s="185"/>
      <c r="BI31" s="185"/>
    </row>
    <row r="32" spans="1:61" s="186" customFormat="1" ht="25.2" customHeight="1">
      <c r="A32" s="167"/>
      <c r="B32" s="275"/>
      <c r="C32" s="712"/>
      <c r="D32" s="712"/>
      <c r="E32" s="712"/>
      <c r="F32" s="696"/>
      <c r="G32" s="696"/>
      <c r="H32" s="696"/>
      <c r="I32" s="696"/>
      <c r="J32" s="696"/>
      <c r="K32" s="696"/>
      <c r="L32" s="696"/>
      <c r="M32" s="696"/>
      <c r="N32" s="696"/>
      <c r="O32" s="696"/>
      <c r="P32" s="696"/>
      <c r="Q32" s="696"/>
      <c r="R32" s="696"/>
      <c r="S32" s="696"/>
      <c r="T32" s="696"/>
      <c r="U32" s="696"/>
      <c r="V32" s="696"/>
      <c r="W32" s="696"/>
      <c r="X32" s="696"/>
      <c r="Y32" s="696"/>
      <c r="Z32" s="696"/>
      <c r="AA32" s="696"/>
      <c r="AB32" s="696"/>
      <c r="AC32" s="696"/>
      <c r="AD32" s="696"/>
      <c r="AE32" s="696"/>
      <c r="AF32" s="316"/>
      <c r="AG32" s="185"/>
      <c r="AZ32" s="185"/>
      <c r="BA32" s="185"/>
      <c r="BB32" s="185"/>
      <c r="BC32" s="185"/>
      <c r="BD32" s="185"/>
      <c r="BE32" s="185"/>
      <c r="BF32" s="185"/>
      <c r="BG32" s="185"/>
      <c r="BH32" s="185"/>
      <c r="BI32" s="185"/>
    </row>
    <row r="33" spans="1:61" s="186" customFormat="1" ht="10.199999999999999" customHeight="1">
      <c r="A33" s="167"/>
      <c r="B33" s="185"/>
      <c r="C33" s="74"/>
      <c r="D33" s="75"/>
      <c r="E33" s="75"/>
      <c r="F33" s="59"/>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185"/>
      <c r="AG33" s="185"/>
      <c r="AZ33" s="185"/>
      <c r="BA33" s="185"/>
      <c r="BB33" s="185"/>
      <c r="BC33" s="185"/>
      <c r="BD33" s="185"/>
      <c r="BE33" s="185"/>
      <c r="BF33" s="185"/>
      <c r="BG33" s="185"/>
      <c r="BH33" s="185"/>
      <c r="BI33" s="185"/>
    </row>
    <row r="34" spans="1:61" ht="25.2" customHeight="1">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row>
    <row r="35" spans="1:61" s="274" customFormat="1">
      <c r="A35" s="167"/>
      <c r="AH35" s="186"/>
      <c r="AI35" s="186"/>
      <c r="AJ35" s="186"/>
      <c r="AK35" s="186"/>
      <c r="AL35" s="186"/>
      <c r="AM35" s="186"/>
      <c r="AN35" s="186"/>
      <c r="AO35" s="186"/>
      <c r="AP35" s="186"/>
      <c r="AQ35" s="186"/>
      <c r="AR35" s="186"/>
      <c r="AS35" s="186"/>
      <c r="AT35" s="186"/>
      <c r="AU35" s="186"/>
      <c r="AV35" s="186"/>
      <c r="AW35" s="186"/>
      <c r="AX35" s="186"/>
      <c r="AY35" s="186"/>
      <c r="AZ35" s="185"/>
      <c r="BA35" s="185"/>
      <c r="BB35" s="185"/>
      <c r="BC35" s="185"/>
      <c r="BD35" s="185"/>
      <c r="BE35" s="185"/>
      <c r="BF35" s="185"/>
      <c r="BG35" s="185"/>
      <c r="BH35" s="185"/>
      <c r="BI35" s="185"/>
    </row>
    <row r="36" spans="1:61" s="274" customFormat="1">
      <c r="A36" s="167"/>
      <c r="AH36" s="186"/>
      <c r="AI36" s="186"/>
      <c r="AJ36" s="186"/>
      <c r="AK36" s="186"/>
      <c r="AL36" s="186"/>
      <c r="AM36" s="186"/>
      <c r="AN36" s="186"/>
      <c r="AO36" s="186"/>
      <c r="AP36" s="186"/>
      <c r="AQ36" s="186"/>
      <c r="AR36" s="186"/>
      <c r="AS36" s="186"/>
      <c r="AT36" s="186"/>
      <c r="AU36" s="186"/>
      <c r="AV36" s="186"/>
      <c r="AW36" s="186"/>
      <c r="AX36" s="186"/>
      <c r="AY36" s="186"/>
      <c r="AZ36" s="185"/>
      <c r="BA36" s="185"/>
      <c r="BB36" s="185"/>
      <c r="BC36" s="185"/>
      <c r="BD36" s="185"/>
      <c r="BE36" s="185"/>
      <c r="BF36" s="185"/>
      <c r="BG36" s="185"/>
      <c r="BH36" s="185"/>
      <c r="BI36" s="185"/>
    </row>
    <row r="37" spans="1:61" s="274" customFormat="1">
      <c r="A37" s="167"/>
      <c r="AH37" s="186"/>
      <c r="AI37" s="186"/>
      <c r="AJ37" s="186"/>
      <c r="AK37" s="186"/>
      <c r="AL37" s="186"/>
      <c r="AM37" s="186"/>
      <c r="AN37" s="186"/>
      <c r="AO37" s="186"/>
      <c r="AP37" s="186"/>
      <c r="AQ37" s="186"/>
      <c r="AR37" s="186"/>
      <c r="AS37" s="186"/>
      <c r="AT37" s="186"/>
      <c r="AU37" s="186"/>
      <c r="AV37" s="186"/>
      <c r="AW37" s="186"/>
      <c r="AX37" s="186"/>
      <c r="AY37" s="186"/>
      <c r="AZ37" s="185"/>
      <c r="BA37" s="185"/>
      <c r="BB37" s="185"/>
      <c r="BC37" s="185"/>
      <c r="BD37" s="185"/>
      <c r="BE37" s="185"/>
      <c r="BF37" s="185"/>
      <c r="BG37" s="185"/>
      <c r="BH37" s="185"/>
      <c r="BI37" s="185"/>
    </row>
    <row r="38" spans="1:61" s="274" customFormat="1">
      <c r="A38" s="167"/>
      <c r="AH38" s="186"/>
      <c r="AI38" s="186"/>
      <c r="AJ38" s="186"/>
      <c r="AK38" s="186"/>
      <c r="AL38" s="186"/>
      <c r="AM38" s="186"/>
      <c r="AN38" s="186"/>
      <c r="AO38" s="186"/>
      <c r="AP38" s="186"/>
      <c r="AQ38" s="186"/>
      <c r="AR38" s="186"/>
      <c r="AS38" s="186"/>
      <c r="AT38" s="186"/>
      <c r="AU38" s="186"/>
      <c r="AV38" s="186"/>
      <c r="AW38" s="186"/>
      <c r="AX38" s="186"/>
      <c r="AY38" s="186"/>
      <c r="AZ38" s="185"/>
      <c r="BA38" s="185"/>
      <c r="BB38" s="185"/>
      <c r="BC38" s="185"/>
      <c r="BD38" s="185"/>
      <c r="BE38" s="185"/>
      <c r="BF38" s="185"/>
      <c r="BG38" s="185"/>
      <c r="BH38" s="185"/>
      <c r="BI38" s="185"/>
    </row>
    <row r="39" spans="1:61" s="274" customFormat="1">
      <c r="A39" s="167"/>
      <c r="AH39" s="186"/>
      <c r="AI39" s="186"/>
      <c r="AJ39" s="186"/>
      <c r="AK39" s="186"/>
      <c r="AL39" s="186"/>
      <c r="AM39" s="186"/>
      <c r="AN39" s="186"/>
      <c r="AO39" s="186"/>
      <c r="AP39" s="186"/>
      <c r="AQ39" s="186"/>
      <c r="AR39" s="186"/>
      <c r="AS39" s="186"/>
      <c r="AT39" s="186"/>
      <c r="AU39" s="186"/>
      <c r="AV39" s="186"/>
      <c r="AW39" s="186"/>
      <c r="AX39" s="186"/>
      <c r="AY39" s="186"/>
      <c r="AZ39" s="185"/>
      <c r="BA39" s="185"/>
      <c r="BB39" s="185"/>
      <c r="BC39" s="185"/>
      <c r="BD39" s="185"/>
      <c r="BE39" s="185"/>
      <c r="BF39" s="185"/>
      <c r="BG39" s="185"/>
      <c r="BH39" s="185"/>
      <c r="BI39" s="185"/>
    </row>
    <row r="40" spans="1:61" s="274" customFormat="1" ht="18.600000000000001">
      <c r="A40" s="167"/>
      <c r="C40" s="699"/>
      <c r="D40" s="699"/>
      <c r="E40" s="699"/>
      <c r="F40" s="699"/>
      <c r="G40" s="699"/>
      <c r="AH40" s="186"/>
      <c r="AI40" s="186"/>
      <c r="AJ40" s="186"/>
      <c r="AK40" s="186"/>
      <c r="AL40" s="186"/>
      <c r="AM40" s="186"/>
      <c r="AN40" s="186"/>
      <c r="AO40" s="186"/>
      <c r="AP40" s="186"/>
      <c r="AQ40" s="186"/>
      <c r="AR40" s="186"/>
      <c r="AS40" s="186"/>
      <c r="AT40" s="186"/>
      <c r="AU40" s="186"/>
      <c r="AV40" s="186"/>
      <c r="AW40" s="186"/>
      <c r="AX40" s="186"/>
      <c r="AY40" s="186"/>
      <c r="AZ40" s="185"/>
      <c r="BA40" s="185"/>
      <c r="BB40" s="185"/>
      <c r="BC40" s="185"/>
      <c r="BD40" s="185"/>
      <c r="BE40" s="185"/>
      <c r="BF40" s="185"/>
      <c r="BG40" s="185"/>
      <c r="BH40" s="185"/>
      <c r="BI40" s="185"/>
    </row>
    <row r="41" spans="1:61" s="274" customFormat="1">
      <c r="A41" s="167"/>
      <c r="AH41" s="186"/>
      <c r="AI41" s="186"/>
      <c r="AJ41" s="186"/>
      <c r="AK41" s="186"/>
      <c r="AL41" s="186"/>
      <c r="AM41" s="186"/>
      <c r="AN41" s="186"/>
      <c r="AO41" s="186"/>
      <c r="AP41" s="186"/>
      <c r="AQ41" s="186"/>
      <c r="AR41" s="186"/>
      <c r="AS41" s="186"/>
      <c r="AT41" s="186"/>
      <c r="AU41" s="186"/>
      <c r="AV41" s="186"/>
      <c r="AW41" s="186"/>
      <c r="AX41" s="186"/>
      <c r="AY41" s="186"/>
      <c r="AZ41" s="185"/>
      <c r="BA41" s="185"/>
      <c r="BB41" s="185"/>
      <c r="BC41" s="185"/>
      <c r="BD41" s="185"/>
      <c r="BE41" s="185"/>
      <c r="BF41" s="185"/>
      <c r="BG41" s="185"/>
      <c r="BH41" s="185"/>
      <c r="BI41" s="185"/>
    </row>
    <row r="42" spans="1:61" s="274" customFormat="1">
      <c r="A42" s="167"/>
      <c r="AH42" s="186"/>
      <c r="AI42" s="186"/>
      <c r="AJ42" s="186"/>
      <c r="AK42" s="186"/>
      <c r="AL42" s="186"/>
      <c r="AM42" s="186"/>
      <c r="AN42" s="186"/>
      <c r="AO42" s="186"/>
      <c r="AP42" s="186"/>
      <c r="AQ42" s="186"/>
      <c r="AR42" s="186"/>
      <c r="AS42" s="186"/>
      <c r="AT42" s="186"/>
      <c r="AU42" s="186"/>
      <c r="AV42" s="186"/>
      <c r="AW42" s="186"/>
      <c r="AX42" s="186"/>
      <c r="AY42" s="186"/>
      <c r="AZ42" s="185"/>
      <c r="BA42" s="185"/>
      <c r="BB42" s="185"/>
      <c r="BC42" s="185"/>
      <c r="BD42" s="185"/>
      <c r="BE42" s="185"/>
      <c r="BF42" s="185"/>
      <c r="BG42" s="185"/>
      <c r="BH42" s="185"/>
      <c r="BI42" s="185"/>
    </row>
    <row r="43" spans="1:61" s="274" customFormat="1">
      <c r="A43" s="167"/>
      <c r="AH43" s="186"/>
      <c r="AI43" s="186"/>
      <c r="AJ43" s="186"/>
      <c r="AK43" s="186"/>
      <c r="AL43" s="186"/>
      <c r="AM43" s="186"/>
      <c r="AN43" s="186"/>
      <c r="AO43" s="186"/>
      <c r="AP43" s="186"/>
      <c r="AQ43" s="186"/>
      <c r="AR43" s="186"/>
      <c r="AS43" s="186"/>
      <c r="AT43" s="186"/>
      <c r="AU43" s="186"/>
      <c r="AV43" s="186"/>
      <c r="AW43" s="186"/>
      <c r="AX43" s="186"/>
      <c r="AY43" s="186"/>
      <c r="AZ43" s="185"/>
      <c r="BA43" s="185"/>
      <c r="BB43" s="185"/>
      <c r="BC43" s="185"/>
      <c r="BD43" s="185"/>
      <c r="BE43" s="185"/>
      <c r="BF43" s="185"/>
      <c r="BG43" s="185"/>
      <c r="BH43" s="185"/>
      <c r="BI43" s="185"/>
    </row>
    <row r="44" spans="1:61" s="274" customFormat="1">
      <c r="A44" s="167"/>
      <c r="AH44" s="186"/>
      <c r="AI44" s="186"/>
      <c r="AJ44" s="186"/>
      <c r="AK44" s="186"/>
      <c r="AL44" s="186"/>
      <c r="AM44" s="186"/>
      <c r="AN44" s="186"/>
      <c r="AO44" s="186"/>
      <c r="AP44" s="186"/>
      <c r="AQ44" s="186"/>
      <c r="AR44" s="186"/>
      <c r="AS44" s="186"/>
      <c r="AT44" s="186"/>
      <c r="AU44" s="186"/>
      <c r="AV44" s="186"/>
      <c r="AW44" s="186"/>
      <c r="AX44" s="186"/>
      <c r="AY44" s="186"/>
      <c r="AZ44" s="185"/>
      <c r="BA44" s="185"/>
      <c r="BB44" s="185"/>
      <c r="BC44" s="185"/>
      <c r="BD44" s="185"/>
      <c r="BE44" s="185"/>
      <c r="BF44" s="185"/>
      <c r="BG44" s="185"/>
      <c r="BH44" s="185"/>
      <c r="BI44" s="185"/>
    </row>
    <row r="45" spans="1:61" s="274" customFormat="1">
      <c r="A45" s="167"/>
      <c r="AH45" s="186"/>
      <c r="AI45" s="186"/>
      <c r="AJ45" s="186"/>
      <c r="AK45" s="186"/>
      <c r="AL45" s="186"/>
      <c r="AM45" s="186"/>
      <c r="AN45" s="186"/>
      <c r="AO45" s="186"/>
      <c r="AP45" s="186"/>
      <c r="AQ45" s="186"/>
      <c r="AR45" s="186"/>
      <c r="AS45" s="186"/>
      <c r="AT45" s="186"/>
      <c r="AU45" s="186"/>
      <c r="AV45" s="186"/>
      <c r="AW45" s="186"/>
      <c r="AX45" s="186"/>
      <c r="AY45" s="186"/>
      <c r="AZ45" s="185"/>
      <c r="BA45" s="185"/>
      <c r="BB45" s="185"/>
      <c r="BC45" s="185"/>
      <c r="BD45" s="185"/>
      <c r="BE45" s="185"/>
      <c r="BF45" s="185"/>
      <c r="BG45" s="185"/>
      <c r="BH45" s="185"/>
      <c r="BI45" s="185"/>
    </row>
    <row r="46" spans="1:61" s="274" customFormat="1">
      <c r="A46" s="167"/>
      <c r="AH46" s="186"/>
      <c r="AI46" s="186"/>
      <c r="AJ46" s="186"/>
      <c r="AK46" s="186"/>
      <c r="AL46" s="186"/>
      <c r="AM46" s="186"/>
      <c r="AN46" s="186"/>
      <c r="AO46" s="186"/>
      <c r="AP46" s="186"/>
      <c r="AQ46" s="186"/>
      <c r="AR46" s="186"/>
      <c r="AS46" s="186"/>
      <c r="AT46" s="186"/>
      <c r="AU46" s="186"/>
      <c r="AV46" s="186"/>
      <c r="AW46" s="186"/>
      <c r="AX46" s="186"/>
      <c r="AY46" s="186"/>
      <c r="AZ46" s="185"/>
      <c r="BA46" s="185"/>
      <c r="BB46" s="185"/>
      <c r="BC46" s="185"/>
      <c r="BD46" s="185"/>
      <c r="BE46" s="185"/>
      <c r="BF46" s="185"/>
      <c r="BG46" s="185"/>
      <c r="BH46" s="185"/>
      <c r="BI46" s="185"/>
    </row>
    <row r="47" spans="1:61" s="274" customFormat="1">
      <c r="A47" s="167"/>
      <c r="AH47" s="186"/>
      <c r="AI47" s="186"/>
      <c r="AJ47" s="186"/>
      <c r="AK47" s="186"/>
      <c r="AL47" s="186"/>
      <c r="AM47" s="186"/>
      <c r="AN47" s="186"/>
      <c r="AO47" s="186"/>
      <c r="AP47" s="186"/>
      <c r="AQ47" s="186"/>
      <c r="AR47" s="186"/>
      <c r="AS47" s="186"/>
      <c r="AT47" s="186"/>
      <c r="AU47" s="186"/>
      <c r="AV47" s="186"/>
      <c r="AW47" s="186"/>
      <c r="AX47" s="186"/>
      <c r="AY47" s="186"/>
      <c r="AZ47" s="185"/>
      <c r="BA47" s="185"/>
      <c r="BB47" s="185"/>
      <c r="BC47" s="185"/>
      <c r="BD47" s="185"/>
      <c r="BE47" s="185"/>
      <c r="BF47" s="185"/>
      <c r="BG47" s="185"/>
      <c r="BH47" s="185"/>
      <c r="BI47" s="185"/>
    </row>
    <row r="48" spans="1:61" s="274" customFormat="1">
      <c r="A48" s="167"/>
      <c r="AH48" s="186"/>
      <c r="AI48" s="186"/>
      <c r="AJ48" s="186"/>
      <c r="AK48" s="186"/>
      <c r="AL48" s="186"/>
      <c r="AM48" s="186"/>
      <c r="AN48" s="186"/>
      <c r="AO48" s="186"/>
      <c r="AP48" s="186"/>
      <c r="AQ48" s="186"/>
      <c r="AR48" s="186"/>
      <c r="AS48" s="186"/>
      <c r="AT48" s="186"/>
      <c r="AU48" s="186"/>
      <c r="AV48" s="186"/>
      <c r="AW48" s="186"/>
      <c r="AX48" s="186"/>
      <c r="AY48" s="186"/>
      <c r="AZ48" s="185"/>
      <c r="BA48" s="185"/>
      <c r="BB48" s="185"/>
      <c r="BC48" s="185"/>
      <c r="BD48" s="185"/>
      <c r="BE48" s="185"/>
      <c r="BF48" s="185"/>
      <c r="BG48" s="185"/>
      <c r="BH48" s="185"/>
      <c r="BI48" s="185"/>
    </row>
    <row r="49" spans="1:61" s="274" customFormat="1">
      <c r="A49" s="167"/>
      <c r="AH49" s="186"/>
      <c r="AI49" s="186"/>
      <c r="AJ49" s="186"/>
      <c r="AK49" s="186"/>
      <c r="AL49" s="186"/>
      <c r="AM49" s="186"/>
      <c r="AN49" s="186"/>
      <c r="AO49" s="186"/>
      <c r="AP49" s="186"/>
      <c r="AQ49" s="186"/>
      <c r="AR49" s="186"/>
      <c r="AS49" s="186"/>
      <c r="AT49" s="186"/>
      <c r="AU49" s="186"/>
      <c r="AV49" s="186"/>
      <c r="AW49" s="186"/>
      <c r="AX49" s="186"/>
      <c r="AY49" s="186"/>
      <c r="AZ49" s="185"/>
      <c r="BA49" s="185"/>
      <c r="BB49" s="185"/>
      <c r="BC49" s="185"/>
      <c r="BD49" s="185"/>
      <c r="BE49" s="185"/>
      <c r="BF49" s="185"/>
      <c r="BG49" s="185"/>
      <c r="BH49" s="185"/>
      <c r="BI49" s="185"/>
    </row>
    <row r="50" spans="1:61" s="274" customFormat="1">
      <c r="A50" s="167"/>
      <c r="AH50" s="186"/>
      <c r="AI50" s="186"/>
      <c r="AJ50" s="186"/>
      <c r="AK50" s="186"/>
      <c r="AL50" s="186"/>
      <c r="AM50" s="186"/>
      <c r="AN50" s="186"/>
      <c r="AO50" s="186"/>
      <c r="AP50" s="186"/>
      <c r="AQ50" s="186"/>
      <c r="AR50" s="186"/>
      <c r="AS50" s="186"/>
      <c r="AT50" s="186"/>
      <c r="AU50" s="186"/>
      <c r="AV50" s="186"/>
      <c r="AW50" s="186"/>
      <c r="AX50" s="186"/>
      <c r="AY50" s="186"/>
      <c r="AZ50" s="185"/>
      <c r="BA50" s="185"/>
      <c r="BB50" s="185"/>
      <c r="BC50" s="185"/>
      <c r="BD50" s="185"/>
      <c r="BE50" s="185"/>
      <c r="BF50" s="185"/>
      <c r="BG50" s="185"/>
      <c r="BH50" s="185"/>
      <c r="BI50" s="185"/>
    </row>
    <row r="51" spans="1:61" s="274" customFormat="1">
      <c r="A51" s="167"/>
      <c r="AH51" s="186"/>
      <c r="AI51" s="186"/>
      <c r="AJ51" s="186"/>
      <c r="AK51" s="186"/>
      <c r="AL51" s="186"/>
      <c r="AM51" s="186"/>
      <c r="AN51" s="186"/>
      <c r="AO51" s="186"/>
      <c r="AP51" s="186"/>
      <c r="AQ51" s="186"/>
      <c r="AR51" s="186"/>
      <c r="AS51" s="186"/>
      <c r="AT51" s="186"/>
      <c r="AU51" s="186"/>
      <c r="AV51" s="186"/>
      <c r="AW51" s="186"/>
      <c r="AX51" s="186"/>
      <c r="AY51" s="186"/>
      <c r="AZ51" s="185"/>
      <c r="BA51" s="185"/>
      <c r="BB51" s="185"/>
      <c r="BC51" s="185"/>
      <c r="BD51" s="185"/>
      <c r="BE51" s="185"/>
      <c r="BF51" s="185"/>
      <c r="BG51" s="185"/>
      <c r="BH51" s="185"/>
      <c r="BI51" s="185"/>
    </row>
    <row r="52" spans="1:61" s="274" customFormat="1">
      <c r="A52" s="167"/>
      <c r="AH52" s="186"/>
      <c r="AI52" s="186"/>
      <c r="AJ52" s="186"/>
      <c r="AK52" s="186"/>
      <c r="AL52" s="186"/>
      <c r="AM52" s="186"/>
      <c r="AN52" s="186"/>
      <c r="AO52" s="186"/>
      <c r="AP52" s="186"/>
      <c r="AQ52" s="186"/>
      <c r="AR52" s="186"/>
      <c r="AS52" s="186"/>
      <c r="AT52" s="186"/>
      <c r="AU52" s="186"/>
      <c r="AV52" s="186"/>
      <c r="AW52" s="186"/>
      <c r="AX52" s="186"/>
      <c r="AY52" s="186"/>
      <c r="AZ52" s="185"/>
      <c r="BA52" s="185"/>
      <c r="BB52" s="185"/>
      <c r="BC52" s="185"/>
      <c r="BD52" s="185"/>
      <c r="BE52" s="185"/>
      <c r="BF52" s="185"/>
      <c r="BG52" s="185"/>
      <c r="BH52" s="185"/>
      <c r="BI52" s="185"/>
    </row>
    <row r="53" spans="1:61" s="274" customFormat="1">
      <c r="A53" s="167"/>
      <c r="AH53" s="186"/>
      <c r="AI53" s="186"/>
      <c r="AJ53" s="186"/>
      <c r="AK53" s="186"/>
      <c r="AL53" s="186"/>
      <c r="AM53" s="186"/>
      <c r="AN53" s="186"/>
      <c r="AO53" s="186"/>
      <c r="AP53" s="186"/>
      <c r="AQ53" s="186"/>
      <c r="AR53" s="186"/>
      <c r="AS53" s="186"/>
      <c r="AT53" s="186"/>
      <c r="AU53" s="186"/>
      <c r="AV53" s="186"/>
      <c r="AW53" s="186"/>
      <c r="AX53" s="186"/>
      <c r="AY53" s="186"/>
      <c r="AZ53" s="185"/>
      <c r="BA53" s="185"/>
      <c r="BB53" s="185"/>
      <c r="BC53" s="185"/>
      <c r="BD53" s="185"/>
      <c r="BE53" s="185"/>
      <c r="BF53" s="185"/>
      <c r="BG53" s="185"/>
      <c r="BH53" s="185"/>
      <c r="BI53" s="185"/>
    </row>
    <row r="54" spans="1:61" s="274" customFormat="1">
      <c r="A54" s="167"/>
      <c r="AH54" s="186"/>
      <c r="AI54" s="186"/>
      <c r="AJ54" s="186"/>
      <c r="AK54" s="186"/>
      <c r="AL54" s="186"/>
      <c r="AM54" s="186"/>
      <c r="AN54" s="186"/>
      <c r="AO54" s="186"/>
      <c r="AP54" s="186"/>
      <c r="AQ54" s="186"/>
      <c r="AR54" s="186"/>
      <c r="AS54" s="186"/>
      <c r="AT54" s="186"/>
      <c r="AU54" s="186"/>
      <c r="AV54" s="186"/>
      <c r="AW54" s="186"/>
      <c r="AX54" s="186"/>
      <c r="AY54" s="186"/>
      <c r="AZ54" s="185"/>
      <c r="BA54" s="185"/>
      <c r="BB54" s="185"/>
      <c r="BC54" s="185"/>
      <c r="BD54" s="185"/>
      <c r="BE54" s="185"/>
      <c r="BF54" s="185"/>
      <c r="BG54" s="185"/>
      <c r="BH54" s="185"/>
      <c r="BI54" s="185"/>
    </row>
    <row r="55" spans="1:61" s="274" customFormat="1">
      <c r="A55" s="167"/>
      <c r="AH55" s="186"/>
      <c r="AI55" s="186"/>
      <c r="AJ55" s="186"/>
      <c r="AK55" s="186"/>
      <c r="AL55" s="186"/>
      <c r="AM55" s="186"/>
      <c r="AN55" s="186"/>
      <c r="AO55" s="186"/>
      <c r="AP55" s="186"/>
      <c r="AQ55" s="186"/>
      <c r="AR55" s="186"/>
      <c r="AS55" s="186"/>
      <c r="AT55" s="186"/>
      <c r="AU55" s="186"/>
      <c r="AV55" s="186"/>
      <c r="AW55" s="186"/>
      <c r="AX55" s="186"/>
      <c r="AY55" s="186"/>
      <c r="AZ55" s="185"/>
      <c r="BA55" s="185"/>
      <c r="BB55" s="185"/>
      <c r="BC55" s="185"/>
      <c r="BD55" s="185"/>
      <c r="BE55" s="185"/>
      <c r="BF55" s="185"/>
      <c r="BG55" s="185"/>
      <c r="BH55" s="185"/>
      <c r="BI55" s="185"/>
    </row>
    <row r="56" spans="1:61" s="274" customFormat="1">
      <c r="A56" s="167"/>
      <c r="AH56" s="186"/>
      <c r="AI56" s="186"/>
      <c r="AJ56" s="186"/>
      <c r="AK56" s="186"/>
      <c r="AL56" s="186"/>
      <c r="AM56" s="186"/>
      <c r="AN56" s="186"/>
      <c r="AO56" s="186"/>
      <c r="AP56" s="186"/>
      <c r="AQ56" s="186"/>
      <c r="AR56" s="186"/>
      <c r="AS56" s="186"/>
      <c r="AT56" s="186"/>
      <c r="AU56" s="186"/>
      <c r="AV56" s="186"/>
      <c r="AW56" s="186"/>
      <c r="AX56" s="186"/>
      <c r="AY56" s="186"/>
      <c r="AZ56" s="185"/>
      <c r="BA56" s="185"/>
      <c r="BB56" s="185"/>
      <c r="BC56" s="185"/>
      <c r="BD56" s="185"/>
      <c r="BE56" s="185"/>
      <c r="BF56" s="185"/>
      <c r="BG56" s="185"/>
      <c r="BH56" s="185"/>
      <c r="BI56" s="185"/>
    </row>
    <row r="57" spans="1:61" s="274" customFormat="1">
      <c r="A57" s="167"/>
      <c r="AH57" s="186"/>
      <c r="AI57" s="186"/>
      <c r="AJ57" s="186"/>
      <c r="AK57" s="186"/>
      <c r="AL57" s="186"/>
      <c r="AM57" s="186"/>
      <c r="AN57" s="186"/>
      <c r="AO57" s="186"/>
      <c r="AP57" s="186"/>
      <c r="AQ57" s="186"/>
      <c r="AR57" s="186"/>
      <c r="AS57" s="186"/>
      <c r="AT57" s="186"/>
      <c r="AU57" s="186"/>
      <c r="AV57" s="186"/>
      <c r="AW57" s="186"/>
      <c r="AX57" s="186"/>
      <c r="AY57" s="186"/>
      <c r="AZ57" s="185"/>
      <c r="BA57" s="185"/>
      <c r="BB57" s="185"/>
      <c r="BC57" s="185"/>
      <c r="BD57" s="185"/>
      <c r="BE57" s="185"/>
      <c r="BF57" s="185"/>
      <c r="BG57" s="185"/>
      <c r="BH57" s="185"/>
      <c r="BI57" s="185"/>
    </row>
    <row r="58" spans="1:61" s="274" customFormat="1">
      <c r="A58" s="167"/>
      <c r="AH58" s="186"/>
      <c r="AI58" s="186"/>
      <c r="AJ58" s="186"/>
      <c r="AK58" s="186"/>
      <c r="AL58" s="186"/>
      <c r="AM58" s="186"/>
      <c r="AN58" s="186"/>
      <c r="AO58" s="186"/>
      <c r="AP58" s="186"/>
      <c r="AQ58" s="186"/>
      <c r="AR58" s="186"/>
      <c r="AS58" s="186"/>
      <c r="AT58" s="186"/>
      <c r="AU58" s="186"/>
      <c r="AV58" s="186"/>
      <c r="AW58" s="186"/>
      <c r="AX58" s="186"/>
      <c r="AY58" s="186"/>
      <c r="AZ58" s="185"/>
      <c r="BA58" s="185"/>
      <c r="BB58" s="185"/>
      <c r="BC58" s="185"/>
      <c r="BD58" s="185"/>
      <c r="BE58" s="185"/>
      <c r="BF58" s="185"/>
      <c r="BG58" s="185"/>
      <c r="BH58" s="185"/>
      <c r="BI58" s="185"/>
    </row>
    <row r="59" spans="1:61" s="274" customFormat="1">
      <c r="A59" s="167"/>
      <c r="AH59" s="186"/>
      <c r="AI59" s="186"/>
      <c r="AJ59" s="186"/>
      <c r="AK59" s="186"/>
      <c r="AL59" s="186"/>
      <c r="AM59" s="186"/>
      <c r="AN59" s="186"/>
      <c r="AO59" s="186"/>
      <c r="AP59" s="186"/>
      <c r="AQ59" s="186"/>
      <c r="AR59" s="186"/>
      <c r="AS59" s="186"/>
      <c r="AT59" s="186"/>
      <c r="AU59" s="186"/>
      <c r="AV59" s="186"/>
      <c r="AW59" s="186"/>
      <c r="AX59" s="186"/>
      <c r="AY59" s="186"/>
      <c r="AZ59" s="185"/>
      <c r="BA59" s="185"/>
      <c r="BB59" s="185"/>
      <c r="BC59" s="185"/>
      <c r="BD59" s="185"/>
      <c r="BE59" s="185"/>
      <c r="BF59" s="185"/>
      <c r="BG59" s="185"/>
      <c r="BH59" s="185"/>
      <c r="BI59" s="185"/>
    </row>
    <row r="60" spans="1:61" s="274" customFormat="1">
      <c r="A60" s="167"/>
      <c r="AH60" s="186"/>
      <c r="AI60" s="186"/>
      <c r="AJ60" s="186"/>
      <c r="AK60" s="186"/>
      <c r="AL60" s="186"/>
      <c r="AM60" s="186"/>
      <c r="AN60" s="186"/>
      <c r="AO60" s="186"/>
      <c r="AP60" s="186"/>
      <c r="AQ60" s="186"/>
      <c r="AR60" s="186"/>
      <c r="AS60" s="186"/>
      <c r="AT60" s="186"/>
      <c r="AU60" s="186"/>
      <c r="AV60" s="186"/>
      <c r="AW60" s="186"/>
      <c r="AX60" s="186"/>
      <c r="AY60" s="186"/>
      <c r="AZ60" s="185"/>
      <c r="BA60" s="185"/>
      <c r="BB60" s="185"/>
      <c r="BC60" s="185"/>
      <c r="BD60" s="185"/>
      <c r="BE60" s="185"/>
      <c r="BF60" s="185"/>
      <c r="BG60" s="185"/>
      <c r="BH60" s="185"/>
      <c r="BI60" s="185"/>
    </row>
    <row r="61" spans="1:61" s="274" customFormat="1">
      <c r="A61" s="167"/>
      <c r="AH61" s="186"/>
      <c r="AI61" s="186"/>
      <c r="AJ61" s="186"/>
      <c r="AK61" s="186"/>
      <c r="AL61" s="186"/>
      <c r="AM61" s="186"/>
      <c r="AN61" s="186"/>
      <c r="AO61" s="186"/>
      <c r="AP61" s="186"/>
      <c r="AQ61" s="186"/>
      <c r="AR61" s="186"/>
      <c r="AS61" s="186"/>
      <c r="AT61" s="186"/>
      <c r="AU61" s="186"/>
      <c r="AV61" s="186"/>
      <c r="AW61" s="186"/>
      <c r="AX61" s="186"/>
      <c r="AY61" s="186"/>
      <c r="AZ61" s="185"/>
      <c r="BA61" s="185"/>
      <c r="BB61" s="185"/>
      <c r="BC61" s="185"/>
      <c r="BD61" s="185"/>
      <c r="BE61" s="185"/>
      <c r="BF61" s="185"/>
      <c r="BG61" s="185"/>
      <c r="BH61" s="185"/>
      <c r="BI61" s="185"/>
    </row>
    <row r="62" spans="1:61" s="274" customFormat="1">
      <c r="A62" s="167"/>
      <c r="AH62" s="186"/>
      <c r="AI62" s="186"/>
      <c r="AJ62" s="186"/>
      <c r="AK62" s="186"/>
      <c r="AL62" s="186"/>
      <c r="AM62" s="186"/>
      <c r="AN62" s="186"/>
      <c r="AO62" s="186"/>
      <c r="AP62" s="186"/>
      <c r="AQ62" s="186"/>
      <c r="AR62" s="186"/>
      <c r="AS62" s="186"/>
      <c r="AT62" s="186"/>
      <c r="AU62" s="186"/>
      <c r="AV62" s="186"/>
      <c r="AW62" s="186"/>
      <c r="AX62" s="186"/>
      <c r="AY62" s="186"/>
      <c r="AZ62" s="185"/>
      <c r="BA62" s="185"/>
      <c r="BB62" s="185"/>
      <c r="BC62" s="185"/>
      <c r="BD62" s="185"/>
      <c r="BE62" s="185"/>
      <c r="BF62" s="185"/>
      <c r="BG62" s="185"/>
      <c r="BH62" s="185"/>
      <c r="BI62" s="185"/>
    </row>
    <row r="63" spans="1:61" s="274" customFormat="1">
      <c r="A63" s="167"/>
      <c r="AH63" s="186"/>
      <c r="AI63" s="186"/>
      <c r="AJ63" s="186"/>
      <c r="AK63" s="186"/>
      <c r="AL63" s="186"/>
      <c r="AM63" s="186"/>
      <c r="AN63" s="186"/>
      <c r="AO63" s="186"/>
      <c r="AP63" s="186"/>
      <c r="AQ63" s="186"/>
      <c r="AR63" s="186"/>
      <c r="AS63" s="186"/>
      <c r="AT63" s="186"/>
      <c r="AU63" s="186"/>
      <c r="AV63" s="186"/>
      <c r="AW63" s="186"/>
      <c r="AX63" s="186"/>
      <c r="AY63" s="186"/>
      <c r="AZ63" s="185"/>
      <c r="BA63" s="185"/>
      <c r="BB63" s="185"/>
      <c r="BC63" s="185"/>
      <c r="BD63" s="185"/>
      <c r="BE63" s="185"/>
      <c r="BF63" s="185"/>
      <c r="BG63" s="185"/>
      <c r="BH63" s="185"/>
      <c r="BI63" s="185"/>
    </row>
    <row r="64" spans="1:61" s="274" customFormat="1">
      <c r="A64" s="167"/>
      <c r="AH64" s="186"/>
      <c r="AI64" s="186"/>
      <c r="AJ64" s="186"/>
      <c r="AK64" s="186"/>
      <c r="AL64" s="186"/>
      <c r="AM64" s="186"/>
      <c r="AN64" s="186"/>
      <c r="AO64" s="186"/>
      <c r="AP64" s="186"/>
      <c r="AQ64" s="186"/>
      <c r="AR64" s="186"/>
      <c r="AS64" s="186"/>
      <c r="AT64" s="186"/>
      <c r="AU64" s="186"/>
      <c r="AV64" s="186"/>
      <c r="AW64" s="186"/>
      <c r="AX64" s="186"/>
      <c r="AY64" s="186"/>
      <c r="AZ64" s="185"/>
      <c r="BA64" s="185"/>
      <c r="BB64" s="185"/>
      <c r="BC64" s="185"/>
      <c r="BD64" s="185"/>
      <c r="BE64" s="185"/>
      <c r="BF64" s="185"/>
      <c r="BG64" s="185"/>
      <c r="BH64" s="185"/>
      <c r="BI64" s="185"/>
    </row>
    <row r="65" spans="1:61" s="274" customFormat="1">
      <c r="A65" s="167"/>
      <c r="AH65" s="186"/>
      <c r="AI65" s="186"/>
      <c r="AJ65" s="186"/>
      <c r="AK65" s="186"/>
      <c r="AL65" s="186"/>
      <c r="AM65" s="186"/>
      <c r="AN65" s="186"/>
      <c r="AO65" s="186"/>
      <c r="AP65" s="186"/>
      <c r="AQ65" s="186"/>
      <c r="AR65" s="186"/>
      <c r="AS65" s="186"/>
      <c r="AT65" s="186"/>
      <c r="AU65" s="186"/>
      <c r="AV65" s="186"/>
      <c r="AW65" s="186"/>
      <c r="AX65" s="186"/>
      <c r="AY65" s="186"/>
      <c r="AZ65" s="185"/>
      <c r="BA65" s="185"/>
      <c r="BB65" s="185"/>
      <c r="BC65" s="185"/>
      <c r="BD65" s="185"/>
      <c r="BE65" s="185"/>
      <c r="BF65" s="185"/>
      <c r="BG65" s="185"/>
      <c r="BH65" s="185"/>
      <c r="BI65" s="185"/>
    </row>
    <row r="66" spans="1:61" s="274" customFormat="1">
      <c r="A66" s="167"/>
      <c r="AH66" s="186"/>
      <c r="AI66" s="186"/>
      <c r="AJ66" s="186"/>
      <c r="AK66" s="186"/>
      <c r="AL66" s="186"/>
      <c r="AM66" s="186"/>
      <c r="AN66" s="186"/>
      <c r="AO66" s="186"/>
      <c r="AP66" s="186"/>
      <c r="AQ66" s="186"/>
      <c r="AR66" s="186"/>
      <c r="AS66" s="186"/>
      <c r="AT66" s="186"/>
      <c r="AU66" s="186"/>
      <c r="AV66" s="186"/>
      <c r="AW66" s="186"/>
      <c r="AX66" s="186"/>
      <c r="AY66" s="186"/>
      <c r="AZ66" s="185"/>
      <c r="BA66" s="185"/>
      <c r="BB66" s="185"/>
      <c r="BC66" s="185"/>
      <c r="BD66" s="185"/>
      <c r="BE66" s="185"/>
      <c r="BF66" s="185"/>
      <c r="BG66" s="185"/>
      <c r="BH66" s="185"/>
      <c r="BI66" s="185"/>
    </row>
    <row r="67" spans="1:61" s="274" customFormat="1">
      <c r="A67" s="167"/>
      <c r="AH67" s="186"/>
      <c r="AI67" s="186"/>
      <c r="AJ67" s="186"/>
      <c r="AK67" s="186"/>
      <c r="AL67" s="186"/>
      <c r="AM67" s="186"/>
      <c r="AN67" s="186"/>
      <c r="AO67" s="186"/>
      <c r="AP67" s="186"/>
      <c r="AQ67" s="186"/>
      <c r="AR67" s="186"/>
      <c r="AS67" s="186"/>
      <c r="AT67" s="186"/>
      <c r="AU67" s="186"/>
      <c r="AV67" s="186"/>
      <c r="AW67" s="186"/>
      <c r="AX67" s="186"/>
      <c r="AY67" s="186"/>
      <c r="AZ67" s="185"/>
      <c r="BA67" s="185"/>
      <c r="BB67" s="185"/>
      <c r="BC67" s="185"/>
      <c r="BD67" s="185"/>
      <c r="BE67" s="185"/>
      <c r="BF67" s="185"/>
      <c r="BG67" s="185"/>
      <c r="BH67" s="185"/>
      <c r="BI67" s="185"/>
    </row>
    <row r="68" spans="1:61" s="274" customFormat="1">
      <c r="A68" s="167"/>
      <c r="AH68" s="186"/>
      <c r="AI68" s="186"/>
      <c r="AJ68" s="186"/>
      <c r="AK68" s="186"/>
      <c r="AL68" s="186"/>
      <c r="AM68" s="186"/>
      <c r="AN68" s="186"/>
      <c r="AO68" s="186"/>
      <c r="AP68" s="186"/>
      <c r="AQ68" s="186"/>
      <c r="AR68" s="186"/>
      <c r="AS68" s="186"/>
      <c r="AT68" s="186"/>
      <c r="AU68" s="186"/>
      <c r="AV68" s="186"/>
      <c r="AW68" s="186"/>
      <c r="AX68" s="186"/>
      <c r="AY68" s="186"/>
      <c r="AZ68" s="185"/>
      <c r="BA68" s="185"/>
      <c r="BB68" s="185"/>
      <c r="BC68" s="185"/>
      <c r="BD68" s="185"/>
      <c r="BE68" s="185"/>
      <c r="BF68" s="185"/>
      <c r="BG68" s="185"/>
      <c r="BH68" s="185"/>
      <c r="BI68" s="185"/>
    </row>
    <row r="69" spans="1:61" s="274" customFormat="1">
      <c r="A69" s="167"/>
      <c r="AH69" s="186"/>
      <c r="AI69" s="186"/>
      <c r="AJ69" s="186"/>
      <c r="AK69" s="186"/>
      <c r="AL69" s="186"/>
      <c r="AM69" s="186"/>
      <c r="AN69" s="186"/>
      <c r="AO69" s="186"/>
      <c r="AP69" s="186"/>
      <c r="AQ69" s="186"/>
      <c r="AR69" s="186"/>
      <c r="AS69" s="186"/>
      <c r="AT69" s="186"/>
      <c r="AU69" s="186"/>
      <c r="AV69" s="186"/>
      <c r="AW69" s="186"/>
      <c r="AX69" s="186"/>
      <c r="AY69" s="186"/>
      <c r="AZ69" s="185"/>
      <c r="BA69" s="185"/>
      <c r="BB69" s="185"/>
      <c r="BC69" s="185"/>
      <c r="BD69" s="185"/>
      <c r="BE69" s="185"/>
      <c r="BF69" s="185"/>
      <c r="BG69" s="185"/>
      <c r="BH69" s="185"/>
      <c r="BI69" s="185"/>
    </row>
    <row r="70" spans="1:61" s="274" customFormat="1">
      <c r="A70" s="167"/>
      <c r="AH70" s="186"/>
      <c r="AI70" s="186"/>
      <c r="AJ70" s="186"/>
      <c r="AK70" s="186"/>
      <c r="AL70" s="186"/>
      <c r="AM70" s="186"/>
      <c r="AN70" s="186"/>
      <c r="AO70" s="186"/>
      <c r="AP70" s="186"/>
      <c r="AQ70" s="186"/>
      <c r="AR70" s="186"/>
      <c r="AS70" s="186"/>
      <c r="AT70" s="186"/>
      <c r="AU70" s="186"/>
      <c r="AV70" s="186"/>
      <c r="AW70" s="186"/>
      <c r="AX70" s="186"/>
      <c r="AY70" s="186"/>
      <c r="AZ70" s="185"/>
      <c r="BA70" s="185"/>
      <c r="BB70" s="185"/>
      <c r="BC70" s="185"/>
      <c r="BD70" s="185"/>
      <c r="BE70" s="185"/>
      <c r="BF70" s="185"/>
      <c r="BG70" s="185"/>
      <c r="BH70" s="185"/>
      <c r="BI70" s="185"/>
    </row>
    <row r="71" spans="1:61" s="274" customFormat="1">
      <c r="A71" s="167"/>
      <c r="AH71" s="186"/>
      <c r="AI71" s="186"/>
      <c r="AJ71" s="186"/>
      <c r="AK71" s="186"/>
      <c r="AL71" s="186"/>
      <c r="AM71" s="186"/>
      <c r="AN71" s="186"/>
      <c r="AO71" s="186"/>
      <c r="AP71" s="186"/>
      <c r="AQ71" s="186"/>
      <c r="AR71" s="186"/>
      <c r="AS71" s="186"/>
      <c r="AT71" s="186"/>
      <c r="AU71" s="186"/>
      <c r="AV71" s="186"/>
      <c r="AW71" s="186"/>
      <c r="AX71" s="186"/>
      <c r="AY71" s="186"/>
      <c r="AZ71" s="185"/>
      <c r="BA71" s="185"/>
      <c r="BB71" s="185"/>
      <c r="BC71" s="185"/>
      <c r="BD71" s="185"/>
      <c r="BE71" s="185"/>
      <c r="BF71" s="185"/>
      <c r="BG71" s="185"/>
      <c r="BH71" s="185"/>
      <c r="BI71" s="185"/>
    </row>
    <row r="72" spans="1:61" s="274" customFormat="1">
      <c r="A72" s="167"/>
      <c r="AH72" s="186"/>
      <c r="AI72" s="186"/>
      <c r="AJ72" s="186"/>
      <c r="AK72" s="186"/>
      <c r="AL72" s="186"/>
      <c r="AM72" s="186"/>
      <c r="AN72" s="186"/>
      <c r="AO72" s="186"/>
      <c r="AP72" s="186"/>
      <c r="AQ72" s="186"/>
      <c r="AR72" s="186"/>
      <c r="AS72" s="186"/>
      <c r="AT72" s="186"/>
      <c r="AU72" s="186"/>
      <c r="AV72" s="186"/>
      <c r="AW72" s="186"/>
      <c r="AX72" s="186"/>
      <c r="AY72" s="186"/>
      <c r="AZ72" s="185"/>
      <c r="BA72" s="185"/>
      <c r="BB72" s="185"/>
      <c r="BC72" s="185"/>
      <c r="BD72" s="185"/>
      <c r="BE72" s="185"/>
      <c r="BF72" s="185"/>
      <c r="BG72" s="185"/>
      <c r="BH72" s="185"/>
      <c r="BI72" s="185"/>
    </row>
    <row r="73" spans="1:61" s="274" customFormat="1">
      <c r="A73" s="167"/>
      <c r="AH73" s="186"/>
      <c r="AI73" s="186"/>
      <c r="AJ73" s="186"/>
      <c r="AK73" s="186"/>
      <c r="AL73" s="186"/>
      <c r="AM73" s="186"/>
      <c r="AN73" s="186"/>
      <c r="AO73" s="186"/>
      <c r="AP73" s="186"/>
      <c r="AQ73" s="186"/>
      <c r="AR73" s="186"/>
      <c r="AS73" s="186"/>
      <c r="AT73" s="186"/>
      <c r="AU73" s="186"/>
      <c r="AV73" s="186"/>
      <c r="AW73" s="186"/>
      <c r="AX73" s="186"/>
      <c r="AY73" s="186"/>
      <c r="AZ73" s="185"/>
      <c r="BA73" s="185"/>
      <c r="BB73" s="185"/>
      <c r="BC73" s="185"/>
      <c r="BD73" s="185"/>
      <c r="BE73" s="185"/>
      <c r="BF73" s="185"/>
      <c r="BG73" s="185"/>
      <c r="BH73" s="185"/>
      <c r="BI73" s="185"/>
    </row>
    <row r="74" spans="1:61" s="274" customFormat="1">
      <c r="A74" s="167"/>
      <c r="AH74" s="186"/>
      <c r="AI74" s="186"/>
      <c r="AJ74" s="186"/>
      <c r="AK74" s="186"/>
      <c r="AL74" s="186"/>
      <c r="AM74" s="186"/>
      <c r="AN74" s="186"/>
      <c r="AO74" s="186"/>
      <c r="AP74" s="186"/>
      <c r="AQ74" s="186"/>
      <c r="AR74" s="186"/>
      <c r="AS74" s="186"/>
      <c r="AT74" s="186"/>
      <c r="AU74" s="186"/>
      <c r="AV74" s="186"/>
      <c r="AW74" s="186"/>
      <c r="AX74" s="186"/>
      <c r="AY74" s="186"/>
      <c r="AZ74" s="185"/>
      <c r="BA74" s="185"/>
      <c r="BB74" s="185"/>
      <c r="BC74" s="185"/>
      <c r="BD74" s="185"/>
      <c r="BE74" s="185"/>
      <c r="BF74" s="185"/>
      <c r="BG74" s="185"/>
      <c r="BH74" s="185"/>
      <c r="BI74" s="185"/>
    </row>
    <row r="75" spans="1:61" s="274" customFormat="1">
      <c r="A75" s="167"/>
      <c r="AH75" s="186"/>
      <c r="AI75" s="186"/>
      <c r="AJ75" s="186"/>
      <c r="AK75" s="186"/>
      <c r="AL75" s="186"/>
      <c r="AM75" s="186"/>
      <c r="AN75" s="186"/>
      <c r="AO75" s="186"/>
      <c r="AP75" s="186"/>
      <c r="AQ75" s="186"/>
      <c r="AR75" s="186"/>
      <c r="AS75" s="186"/>
      <c r="AT75" s="186"/>
      <c r="AU75" s="186"/>
      <c r="AV75" s="186"/>
      <c r="AW75" s="186"/>
      <c r="AX75" s="186"/>
      <c r="AY75" s="186"/>
      <c r="AZ75" s="185"/>
      <c r="BA75" s="185"/>
      <c r="BB75" s="185"/>
      <c r="BC75" s="185"/>
      <c r="BD75" s="185"/>
      <c r="BE75" s="185"/>
      <c r="BF75" s="185"/>
      <c r="BG75" s="185"/>
      <c r="BH75" s="185"/>
      <c r="BI75" s="185"/>
    </row>
    <row r="76" spans="1:61" s="274" customFormat="1">
      <c r="A76" s="167"/>
      <c r="AH76" s="186"/>
      <c r="AI76" s="186"/>
      <c r="AJ76" s="186"/>
      <c r="AK76" s="186"/>
      <c r="AL76" s="186"/>
      <c r="AM76" s="186"/>
      <c r="AN76" s="186"/>
      <c r="AO76" s="186"/>
      <c r="AP76" s="186"/>
      <c r="AQ76" s="186"/>
      <c r="AR76" s="186"/>
      <c r="AS76" s="186"/>
      <c r="AT76" s="186"/>
      <c r="AU76" s="186"/>
      <c r="AV76" s="186"/>
      <c r="AW76" s="186"/>
      <c r="AX76" s="186"/>
      <c r="AY76" s="186"/>
      <c r="AZ76" s="185"/>
      <c r="BA76" s="185"/>
      <c r="BB76" s="185"/>
      <c r="BC76" s="185"/>
      <c r="BD76" s="185"/>
      <c r="BE76" s="185"/>
      <c r="BF76" s="185"/>
      <c r="BG76" s="185"/>
      <c r="BH76" s="185"/>
      <c r="BI76" s="185"/>
    </row>
    <row r="77" spans="1:61" s="274" customFormat="1">
      <c r="A77" s="167"/>
      <c r="AH77" s="186"/>
      <c r="AI77" s="186"/>
      <c r="AJ77" s="186"/>
      <c r="AK77" s="186"/>
      <c r="AL77" s="186"/>
      <c r="AM77" s="186"/>
      <c r="AN77" s="186"/>
      <c r="AO77" s="186"/>
      <c r="AP77" s="186"/>
      <c r="AQ77" s="186"/>
      <c r="AR77" s="186"/>
      <c r="AS77" s="186"/>
      <c r="AT77" s="186"/>
      <c r="AU77" s="186"/>
      <c r="AV77" s="186"/>
      <c r="AW77" s="186"/>
      <c r="AX77" s="186"/>
      <c r="AY77" s="186"/>
      <c r="AZ77" s="185"/>
      <c r="BA77" s="185"/>
      <c r="BB77" s="185"/>
      <c r="BC77" s="185"/>
      <c r="BD77" s="185"/>
      <c r="BE77" s="185"/>
      <c r="BF77" s="185"/>
      <c r="BG77" s="185"/>
      <c r="BH77" s="185"/>
      <c r="BI77" s="185"/>
    </row>
    <row r="78" spans="1:61" s="274" customFormat="1">
      <c r="A78" s="167"/>
      <c r="AH78" s="186"/>
      <c r="AI78" s="186"/>
      <c r="AJ78" s="186"/>
      <c r="AK78" s="186"/>
      <c r="AL78" s="186"/>
      <c r="AM78" s="186"/>
      <c r="AN78" s="186"/>
      <c r="AO78" s="186"/>
      <c r="AP78" s="186"/>
      <c r="AQ78" s="186"/>
      <c r="AR78" s="186"/>
      <c r="AS78" s="186"/>
      <c r="AT78" s="186"/>
      <c r="AU78" s="186"/>
      <c r="AV78" s="186"/>
      <c r="AW78" s="186"/>
      <c r="AX78" s="186"/>
      <c r="AY78" s="186"/>
      <c r="AZ78" s="185"/>
      <c r="BA78" s="185"/>
      <c r="BB78" s="185"/>
      <c r="BC78" s="185"/>
      <c r="BD78" s="185"/>
      <c r="BE78" s="185"/>
      <c r="BF78" s="185"/>
      <c r="BG78" s="185"/>
      <c r="BH78" s="185"/>
      <c r="BI78" s="185"/>
    </row>
    <row r="79" spans="1:61" s="274" customFormat="1">
      <c r="A79" s="167"/>
      <c r="AH79" s="186"/>
      <c r="AI79" s="186"/>
      <c r="AJ79" s="186"/>
      <c r="AK79" s="186"/>
      <c r="AL79" s="186"/>
      <c r="AM79" s="186"/>
      <c r="AN79" s="186"/>
      <c r="AO79" s="186"/>
      <c r="AP79" s="186"/>
      <c r="AQ79" s="186"/>
      <c r="AR79" s="186"/>
      <c r="AS79" s="186"/>
      <c r="AT79" s="186"/>
      <c r="AU79" s="186"/>
      <c r="AV79" s="186"/>
      <c r="AW79" s="186"/>
      <c r="AX79" s="186"/>
      <c r="AY79" s="186"/>
      <c r="AZ79" s="185"/>
      <c r="BA79" s="185"/>
      <c r="BB79" s="185"/>
      <c r="BC79" s="185"/>
      <c r="BD79" s="185"/>
      <c r="BE79" s="185"/>
      <c r="BF79" s="185"/>
      <c r="BG79" s="185"/>
      <c r="BH79" s="185"/>
      <c r="BI79" s="185"/>
    </row>
    <row r="80" spans="1:61" s="274" customFormat="1">
      <c r="A80" s="167"/>
      <c r="AH80" s="186"/>
      <c r="AI80" s="186"/>
      <c r="AJ80" s="186"/>
      <c r="AK80" s="186"/>
      <c r="AL80" s="186"/>
      <c r="AM80" s="186"/>
      <c r="AN80" s="186"/>
      <c r="AO80" s="186"/>
      <c r="AP80" s="186"/>
      <c r="AQ80" s="186"/>
      <c r="AR80" s="186"/>
      <c r="AS80" s="186"/>
      <c r="AT80" s="186"/>
      <c r="AU80" s="186"/>
      <c r="AV80" s="186"/>
      <c r="AW80" s="186"/>
      <c r="AX80" s="186"/>
      <c r="AY80" s="186"/>
      <c r="AZ80" s="185"/>
      <c r="BA80" s="185"/>
      <c r="BB80" s="185"/>
      <c r="BC80" s="185"/>
      <c r="BD80" s="185"/>
      <c r="BE80" s="185"/>
      <c r="BF80" s="185"/>
      <c r="BG80" s="185"/>
      <c r="BH80" s="185"/>
      <c r="BI80" s="185"/>
    </row>
    <row r="81" spans="1:61" s="274" customFormat="1">
      <c r="A81" s="167"/>
      <c r="AH81" s="186"/>
      <c r="AI81" s="186"/>
      <c r="AJ81" s="186"/>
      <c r="AK81" s="186"/>
      <c r="AL81" s="186"/>
      <c r="AM81" s="186"/>
      <c r="AN81" s="186"/>
      <c r="AO81" s="186"/>
      <c r="AP81" s="186"/>
      <c r="AQ81" s="186"/>
      <c r="AR81" s="186"/>
      <c r="AS81" s="186"/>
      <c r="AT81" s="186"/>
      <c r="AU81" s="186"/>
      <c r="AV81" s="186"/>
      <c r="AW81" s="186"/>
      <c r="AX81" s="186"/>
      <c r="AY81" s="186"/>
      <c r="AZ81" s="185"/>
      <c r="BA81" s="185"/>
      <c r="BB81" s="185"/>
      <c r="BC81" s="185"/>
      <c r="BD81" s="185"/>
      <c r="BE81" s="185"/>
      <c r="BF81" s="185"/>
      <c r="BG81" s="185"/>
      <c r="BH81" s="185"/>
      <c r="BI81" s="185"/>
    </row>
    <row r="82" spans="1:61" s="274" customFormat="1">
      <c r="A82" s="167"/>
      <c r="AH82" s="186"/>
      <c r="AI82" s="186"/>
      <c r="AJ82" s="186"/>
      <c r="AK82" s="186"/>
      <c r="AL82" s="186"/>
      <c r="AM82" s="186"/>
      <c r="AN82" s="186"/>
      <c r="AO82" s="186"/>
      <c r="AP82" s="186"/>
      <c r="AQ82" s="186"/>
      <c r="AR82" s="186"/>
      <c r="AS82" s="186"/>
      <c r="AT82" s="186"/>
      <c r="AU82" s="186"/>
      <c r="AV82" s="186"/>
      <c r="AW82" s="186"/>
      <c r="AX82" s="186"/>
      <c r="AY82" s="186"/>
      <c r="AZ82" s="185"/>
      <c r="BA82" s="185"/>
      <c r="BB82" s="185"/>
      <c r="BC82" s="185"/>
      <c r="BD82" s="185"/>
      <c r="BE82" s="185"/>
      <c r="BF82" s="185"/>
      <c r="BG82" s="185"/>
      <c r="BH82" s="185"/>
      <c r="BI82" s="185"/>
    </row>
    <row r="83" spans="1:61" s="274" customFormat="1">
      <c r="A83" s="167"/>
      <c r="AH83" s="186"/>
      <c r="AI83" s="186"/>
      <c r="AJ83" s="186"/>
      <c r="AK83" s="186"/>
      <c r="AL83" s="186"/>
      <c r="AM83" s="186"/>
      <c r="AN83" s="186"/>
      <c r="AO83" s="186"/>
      <c r="AP83" s="186"/>
      <c r="AQ83" s="186"/>
      <c r="AR83" s="186"/>
      <c r="AS83" s="186"/>
      <c r="AT83" s="186"/>
      <c r="AU83" s="186"/>
      <c r="AV83" s="186"/>
      <c r="AW83" s="186"/>
      <c r="AX83" s="186"/>
      <c r="AY83" s="186"/>
      <c r="AZ83" s="185"/>
      <c r="BA83" s="185"/>
      <c r="BB83" s="185"/>
      <c r="BC83" s="185"/>
      <c r="BD83" s="185"/>
      <c r="BE83" s="185"/>
      <c r="BF83" s="185"/>
      <c r="BG83" s="185"/>
      <c r="BH83" s="185"/>
      <c r="BI83" s="185"/>
    </row>
    <row r="84" spans="1:61" s="274" customFormat="1">
      <c r="A84" s="167"/>
      <c r="AH84" s="186"/>
      <c r="AI84" s="186"/>
      <c r="AJ84" s="186"/>
      <c r="AK84" s="186"/>
      <c r="AL84" s="186"/>
      <c r="AM84" s="186"/>
      <c r="AN84" s="186"/>
      <c r="AO84" s="186"/>
      <c r="AP84" s="186"/>
      <c r="AQ84" s="186"/>
      <c r="AR84" s="186"/>
      <c r="AS84" s="186"/>
      <c r="AT84" s="186"/>
      <c r="AU84" s="186"/>
      <c r="AV84" s="186"/>
      <c r="AW84" s="186"/>
      <c r="AX84" s="186"/>
      <c r="AY84" s="186"/>
      <c r="AZ84" s="185"/>
      <c r="BA84" s="185"/>
      <c r="BB84" s="185"/>
      <c r="BC84" s="185"/>
      <c r="BD84" s="185"/>
      <c r="BE84" s="185"/>
      <c r="BF84" s="185"/>
      <c r="BG84" s="185"/>
      <c r="BH84" s="185"/>
      <c r="BI84" s="185"/>
    </row>
    <row r="85" spans="1:61" s="274" customFormat="1">
      <c r="A85" s="167"/>
      <c r="AH85" s="186"/>
      <c r="AI85" s="186"/>
      <c r="AJ85" s="186"/>
      <c r="AK85" s="186"/>
      <c r="AL85" s="186"/>
      <c r="AM85" s="186"/>
      <c r="AN85" s="186"/>
      <c r="AO85" s="186"/>
      <c r="AP85" s="186"/>
      <c r="AQ85" s="186"/>
      <c r="AR85" s="186"/>
      <c r="AS85" s="186"/>
      <c r="AT85" s="186"/>
      <c r="AU85" s="186"/>
      <c r="AV85" s="186"/>
      <c r="AW85" s="186"/>
      <c r="AX85" s="186"/>
      <c r="AY85" s="186"/>
      <c r="AZ85" s="185"/>
      <c r="BA85" s="185"/>
      <c r="BB85" s="185"/>
      <c r="BC85" s="185"/>
      <c r="BD85" s="185"/>
      <c r="BE85" s="185"/>
      <c r="BF85" s="185"/>
      <c r="BG85" s="185"/>
      <c r="BH85" s="185"/>
      <c r="BI85" s="185"/>
    </row>
    <row r="86" spans="1:61" s="274" customFormat="1">
      <c r="A86" s="167"/>
      <c r="AH86" s="186"/>
      <c r="AI86" s="186"/>
      <c r="AJ86" s="186"/>
      <c r="AK86" s="186"/>
      <c r="AL86" s="186"/>
      <c r="AM86" s="186"/>
      <c r="AN86" s="186"/>
      <c r="AO86" s="186"/>
      <c r="AP86" s="186"/>
      <c r="AQ86" s="186"/>
      <c r="AR86" s="186"/>
      <c r="AS86" s="186"/>
      <c r="AT86" s="186"/>
      <c r="AU86" s="186"/>
      <c r="AV86" s="186"/>
      <c r="AW86" s="186"/>
      <c r="AX86" s="186"/>
      <c r="AY86" s="186"/>
      <c r="AZ86" s="185"/>
      <c r="BA86" s="185"/>
      <c r="BB86" s="185"/>
      <c r="BC86" s="185"/>
      <c r="BD86" s="185"/>
      <c r="BE86" s="185"/>
      <c r="BF86" s="185"/>
      <c r="BG86" s="185"/>
      <c r="BH86" s="185"/>
      <c r="BI86" s="185"/>
    </row>
    <row r="87" spans="1:61" s="274" customFormat="1">
      <c r="A87" s="167"/>
      <c r="AH87" s="186"/>
      <c r="AI87" s="186"/>
      <c r="AJ87" s="186"/>
      <c r="AK87" s="186"/>
      <c r="AL87" s="186"/>
      <c r="AM87" s="186"/>
      <c r="AN87" s="186"/>
      <c r="AO87" s="186"/>
      <c r="AP87" s="186"/>
      <c r="AQ87" s="186"/>
      <c r="AR87" s="186"/>
      <c r="AS87" s="186"/>
      <c r="AT87" s="186"/>
      <c r="AU87" s="186"/>
      <c r="AV87" s="186"/>
      <c r="AW87" s="186"/>
      <c r="AX87" s="186"/>
      <c r="AY87" s="186"/>
      <c r="AZ87" s="185"/>
      <c r="BA87" s="185"/>
      <c r="BB87" s="185"/>
      <c r="BC87" s="185"/>
      <c r="BD87" s="185"/>
      <c r="BE87" s="185"/>
      <c r="BF87" s="185"/>
      <c r="BG87" s="185"/>
      <c r="BH87" s="185"/>
      <c r="BI87" s="185"/>
    </row>
    <row r="88" spans="1:61" s="274" customFormat="1">
      <c r="A88" s="167"/>
      <c r="AH88" s="186"/>
      <c r="AI88" s="186"/>
      <c r="AJ88" s="186"/>
      <c r="AK88" s="186"/>
      <c r="AL88" s="186"/>
      <c r="AM88" s="186"/>
      <c r="AN88" s="186"/>
      <c r="AO88" s="186"/>
      <c r="AP88" s="186"/>
      <c r="AQ88" s="186"/>
      <c r="AR88" s="186"/>
      <c r="AS88" s="186"/>
      <c r="AT88" s="186"/>
      <c r="AU88" s="186"/>
      <c r="AV88" s="186"/>
      <c r="AW88" s="186"/>
      <c r="AX88" s="186"/>
      <c r="AY88" s="186"/>
      <c r="AZ88" s="185"/>
      <c r="BA88" s="185"/>
      <c r="BB88" s="185"/>
      <c r="BC88" s="185"/>
      <c r="BD88" s="185"/>
      <c r="BE88" s="185"/>
      <c r="BF88" s="185"/>
      <c r="BG88" s="185"/>
      <c r="BH88" s="185"/>
      <c r="BI88" s="185"/>
    </row>
    <row r="89" spans="1:61" s="274" customFormat="1">
      <c r="A89" s="167"/>
      <c r="AH89" s="186"/>
      <c r="AI89" s="186"/>
      <c r="AJ89" s="186"/>
      <c r="AK89" s="186"/>
      <c r="AL89" s="186"/>
      <c r="AM89" s="186"/>
      <c r="AN89" s="186"/>
      <c r="AO89" s="186"/>
      <c r="AP89" s="186"/>
      <c r="AQ89" s="186"/>
      <c r="AR89" s="186"/>
      <c r="AS89" s="186"/>
      <c r="AT89" s="186"/>
      <c r="AU89" s="186"/>
      <c r="AV89" s="186"/>
      <c r="AW89" s="186"/>
      <c r="AX89" s="186"/>
      <c r="AY89" s="186"/>
      <c r="AZ89" s="185"/>
      <c r="BA89" s="185"/>
      <c r="BB89" s="185"/>
      <c r="BC89" s="185"/>
      <c r="BD89" s="185"/>
      <c r="BE89" s="185"/>
      <c r="BF89" s="185"/>
      <c r="BG89" s="185"/>
      <c r="BH89" s="185"/>
      <c r="BI89" s="185"/>
    </row>
    <row r="90" spans="1:61" s="274" customFormat="1">
      <c r="A90" s="167"/>
      <c r="AH90" s="186"/>
      <c r="AI90" s="186"/>
      <c r="AJ90" s="186"/>
      <c r="AK90" s="186"/>
      <c r="AL90" s="186"/>
      <c r="AM90" s="186"/>
      <c r="AN90" s="186"/>
      <c r="AO90" s="186"/>
      <c r="AP90" s="186"/>
      <c r="AQ90" s="186"/>
      <c r="AR90" s="186"/>
      <c r="AS90" s="186"/>
      <c r="AT90" s="186"/>
      <c r="AU90" s="186"/>
      <c r="AV90" s="186"/>
      <c r="AW90" s="186"/>
      <c r="AX90" s="186"/>
      <c r="AY90" s="186"/>
      <c r="AZ90" s="185"/>
      <c r="BA90" s="185"/>
      <c r="BB90" s="185"/>
      <c r="BC90" s="185"/>
      <c r="BD90" s="185"/>
      <c r="BE90" s="185"/>
      <c r="BF90" s="185"/>
      <c r="BG90" s="185"/>
      <c r="BH90" s="185"/>
      <c r="BI90" s="185"/>
    </row>
    <row r="91" spans="1:61" s="274" customFormat="1">
      <c r="A91" s="167"/>
      <c r="AH91" s="186"/>
      <c r="AI91" s="186"/>
      <c r="AJ91" s="186"/>
      <c r="AK91" s="186"/>
      <c r="AL91" s="186"/>
      <c r="AM91" s="186"/>
      <c r="AN91" s="186"/>
      <c r="AO91" s="186"/>
      <c r="AP91" s="186"/>
      <c r="AQ91" s="186"/>
      <c r="AR91" s="186"/>
      <c r="AS91" s="186"/>
      <c r="AT91" s="186"/>
      <c r="AU91" s="186"/>
      <c r="AV91" s="186"/>
      <c r="AW91" s="186"/>
      <c r="AX91" s="186"/>
      <c r="AY91" s="186"/>
      <c r="AZ91" s="185"/>
      <c r="BA91" s="185"/>
      <c r="BB91" s="185"/>
      <c r="BC91" s="185"/>
      <c r="BD91" s="185"/>
      <c r="BE91" s="185"/>
      <c r="BF91" s="185"/>
      <c r="BG91" s="185"/>
      <c r="BH91" s="185"/>
      <c r="BI91" s="185"/>
    </row>
    <row r="92" spans="1:61" s="274" customFormat="1">
      <c r="A92" s="167"/>
      <c r="AH92" s="186"/>
      <c r="AI92" s="186"/>
      <c r="AJ92" s="186"/>
      <c r="AK92" s="186"/>
      <c r="AL92" s="186"/>
      <c r="AM92" s="186"/>
      <c r="AN92" s="186"/>
      <c r="AO92" s="186"/>
      <c r="AP92" s="186"/>
      <c r="AQ92" s="186"/>
      <c r="AR92" s="186"/>
      <c r="AS92" s="186"/>
      <c r="AT92" s="186"/>
      <c r="AU92" s="186"/>
      <c r="AV92" s="186"/>
      <c r="AW92" s="186"/>
      <c r="AX92" s="186"/>
      <c r="AY92" s="186"/>
      <c r="AZ92" s="185"/>
      <c r="BA92" s="185"/>
      <c r="BB92" s="185"/>
      <c r="BC92" s="185"/>
      <c r="BD92" s="185"/>
      <c r="BE92" s="185"/>
      <c r="BF92" s="185"/>
      <c r="BG92" s="185"/>
      <c r="BH92" s="185"/>
      <c r="BI92" s="185"/>
    </row>
    <row r="93" spans="1:61" s="274" customFormat="1">
      <c r="A93" s="167"/>
      <c r="AH93" s="186"/>
      <c r="AI93" s="186"/>
      <c r="AJ93" s="186"/>
      <c r="AK93" s="186"/>
      <c r="AL93" s="186"/>
      <c r="AM93" s="186"/>
      <c r="AN93" s="186"/>
      <c r="AO93" s="186"/>
      <c r="AP93" s="186"/>
      <c r="AQ93" s="186"/>
      <c r="AR93" s="186"/>
      <c r="AS93" s="186"/>
      <c r="AT93" s="186"/>
      <c r="AU93" s="186"/>
      <c r="AV93" s="186"/>
      <c r="AW93" s="186"/>
      <c r="AX93" s="186"/>
      <c r="AY93" s="186"/>
      <c r="AZ93" s="185"/>
      <c r="BA93" s="185"/>
      <c r="BB93" s="185"/>
      <c r="BC93" s="185"/>
      <c r="BD93" s="185"/>
      <c r="BE93" s="185"/>
      <c r="BF93" s="185"/>
      <c r="BG93" s="185"/>
      <c r="BH93" s="185"/>
      <c r="BI93" s="185"/>
    </row>
    <row r="94" spans="1:61" s="274" customFormat="1">
      <c r="A94" s="167"/>
      <c r="AH94" s="186"/>
      <c r="AI94" s="186"/>
      <c r="AJ94" s="186"/>
      <c r="AK94" s="186"/>
      <c r="AL94" s="186"/>
      <c r="AM94" s="186"/>
      <c r="AN94" s="186"/>
      <c r="AO94" s="186"/>
      <c r="AP94" s="186"/>
      <c r="AQ94" s="186"/>
      <c r="AR94" s="186"/>
      <c r="AS94" s="186"/>
      <c r="AT94" s="186"/>
      <c r="AU94" s="186"/>
      <c r="AV94" s="186"/>
      <c r="AW94" s="186"/>
      <c r="AX94" s="186"/>
      <c r="AY94" s="186"/>
      <c r="AZ94" s="185"/>
      <c r="BA94" s="185"/>
      <c r="BB94" s="185"/>
      <c r="BC94" s="185"/>
      <c r="BD94" s="185"/>
      <c r="BE94" s="185"/>
      <c r="BF94" s="185"/>
      <c r="BG94" s="185"/>
      <c r="BH94" s="185"/>
      <c r="BI94" s="185"/>
    </row>
    <row r="95" spans="1:61" s="274" customFormat="1">
      <c r="A95" s="167"/>
      <c r="AH95" s="186"/>
      <c r="AI95" s="186"/>
      <c r="AJ95" s="186"/>
      <c r="AK95" s="186"/>
      <c r="AL95" s="186"/>
      <c r="AM95" s="186"/>
      <c r="AN95" s="186"/>
      <c r="AO95" s="186"/>
      <c r="AP95" s="186"/>
      <c r="AQ95" s="186"/>
      <c r="AR95" s="186"/>
      <c r="AS95" s="186"/>
      <c r="AT95" s="186"/>
      <c r="AU95" s="186"/>
      <c r="AV95" s="186"/>
      <c r="AW95" s="186"/>
      <c r="AX95" s="186"/>
      <c r="AY95" s="186"/>
      <c r="AZ95" s="185"/>
      <c r="BA95" s="185"/>
      <c r="BB95" s="185"/>
      <c r="BC95" s="185"/>
      <c r="BD95" s="185"/>
      <c r="BE95" s="185"/>
      <c r="BF95" s="185"/>
      <c r="BG95" s="185"/>
      <c r="BH95" s="185"/>
      <c r="BI95" s="185"/>
    </row>
    <row r="96" spans="1:61" s="274" customFormat="1">
      <c r="A96" s="167"/>
      <c r="AH96" s="186"/>
      <c r="AI96" s="186"/>
      <c r="AJ96" s="186"/>
      <c r="AK96" s="186"/>
      <c r="AL96" s="186"/>
      <c r="AM96" s="186"/>
      <c r="AN96" s="186"/>
      <c r="AO96" s="186"/>
      <c r="AP96" s="186"/>
      <c r="AQ96" s="186"/>
      <c r="AR96" s="186"/>
      <c r="AS96" s="186"/>
      <c r="AT96" s="186"/>
      <c r="AU96" s="186"/>
      <c r="AV96" s="186"/>
      <c r="AW96" s="186"/>
      <c r="AX96" s="186"/>
      <c r="AY96" s="186"/>
      <c r="AZ96" s="185"/>
      <c r="BA96" s="185"/>
      <c r="BB96" s="185"/>
      <c r="BC96" s="185"/>
      <c r="BD96" s="185"/>
      <c r="BE96" s="185"/>
      <c r="BF96" s="185"/>
      <c r="BG96" s="185"/>
      <c r="BH96" s="185"/>
      <c r="BI96" s="185"/>
    </row>
    <row r="97" spans="1:61" s="274" customFormat="1">
      <c r="A97" s="167"/>
      <c r="AH97" s="186"/>
      <c r="AI97" s="186"/>
      <c r="AJ97" s="186"/>
      <c r="AK97" s="186"/>
      <c r="AL97" s="186"/>
      <c r="AM97" s="186"/>
      <c r="AN97" s="186"/>
      <c r="AO97" s="186"/>
      <c r="AP97" s="186"/>
      <c r="AQ97" s="186"/>
      <c r="AR97" s="186"/>
      <c r="AS97" s="186"/>
      <c r="AT97" s="186"/>
      <c r="AU97" s="186"/>
      <c r="AV97" s="186"/>
      <c r="AW97" s="186"/>
      <c r="AX97" s="186"/>
      <c r="AY97" s="186"/>
      <c r="AZ97" s="185"/>
      <c r="BA97" s="185"/>
      <c r="BB97" s="185"/>
      <c r="BC97" s="185"/>
      <c r="BD97" s="185"/>
      <c r="BE97" s="185"/>
      <c r="BF97" s="185"/>
      <c r="BG97" s="185"/>
      <c r="BH97" s="185"/>
      <c r="BI97" s="185"/>
    </row>
    <row r="98" spans="1:61" s="274" customFormat="1">
      <c r="A98" s="167"/>
      <c r="AH98" s="186"/>
      <c r="AI98" s="186"/>
      <c r="AJ98" s="186"/>
      <c r="AK98" s="186"/>
      <c r="AL98" s="186"/>
      <c r="AM98" s="186"/>
      <c r="AN98" s="186"/>
      <c r="AO98" s="186"/>
      <c r="AP98" s="186"/>
      <c r="AQ98" s="186"/>
      <c r="AR98" s="186"/>
      <c r="AS98" s="186"/>
      <c r="AT98" s="186"/>
      <c r="AU98" s="186"/>
      <c r="AV98" s="186"/>
      <c r="AW98" s="186"/>
      <c r="AX98" s="186"/>
      <c r="AY98" s="186"/>
      <c r="AZ98" s="185"/>
      <c r="BA98" s="185"/>
      <c r="BB98" s="185"/>
      <c r="BC98" s="185"/>
      <c r="BD98" s="185"/>
      <c r="BE98" s="185"/>
      <c r="BF98" s="185"/>
      <c r="BG98" s="185"/>
      <c r="BH98" s="185"/>
      <c r="BI98" s="185"/>
    </row>
    <row r="99" spans="1:61" s="274" customFormat="1">
      <c r="A99" s="167"/>
      <c r="AH99" s="186"/>
      <c r="AI99" s="186"/>
      <c r="AJ99" s="186"/>
      <c r="AK99" s="186"/>
      <c r="AL99" s="186"/>
      <c r="AM99" s="186"/>
      <c r="AN99" s="186"/>
      <c r="AO99" s="186"/>
      <c r="AP99" s="186"/>
      <c r="AQ99" s="186"/>
      <c r="AR99" s="186"/>
      <c r="AS99" s="186"/>
      <c r="AT99" s="186"/>
      <c r="AU99" s="186"/>
      <c r="AV99" s="186"/>
      <c r="AW99" s="186"/>
      <c r="AX99" s="186"/>
      <c r="AY99" s="186"/>
      <c r="AZ99" s="185"/>
      <c r="BA99" s="185"/>
      <c r="BB99" s="185"/>
      <c r="BC99" s="185"/>
      <c r="BD99" s="185"/>
      <c r="BE99" s="185"/>
      <c r="BF99" s="185"/>
      <c r="BG99" s="185"/>
      <c r="BH99" s="185"/>
      <c r="BI99" s="185"/>
    </row>
    <row r="100" spans="1:61" s="274" customFormat="1">
      <c r="A100" s="167"/>
      <c r="AH100" s="186"/>
      <c r="AI100" s="186"/>
      <c r="AJ100" s="186"/>
      <c r="AK100" s="186"/>
      <c r="AL100" s="186"/>
      <c r="AM100" s="186"/>
      <c r="AN100" s="186"/>
      <c r="AO100" s="186"/>
      <c r="AP100" s="186"/>
      <c r="AQ100" s="186"/>
      <c r="AR100" s="186"/>
      <c r="AS100" s="186"/>
      <c r="AT100" s="186"/>
      <c r="AU100" s="186"/>
      <c r="AV100" s="186"/>
      <c r="AW100" s="186"/>
      <c r="AX100" s="186"/>
      <c r="AY100" s="186"/>
      <c r="AZ100" s="185"/>
      <c r="BA100" s="185"/>
      <c r="BB100" s="185"/>
      <c r="BC100" s="185"/>
      <c r="BD100" s="185"/>
      <c r="BE100" s="185"/>
      <c r="BF100" s="185"/>
      <c r="BG100" s="185"/>
      <c r="BH100" s="185"/>
      <c r="BI100" s="185"/>
    </row>
    <row r="101" spans="1:61" s="274" customFormat="1">
      <c r="A101" s="167"/>
      <c r="AH101" s="186"/>
      <c r="AI101" s="186"/>
      <c r="AJ101" s="186"/>
      <c r="AK101" s="186"/>
      <c r="AL101" s="186"/>
      <c r="AM101" s="186"/>
      <c r="AN101" s="186"/>
      <c r="AO101" s="186"/>
      <c r="AP101" s="186"/>
      <c r="AQ101" s="186"/>
      <c r="AR101" s="186"/>
      <c r="AS101" s="186"/>
      <c r="AT101" s="186"/>
      <c r="AU101" s="186"/>
      <c r="AV101" s="186"/>
      <c r="AW101" s="186"/>
      <c r="AX101" s="186"/>
      <c r="AY101" s="186"/>
      <c r="AZ101" s="185"/>
      <c r="BA101" s="185"/>
      <c r="BB101" s="185"/>
      <c r="BC101" s="185"/>
      <c r="BD101" s="185"/>
      <c r="BE101" s="185"/>
      <c r="BF101" s="185"/>
      <c r="BG101" s="185"/>
      <c r="BH101" s="185"/>
      <c r="BI101" s="185"/>
    </row>
    <row r="102" spans="1:61" s="274" customFormat="1">
      <c r="A102" s="167"/>
      <c r="AH102" s="186"/>
      <c r="AI102" s="186"/>
      <c r="AJ102" s="186"/>
      <c r="AK102" s="186"/>
      <c r="AL102" s="186"/>
      <c r="AM102" s="186"/>
      <c r="AN102" s="186"/>
      <c r="AO102" s="186"/>
      <c r="AP102" s="186"/>
      <c r="AQ102" s="186"/>
      <c r="AR102" s="186"/>
      <c r="AS102" s="186"/>
      <c r="AT102" s="186"/>
      <c r="AU102" s="186"/>
      <c r="AV102" s="186"/>
      <c r="AW102" s="186"/>
      <c r="AX102" s="186"/>
      <c r="AY102" s="186"/>
      <c r="AZ102" s="185"/>
      <c r="BA102" s="185"/>
      <c r="BB102" s="185"/>
      <c r="BC102" s="185"/>
      <c r="BD102" s="185"/>
      <c r="BE102" s="185"/>
      <c r="BF102" s="185"/>
      <c r="BG102" s="185"/>
      <c r="BH102" s="185"/>
      <c r="BI102" s="185"/>
    </row>
    <row r="103" spans="1:61" s="274" customFormat="1">
      <c r="A103" s="167"/>
      <c r="AH103" s="186"/>
      <c r="AI103" s="186"/>
      <c r="AJ103" s="186"/>
      <c r="AK103" s="186"/>
      <c r="AL103" s="186"/>
      <c r="AM103" s="186"/>
      <c r="AN103" s="186"/>
      <c r="AO103" s="186"/>
      <c r="AP103" s="186"/>
      <c r="AQ103" s="186"/>
      <c r="AR103" s="186"/>
      <c r="AS103" s="186"/>
      <c r="AT103" s="186"/>
      <c r="AU103" s="186"/>
      <c r="AV103" s="186"/>
      <c r="AW103" s="186"/>
      <c r="AX103" s="186"/>
      <c r="AY103" s="186"/>
      <c r="AZ103" s="185"/>
      <c r="BA103" s="185"/>
      <c r="BB103" s="185"/>
      <c r="BC103" s="185"/>
      <c r="BD103" s="185"/>
      <c r="BE103" s="185"/>
      <c r="BF103" s="185"/>
      <c r="BG103" s="185"/>
      <c r="BH103" s="185"/>
      <c r="BI103" s="185"/>
    </row>
    <row r="104" spans="1:61" s="274" customFormat="1">
      <c r="A104" s="167"/>
      <c r="AH104" s="186"/>
      <c r="AI104" s="186"/>
      <c r="AJ104" s="186"/>
      <c r="AK104" s="186"/>
      <c r="AL104" s="186"/>
      <c r="AM104" s="186"/>
      <c r="AN104" s="186"/>
      <c r="AO104" s="186"/>
      <c r="AP104" s="186"/>
      <c r="AQ104" s="186"/>
      <c r="AR104" s="186"/>
      <c r="AS104" s="186"/>
      <c r="AT104" s="186"/>
      <c r="AU104" s="186"/>
      <c r="AV104" s="186"/>
      <c r="AW104" s="186"/>
      <c r="AX104" s="186"/>
      <c r="AY104" s="186"/>
      <c r="AZ104" s="185"/>
      <c r="BA104" s="185"/>
      <c r="BB104" s="185"/>
      <c r="BC104" s="185"/>
      <c r="BD104" s="185"/>
      <c r="BE104" s="185"/>
      <c r="BF104" s="185"/>
      <c r="BG104" s="185"/>
      <c r="BH104" s="185"/>
      <c r="BI104" s="185"/>
    </row>
    <row r="105" spans="1:61" s="274" customFormat="1">
      <c r="A105" s="167"/>
      <c r="AH105" s="186"/>
      <c r="AI105" s="186"/>
      <c r="AJ105" s="186"/>
      <c r="AK105" s="186"/>
      <c r="AL105" s="186"/>
      <c r="AM105" s="186"/>
      <c r="AN105" s="186"/>
      <c r="AO105" s="186"/>
      <c r="AP105" s="186"/>
      <c r="AQ105" s="186"/>
      <c r="AR105" s="186"/>
      <c r="AS105" s="186"/>
      <c r="AT105" s="186"/>
      <c r="AU105" s="186"/>
      <c r="AV105" s="186"/>
      <c r="AW105" s="186"/>
      <c r="AX105" s="186"/>
      <c r="AY105" s="186"/>
      <c r="AZ105" s="185"/>
      <c r="BA105" s="185"/>
      <c r="BB105" s="185"/>
      <c r="BC105" s="185"/>
      <c r="BD105" s="185"/>
      <c r="BE105" s="185"/>
      <c r="BF105" s="185"/>
      <c r="BG105" s="185"/>
      <c r="BH105" s="185"/>
      <c r="BI105" s="185"/>
    </row>
    <row r="106" spans="1:61" s="274" customFormat="1">
      <c r="A106" s="167"/>
      <c r="AH106" s="186"/>
      <c r="AI106" s="186"/>
      <c r="AJ106" s="186"/>
      <c r="AK106" s="186"/>
      <c r="AL106" s="186"/>
      <c r="AM106" s="186"/>
      <c r="AN106" s="186"/>
      <c r="AO106" s="186"/>
      <c r="AP106" s="186"/>
      <c r="AQ106" s="186"/>
      <c r="AR106" s="186"/>
      <c r="AS106" s="186"/>
      <c r="AT106" s="186"/>
      <c r="AU106" s="186"/>
      <c r="AV106" s="186"/>
      <c r="AW106" s="186"/>
      <c r="AX106" s="186"/>
      <c r="AY106" s="186"/>
      <c r="AZ106" s="185"/>
      <c r="BA106" s="185"/>
      <c r="BB106" s="185"/>
      <c r="BC106" s="185"/>
      <c r="BD106" s="185"/>
      <c r="BE106" s="185"/>
      <c r="BF106" s="185"/>
      <c r="BG106" s="185"/>
      <c r="BH106" s="185"/>
      <c r="BI106" s="185"/>
    </row>
    <row r="107" spans="1:61" s="274" customFormat="1">
      <c r="A107" s="167"/>
      <c r="AH107" s="186"/>
      <c r="AI107" s="186"/>
      <c r="AJ107" s="186"/>
      <c r="AK107" s="186"/>
      <c r="AL107" s="186"/>
      <c r="AM107" s="186"/>
      <c r="AN107" s="186"/>
      <c r="AO107" s="186"/>
      <c r="AP107" s="186"/>
      <c r="AQ107" s="186"/>
      <c r="AR107" s="186"/>
      <c r="AS107" s="186"/>
      <c r="AT107" s="186"/>
      <c r="AU107" s="186"/>
      <c r="AV107" s="186"/>
      <c r="AW107" s="186"/>
      <c r="AX107" s="186"/>
      <c r="AY107" s="186"/>
      <c r="AZ107" s="185"/>
      <c r="BA107" s="185"/>
      <c r="BB107" s="185"/>
      <c r="BC107" s="185"/>
      <c r="BD107" s="185"/>
      <c r="BE107" s="185"/>
      <c r="BF107" s="185"/>
      <c r="BG107" s="185"/>
      <c r="BH107" s="185"/>
      <c r="BI107" s="185"/>
    </row>
    <row r="108" spans="1:61" s="274" customFormat="1">
      <c r="A108" s="167"/>
      <c r="AH108" s="186"/>
      <c r="AI108" s="186"/>
      <c r="AJ108" s="186"/>
      <c r="AK108" s="186"/>
      <c r="AL108" s="186"/>
      <c r="AM108" s="186"/>
      <c r="AN108" s="186"/>
      <c r="AO108" s="186"/>
      <c r="AP108" s="186"/>
      <c r="AQ108" s="186"/>
      <c r="AR108" s="186"/>
      <c r="AS108" s="186"/>
      <c r="AT108" s="186"/>
      <c r="AU108" s="186"/>
      <c r="AV108" s="186"/>
      <c r="AW108" s="186"/>
      <c r="AX108" s="186"/>
      <c r="AY108" s="186"/>
      <c r="AZ108" s="185"/>
      <c r="BA108" s="185"/>
      <c r="BB108" s="185"/>
      <c r="BC108" s="185"/>
      <c r="BD108" s="185"/>
      <c r="BE108" s="185"/>
      <c r="BF108" s="185"/>
      <c r="BG108" s="185"/>
      <c r="BH108" s="185"/>
      <c r="BI108" s="185"/>
    </row>
    <row r="109" spans="1:61" s="274" customFormat="1">
      <c r="A109" s="167"/>
      <c r="AH109" s="186"/>
      <c r="AI109" s="186"/>
      <c r="AJ109" s="186"/>
      <c r="AK109" s="186"/>
      <c r="AL109" s="186"/>
      <c r="AM109" s="186"/>
      <c r="AN109" s="186"/>
      <c r="AO109" s="186"/>
      <c r="AP109" s="186"/>
      <c r="AQ109" s="186"/>
      <c r="AR109" s="186"/>
      <c r="AS109" s="186"/>
      <c r="AT109" s="186"/>
      <c r="AU109" s="186"/>
      <c r="AV109" s="186"/>
      <c r="AW109" s="186"/>
      <c r="AX109" s="186"/>
      <c r="AY109" s="186"/>
      <c r="AZ109" s="185"/>
      <c r="BA109" s="185"/>
      <c r="BB109" s="185"/>
      <c r="BC109" s="185"/>
      <c r="BD109" s="185"/>
      <c r="BE109" s="185"/>
      <c r="BF109" s="185"/>
      <c r="BG109" s="185"/>
      <c r="BH109" s="185"/>
      <c r="BI109" s="185"/>
    </row>
    <row r="110" spans="1:61" s="274" customFormat="1">
      <c r="A110" s="167"/>
      <c r="AH110" s="186"/>
      <c r="AI110" s="186"/>
      <c r="AJ110" s="186"/>
      <c r="AK110" s="186"/>
      <c r="AL110" s="186"/>
      <c r="AM110" s="186"/>
      <c r="AN110" s="186"/>
      <c r="AO110" s="186"/>
      <c r="AP110" s="186"/>
      <c r="AQ110" s="186"/>
      <c r="AR110" s="186"/>
      <c r="AS110" s="186"/>
      <c r="AT110" s="186"/>
      <c r="AU110" s="186"/>
      <c r="AV110" s="186"/>
      <c r="AW110" s="186"/>
      <c r="AX110" s="186"/>
      <c r="AY110" s="186"/>
      <c r="AZ110" s="185"/>
      <c r="BA110" s="185"/>
      <c r="BB110" s="185"/>
      <c r="BC110" s="185"/>
      <c r="BD110" s="185"/>
      <c r="BE110" s="185"/>
      <c r="BF110" s="185"/>
      <c r="BG110" s="185"/>
      <c r="BH110" s="185"/>
      <c r="BI110" s="185"/>
    </row>
    <row r="111" spans="1:61" s="274" customFormat="1">
      <c r="A111" s="167"/>
      <c r="AH111" s="186"/>
      <c r="AI111" s="186"/>
      <c r="AJ111" s="186"/>
      <c r="AK111" s="186"/>
      <c r="AL111" s="186"/>
      <c r="AM111" s="186"/>
      <c r="AN111" s="186"/>
      <c r="AO111" s="186"/>
      <c r="AP111" s="186"/>
      <c r="AQ111" s="186"/>
      <c r="AR111" s="186"/>
      <c r="AS111" s="186"/>
      <c r="AT111" s="186"/>
      <c r="AU111" s="186"/>
      <c r="AV111" s="186"/>
      <c r="AW111" s="186"/>
      <c r="AX111" s="186"/>
      <c r="AY111" s="186"/>
      <c r="AZ111" s="185"/>
      <c r="BA111" s="185"/>
      <c r="BB111" s="185"/>
      <c r="BC111" s="185"/>
      <c r="BD111" s="185"/>
      <c r="BE111" s="185"/>
      <c r="BF111" s="185"/>
      <c r="BG111" s="185"/>
      <c r="BH111" s="185"/>
      <c r="BI111" s="185"/>
    </row>
    <row r="112" spans="1:61" s="274" customFormat="1">
      <c r="A112" s="167"/>
      <c r="AH112" s="186"/>
      <c r="AI112" s="186"/>
      <c r="AJ112" s="186"/>
      <c r="AK112" s="186"/>
      <c r="AL112" s="186"/>
      <c r="AM112" s="186"/>
      <c r="AN112" s="186"/>
      <c r="AO112" s="186"/>
      <c r="AP112" s="186"/>
      <c r="AQ112" s="186"/>
      <c r="AR112" s="186"/>
      <c r="AS112" s="186"/>
      <c r="AT112" s="186"/>
      <c r="AU112" s="186"/>
      <c r="AV112" s="186"/>
      <c r="AW112" s="186"/>
      <c r="AX112" s="186"/>
      <c r="AY112" s="186"/>
      <c r="AZ112" s="185"/>
      <c r="BA112" s="185"/>
      <c r="BB112" s="185"/>
      <c r="BC112" s="185"/>
      <c r="BD112" s="185"/>
      <c r="BE112" s="185"/>
      <c r="BF112" s="185"/>
      <c r="BG112" s="185"/>
      <c r="BH112" s="185"/>
      <c r="BI112" s="185"/>
    </row>
    <row r="113" spans="1:61" s="274" customFormat="1">
      <c r="A113" s="167"/>
      <c r="AH113" s="186"/>
      <c r="AI113" s="186"/>
      <c r="AJ113" s="186"/>
      <c r="AK113" s="186"/>
      <c r="AL113" s="186"/>
      <c r="AM113" s="186"/>
      <c r="AN113" s="186"/>
      <c r="AO113" s="186"/>
      <c r="AP113" s="186"/>
      <c r="AQ113" s="186"/>
      <c r="AR113" s="186"/>
      <c r="AS113" s="186"/>
      <c r="AT113" s="186"/>
      <c r="AU113" s="186"/>
      <c r="AV113" s="186"/>
      <c r="AW113" s="186"/>
      <c r="AX113" s="186"/>
      <c r="AY113" s="186"/>
      <c r="AZ113" s="185"/>
      <c r="BA113" s="185"/>
      <c r="BB113" s="185"/>
      <c r="BC113" s="185"/>
      <c r="BD113" s="185"/>
      <c r="BE113" s="185"/>
      <c r="BF113" s="185"/>
      <c r="BG113" s="185"/>
      <c r="BH113" s="185"/>
      <c r="BI113" s="185"/>
    </row>
    <row r="114" spans="1:61" s="274" customFormat="1">
      <c r="A114" s="167"/>
      <c r="AH114" s="186"/>
      <c r="AI114" s="186"/>
      <c r="AJ114" s="186"/>
      <c r="AK114" s="186"/>
      <c r="AL114" s="186"/>
      <c r="AM114" s="186"/>
      <c r="AN114" s="186"/>
      <c r="AO114" s="186"/>
      <c r="AP114" s="186"/>
      <c r="AQ114" s="186"/>
      <c r="AR114" s="186"/>
      <c r="AS114" s="186"/>
      <c r="AT114" s="186"/>
      <c r="AU114" s="186"/>
      <c r="AV114" s="186"/>
      <c r="AW114" s="186"/>
      <c r="AX114" s="186"/>
      <c r="AY114" s="186"/>
      <c r="AZ114" s="185"/>
      <c r="BA114" s="185"/>
      <c r="BB114" s="185"/>
      <c r="BC114" s="185"/>
      <c r="BD114" s="185"/>
      <c r="BE114" s="185"/>
      <c r="BF114" s="185"/>
      <c r="BG114" s="185"/>
      <c r="BH114" s="185"/>
      <c r="BI114" s="185"/>
    </row>
    <row r="115" spans="1:61" s="274" customFormat="1">
      <c r="A115" s="167"/>
      <c r="AH115" s="186"/>
      <c r="AI115" s="186"/>
      <c r="AJ115" s="186"/>
      <c r="AK115" s="186"/>
      <c r="AL115" s="186"/>
      <c r="AM115" s="186"/>
      <c r="AN115" s="186"/>
      <c r="AO115" s="186"/>
      <c r="AP115" s="186"/>
      <c r="AQ115" s="186"/>
      <c r="AR115" s="186"/>
      <c r="AS115" s="186"/>
      <c r="AT115" s="186"/>
      <c r="AU115" s="186"/>
      <c r="AV115" s="186"/>
      <c r="AW115" s="186"/>
      <c r="AX115" s="186"/>
      <c r="AY115" s="186"/>
      <c r="AZ115" s="185"/>
      <c r="BA115" s="185"/>
      <c r="BB115" s="185"/>
      <c r="BC115" s="185"/>
      <c r="BD115" s="185"/>
      <c r="BE115" s="185"/>
      <c r="BF115" s="185"/>
      <c r="BG115" s="185"/>
      <c r="BH115" s="185"/>
      <c r="BI115" s="185"/>
    </row>
    <row r="116" spans="1:61" s="274" customFormat="1">
      <c r="A116" s="167"/>
      <c r="AH116" s="186"/>
      <c r="AI116" s="186"/>
      <c r="AJ116" s="186"/>
      <c r="AK116" s="186"/>
      <c r="AL116" s="186"/>
      <c r="AM116" s="186"/>
      <c r="AN116" s="186"/>
      <c r="AO116" s="186"/>
      <c r="AP116" s="186"/>
      <c r="AQ116" s="186"/>
      <c r="AR116" s="186"/>
      <c r="AS116" s="186"/>
      <c r="AT116" s="186"/>
      <c r="AU116" s="186"/>
      <c r="AV116" s="186"/>
      <c r="AW116" s="186"/>
      <c r="AX116" s="186"/>
      <c r="AY116" s="186"/>
      <c r="AZ116" s="185"/>
      <c r="BA116" s="185"/>
      <c r="BB116" s="185"/>
      <c r="BC116" s="185"/>
      <c r="BD116" s="185"/>
      <c r="BE116" s="185"/>
      <c r="BF116" s="185"/>
      <c r="BG116" s="185"/>
      <c r="BH116" s="185"/>
      <c r="BI116" s="185"/>
    </row>
    <row r="117" spans="1:61" s="274" customFormat="1">
      <c r="A117" s="167"/>
      <c r="AH117" s="186"/>
      <c r="AI117" s="186"/>
      <c r="AJ117" s="186"/>
      <c r="AK117" s="186"/>
      <c r="AL117" s="186"/>
      <c r="AM117" s="186"/>
      <c r="AN117" s="186"/>
      <c r="AO117" s="186"/>
      <c r="AP117" s="186"/>
      <c r="AQ117" s="186"/>
      <c r="AR117" s="186"/>
      <c r="AS117" s="186"/>
      <c r="AT117" s="186"/>
      <c r="AU117" s="186"/>
      <c r="AV117" s="186"/>
      <c r="AW117" s="186"/>
      <c r="AX117" s="186"/>
      <c r="AY117" s="186"/>
      <c r="AZ117" s="185"/>
      <c r="BA117" s="185"/>
      <c r="BB117" s="185"/>
      <c r="BC117" s="185"/>
      <c r="BD117" s="185"/>
      <c r="BE117" s="185"/>
      <c r="BF117" s="185"/>
      <c r="BG117" s="185"/>
      <c r="BH117" s="185"/>
      <c r="BI117" s="185"/>
    </row>
    <row r="118" spans="1:61" s="274" customFormat="1">
      <c r="A118" s="167"/>
      <c r="AH118" s="186"/>
      <c r="AI118" s="186"/>
      <c r="AJ118" s="186"/>
      <c r="AK118" s="186"/>
      <c r="AL118" s="186"/>
      <c r="AM118" s="186"/>
      <c r="AN118" s="186"/>
      <c r="AO118" s="186"/>
      <c r="AP118" s="186"/>
      <c r="AQ118" s="186"/>
      <c r="AR118" s="186"/>
      <c r="AS118" s="186"/>
      <c r="AT118" s="186"/>
      <c r="AU118" s="186"/>
      <c r="AV118" s="186"/>
      <c r="AW118" s="186"/>
      <c r="AX118" s="186"/>
      <c r="AY118" s="186"/>
      <c r="AZ118" s="185"/>
      <c r="BA118" s="185"/>
      <c r="BB118" s="185"/>
      <c r="BC118" s="185"/>
      <c r="BD118" s="185"/>
      <c r="BE118" s="185"/>
      <c r="BF118" s="185"/>
      <c r="BG118" s="185"/>
      <c r="BH118" s="185"/>
      <c r="BI118" s="185"/>
    </row>
    <row r="119" spans="1:61" s="274" customFormat="1">
      <c r="A119" s="167"/>
      <c r="AH119" s="186"/>
      <c r="AI119" s="186"/>
      <c r="AJ119" s="186"/>
      <c r="AK119" s="186"/>
      <c r="AL119" s="186"/>
      <c r="AM119" s="186"/>
      <c r="AN119" s="186"/>
      <c r="AO119" s="186"/>
      <c r="AP119" s="186"/>
      <c r="AQ119" s="186"/>
      <c r="AR119" s="186"/>
      <c r="AS119" s="186"/>
      <c r="AT119" s="186"/>
      <c r="AU119" s="186"/>
      <c r="AV119" s="186"/>
      <c r="AW119" s="186"/>
      <c r="AX119" s="186"/>
      <c r="AY119" s="186"/>
      <c r="AZ119" s="185"/>
      <c r="BA119" s="185"/>
      <c r="BB119" s="185"/>
      <c r="BC119" s="185"/>
      <c r="BD119" s="185"/>
      <c r="BE119" s="185"/>
      <c r="BF119" s="185"/>
      <c r="BG119" s="185"/>
      <c r="BH119" s="185"/>
      <c r="BI119" s="185"/>
    </row>
    <row r="120" spans="1:61" s="274" customFormat="1">
      <c r="A120" s="167"/>
      <c r="AH120" s="186"/>
      <c r="AI120" s="186"/>
      <c r="AJ120" s="186"/>
      <c r="AK120" s="186"/>
      <c r="AL120" s="186"/>
      <c r="AM120" s="186"/>
      <c r="AN120" s="186"/>
      <c r="AO120" s="186"/>
      <c r="AP120" s="186"/>
      <c r="AQ120" s="186"/>
      <c r="AR120" s="186"/>
      <c r="AS120" s="186"/>
      <c r="AT120" s="186"/>
      <c r="AU120" s="186"/>
      <c r="AV120" s="186"/>
      <c r="AW120" s="186"/>
      <c r="AX120" s="186"/>
      <c r="AY120" s="186"/>
      <c r="AZ120" s="185"/>
      <c r="BA120" s="185"/>
      <c r="BB120" s="185"/>
      <c r="BC120" s="185"/>
      <c r="BD120" s="185"/>
      <c r="BE120" s="185"/>
      <c r="BF120" s="185"/>
      <c r="BG120" s="185"/>
      <c r="BH120" s="185"/>
      <c r="BI120" s="185"/>
    </row>
    <row r="121" spans="1:61" s="274" customFormat="1">
      <c r="A121" s="167"/>
      <c r="AH121" s="186"/>
      <c r="AI121" s="186"/>
      <c r="AJ121" s="186"/>
      <c r="AK121" s="186"/>
      <c r="AL121" s="186"/>
      <c r="AM121" s="186"/>
      <c r="AN121" s="186"/>
      <c r="AO121" s="186"/>
      <c r="AP121" s="186"/>
      <c r="AQ121" s="186"/>
      <c r="AR121" s="186"/>
      <c r="AS121" s="186"/>
      <c r="AT121" s="186"/>
      <c r="AU121" s="186"/>
      <c r="AV121" s="186"/>
      <c r="AW121" s="186"/>
      <c r="AX121" s="186"/>
      <c r="AY121" s="186"/>
      <c r="AZ121" s="185"/>
      <c r="BA121" s="185"/>
      <c r="BB121" s="185"/>
      <c r="BC121" s="185"/>
      <c r="BD121" s="185"/>
      <c r="BE121" s="185"/>
      <c r="BF121" s="185"/>
      <c r="BG121" s="185"/>
      <c r="BH121" s="185"/>
      <c r="BI121" s="185"/>
    </row>
    <row r="122" spans="1:61" s="274" customFormat="1">
      <c r="A122" s="167"/>
      <c r="AH122" s="186"/>
      <c r="AI122" s="186"/>
      <c r="AJ122" s="186"/>
      <c r="AK122" s="186"/>
      <c r="AL122" s="186"/>
      <c r="AM122" s="186"/>
      <c r="AN122" s="186"/>
      <c r="AO122" s="186"/>
      <c r="AP122" s="186"/>
      <c r="AQ122" s="186"/>
      <c r="AR122" s="186"/>
      <c r="AS122" s="186"/>
      <c r="AT122" s="186"/>
      <c r="AU122" s="186"/>
      <c r="AV122" s="186"/>
      <c r="AW122" s="186"/>
      <c r="AX122" s="186"/>
      <c r="AY122" s="186"/>
      <c r="AZ122" s="185"/>
      <c r="BA122" s="185"/>
      <c r="BB122" s="185"/>
      <c r="BC122" s="185"/>
      <c r="BD122" s="185"/>
      <c r="BE122" s="185"/>
      <c r="BF122" s="185"/>
      <c r="BG122" s="185"/>
      <c r="BH122" s="185"/>
      <c r="BI122" s="185"/>
    </row>
    <row r="123" spans="1:61" s="274" customFormat="1">
      <c r="A123" s="167"/>
      <c r="AH123" s="186"/>
      <c r="AI123" s="186"/>
      <c r="AJ123" s="186"/>
      <c r="AK123" s="186"/>
      <c r="AL123" s="186"/>
      <c r="AM123" s="186"/>
      <c r="AN123" s="186"/>
      <c r="AO123" s="186"/>
      <c r="AP123" s="186"/>
      <c r="AQ123" s="186"/>
      <c r="AR123" s="186"/>
      <c r="AS123" s="186"/>
      <c r="AT123" s="186"/>
      <c r="AU123" s="186"/>
      <c r="AV123" s="186"/>
      <c r="AW123" s="186"/>
      <c r="AX123" s="186"/>
      <c r="AY123" s="186"/>
      <c r="AZ123" s="185"/>
      <c r="BA123" s="185"/>
      <c r="BB123" s="185"/>
      <c r="BC123" s="185"/>
      <c r="BD123" s="185"/>
      <c r="BE123" s="185"/>
      <c r="BF123" s="185"/>
      <c r="BG123" s="185"/>
      <c r="BH123" s="185"/>
      <c r="BI123" s="185"/>
    </row>
    <row r="124" spans="1:61" s="274" customFormat="1">
      <c r="A124" s="167"/>
      <c r="AH124" s="186"/>
      <c r="AI124" s="186"/>
      <c r="AJ124" s="186"/>
      <c r="AK124" s="186"/>
      <c r="AL124" s="186"/>
      <c r="AM124" s="186"/>
      <c r="AN124" s="186"/>
      <c r="AO124" s="186"/>
      <c r="AP124" s="186"/>
      <c r="AQ124" s="186"/>
      <c r="AR124" s="186"/>
      <c r="AS124" s="186"/>
      <c r="AT124" s="186"/>
      <c r="AU124" s="186"/>
      <c r="AV124" s="186"/>
      <c r="AW124" s="186"/>
      <c r="AX124" s="186"/>
      <c r="AY124" s="186"/>
      <c r="AZ124" s="185"/>
      <c r="BA124" s="185"/>
      <c r="BB124" s="185"/>
      <c r="BC124" s="185"/>
      <c r="BD124" s="185"/>
      <c r="BE124" s="185"/>
      <c r="BF124" s="185"/>
      <c r="BG124" s="185"/>
      <c r="BH124" s="185"/>
      <c r="BI124" s="185"/>
    </row>
    <row r="125" spans="1:61" s="274" customFormat="1">
      <c r="A125" s="167"/>
      <c r="AH125" s="186"/>
      <c r="AI125" s="186"/>
      <c r="AJ125" s="186"/>
      <c r="AK125" s="186"/>
      <c r="AL125" s="186"/>
      <c r="AM125" s="186"/>
      <c r="AN125" s="186"/>
      <c r="AO125" s="186"/>
      <c r="AP125" s="186"/>
      <c r="AQ125" s="186"/>
      <c r="AR125" s="186"/>
      <c r="AS125" s="186"/>
      <c r="AT125" s="186"/>
      <c r="AU125" s="186"/>
      <c r="AV125" s="186"/>
      <c r="AW125" s="186"/>
      <c r="AX125" s="186"/>
      <c r="AY125" s="186"/>
      <c r="AZ125" s="185"/>
      <c r="BA125" s="185"/>
      <c r="BB125" s="185"/>
      <c r="BC125" s="185"/>
      <c r="BD125" s="185"/>
      <c r="BE125" s="185"/>
      <c r="BF125" s="185"/>
      <c r="BG125" s="185"/>
      <c r="BH125" s="185"/>
      <c r="BI125" s="185"/>
    </row>
    <row r="126" spans="1:61" s="274" customFormat="1">
      <c r="A126" s="167"/>
      <c r="AH126" s="186"/>
      <c r="AI126" s="186"/>
      <c r="AJ126" s="186"/>
      <c r="AK126" s="186"/>
      <c r="AL126" s="186"/>
      <c r="AM126" s="186"/>
      <c r="AN126" s="186"/>
      <c r="AO126" s="186"/>
      <c r="AP126" s="186"/>
      <c r="AQ126" s="186"/>
      <c r="AR126" s="186"/>
      <c r="AS126" s="186"/>
      <c r="AT126" s="186"/>
      <c r="AU126" s="186"/>
      <c r="AV126" s="186"/>
      <c r="AW126" s="186"/>
      <c r="AX126" s="186"/>
      <c r="AY126" s="186"/>
      <c r="AZ126" s="185"/>
      <c r="BA126" s="185"/>
      <c r="BB126" s="185"/>
      <c r="BC126" s="185"/>
      <c r="BD126" s="185"/>
      <c r="BE126" s="185"/>
      <c r="BF126" s="185"/>
      <c r="BG126" s="185"/>
      <c r="BH126" s="185"/>
      <c r="BI126" s="185"/>
    </row>
    <row r="127" spans="1:61" s="274" customFormat="1">
      <c r="A127" s="167"/>
      <c r="AH127" s="186"/>
      <c r="AI127" s="186"/>
      <c r="AJ127" s="186"/>
      <c r="AK127" s="186"/>
      <c r="AL127" s="186"/>
      <c r="AM127" s="186"/>
      <c r="AN127" s="186"/>
      <c r="AO127" s="186"/>
      <c r="AP127" s="186"/>
      <c r="AQ127" s="186"/>
      <c r="AR127" s="186"/>
      <c r="AS127" s="186"/>
      <c r="AT127" s="186"/>
      <c r="AU127" s="186"/>
      <c r="AV127" s="186"/>
      <c r="AW127" s="186"/>
      <c r="AX127" s="186"/>
      <c r="AY127" s="186"/>
      <c r="AZ127" s="185"/>
      <c r="BA127" s="185"/>
      <c r="BB127" s="185"/>
      <c r="BC127" s="185"/>
      <c r="BD127" s="185"/>
      <c r="BE127" s="185"/>
      <c r="BF127" s="185"/>
      <c r="BG127" s="185"/>
      <c r="BH127" s="185"/>
      <c r="BI127" s="185"/>
    </row>
    <row r="128" spans="1:61" s="274" customFormat="1">
      <c r="A128" s="167"/>
      <c r="AH128" s="186"/>
      <c r="AI128" s="186"/>
      <c r="AJ128" s="186"/>
      <c r="AK128" s="186"/>
      <c r="AL128" s="186"/>
      <c r="AM128" s="186"/>
      <c r="AN128" s="186"/>
      <c r="AO128" s="186"/>
      <c r="AP128" s="186"/>
      <c r="AQ128" s="186"/>
      <c r="AR128" s="186"/>
      <c r="AS128" s="186"/>
      <c r="AT128" s="186"/>
      <c r="AU128" s="186"/>
      <c r="AV128" s="186"/>
      <c r="AW128" s="186"/>
      <c r="AX128" s="186"/>
      <c r="AY128" s="186"/>
      <c r="AZ128" s="185"/>
      <c r="BA128" s="185"/>
      <c r="BB128" s="185"/>
      <c r="BC128" s="185"/>
      <c r="BD128" s="185"/>
      <c r="BE128" s="185"/>
      <c r="BF128" s="185"/>
      <c r="BG128" s="185"/>
      <c r="BH128" s="185"/>
      <c r="BI128" s="185"/>
    </row>
    <row r="129" spans="1:61" s="274" customFormat="1">
      <c r="A129" s="167"/>
      <c r="AH129" s="186"/>
      <c r="AI129" s="186"/>
      <c r="AJ129" s="186"/>
      <c r="AK129" s="186"/>
      <c r="AL129" s="186"/>
      <c r="AM129" s="186"/>
      <c r="AN129" s="186"/>
      <c r="AO129" s="186"/>
      <c r="AP129" s="186"/>
      <c r="AQ129" s="186"/>
      <c r="AR129" s="186"/>
      <c r="AS129" s="186"/>
      <c r="AT129" s="186"/>
      <c r="AU129" s="186"/>
      <c r="AV129" s="186"/>
      <c r="AW129" s="186"/>
      <c r="AX129" s="186"/>
      <c r="AY129" s="186"/>
      <c r="AZ129" s="185"/>
      <c r="BA129" s="185"/>
      <c r="BB129" s="185"/>
      <c r="BC129" s="185"/>
      <c r="BD129" s="185"/>
      <c r="BE129" s="185"/>
      <c r="BF129" s="185"/>
      <c r="BG129" s="185"/>
      <c r="BH129" s="185"/>
      <c r="BI129" s="185"/>
    </row>
    <row r="130" spans="1:61" s="274" customFormat="1">
      <c r="A130" s="167"/>
      <c r="AH130" s="186"/>
      <c r="AI130" s="186"/>
      <c r="AJ130" s="186"/>
      <c r="AK130" s="186"/>
      <c r="AL130" s="186"/>
      <c r="AM130" s="186"/>
      <c r="AN130" s="186"/>
      <c r="AO130" s="186"/>
      <c r="AP130" s="186"/>
      <c r="AQ130" s="186"/>
      <c r="AR130" s="186"/>
      <c r="AS130" s="186"/>
      <c r="AT130" s="186"/>
      <c r="AU130" s="186"/>
      <c r="AV130" s="186"/>
      <c r="AW130" s="186"/>
      <c r="AX130" s="186"/>
      <c r="AY130" s="186"/>
      <c r="AZ130" s="185"/>
      <c r="BA130" s="185"/>
      <c r="BB130" s="185"/>
      <c r="BC130" s="185"/>
      <c r="BD130" s="185"/>
      <c r="BE130" s="185"/>
      <c r="BF130" s="185"/>
      <c r="BG130" s="185"/>
      <c r="BH130" s="185"/>
      <c r="BI130" s="185"/>
    </row>
    <row r="131" spans="1:61" s="274" customFormat="1">
      <c r="A131" s="167"/>
      <c r="AH131" s="186"/>
      <c r="AI131" s="186"/>
      <c r="AJ131" s="186"/>
      <c r="AK131" s="186"/>
      <c r="AL131" s="186"/>
      <c r="AM131" s="186"/>
      <c r="AN131" s="186"/>
      <c r="AO131" s="186"/>
      <c r="AP131" s="186"/>
      <c r="AQ131" s="186"/>
      <c r="AR131" s="186"/>
      <c r="AS131" s="186"/>
      <c r="AT131" s="186"/>
      <c r="AU131" s="186"/>
      <c r="AV131" s="186"/>
      <c r="AW131" s="186"/>
      <c r="AX131" s="186"/>
      <c r="AY131" s="186"/>
      <c r="AZ131" s="185"/>
      <c r="BA131" s="185"/>
      <c r="BB131" s="185"/>
      <c r="BC131" s="185"/>
      <c r="BD131" s="185"/>
      <c r="BE131" s="185"/>
      <c r="BF131" s="185"/>
      <c r="BG131" s="185"/>
      <c r="BH131" s="185"/>
      <c r="BI131" s="185"/>
    </row>
    <row r="132" spans="1:61" s="274" customFormat="1">
      <c r="A132" s="167"/>
      <c r="AH132" s="186"/>
      <c r="AI132" s="186"/>
      <c r="AJ132" s="186"/>
      <c r="AK132" s="186"/>
      <c r="AL132" s="186"/>
      <c r="AM132" s="186"/>
      <c r="AN132" s="186"/>
      <c r="AO132" s="186"/>
      <c r="AP132" s="186"/>
      <c r="AQ132" s="186"/>
      <c r="AR132" s="186"/>
      <c r="AS132" s="186"/>
      <c r="AT132" s="186"/>
      <c r="AU132" s="186"/>
      <c r="AV132" s="186"/>
      <c r="AW132" s="186"/>
      <c r="AX132" s="186"/>
      <c r="AY132" s="186"/>
      <c r="AZ132" s="185"/>
      <c r="BA132" s="185"/>
      <c r="BB132" s="185"/>
      <c r="BC132" s="185"/>
      <c r="BD132" s="185"/>
      <c r="BE132" s="185"/>
      <c r="BF132" s="185"/>
      <c r="BG132" s="185"/>
      <c r="BH132" s="185"/>
      <c r="BI132" s="185"/>
    </row>
    <row r="133" spans="1:61" s="274" customFormat="1">
      <c r="A133" s="167"/>
      <c r="AH133" s="186"/>
      <c r="AI133" s="186"/>
      <c r="AJ133" s="186"/>
      <c r="AK133" s="186"/>
      <c r="AL133" s="186"/>
      <c r="AM133" s="186"/>
      <c r="AN133" s="186"/>
      <c r="AO133" s="186"/>
      <c r="AP133" s="186"/>
      <c r="AQ133" s="186"/>
      <c r="AR133" s="186"/>
      <c r="AS133" s="186"/>
      <c r="AT133" s="186"/>
      <c r="AU133" s="186"/>
      <c r="AV133" s="186"/>
      <c r="AW133" s="186"/>
      <c r="AX133" s="186"/>
      <c r="AY133" s="186"/>
      <c r="AZ133" s="185"/>
      <c r="BA133" s="185"/>
      <c r="BB133" s="185"/>
      <c r="BC133" s="185"/>
      <c r="BD133" s="185"/>
      <c r="BE133" s="185"/>
      <c r="BF133" s="185"/>
      <c r="BG133" s="185"/>
      <c r="BH133" s="185"/>
      <c r="BI133" s="185"/>
    </row>
    <row r="134" spans="1:61" s="274" customFormat="1">
      <c r="A134" s="167"/>
      <c r="AH134" s="186"/>
      <c r="AI134" s="186"/>
      <c r="AJ134" s="186"/>
      <c r="AK134" s="186"/>
      <c r="AL134" s="186"/>
      <c r="AM134" s="186"/>
      <c r="AN134" s="186"/>
      <c r="AO134" s="186"/>
      <c r="AP134" s="186"/>
      <c r="AQ134" s="186"/>
      <c r="AR134" s="186"/>
      <c r="AS134" s="186"/>
      <c r="AT134" s="186"/>
      <c r="AU134" s="186"/>
      <c r="AV134" s="186"/>
      <c r="AW134" s="186"/>
      <c r="AX134" s="186"/>
      <c r="AY134" s="186"/>
      <c r="AZ134" s="185"/>
      <c r="BA134" s="185"/>
      <c r="BB134" s="185"/>
      <c r="BC134" s="185"/>
      <c r="BD134" s="185"/>
      <c r="BE134" s="185"/>
      <c r="BF134" s="185"/>
      <c r="BG134" s="185"/>
      <c r="BH134" s="185"/>
      <c r="BI134" s="185"/>
    </row>
    <row r="135" spans="1:61" s="274" customFormat="1">
      <c r="A135" s="167"/>
      <c r="AH135" s="186"/>
      <c r="AI135" s="186"/>
      <c r="AJ135" s="186"/>
      <c r="AK135" s="186"/>
      <c r="AL135" s="186"/>
      <c r="AM135" s="186"/>
      <c r="AN135" s="186"/>
      <c r="AO135" s="186"/>
      <c r="AP135" s="186"/>
      <c r="AQ135" s="186"/>
      <c r="AR135" s="186"/>
      <c r="AS135" s="186"/>
      <c r="AT135" s="186"/>
      <c r="AU135" s="186"/>
      <c r="AV135" s="186"/>
      <c r="AW135" s="186"/>
      <c r="AX135" s="186"/>
      <c r="AY135" s="186"/>
      <c r="AZ135" s="185"/>
      <c r="BA135" s="185"/>
      <c r="BB135" s="185"/>
      <c r="BC135" s="185"/>
      <c r="BD135" s="185"/>
      <c r="BE135" s="185"/>
      <c r="BF135" s="185"/>
      <c r="BG135" s="185"/>
      <c r="BH135" s="185"/>
      <c r="BI135" s="185"/>
    </row>
    <row r="136" spans="1:61" s="274" customFormat="1">
      <c r="A136" s="167"/>
      <c r="AH136" s="186"/>
      <c r="AI136" s="186"/>
      <c r="AJ136" s="186"/>
      <c r="AK136" s="186"/>
      <c r="AL136" s="186"/>
      <c r="AM136" s="186"/>
      <c r="AN136" s="186"/>
      <c r="AO136" s="186"/>
      <c r="AP136" s="186"/>
      <c r="AQ136" s="186"/>
      <c r="AR136" s="186"/>
      <c r="AS136" s="186"/>
      <c r="AT136" s="186"/>
      <c r="AU136" s="186"/>
      <c r="AV136" s="186"/>
      <c r="AW136" s="186"/>
      <c r="AX136" s="186"/>
      <c r="AY136" s="186"/>
      <c r="AZ136" s="185"/>
      <c r="BA136" s="185"/>
      <c r="BB136" s="185"/>
      <c r="BC136" s="185"/>
      <c r="BD136" s="185"/>
      <c r="BE136" s="185"/>
      <c r="BF136" s="185"/>
      <c r="BG136" s="185"/>
      <c r="BH136" s="185"/>
      <c r="BI136" s="185"/>
    </row>
    <row r="137" spans="1:61" s="274" customFormat="1">
      <c r="A137" s="167"/>
      <c r="AH137" s="186"/>
      <c r="AI137" s="186"/>
      <c r="AJ137" s="186"/>
      <c r="AK137" s="186"/>
      <c r="AL137" s="186"/>
      <c r="AM137" s="186"/>
      <c r="AN137" s="186"/>
      <c r="AO137" s="186"/>
      <c r="AP137" s="186"/>
      <c r="AQ137" s="186"/>
      <c r="AR137" s="186"/>
      <c r="AS137" s="186"/>
      <c r="AT137" s="186"/>
      <c r="AU137" s="186"/>
      <c r="AV137" s="186"/>
      <c r="AW137" s="186"/>
      <c r="AX137" s="186"/>
      <c r="AY137" s="186"/>
      <c r="AZ137" s="185"/>
      <c r="BA137" s="185"/>
      <c r="BB137" s="185"/>
      <c r="BC137" s="185"/>
      <c r="BD137" s="185"/>
      <c r="BE137" s="185"/>
      <c r="BF137" s="185"/>
      <c r="BG137" s="185"/>
      <c r="BH137" s="185"/>
      <c r="BI137" s="185"/>
    </row>
    <row r="138" spans="1:61" s="274" customFormat="1">
      <c r="A138" s="167"/>
      <c r="AH138" s="186"/>
      <c r="AI138" s="186"/>
      <c r="AJ138" s="186"/>
      <c r="AK138" s="186"/>
      <c r="AL138" s="186"/>
      <c r="AM138" s="186"/>
      <c r="AN138" s="186"/>
      <c r="AO138" s="186"/>
      <c r="AP138" s="186"/>
      <c r="AQ138" s="186"/>
      <c r="AR138" s="186"/>
      <c r="AS138" s="186"/>
      <c r="AT138" s="186"/>
      <c r="AU138" s="186"/>
      <c r="AV138" s="186"/>
      <c r="AW138" s="186"/>
      <c r="AX138" s="186"/>
      <c r="AY138" s="186"/>
      <c r="AZ138" s="185"/>
      <c r="BA138" s="185"/>
      <c r="BB138" s="185"/>
      <c r="BC138" s="185"/>
      <c r="BD138" s="185"/>
      <c r="BE138" s="185"/>
      <c r="BF138" s="185"/>
      <c r="BG138" s="185"/>
      <c r="BH138" s="185"/>
      <c r="BI138" s="185"/>
    </row>
    <row r="139" spans="1:61" s="274" customFormat="1">
      <c r="A139" s="167"/>
      <c r="AH139" s="186"/>
      <c r="AI139" s="186"/>
      <c r="AJ139" s="186"/>
      <c r="AK139" s="186"/>
      <c r="AL139" s="186"/>
      <c r="AM139" s="186"/>
      <c r="AN139" s="186"/>
      <c r="AO139" s="186"/>
      <c r="AP139" s="186"/>
      <c r="AQ139" s="186"/>
      <c r="AR139" s="186"/>
      <c r="AS139" s="186"/>
      <c r="AT139" s="186"/>
      <c r="AU139" s="186"/>
      <c r="AV139" s="186"/>
      <c r="AW139" s="186"/>
      <c r="AX139" s="186"/>
      <c r="AY139" s="186"/>
      <c r="AZ139" s="185"/>
      <c r="BA139" s="185"/>
      <c r="BB139" s="185"/>
      <c r="BC139" s="185"/>
      <c r="BD139" s="185"/>
      <c r="BE139" s="185"/>
      <c r="BF139" s="185"/>
      <c r="BG139" s="185"/>
      <c r="BH139" s="185"/>
      <c r="BI139" s="185"/>
    </row>
    <row r="140" spans="1:61" s="274" customFormat="1">
      <c r="A140" s="167"/>
      <c r="AH140" s="186"/>
      <c r="AI140" s="186"/>
      <c r="AJ140" s="186"/>
      <c r="AK140" s="186"/>
      <c r="AL140" s="186"/>
      <c r="AM140" s="186"/>
      <c r="AN140" s="186"/>
      <c r="AO140" s="186"/>
      <c r="AP140" s="186"/>
      <c r="AQ140" s="186"/>
      <c r="AR140" s="186"/>
      <c r="AS140" s="186"/>
      <c r="AT140" s="186"/>
      <c r="AU140" s="186"/>
      <c r="AV140" s="186"/>
      <c r="AW140" s="186"/>
      <c r="AX140" s="186"/>
      <c r="AY140" s="186"/>
      <c r="AZ140" s="185"/>
      <c r="BA140" s="185"/>
      <c r="BB140" s="185"/>
      <c r="BC140" s="185"/>
      <c r="BD140" s="185"/>
      <c r="BE140" s="185"/>
      <c r="BF140" s="185"/>
      <c r="BG140" s="185"/>
      <c r="BH140" s="185"/>
      <c r="BI140" s="185"/>
    </row>
    <row r="141" spans="1:61" s="274" customFormat="1">
      <c r="A141" s="167"/>
      <c r="AH141" s="186"/>
      <c r="AI141" s="186"/>
      <c r="AJ141" s="186"/>
      <c r="AK141" s="186"/>
      <c r="AL141" s="186"/>
      <c r="AM141" s="186"/>
      <c r="AN141" s="186"/>
      <c r="AO141" s="186"/>
      <c r="AP141" s="186"/>
      <c r="AQ141" s="186"/>
      <c r="AR141" s="186"/>
      <c r="AS141" s="186"/>
      <c r="AT141" s="186"/>
      <c r="AU141" s="186"/>
      <c r="AV141" s="186"/>
      <c r="AW141" s="186"/>
      <c r="AX141" s="186"/>
      <c r="AY141" s="186"/>
      <c r="AZ141" s="185"/>
      <c r="BA141" s="185"/>
      <c r="BB141" s="185"/>
      <c r="BC141" s="185"/>
      <c r="BD141" s="185"/>
      <c r="BE141" s="185"/>
      <c r="BF141" s="185"/>
      <c r="BG141" s="185"/>
      <c r="BH141" s="185"/>
      <c r="BI141" s="185"/>
    </row>
    <row r="142" spans="1:61" s="274" customFormat="1">
      <c r="A142" s="167"/>
      <c r="AH142" s="186"/>
      <c r="AI142" s="186"/>
      <c r="AJ142" s="186"/>
      <c r="AK142" s="186"/>
      <c r="AL142" s="186"/>
      <c r="AM142" s="186"/>
      <c r="AN142" s="186"/>
      <c r="AO142" s="186"/>
      <c r="AP142" s="186"/>
      <c r="AQ142" s="186"/>
      <c r="AR142" s="186"/>
      <c r="AS142" s="186"/>
      <c r="AT142" s="186"/>
      <c r="AU142" s="186"/>
      <c r="AV142" s="186"/>
      <c r="AW142" s="186"/>
      <c r="AX142" s="186"/>
      <c r="AY142" s="186"/>
      <c r="AZ142" s="185"/>
      <c r="BA142" s="185"/>
      <c r="BB142" s="185"/>
      <c r="BC142" s="185"/>
      <c r="BD142" s="185"/>
      <c r="BE142" s="185"/>
      <c r="BF142" s="185"/>
      <c r="BG142" s="185"/>
      <c r="BH142" s="185"/>
      <c r="BI142" s="185"/>
    </row>
    <row r="143" spans="1:61" s="274" customFormat="1">
      <c r="A143" s="167"/>
      <c r="AH143" s="186"/>
      <c r="AI143" s="186"/>
      <c r="AJ143" s="186"/>
      <c r="AK143" s="186"/>
      <c r="AL143" s="186"/>
      <c r="AM143" s="186"/>
      <c r="AN143" s="186"/>
      <c r="AO143" s="186"/>
      <c r="AP143" s="186"/>
      <c r="AQ143" s="186"/>
      <c r="AR143" s="186"/>
      <c r="AS143" s="186"/>
      <c r="AT143" s="186"/>
      <c r="AU143" s="186"/>
      <c r="AV143" s="186"/>
      <c r="AW143" s="186"/>
      <c r="AX143" s="186"/>
      <c r="AY143" s="186"/>
      <c r="AZ143" s="185"/>
      <c r="BA143" s="185"/>
      <c r="BB143" s="185"/>
      <c r="BC143" s="185"/>
      <c r="BD143" s="185"/>
      <c r="BE143" s="185"/>
      <c r="BF143" s="185"/>
      <c r="BG143" s="185"/>
      <c r="BH143" s="185"/>
      <c r="BI143" s="185"/>
    </row>
    <row r="144" spans="1:61" s="274" customFormat="1">
      <c r="A144" s="167"/>
      <c r="AH144" s="186"/>
      <c r="AI144" s="186"/>
      <c r="AJ144" s="186"/>
      <c r="AK144" s="186"/>
      <c r="AL144" s="186"/>
      <c r="AM144" s="186"/>
      <c r="AN144" s="186"/>
      <c r="AO144" s="186"/>
      <c r="AP144" s="186"/>
      <c r="AQ144" s="186"/>
      <c r="AR144" s="186"/>
      <c r="AS144" s="186"/>
      <c r="AT144" s="186"/>
      <c r="AU144" s="186"/>
      <c r="AV144" s="186"/>
      <c r="AW144" s="186"/>
      <c r="AX144" s="186"/>
      <c r="AY144" s="186"/>
      <c r="AZ144" s="185"/>
      <c r="BA144" s="185"/>
      <c r="BB144" s="185"/>
      <c r="BC144" s="185"/>
      <c r="BD144" s="185"/>
      <c r="BE144" s="185"/>
      <c r="BF144" s="185"/>
      <c r="BG144" s="185"/>
      <c r="BH144" s="185"/>
      <c r="BI144" s="185"/>
    </row>
    <row r="145" spans="1:61" s="274" customFormat="1">
      <c r="A145" s="167"/>
      <c r="AH145" s="186"/>
      <c r="AI145" s="186"/>
      <c r="AJ145" s="186"/>
      <c r="AK145" s="186"/>
      <c r="AL145" s="186"/>
      <c r="AM145" s="186"/>
      <c r="AN145" s="186"/>
      <c r="AO145" s="186"/>
      <c r="AP145" s="186"/>
      <c r="AQ145" s="186"/>
      <c r="AR145" s="186"/>
      <c r="AS145" s="186"/>
      <c r="AT145" s="186"/>
      <c r="AU145" s="186"/>
      <c r="AV145" s="186"/>
      <c r="AW145" s="186"/>
      <c r="AX145" s="186"/>
      <c r="AY145" s="186"/>
      <c r="AZ145" s="185"/>
      <c r="BA145" s="185"/>
      <c r="BB145" s="185"/>
      <c r="BC145" s="185"/>
      <c r="BD145" s="185"/>
      <c r="BE145" s="185"/>
      <c r="BF145" s="185"/>
      <c r="BG145" s="185"/>
      <c r="BH145" s="185"/>
      <c r="BI145" s="185"/>
    </row>
    <row r="146" spans="1:61" s="274" customFormat="1">
      <c r="A146" s="167"/>
      <c r="AH146" s="186"/>
      <c r="AI146" s="186"/>
      <c r="AJ146" s="186"/>
      <c r="AK146" s="186"/>
      <c r="AL146" s="186"/>
      <c r="AM146" s="186"/>
      <c r="AN146" s="186"/>
      <c r="AO146" s="186"/>
      <c r="AP146" s="186"/>
      <c r="AQ146" s="186"/>
      <c r="AR146" s="186"/>
      <c r="AS146" s="186"/>
      <c r="AT146" s="186"/>
      <c r="AU146" s="186"/>
      <c r="AV146" s="186"/>
      <c r="AW146" s="186"/>
      <c r="AX146" s="186"/>
      <c r="AY146" s="186"/>
      <c r="AZ146" s="185"/>
      <c r="BA146" s="185"/>
      <c r="BB146" s="185"/>
      <c r="BC146" s="185"/>
      <c r="BD146" s="185"/>
      <c r="BE146" s="185"/>
      <c r="BF146" s="185"/>
      <c r="BG146" s="185"/>
      <c r="BH146" s="185"/>
      <c r="BI146" s="185"/>
    </row>
    <row r="147" spans="1:61" s="274" customFormat="1">
      <c r="A147" s="167"/>
      <c r="AH147" s="186"/>
      <c r="AI147" s="186"/>
      <c r="AJ147" s="186"/>
      <c r="AK147" s="186"/>
      <c r="AL147" s="186"/>
      <c r="AM147" s="186"/>
      <c r="AN147" s="186"/>
      <c r="AO147" s="186"/>
      <c r="AP147" s="186"/>
      <c r="AQ147" s="186"/>
      <c r="AR147" s="186"/>
      <c r="AS147" s="186"/>
      <c r="AT147" s="186"/>
      <c r="AU147" s="186"/>
      <c r="AV147" s="186"/>
      <c r="AW147" s="186"/>
      <c r="AX147" s="186"/>
      <c r="AY147" s="186"/>
      <c r="AZ147" s="185"/>
      <c r="BA147" s="185"/>
      <c r="BB147" s="185"/>
      <c r="BC147" s="185"/>
      <c r="BD147" s="185"/>
      <c r="BE147" s="185"/>
      <c r="BF147" s="185"/>
      <c r="BG147" s="185"/>
      <c r="BH147" s="185"/>
      <c r="BI147" s="185"/>
    </row>
    <row r="148" spans="1:61" s="274" customFormat="1">
      <c r="A148" s="167"/>
      <c r="AH148" s="186"/>
      <c r="AI148" s="186"/>
      <c r="AJ148" s="186"/>
      <c r="AK148" s="186"/>
      <c r="AL148" s="186"/>
      <c r="AM148" s="186"/>
      <c r="AN148" s="186"/>
      <c r="AO148" s="186"/>
      <c r="AP148" s="186"/>
      <c r="AQ148" s="186"/>
      <c r="AR148" s="186"/>
      <c r="AS148" s="186"/>
      <c r="AT148" s="186"/>
      <c r="AU148" s="186"/>
      <c r="AV148" s="186"/>
      <c r="AW148" s="186"/>
      <c r="AX148" s="186"/>
      <c r="AY148" s="186"/>
      <c r="AZ148" s="185"/>
      <c r="BA148" s="185"/>
      <c r="BB148" s="185"/>
      <c r="BC148" s="185"/>
      <c r="BD148" s="185"/>
      <c r="BE148" s="185"/>
      <c r="BF148" s="185"/>
      <c r="BG148" s="185"/>
      <c r="BH148" s="185"/>
      <c r="BI148" s="185"/>
    </row>
    <row r="149" spans="1:61" s="274" customFormat="1">
      <c r="A149" s="167"/>
      <c r="AH149" s="186"/>
      <c r="AI149" s="186"/>
      <c r="AJ149" s="186"/>
      <c r="AK149" s="186"/>
      <c r="AL149" s="186"/>
      <c r="AM149" s="186"/>
      <c r="AN149" s="186"/>
      <c r="AO149" s="186"/>
      <c r="AP149" s="186"/>
      <c r="AQ149" s="186"/>
      <c r="AR149" s="186"/>
      <c r="AS149" s="186"/>
      <c r="AT149" s="186"/>
      <c r="AU149" s="186"/>
      <c r="AV149" s="186"/>
      <c r="AW149" s="186"/>
      <c r="AX149" s="186"/>
      <c r="AY149" s="186"/>
      <c r="AZ149" s="185"/>
      <c r="BA149" s="185"/>
      <c r="BB149" s="185"/>
      <c r="BC149" s="185"/>
      <c r="BD149" s="185"/>
      <c r="BE149" s="185"/>
      <c r="BF149" s="185"/>
      <c r="BG149" s="185"/>
      <c r="BH149" s="185"/>
      <c r="BI149" s="185"/>
    </row>
    <row r="150" spans="1:61" s="274" customFormat="1">
      <c r="A150" s="167"/>
      <c r="AH150" s="186"/>
      <c r="AI150" s="186"/>
      <c r="AJ150" s="186"/>
      <c r="AK150" s="186"/>
      <c r="AL150" s="186"/>
      <c r="AM150" s="186"/>
      <c r="AN150" s="186"/>
      <c r="AO150" s="186"/>
      <c r="AP150" s="186"/>
      <c r="AQ150" s="186"/>
      <c r="AR150" s="186"/>
      <c r="AS150" s="186"/>
      <c r="AT150" s="186"/>
      <c r="AU150" s="186"/>
      <c r="AV150" s="186"/>
      <c r="AW150" s="186"/>
      <c r="AX150" s="186"/>
      <c r="AY150" s="186"/>
      <c r="AZ150" s="185"/>
      <c r="BA150" s="185"/>
      <c r="BB150" s="185"/>
      <c r="BC150" s="185"/>
      <c r="BD150" s="185"/>
      <c r="BE150" s="185"/>
      <c r="BF150" s="185"/>
      <c r="BG150" s="185"/>
      <c r="BH150" s="185"/>
      <c r="BI150" s="185"/>
    </row>
    <row r="151" spans="1:61" s="274" customFormat="1">
      <c r="A151" s="167"/>
      <c r="AH151" s="186"/>
      <c r="AI151" s="186"/>
      <c r="AJ151" s="186"/>
      <c r="AK151" s="186"/>
      <c r="AL151" s="186"/>
      <c r="AM151" s="186"/>
      <c r="AN151" s="186"/>
      <c r="AO151" s="186"/>
      <c r="AP151" s="186"/>
      <c r="AQ151" s="186"/>
      <c r="AR151" s="186"/>
      <c r="AS151" s="186"/>
      <c r="AT151" s="186"/>
      <c r="AU151" s="186"/>
      <c r="AV151" s="186"/>
      <c r="AW151" s="186"/>
      <c r="AX151" s="186"/>
      <c r="AY151" s="186"/>
      <c r="AZ151" s="185"/>
      <c r="BA151" s="185"/>
      <c r="BB151" s="185"/>
      <c r="BC151" s="185"/>
      <c r="BD151" s="185"/>
      <c r="BE151" s="185"/>
      <c r="BF151" s="185"/>
      <c r="BG151" s="185"/>
      <c r="BH151" s="185"/>
      <c r="BI151" s="185"/>
    </row>
    <row r="152" spans="1:61" s="274" customFormat="1">
      <c r="A152" s="167"/>
      <c r="AH152" s="186"/>
      <c r="AI152" s="186"/>
      <c r="AJ152" s="186"/>
      <c r="AK152" s="186"/>
      <c r="AL152" s="186"/>
      <c r="AM152" s="186"/>
      <c r="AN152" s="186"/>
      <c r="AO152" s="186"/>
      <c r="AP152" s="186"/>
      <c r="AQ152" s="186"/>
      <c r="AR152" s="186"/>
      <c r="AS152" s="186"/>
      <c r="AT152" s="186"/>
      <c r="AU152" s="186"/>
      <c r="AV152" s="186"/>
      <c r="AW152" s="186"/>
      <c r="AX152" s="186"/>
      <c r="AY152" s="186"/>
      <c r="AZ152" s="185"/>
      <c r="BA152" s="185"/>
      <c r="BB152" s="185"/>
      <c r="BC152" s="185"/>
      <c r="BD152" s="185"/>
      <c r="BE152" s="185"/>
      <c r="BF152" s="185"/>
      <c r="BG152" s="185"/>
      <c r="BH152" s="185"/>
      <c r="BI152" s="185"/>
    </row>
    <row r="153" spans="1:61" s="274" customFormat="1">
      <c r="A153" s="167"/>
      <c r="AH153" s="186"/>
      <c r="AI153" s="186"/>
      <c r="AJ153" s="186"/>
      <c r="AK153" s="186"/>
      <c r="AL153" s="186"/>
      <c r="AM153" s="186"/>
      <c r="AN153" s="186"/>
      <c r="AO153" s="186"/>
      <c r="AP153" s="186"/>
      <c r="AQ153" s="186"/>
      <c r="AR153" s="186"/>
      <c r="AS153" s="186"/>
      <c r="AT153" s="186"/>
      <c r="AU153" s="186"/>
      <c r="AV153" s="186"/>
      <c r="AW153" s="186"/>
      <c r="AX153" s="186"/>
      <c r="AY153" s="186"/>
      <c r="AZ153" s="185"/>
      <c r="BA153" s="185"/>
      <c r="BB153" s="185"/>
      <c r="BC153" s="185"/>
      <c r="BD153" s="185"/>
      <c r="BE153" s="185"/>
      <c r="BF153" s="185"/>
      <c r="BG153" s="185"/>
      <c r="BH153" s="185"/>
      <c r="BI153" s="185"/>
    </row>
    <row r="154" spans="1:61" s="274" customFormat="1">
      <c r="A154" s="167"/>
      <c r="AH154" s="186"/>
      <c r="AI154" s="186"/>
      <c r="AJ154" s="186"/>
      <c r="AK154" s="186"/>
      <c r="AL154" s="186"/>
      <c r="AM154" s="186"/>
      <c r="AN154" s="186"/>
      <c r="AO154" s="186"/>
      <c r="AP154" s="186"/>
      <c r="AQ154" s="186"/>
      <c r="AR154" s="186"/>
      <c r="AS154" s="186"/>
      <c r="AT154" s="186"/>
      <c r="AU154" s="186"/>
      <c r="AV154" s="186"/>
      <c r="AW154" s="186"/>
      <c r="AX154" s="186"/>
      <c r="AY154" s="186"/>
      <c r="AZ154" s="185"/>
      <c r="BA154" s="185"/>
      <c r="BB154" s="185"/>
      <c r="BC154" s="185"/>
      <c r="BD154" s="185"/>
      <c r="BE154" s="185"/>
      <c r="BF154" s="185"/>
      <c r="BG154" s="185"/>
      <c r="BH154" s="185"/>
      <c r="BI154" s="185"/>
    </row>
    <row r="155" spans="1:61" s="274" customFormat="1">
      <c r="A155" s="167"/>
      <c r="AH155" s="186"/>
      <c r="AI155" s="186"/>
      <c r="AJ155" s="186"/>
      <c r="AK155" s="186"/>
      <c r="AL155" s="186"/>
      <c r="AM155" s="186"/>
      <c r="AN155" s="186"/>
      <c r="AO155" s="186"/>
      <c r="AP155" s="186"/>
      <c r="AQ155" s="186"/>
      <c r="AR155" s="186"/>
      <c r="AS155" s="186"/>
      <c r="AT155" s="186"/>
      <c r="AU155" s="186"/>
      <c r="AV155" s="186"/>
      <c r="AW155" s="186"/>
      <c r="AX155" s="186"/>
      <c r="AY155" s="186"/>
      <c r="AZ155" s="185"/>
      <c r="BA155" s="185"/>
      <c r="BB155" s="185"/>
      <c r="BC155" s="185"/>
      <c r="BD155" s="185"/>
      <c r="BE155" s="185"/>
      <c r="BF155" s="185"/>
      <c r="BG155" s="185"/>
      <c r="BH155" s="185"/>
      <c r="BI155" s="185"/>
    </row>
    <row r="156" spans="1:61" s="274" customFormat="1">
      <c r="A156" s="167"/>
      <c r="AH156" s="186"/>
      <c r="AI156" s="186"/>
      <c r="AJ156" s="186"/>
      <c r="AK156" s="186"/>
      <c r="AL156" s="186"/>
      <c r="AM156" s="186"/>
      <c r="AN156" s="186"/>
      <c r="AO156" s="186"/>
      <c r="AP156" s="186"/>
      <c r="AQ156" s="186"/>
      <c r="AR156" s="186"/>
      <c r="AS156" s="186"/>
      <c r="AT156" s="186"/>
      <c r="AU156" s="186"/>
      <c r="AV156" s="186"/>
      <c r="AW156" s="186"/>
      <c r="AX156" s="186"/>
      <c r="AY156" s="186"/>
      <c r="AZ156" s="185"/>
      <c r="BA156" s="185"/>
      <c r="BB156" s="185"/>
      <c r="BC156" s="185"/>
      <c r="BD156" s="185"/>
      <c r="BE156" s="185"/>
      <c r="BF156" s="185"/>
      <c r="BG156" s="185"/>
      <c r="BH156" s="185"/>
      <c r="BI156" s="185"/>
    </row>
    <row r="157" spans="1:61" s="274" customFormat="1">
      <c r="A157" s="167"/>
      <c r="AH157" s="186"/>
      <c r="AI157" s="186"/>
      <c r="AJ157" s="186"/>
      <c r="AK157" s="186"/>
      <c r="AL157" s="186"/>
      <c r="AM157" s="186"/>
      <c r="AN157" s="186"/>
      <c r="AO157" s="186"/>
      <c r="AP157" s="186"/>
      <c r="AQ157" s="186"/>
      <c r="AR157" s="186"/>
      <c r="AS157" s="186"/>
      <c r="AT157" s="186"/>
      <c r="AU157" s="186"/>
      <c r="AV157" s="186"/>
      <c r="AW157" s="186"/>
      <c r="AX157" s="186"/>
      <c r="AY157" s="186"/>
      <c r="AZ157" s="185"/>
      <c r="BA157" s="185"/>
      <c r="BB157" s="185"/>
      <c r="BC157" s="185"/>
      <c r="BD157" s="185"/>
      <c r="BE157" s="185"/>
      <c r="BF157" s="185"/>
      <c r="BG157" s="185"/>
      <c r="BH157" s="185"/>
      <c r="BI157" s="185"/>
    </row>
    <row r="158" spans="1:61" s="274" customFormat="1">
      <c r="A158" s="167"/>
      <c r="AH158" s="186"/>
      <c r="AI158" s="186"/>
      <c r="AJ158" s="186"/>
      <c r="AK158" s="186"/>
      <c r="AL158" s="186"/>
      <c r="AM158" s="186"/>
      <c r="AN158" s="186"/>
      <c r="AO158" s="186"/>
      <c r="AP158" s="186"/>
      <c r="AQ158" s="186"/>
      <c r="AR158" s="186"/>
      <c r="AS158" s="186"/>
      <c r="AT158" s="186"/>
      <c r="AU158" s="186"/>
      <c r="AV158" s="186"/>
      <c r="AW158" s="186"/>
      <c r="AX158" s="186"/>
      <c r="AY158" s="186"/>
      <c r="AZ158" s="185"/>
      <c r="BA158" s="185"/>
      <c r="BB158" s="185"/>
      <c r="BC158" s="185"/>
      <c r="BD158" s="185"/>
      <c r="BE158" s="185"/>
      <c r="BF158" s="185"/>
      <c r="BG158" s="185"/>
      <c r="BH158" s="185"/>
      <c r="BI158" s="185"/>
    </row>
    <row r="159" spans="1:61" s="274" customFormat="1">
      <c r="A159" s="167"/>
      <c r="AH159" s="186"/>
      <c r="AI159" s="186"/>
      <c r="AJ159" s="186"/>
      <c r="AK159" s="186"/>
      <c r="AL159" s="186"/>
      <c r="AM159" s="186"/>
      <c r="AN159" s="186"/>
      <c r="AO159" s="186"/>
      <c r="AP159" s="186"/>
      <c r="AQ159" s="186"/>
      <c r="AR159" s="186"/>
      <c r="AS159" s="186"/>
      <c r="AT159" s="186"/>
      <c r="AU159" s="186"/>
      <c r="AV159" s="186"/>
      <c r="AW159" s="186"/>
      <c r="AX159" s="186"/>
      <c r="AY159" s="186"/>
      <c r="AZ159" s="185"/>
      <c r="BA159" s="185"/>
      <c r="BB159" s="185"/>
      <c r="BC159" s="185"/>
      <c r="BD159" s="185"/>
      <c r="BE159" s="185"/>
      <c r="BF159" s="185"/>
      <c r="BG159" s="185"/>
      <c r="BH159" s="185"/>
      <c r="BI159" s="185"/>
    </row>
    <row r="160" spans="1:61" s="274" customFormat="1">
      <c r="A160" s="167"/>
      <c r="AH160" s="186"/>
      <c r="AI160" s="186"/>
      <c r="AJ160" s="186"/>
      <c r="AK160" s="186"/>
      <c r="AL160" s="186"/>
      <c r="AM160" s="186"/>
      <c r="AN160" s="186"/>
      <c r="AO160" s="186"/>
      <c r="AP160" s="186"/>
      <c r="AQ160" s="186"/>
      <c r="AR160" s="186"/>
      <c r="AS160" s="186"/>
      <c r="AT160" s="186"/>
      <c r="AU160" s="186"/>
      <c r="AV160" s="186"/>
      <c r="AW160" s="186"/>
      <c r="AX160" s="186"/>
      <c r="AY160" s="186"/>
      <c r="AZ160" s="185"/>
      <c r="BA160" s="185"/>
      <c r="BB160" s="185"/>
      <c r="BC160" s="185"/>
      <c r="BD160" s="185"/>
      <c r="BE160" s="185"/>
      <c r="BF160" s="185"/>
      <c r="BG160" s="185"/>
      <c r="BH160" s="185"/>
      <c r="BI160" s="185"/>
    </row>
    <row r="161" spans="1:61" s="274" customFormat="1">
      <c r="A161" s="167"/>
      <c r="AH161" s="186"/>
      <c r="AI161" s="186"/>
      <c r="AJ161" s="186"/>
      <c r="AK161" s="186"/>
      <c r="AL161" s="186"/>
      <c r="AM161" s="186"/>
      <c r="AN161" s="186"/>
      <c r="AO161" s="186"/>
      <c r="AP161" s="186"/>
      <c r="AQ161" s="186"/>
      <c r="AR161" s="186"/>
      <c r="AS161" s="186"/>
      <c r="AT161" s="186"/>
      <c r="AU161" s="186"/>
      <c r="AV161" s="186"/>
      <c r="AW161" s="186"/>
      <c r="AX161" s="186"/>
      <c r="AY161" s="186"/>
      <c r="AZ161" s="185"/>
      <c r="BA161" s="185"/>
      <c r="BB161" s="185"/>
      <c r="BC161" s="185"/>
      <c r="BD161" s="185"/>
      <c r="BE161" s="185"/>
      <c r="BF161" s="185"/>
      <c r="BG161" s="185"/>
      <c r="BH161" s="185"/>
      <c r="BI161" s="185"/>
    </row>
    <row r="162" spans="1:61" s="274" customFormat="1">
      <c r="A162" s="167"/>
      <c r="AH162" s="186"/>
      <c r="AI162" s="186"/>
      <c r="AJ162" s="186"/>
      <c r="AK162" s="186"/>
      <c r="AL162" s="186"/>
      <c r="AM162" s="186"/>
      <c r="AN162" s="186"/>
      <c r="AO162" s="186"/>
      <c r="AP162" s="186"/>
      <c r="AQ162" s="186"/>
      <c r="AR162" s="186"/>
      <c r="AS162" s="186"/>
      <c r="AT162" s="186"/>
      <c r="AU162" s="186"/>
      <c r="AV162" s="186"/>
      <c r="AW162" s="186"/>
      <c r="AX162" s="186"/>
      <c r="AY162" s="186"/>
      <c r="AZ162" s="185"/>
      <c r="BA162" s="185"/>
      <c r="BB162" s="185"/>
      <c r="BC162" s="185"/>
      <c r="BD162" s="185"/>
      <c r="BE162" s="185"/>
      <c r="BF162" s="185"/>
      <c r="BG162" s="185"/>
      <c r="BH162" s="185"/>
      <c r="BI162" s="185"/>
    </row>
    <row r="163" spans="1:61" s="274" customFormat="1">
      <c r="A163" s="167"/>
      <c r="AH163" s="186"/>
      <c r="AI163" s="186"/>
      <c r="AJ163" s="186"/>
      <c r="AK163" s="186"/>
      <c r="AL163" s="186"/>
      <c r="AM163" s="186"/>
      <c r="AN163" s="186"/>
      <c r="AO163" s="186"/>
      <c r="AP163" s="186"/>
      <c r="AQ163" s="186"/>
      <c r="AR163" s="186"/>
      <c r="AS163" s="186"/>
      <c r="AT163" s="186"/>
      <c r="AU163" s="186"/>
      <c r="AV163" s="186"/>
      <c r="AW163" s="186"/>
      <c r="AX163" s="186"/>
      <c r="AY163" s="186"/>
      <c r="AZ163" s="185"/>
      <c r="BA163" s="185"/>
      <c r="BB163" s="185"/>
      <c r="BC163" s="185"/>
      <c r="BD163" s="185"/>
      <c r="BE163" s="185"/>
      <c r="BF163" s="185"/>
      <c r="BG163" s="185"/>
      <c r="BH163" s="185"/>
      <c r="BI163" s="185"/>
    </row>
    <row r="164" spans="1:61" s="274" customFormat="1">
      <c r="A164" s="167"/>
      <c r="AH164" s="186"/>
      <c r="AI164" s="186"/>
      <c r="AJ164" s="186"/>
      <c r="AK164" s="186"/>
      <c r="AL164" s="186"/>
      <c r="AM164" s="186"/>
      <c r="AN164" s="186"/>
      <c r="AO164" s="186"/>
      <c r="AP164" s="186"/>
      <c r="AQ164" s="186"/>
      <c r="AR164" s="186"/>
      <c r="AS164" s="186"/>
      <c r="AT164" s="186"/>
      <c r="AU164" s="186"/>
      <c r="AV164" s="186"/>
      <c r="AW164" s="186"/>
      <c r="AX164" s="186"/>
      <c r="AY164" s="186"/>
      <c r="AZ164" s="185"/>
      <c r="BA164" s="185"/>
      <c r="BB164" s="185"/>
      <c r="BC164" s="185"/>
      <c r="BD164" s="185"/>
      <c r="BE164" s="185"/>
      <c r="BF164" s="185"/>
      <c r="BG164" s="185"/>
      <c r="BH164" s="185"/>
      <c r="BI164" s="185"/>
    </row>
    <row r="165" spans="1:61" s="274" customFormat="1">
      <c r="A165" s="167"/>
      <c r="AH165" s="186"/>
      <c r="AI165" s="186"/>
      <c r="AJ165" s="186"/>
      <c r="AK165" s="186"/>
      <c r="AL165" s="186"/>
      <c r="AM165" s="186"/>
      <c r="AN165" s="186"/>
      <c r="AO165" s="186"/>
      <c r="AP165" s="186"/>
      <c r="AQ165" s="186"/>
      <c r="AR165" s="186"/>
      <c r="AS165" s="186"/>
      <c r="AT165" s="186"/>
      <c r="AU165" s="186"/>
      <c r="AV165" s="186"/>
      <c r="AW165" s="186"/>
      <c r="AX165" s="186"/>
      <c r="AY165" s="186"/>
      <c r="AZ165" s="185"/>
      <c r="BA165" s="185"/>
      <c r="BB165" s="185"/>
      <c r="BC165" s="185"/>
      <c r="BD165" s="185"/>
      <c r="BE165" s="185"/>
      <c r="BF165" s="185"/>
      <c r="BG165" s="185"/>
      <c r="BH165" s="185"/>
      <c r="BI165" s="185"/>
    </row>
  </sheetData>
  <mergeCells count="20">
    <mergeCell ref="C19:E20"/>
    <mergeCell ref="F8:AE8"/>
    <mergeCell ref="C17:E18"/>
    <mergeCell ref="F17:H17"/>
    <mergeCell ref="M17:AE18"/>
    <mergeCell ref="F18:H18"/>
    <mergeCell ref="F19:AE20"/>
    <mergeCell ref="C23:E24"/>
    <mergeCell ref="F23:H23"/>
    <mergeCell ref="M23:AE24"/>
    <mergeCell ref="F24:H24"/>
    <mergeCell ref="C25:E26"/>
    <mergeCell ref="F25:AE26"/>
    <mergeCell ref="F31:AE32"/>
    <mergeCell ref="M29:AE30"/>
    <mergeCell ref="C40:G40"/>
    <mergeCell ref="C29:E30"/>
    <mergeCell ref="F29:H29"/>
    <mergeCell ref="F30:H30"/>
    <mergeCell ref="C31:E32"/>
  </mergeCells>
  <phoneticPr fontId="1"/>
  <dataValidations count="1">
    <dataValidation type="list" allowBlank="1" showInputMessage="1" showErrorMessage="1" sqref="F23:H24 F17:H18 F29:H30" xr:uid="{00000000-0002-0000-08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 id="{B88F8AA5-A8A9-4043-966A-DA284F94C0D4}">
            <xm:f>'（発注所属）'!$F$45="－"</xm:f>
            <x14:dxf>
              <font>
                <color auto="1"/>
              </font>
              <fill>
                <patternFill>
                  <bgColor theme="0" tint="-0.499984740745262"/>
                </patternFill>
              </fill>
            </x14:dxf>
          </x14:cfRule>
          <xm:sqref>B29:M29 AF29:AF30 B30:L30 F31 B31:E32</xm:sqref>
        </x14:conditionalFormatting>
        <x14:conditionalFormatting xmlns:xm="http://schemas.microsoft.com/office/excel/2006/main">
          <x14:cfRule type="expression" priority="1" id="{9DF60434-B22B-4803-9708-D10B8132887A}">
            <xm:f>'（発注所属）'!$F$43="－"</xm:f>
            <x14:dxf>
              <font>
                <color auto="1"/>
              </font>
              <fill>
                <patternFill>
                  <bgColor theme="0" tint="-0.499984740745262"/>
                </patternFill>
              </fill>
            </x14:dxf>
          </x14:cfRule>
          <xm:sqref>B17:AF18 F19 B19:E20</xm:sqref>
        </x14:conditionalFormatting>
        <x14:conditionalFormatting xmlns:xm="http://schemas.microsoft.com/office/excel/2006/main">
          <x14:cfRule type="expression" priority="2" id="{CCA8CB75-65F8-4D4D-BCF8-AF7978E1EFF8}">
            <xm:f>'（発注所属）'!$F$44="－"</xm:f>
            <x14:dxf>
              <font>
                <color auto="1"/>
              </font>
              <fill>
                <patternFill>
                  <bgColor theme="0" tint="-0.499984740745262"/>
                </patternFill>
              </fill>
            </x14:dxf>
          </x14:cfRule>
          <xm:sqref>B23:AF24 F25 B25:E26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G18"/>
  <sheetViews>
    <sheetView topLeftCell="A7" zoomScale="85" zoomScaleNormal="85" workbookViewId="0">
      <selection activeCell="X60" sqref="X60:Y60"/>
    </sheetView>
  </sheetViews>
  <sheetFormatPr defaultColWidth="8.69921875" defaultRowHeight="18"/>
  <cols>
    <col min="1" max="1" width="3.5" style="124" customWidth="1"/>
    <col min="2" max="2" width="20.5" style="124" bestFit="1" customWidth="1"/>
    <col min="3" max="7" width="19.09765625" style="124" customWidth="1"/>
    <col min="8" max="8" width="2.69921875" style="124" customWidth="1"/>
    <col min="9" max="16384" width="8.69921875" style="124"/>
  </cols>
  <sheetData>
    <row r="2" spans="2:7">
      <c r="B2" s="321"/>
      <c r="C2" s="322"/>
      <c r="D2" s="322"/>
      <c r="E2" s="322"/>
      <c r="F2" s="322"/>
      <c r="G2" s="322"/>
    </row>
    <row r="3" spans="2:7">
      <c r="B3" s="64" t="s">
        <v>197</v>
      </c>
      <c r="C3" s="214"/>
      <c r="D3" s="214"/>
      <c r="E3" s="214"/>
      <c r="F3" s="214"/>
      <c r="G3" s="214"/>
    </row>
    <row r="4" spans="2:7">
      <c r="B4" s="64" t="s">
        <v>198</v>
      </c>
      <c r="C4" s="214"/>
      <c r="D4" s="214"/>
      <c r="E4" s="214"/>
      <c r="F4" s="214"/>
      <c r="G4" s="214"/>
    </row>
    <row r="5" spans="2:7">
      <c r="B5" s="319"/>
      <c r="C5" s="215" t="s">
        <v>199</v>
      </c>
      <c r="D5" s="320" t="s">
        <v>200</v>
      </c>
      <c r="E5" s="320" t="s">
        <v>201</v>
      </c>
      <c r="F5" s="319" t="s">
        <v>202</v>
      </c>
      <c r="G5" s="319" t="s">
        <v>203</v>
      </c>
    </row>
    <row r="6" spans="2:7">
      <c r="B6" s="319"/>
      <c r="C6" s="216" t="s">
        <v>204</v>
      </c>
      <c r="D6" s="319"/>
      <c r="E6" s="319"/>
      <c r="F6" s="319"/>
      <c r="G6" s="319"/>
    </row>
    <row r="7" spans="2:7" ht="27" customHeight="1">
      <c r="B7" s="217" t="s">
        <v>205</v>
      </c>
      <c r="C7" s="217"/>
      <c r="D7" s="217"/>
      <c r="E7" s="217"/>
      <c r="F7" s="217"/>
      <c r="G7" s="217"/>
    </row>
    <row r="9" spans="2:7">
      <c r="B9" s="319"/>
      <c r="C9" s="215" t="s">
        <v>199</v>
      </c>
      <c r="D9" s="320" t="s">
        <v>200</v>
      </c>
      <c r="E9" s="320" t="s">
        <v>201</v>
      </c>
      <c r="F9" s="319" t="s">
        <v>202</v>
      </c>
      <c r="G9" s="319" t="s">
        <v>203</v>
      </c>
    </row>
    <row r="10" spans="2:7">
      <c r="B10" s="319"/>
      <c r="C10" s="216" t="s">
        <v>204</v>
      </c>
      <c r="D10" s="319"/>
      <c r="E10" s="319"/>
      <c r="F10" s="319"/>
      <c r="G10" s="319"/>
    </row>
    <row r="11" spans="2:7" ht="27" customHeight="1">
      <c r="B11" s="217" t="s">
        <v>205</v>
      </c>
      <c r="C11" s="217"/>
      <c r="D11" s="217"/>
      <c r="E11" s="217"/>
      <c r="F11" s="217"/>
      <c r="G11" s="217"/>
    </row>
    <row r="13" spans="2:7">
      <c r="B13" s="319"/>
      <c r="C13" s="215" t="s">
        <v>199</v>
      </c>
      <c r="D13" s="320" t="s">
        <v>200</v>
      </c>
      <c r="E13" s="320" t="s">
        <v>201</v>
      </c>
      <c r="F13" s="319" t="s">
        <v>202</v>
      </c>
      <c r="G13" s="319" t="s">
        <v>203</v>
      </c>
    </row>
    <row r="14" spans="2:7">
      <c r="B14" s="319"/>
      <c r="C14" s="216" t="s">
        <v>204</v>
      </c>
      <c r="D14" s="319"/>
      <c r="E14" s="319"/>
      <c r="F14" s="319"/>
      <c r="G14" s="319"/>
    </row>
    <row r="15" spans="2:7" ht="27" customHeight="1">
      <c r="B15" s="217" t="s">
        <v>205</v>
      </c>
      <c r="C15" s="217"/>
      <c r="D15" s="217"/>
      <c r="E15" s="217"/>
      <c r="F15" s="217"/>
      <c r="G15" s="217"/>
    </row>
    <row r="17" spans="2:2">
      <c r="B17" s="124" t="s">
        <v>206</v>
      </c>
    </row>
    <row r="18" spans="2:2">
      <c r="B18" s="124" t="s">
        <v>207</v>
      </c>
    </row>
  </sheetData>
  <mergeCells count="16">
    <mergeCell ref="B9:B10"/>
    <mergeCell ref="D9:D10"/>
    <mergeCell ref="E9:E10"/>
    <mergeCell ref="F9:F10"/>
    <mergeCell ref="G9:G10"/>
    <mergeCell ref="B2:G2"/>
    <mergeCell ref="B5:B6"/>
    <mergeCell ref="D5:D6"/>
    <mergeCell ref="E5:E6"/>
    <mergeCell ref="F5:F6"/>
    <mergeCell ref="G5:G6"/>
    <mergeCell ref="B13:B14"/>
    <mergeCell ref="D13:D14"/>
    <mergeCell ref="E13:E14"/>
    <mergeCell ref="F13:F14"/>
    <mergeCell ref="G13:G14"/>
  </mergeCells>
  <phoneticPr fontId="1"/>
  <printOptions horizontalCentered="1"/>
  <pageMargins left="0.59055118110236227" right="0.78740157480314965" top="0.59055118110236227" bottom="0.55118110236220474"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（発注所属）</vt:lpstr>
      <vt:lpstr>技術資料表紙（入札参加者）</vt:lpstr>
      <vt:lpstr>技術者情報</vt:lpstr>
      <vt:lpstr>様式- 2a</vt:lpstr>
      <vt:lpstr>様式－2b</vt:lpstr>
      <vt:lpstr>様式-3</vt:lpstr>
      <vt:lpstr>様式-3 (2人目)</vt:lpstr>
      <vt:lpstr>様式- 4</vt:lpstr>
      <vt:lpstr>様式- 5</vt:lpstr>
      <vt:lpstr>登録基幹技能者配置表</vt:lpstr>
      <vt:lpstr>'（発注所属）'!Print_Area</vt:lpstr>
      <vt:lpstr>'技術資料表紙（入札参加者）'!Print_Area</vt:lpstr>
      <vt:lpstr>技術者情報!Print_Area</vt:lpstr>
      <vt:lpstr>登録基幹技能者配置表!Print_Area</vt:lpstr>
      <vt:lpstr>'様式- 2a'!Print_Area</vt:lpstr>
      <vt:lpstr>'様式- 4'!Print_Area</vt:lpstr>
      <vt:lpstr>'様式- 5'!Print_Area</vt:lpstr>
      <vt:lpstr>'様式－2b'!Print_Area</vt:lpstr>
      <vt:lpstr>'様式-3'!Print_Area</vt:lpstr>
      <vt:lpstr>'様式-3 (2人目)'!Print_Area</vt:lpstr>
      <vt:lpstr>'様式－2b'!Print_Titles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2026-09-11T00:32:06Z</dcterms:modified>
</cp:coreProperties>
</file>