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xr:revisionPtr revIDLastSave="0" documentId="13_ncr:1_{A9426BA5-0401-45D9-801C-FEFBA1162187}" xr6:coauthVersionLast="47" xr6:coauthVersionMax="47" xr10:uidLastSave="{00000000-0000-0000-0000-000000000000}"/>
  <bookViews>
    <workbookView xWindow="28665" yWindow="-135" windowWidth="29070" windowHeight="15750" tabRatio="689" xr2:uid="{00000000-000D-0000-FFFF-FFFF00000000}"/>
  </bookViews>
  <sheets>
    <sheet name="（発注所属入力）" sheetId="1" r:id="rId1"/>
    <sheet name="技術資料表紙（入札参加者）" sheetId="2" r:id="rId2"/>
    <sheet name="技術者情報" sheetId="30" r:id="rId3"/>
    <sheet name="様式- 2a" sheetId="32" r:id="rId4"/>
    <sheet name="様式－2b" sheetId="4" r:id="rId5"/>
    <sheet name="様式-3" sheetId="16" r:id="rId6"/>
    <sheet name="様式- 4" sheetId="33" r:id="rId7"/>
    <sheet name="様式- 5" sheetId="34" r:id="rId8"/>
    <sheet name="様式-3 (2人目)" sheetId="35" r:id="rId9"/>
    <sheet name="様式-3 (3人目)" sheetId="36" r:id="rId10"/>
  </sheets>
  <definedNames>
    <definedName name="_xlnm._FilterDatabase" localSheetId="3" hidden="1">'様式- 2a'!$D$14:$AF$26</definedName>
    <definedName name="_xlnm.Print_Area" localSheetId="0">'（発注所属入力）'!$B$1:$I$47</definedName>
    <definedName name="_xlnm.Print_Area" localSheetId="1">'技術資料表紙（入札参加者）'!$C$1:$H$76</definedName>
    <definedName name="_xlnm.Print_Area" localSheetId="2">技術者情報!$A$1:$U$46</definedName>
    <definedName name="_xlnm.Print_Area" localSheetId="3">'様式- 2a'!$C$6:$AH$59</definedName>
    <definedName name="_xlnm.Print_Area" localSheetId="6">'様式- 4'!$B$8:$AF$56</definedName>
    <definedName name="_xlnm.Print_Area" localSheetId="7">'様式- 5'!$B$7:$AF$34</definedName>
    <definedName name="_xlnm.Print_Area" localSheetId="4">'様式－2b'!$C$6:$AJ$57</definedName>
    <definedName name="_xlnm.Print_Area" localSheetId="5">'様式-3'!$C$8:$AG$62</definedName>
    <definedName name="_xlnm.Print_Area" localSheetId="8">'様式-3 (2人目)'!$B$8:$AF$62</definedName>
    <definedName name="_xlnm.Print_Area" localSheetId="9">'様式-3 (3人目)'!$B$8:$AF$62</definedName>
    <definedName name="_xlnm.Print_Titles" localSheetId="4">'様式－2b'!$6:$17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68" i="2" l="1"/>
  <c r="E67" i="2"/>
  <c r="K68" i="2"/>
  <c r="K66" i="2"/>
  <c r="K65" i="2"/>
  <c r="K67" i="2"/>
  <c r="H67" i="2"/>
  <c r="I67" i="2"/>
  <c r="I65" i="2"/>
  <c r="G76" i="2" l="1"/>
  <c r="Q20" i="32"/>
  <c r="G41" i="1"/>
  <c r="F68" i="2" l="1"/>
  <c r="F67" i="2"/>
  <c r="M47" i="33"/>
  <c r="K5" i="2"/>
  <c r="E70" i="2" l="1"/>
  <c r="F4" i="2"/>
  <c r="Q32" i="33" l="1"/>
  <c r="T53" i="16"/>
  <c r="M27" i="33"/>
  <c r="K41" i="2" l="1"/>
  <c r="I62" i="2"/>
  <c r="K64" i="2"/>
  <c r="K62" i="2"/>
  <c r="E62" i="2"/>
  <c r="F62" i="2" s="1"/>
  <c r="E63" i="2"/>
  <c r="F63" i="2" s="1"/>
  <c r="H30" i="1" l="1"/>
  <c r="E41" i="2" l="1"/>
  <c r="F41" i="2" s="1"/>
  <c r="E40" i="2" l="1"/>
  <c r="F40" i="2" s="1"/>
  <c r="AC56" i="32" l="1"/>
  <c r="J56" i="36" l="1"/>
  <c r="S53" i="36"/>
  <c r="M48" i="36"/>
  <c r="M43" i="36"/>
  <c r="P40" i="36"/>
  <c r="M33" i="36"/>
  <c r="P23" i="36"/>
  <c r="M18" i="36"/>
  <c r="J56" i="35"/>
  <c r="S53" i="35"/>
  <c r="M48" i="35"/>
  <c r="M43" i="35"/>
  <c r="Y36" i="32"/>
  <c r="I40" i="2" l="1"/>
  <c r="H40" i="2"/>
  <c r="E42" i="2"/>
  <c r="F42" i="2" s="1"/>
  <c r="K40" i="2" l="1"/>
  <c r="G28" i="1"/>
  <c r="G34" i="1"/>
  <c r="K53" i="2" l="1"/>
  <c r="AN17" i="4" l="1"/>
  <c r="AN38" i="4"/>
  <c r="AM38" i="4" s="1"/>
  <c r="AN37" i="4"/>
  <c r="AM37" i="4" s="1"/>
  <c r="AN36" i="4"/>
  <c r="AM36" i="4" s="1"/>
  <c r="AN35" i="4"/>
  <c r="AM35" i="4" s="1"/>
  <c r="AN34" i="4"/>
  <c r="AM34" i="4" s="1"/>
  <c r="AN33" i="4"/>
  <c r="AM33" i="4" s="1"/>
  <c r="AN32" i="4"/>
  <c r="AM32" i="4" s="1"/>
  <c r="AN31" i="4"/>
  <c r="AN30" i="4"/>
  <c r="AN29" i="4"/>
  <c r="AM29" i="4" s="1"/>
  <c r="AN28" i="4"/>
  <c r="AM28" i="4" s="1"/>
  <c r="AN27" i="4"/>
  <c r="AM27" i="4" s="1"/>
  <c r="AN26" i="4"/>
  <c r="AM26" i="4" s="1"/>
  <c r="AN25" i="4"/>
  <c r="AM25" i="4" s="1"/>
  <c r="AN24" i="4"/>
  <c r="AM24" i="4" s="1"/>
  <c r="AN23" i="4"/>
  <c r="AM23" i="4" s="1"/>
  <c r="AN22" i="4"/>
  <c r="AM22" i="4" s="1"/>
  <c r="AN21" i="4"/>
  <c r="AM21" i="4" s="1"/>
  <c r="AN20" i="4"/>
  <c r="AM20" i="4" s="1"/>
  <c r="AN19" i="4"/>
  <c r="AM19" i="4" s="1"/>
  <c r="AM18" i="4" s="1"/>
  <c r="AM31" i="4"/>
  <c r="AM30" i="4"/>
  <c r="AN18" i="4" l="1"/>
  <c r="I23" i="2"/>
  <c r="F21" i="2" l="1"/>
  <c r="F7" i="4" l="1"/>
  <c r="H65" i="2"/>
  <c r="H62" i="2"/>
  <c r="E66" i="2"/>
  <c r="E65" i="2"/>
  <c r="E64" i="2"/>
  <c r="F64" i="2" s="1"/>
  <c r="G40" i="1"/>
  <c r="M40" i="33"/>
  <c r="Y42" i="32" l="1"/>
  <c r="H46" i="2" l="1"/>
  <c r="H44" i="2"/>
  <c r="E47" i="2"/>
  <c r="F47" i="2" s="1"/>
  <c r="E46" i="2"/>
  <c r="F46" i="2" s="1"/>
  <c r="E44" i="2"/>
  <c r="E45" i="2"/>
  <c r="F45" i="2" s="1"/>
  <c r="F44" i="2" l="1"/>
  <c r="E34" i="2"/>
  <c r="F34" i="2" s="1"/>
  <c r="E33" i="2"/>
  <c r="F33" i="2" s="1"/>
  <c r="E32" i="2"/>
  <c r="F32" i="2" s="1"/>
  <c r="E31" i="2"/>
  <c r="F31" i="2" s="1"/>
  <c r="E35" i="2"/>
  <c r="F35" i="2" s="1"/>
  <c r="E30" i="2"/>
  <c r="F30" i="2" s="1"/>
  <c r="E29" i="2"/>
  <c r="F29" i="2" s="1"/>
  <c r="E28" i="2"/>
  <c r="F28" i="2" s="1"/>
  <c r="E27" i="2"/>
  <c r="F27" i="2" s="1"/>
  <c r="E26" i="2"/>
  <c r="F26" i="2" s="1"/>
  <c r="E25" i="2"/>
  <c r="F25" i="2" s="1"/>
  <c r="E24" i="2"/>
  <c r="F24" i="2" s="1"/>
  <c r="E23" i="2"/>
  <c r="F23" i="2" s="1"/>
  <c r="I46" i="2"/>
  <c r="I44" i="2"/>
  <c r="I31" i="2"/>
  <c r="I25" i="2"/>
  <c r="H25" i="2" l="1"/>
  <c r="H31" i="2"/>
  <c r="H23" i="2"/>
  <c r="G25" i="1" l="1"/>
  <c r="G24" i="1"/>
  <c r="G23" i="1"/>
  <c r="G26" i="1"/>
  <c r="I21" i="1" l="1"/>
  <c r="I38" i="2" l="1"/>
  <c r="I36" i="2"/>
  <c r="H36" i="2" l="1"/>
  <c r="H52" i="2"/>
  <c r="F8" i="36" l="1"/>
  <c r="P40" i="35"/>
  <c r="M33" i="35"/>
  <c r="P23" i="35"/>
  <c r="M18" i="35"/>
  <c r="F8" i="35"/>
  <c r="B1" i="30" l="1"/>
  <c r="G7" i="32"/>
  <c r="G8" i="16" l="1"/>
  <c r="N18" i="16"/>
  <c r="M29" i="34" l="1"/>
  <c r="M23" i="34"/>
  <c r="M17" i="34"/>
  <c r="F8" i="34"/>
  <c r="M22" i="33"/>
  <c r="M16" i="33"/>
  <c r="F9" i="33"/>
  <c r="N51" i="32" l="1"/>
  <c r="N30" i="32"/>
  <c r="N46" i="32"/>
  <c r="N15" i="32"/>
  <c r="K56" i="16" l="1"/>
  <c r="Q40" i="16"/>
  <c r="Q23" i="16" l="1"/>
  <c r="N48" i="16" l="1"/>
  <c r="N43" i="16"/>
  <c r="N33" i="16"/>
  <c r="I30" i="1" l="1"/>
  <c r="K73" i="2" l="1"/>
  <c r="D3" i="2" l="1"/>
  <c r="H38" i="2"/>
  <c r="K39" i="2"/>
  <c r="K38" i="2"/>
  <c r="K75" i="2" l="1"/>
  <c r="K71" i="2"/>
  <c r="K61" i="2"/>
  <c r="K59" i="2"/>
  <c r="K57" i="2"/>
  <c r="K51" i="2"/>
  <c r="K49" i="2"/>
  <c r="K37" i="2"/>
  <c r="I74" i="2"/>
  <c r="I72" i="2"/>
  <c r="I70" i="2"/>
  <c r="I60" i="2"/>
  <c r="I58" i="2"/>
  <c r="I56" i="2"/>
  <c r="I52" i="2"/>
  <c r="I50" i="2"/>
  <c r="I48" i="2"/>
  <c r="K74" i="2"/>
  <c r="K72" i="2"/>
  <c r="K70" i="2"/>
  <c r="K60" i="2"/>
  <c r="K58" i="2"/>
  <c r="K56" i="2"/>
  <c r="K52" i="2"/>
  <c r="K50" i="2"/>
  <c r="K48" i="2"/>
  <c r="K46" i="2"/>
  <c r="K44" i="2"/>
  <c r="K36" i="2"/>
  <c r="K31" i="2"/>
  <c r="K25" i="2"/>
  <c r="K23" i="2"/>
  <c r="K10" i="2" l="1"/>
  <c r="K9" i="2"/>
  <c r="K8" i="2"/>
  <c r="K6" i="2"/>
  <c r="H70" i="2" l="1"/>
  <c r="H21" i="2" l="1"/>
  <c r="E21" i="1"/>
  <c r="B21" i="1"/>
  <c r="C21" i="2" l="1"/>
  <c r="E52" i="2" l="1"/>
  <c r="E53" i="2" l="1"/>
  <c r="G37" i="1"/>
  <c r="I31" i="1"/>
  <c r="H74" i="2"/>
  <c r="H72" i="2"/>
  <c r="H60" i="2"/>
  <c r="H58" i="2"/>
  <c r="H56" i="2"/>
  <c r="H50" i="2"/>
  <c r="H48" i="2"/>
  <c r="D13" i="2"/>
  <c r="D12" i="2"/>
  <c r="H43" i="1"/>
  <c r="E74" i="2"/>
  <c r="E72" i="2"/>
  <c r="F65" i="2"/>
  <c r="E60" i="2"/>
  <c r="E50" i="2"/>
  <c r="F50" i="2" s="1"/>
  <c r="E48" i="2"/>
  <c r="E36" i="2"/>
  <c r="F36" i="2" s="1"/>
  <c r="E38" i="2"/>
  <c r="G32" i="32" l="1"/>
  <c r="G44" i="1"/>
  <c r="E75" i="2"/>
  <c r="F75" i="2" s="1"/>
  <c r="F74" i="2"/>
  <c r="E73" i="2"/>
  <c r="F73" i="2" s="1"/>
  <c r="F72" i="2"/>
  <c r="E71" i="2"/>
  <c r="F71" i="2" s="1"/>
  <c r="F70" i="2"/>
  <c r="F66" i="2"/>
  <c r="E61" i="2"/>
  <c r="F61" i="2" s="1"/>
  <c r="F60" i="2"/>
  <c r="E59" i="2"/>
  <c r="F59" i="2" s="1"/>
  <c r="E58" i="2"/>
  <c r="F58" i="2" s="1"/>
  <c r="E57" i="2"/>
  <c r="F57" i="2" s="1"/>
  <c r="E56" i="2"/>
  <c r="F56" i="2" s="1"/>
  <c r="E54" i="2"/>
  <c r="F53" i="2" s="1"/>
  <c r="E51" i="2"/>
  <c r="F51" i="2" s="1"/>
  <c r="E49" i="2"/>
  <c r="F49" i="2" s="1"/>
  <c r="F48" i="2"/>
  <c r="E39" i="2"/>
  <c r="E37" i="2"/>
  <c r="F37" i="2" s="1"/>
  <c r="G45" i="1"/>
  <c r="G39" i="1"/>
  <c r="G38" i="1"/>
  <c r="G36" i="1"/>
  <c r="G33" i="1"/>
  <c r="G32" i="1"/>
  <c r="G27" i="1"/>
  <c r="G47" i="1" l="1"/>
  <c r="F38" i="2"/>
  <c r="F39" i="2"/>
  <c r="F52" i="2"/>
  <c r="F54" i="2"/>
</calcChain>
</file>

<file path=xl/sharedStrings.xml><?xml version="1.0" encoding="utf-8"?>
<sst xmlns="http://schemas.openxmlformats.org/spreadsheetml/2006/main" count="802" uniqueCount="280">
  <si>
    <t>落札者決定基準</t>
    <rPh sb="0" eb="3">
      <t>ラクサツシャ</t>
    </rPh>
    <rPh sb="3" eb="5">
      <t>ケッテイ</t>
    </rPh>
    <rPh sb="5" eb="7">
      <t>キジュン</t>
    </rPh>
    <phoneticPr fontId="1"/>
  </si>
  <si>
    <t xml:space="preserve">配置予定技術者 の技術的能力 </t>
  </si>
  <si>
    <t xml:space="preserve">企業の 社会性･信頼性 </t>
  </si>
  <si>
    <t>過去の同種工事の施工実績</t>
  </si>
  <si>
    <t>企業の技術的能力</t>
    <rPh sb="0" eb="2">
      <t>キギョウ</t>
    </rPh>
    <rPh sb="3" eb="5">
      <t>ギジュツ</t>
    </rPh>
    <rPh sb="5" eb="6">
      <t>テキ</t>
    </rPh>
    <rPh sb="6" eb="8">
      <t>ノウリョク</t>
    </rPh>
    <phoneticPr fontId="1"/>
  </si>
  <si>
    <t>必須</t>
    <rPh sb="0" eb="2">
      <t>ヒッス</t>
    </rPh>
    <phoneticPr fontId="1"/>
  </si>
  <si>
    <t>過去３年間の工事成績評定点の平均点</t>
    <phoneticPr fontId="1"/>
  </si>
  <si>
    <t>地域精通度</t>
    <phoneticPr fontId="1"/>
  </si>
  <si>
    <t>登録業種</t>
    <rPh sb="0" eb="2">
      <t>トウロク</t>
    </rPh>
    <rPh sb="2" eb="4">
      <t>ギョウシュ</t>
    </rPh>
    <phoneticPr fontId="1"/>
  </si>
  <si>
    <t>選択</t>
    <rPh sb="0" eb="2">
      <t>センタク</t>
    </rPh>
    <phoneticPr fontId="1"/>
  </si>
  <si>
    <t xml:space="preserve"> ISO9001の認証取得</t>
    <phoneticPr fontId="1"/>
  </si>
  <si>
    <t>過去の同種工事の施工実績</t>
    <phoneticPr fontId="1"/>
  </si>
  <si>
    <t>取得資格</t>
    <rPh sb="0" eb="2">
      <t>シュトク</t>
    </rPh>
    <rPh sb="2" eb="4">
      <t>シカク</t>
    </rPh>
    <phoneticPr fontId="1"/>
  </si>
  <si>
    <t>災害時等の地域貢献</t>
    <phoneticPr fontId="1"/>
  </si>
  <si>
    <t>建設業労働災害防止協会への加入</t>
    <phoneticPr fontId="1"/>
  </si>
  <si>
    <t>登録基幹技能者の配置</t>
    <phoneticPr fontId="1"/>
  </si>
  <si>
    <t>適用</t>
    <rPh sb="0" eb="2">
      <t>テキヨウ</t>
    </rPh>
    <phoneticPr fontId="1"/>
  </si>
  <si>
    <t>1又は2</t>
    <rPh sb="1" eb="2">
      <t>マタ</t>
    </rPh>
    <phoneticPr fontId="1"/>
  </si>
  <si>
    <t>〇</t>
    <phoneticPr fontId="1"/>
  </si>
  <si>
    <t>点数</t>
    <rPh sb="0" eb="2">
      <t>テンスウ</t>
    </rPh>
    <phoneticPr fontId="1"/>
  </si>
  <si>
    <t>あり</t>
    <phoneticPr fontId="1"/>
  </si>
  <si>
    <t>なし</t>
    <phoneticPr fontId="1"/>
  </si>
  <si>
    <t>提出様式</t>
    <rPh sb="0" eb="2">
      <t>テイシュツ</t>
    </rPh>
    <rPh sb="2" eb="4">
      <t>ヨウシキ</t>
    </rPh>
    <phoneticPr fontId="1"/>
  </si>
  <si>
    <t>過去３年間の工事成績評定実績</t>
    <phoneticPr fontId="1"/>
  </si>
  <si>
    <t>評価点計</t>
    <rPh sb="0" eb="2">
      <t>ヒョウカ</t>
    </rPh>
    <rPh sb="2" eb="3">
      <t>テン</t>
    </rPh>
    <rPh sb="3" eb="4">
      <t>ケイ</t>
    </rPh>
    <phoneticPr fontId="1"/>
  </si>
  <si>
    <t>工事場所</t>
    <rPh sb="0" eb="2">
      <t>コウジ</t>
    </rPh>
    <rPh sb="2" eb="4">
      <t>バショ</t>
    </rPh>
    <phoneticPr fontId="1"/>
  </si>
  <si>
    <t>検査番号</t>
    <rPh sb="0" eb="2">
      <t>ケンサ</t>
    </rPh>
    <rPh sb="2" eb="4">
      <t>バンゴウ</t>
    </rPh>
    <phoneticPr fontId="1"/>
  </si>
  <si>
    <t>－</t>
    <phoneticPr fontId="1"/>
  </si>
  <si>
    <t>評定点</t>
    <rPh sb="0" eb="2">
      <t>ヒョウテイ</t>
    </rPh>
    <rPh sb="2" eb="3">
      <t>テン</t>
    </rPh>
    <phoneticPr fontId="1"/>
  </si>
  <si>
    <t>点</t>
    <rPh sb="0" eb="1">
      <t>テン</t>
    </rPh>
    <phoneticPr fontId="1"/>
  </si>
  <si>
    <t>－</t>
    <phoneticPr fontId="1"/>
  </si>
  <si>
    <t>評価基準</t>
    <rPh sb="0" eb="2">
      <t>ヒョウカ</t>
    </rPh>
    <rPh sb="2" eb="4">
      <t>キジュン</t>
    </rPh>
    <phoneticPr fontId="1"/>
  </si>
  <si>
    <t>評価種別・評価項目</t>
    <rPh sb="0" eb="2">
      <t>ヒョウカ</t>
    </rPh>
    <rPh sb="2" eb="4">
      <t>シュベツ</t>
    </rPh>
    <rPh sb="5" eb="7">
      <t>ヒョウカ</t>
    </rPh>
    <rPh sb="7" eb="9">
      <t>コウモク</t>
    </rPh>
    <phoneticPr fontId="1"/>
  </si>
  <si>
    <t>発注情報</t>
    <rPh sb="0" eb="2">
      <t>ハッチュウ</t>
    </rPh>
    <rPh sb="2" eb="4">
      <t>ジョウホウ</t>
    </rPh>
    <phoneticPr fontId="1"/>
  </si>
  <si>
    <t>所属長名</t>
    <rPh sb="0" eb="2">
      <t>ショゾク</t>
    </rPh>
    <rPh sb="2" eb="3">
      <t>チョウ</t>
    </rPh>
    <rPh sb="3" eb="4">
      <t>メイ</t>
    </rPh>
    <phoneticPr fontId="1"/>
  </si>
  <si>
    <t>工事番号</t>
    <rPh sb="0" eb="2">
      <t>コウジ</t>
    </rPh>
    <rPh sb="2" eb="4">
      <t>バンゴウ</t>
    </rPh>
    <phoneticPr fontId="1"/>
  </si>
  <si>
    <t>工事名</t>
    <rPh sb="0" eb="2">
      <t>コウジ</t>
    </rPh>
    <rPh sb="2" eb="3">
      <t>メイ</t>
    </rPh>
    <phoneticPr fontId="1"/>
  </si>
  <si>
    <t>（入札参加者）</t>
    <rPh sb="1" eb="3">
      <t>ニュウサツ</t>
    </rPh>
    <rPh sb="3" eb="5">
      <t>サンカ</t>
    </rPh>
    <rPh sb="5" eb="6">
      <t>シャ</t>
    </rPh>
    <phoneticPr fontId="1"/>
  </si>
  <si>
    <t>商号又は名称</t>
    <rPh sb="0" eb="2">
      <t>ショウゴウ</t>
    </rPh>
    <rPh sb="2" eb="3">
      <t>マタ</t>
    </rPh>
    <rPh sb="4" eb="6">
      <t>メイショウ</t>
    </rPh>
    <phoneticPr fontId="1"/>
  </si>
  <si>
    <t>①</t>
    <phoneticPr fontId="1"/>
  </si>
  <si>
    <t>②</t>
    <phoneticPr fontId="1"/>
  </si>
  <si>
    <t>③</t>
    <phoneticPr fontId="1"/>
  </si>
  <si>
    <t>④</t>
    <phoneticPr fontId="1"/>
  </si>
  <si>
    <t>⑤</t>
    <phoneticPr fontId="1"/>
  </si>
  <si>
    <t>⑥</t>
    <phoneticPr fontId="1"/>
  </si>
  <si>
    <t>⑨</t>
    <phoneticPr fontId="1"/>
  </si>
  <si>
    <t>⑩</t>
    <phoneticPr fontId="1"/>
  </si>
  <si>
    <t>⑪</t>
    <phoneticPr fontId="1"/>
  </si>
  <si>
    <t>⑫</t>
    <phoneticPr fontId="1"/>
  </si>
  <si>
    <t>⑬</t>
    <phoneticPr fontId="1"/>
  </si>
  <si>
    <t>⑭</t>
    <phoneticPr fontId="1"/>
  </si>
  <si>
    <t>⑮</t>
    <phoneticPr fontId="1"/>
  </si>
  <si>
    <t>表彰の種類</t>
    <rPh sb="0" eb="2">
      <t>ヒョウショウ</t>
    </rPh>
    <rPh sb="3" eb="5">
      <t>シュルイ</t>
    </rPh>
    <phoneticPr fontId="1"/>
  </si>
  <si>
    <t>①</t>
    <phoneticPr fontId="1"/>
  </si>
  <si>
    <t>②</t>
    <phoneticPr fontId="1"/>
  </si>
  <si>
    <t>③</t>
    <phoneticPr fontId="1"/>
  </si>
  <si>
    <t>④</t>
    <phoneticPr fontId="1"/>
  </si>
  <si>
    <t>⑦</t>
    <phoneticPr fontId="1"/>
  </si>
  <si>
    <t>⑧</t>
    <phoneticPr fontId="1"/>
  </si>
  <si>
    <t>実績の有無</t>
    <rPh sb="0" eb="2">
      <t>ジッセキ</t>
    </rPh>
    <rPh sb="3" eb="5">
      <t>ウム</t>
    </rPh>
    <phoneticPr fontId="1"/>
  </si>
  <si>
    <t>工事名</t>
    <rPh sb="0" eb="2">
      <t>コウジ</t>
    </rPh>
    <rPh sb="2" eb="3">
      <t>ナ</t>
    </rPh>
    <phoneticPr fontId="1"/>
  </si>
  <si>
    <t>工期(最終)</t>
    <rPh sb="0" eb="2">
      <t>コウキ</t>
    </rPh>
    <rPh sb="3" eb="5">
      <t>サイシュウ</t>
    </rPh>
    <phoneticPr fontId="1"/>
  </si>
  <si>
    <t>取得の有無</t>
    <rPh sb="0" eb="2">
      <t>シュトク</t>
    </rPh>
    <rPh sb="3" eb="5">
      <t>ウム</t>
    </rPh>
    <phoneticPr fontId="1"/>
  </si>
  <si>
    <t>資格の有無</t>
    <rPh sb="0" eb="2">
      <t>シカク</t>
    </rPh>
    <rPh sb="3" eb="5">
      <t>ウム</t>
    </rPh>
    <phoneticPr fontId="1"/>
  </si>
  <si>
    <t>ｺﾘﾝｽﾞ登録番号</t>
    <phoneticPr fontId="1"/>
  </si>
  <si>
    <t>完成年度</t>
    <rPh sb="0" eb="2">
      <t>カンセイ</t>
    </rPh>
    <rPh sb="2" eb="4">
      <t>ネンド</t>
    </rPh>
    <phoneticPr fontId="1"/>
  </si>
  <si>
    <t>様式－1ｃ</t>
  </si>
  <si>
    <t>自由設定項目－１</t>
    <phoneticPr fontId="1"/>
  </si>
  <si>
    <t>自由設定項目－３</t>
    <phoneticPr fontId="1"/>
  </si>
  <si>
    <t>過去３年間の工事成績評定実績</t>
    <phoneticPr fontId="1"/>
  </si>
  <si>
    <t>自由設定項目－１</t>
    <phoneticPr fontId="1"/>
  </si>
  <si>
    <t>自由設定項目－２</t>
    <phoneticPr fontId="1"/>
  </si>
  <si>
    <t>対象年度</t>
    <rPh sb="0" eb="2">
      <t>タイショウ</t>
    </rPh>
    <rPh sb="2" eb="4">
      <t>ネンド</t>
    </rPh>
    <phoneticPr fontId="1"/>
  </si>
  <si>
    <t>←　直接入力</t>
    <rPh sb="2" eb="4">
      <t>チョクセツ</t>
    </rPh>
    <rPh sb="4" eb="6">
      <t>ニュウリョク</t>
    </rPh>
    <phoneticPr fontId="1"/>
  </si>
  <si>
    <t xml:space="preserve">
</t>
    <phoneticPr fontId="1"/>
  </si>
  <si>
    <t>水色のセルは、直接入力してください。</t>
    <rPh sb="0" eb="2">
      <t>ミズイロ</t>
    </rPh>
    <rPh sb="7" eb="9">
      <t>チョクセツ</t>
    </rPh>
    <rPh sb="9" eb="11">
      <t>ニュウリョク</t>
    </rPh>
    <phoneticPr fontId="1"/>
  </si>
  <si>
    <t>黄色のセルは、プルダウンから選択してください。</t>
    <phoneticPr fontId="1"/>
  </si>
  <si>
    <t>標準型</t>
    <rPh sb="0" eb="3">
      <t>ヒョウジュンガタ</t>
    </rPh>
    <phoneticPr fontId="1"/>
  </si>
  <si>
    <t>簡易型</t>
    <rPh sb="0" eb="3">
      <t>カンイガタ</t>
    </rPh>
    <phoneticPr fontId="1"/>
  </si>
  <si>
    <t>タイプ</t>
    <phoneticPr fontId="1"/>
  </si>
  <si>
    <t>←　プルダウン</t>
    <phoneticPr fontId="1"/>
  </si>
  <si>
    <t>評価点</t>
    <rPh sb="0" eb="2">
      <t>ヒョウカ</t>
    </rPh>
    <rPh sb="2" eb="3">
      <t>テン</t>
    </rPh>
    <phoneticPr fontId="1"/>
  </si>
  <si>
    <t>基準</t>
    <rPh sb="0" eb="2">
      <t>キジュン</t>
    </rPh>
    <phoneticPr fontId="1"/>
  </si>
  <si>
    <t>当該発注工事</t>
    <rPh sb="0" eb="2">
      <t>トウガイ</t>
    </rPh>
    <rPh sb="2" eb="4">
      <t>ハッチュウ</t>
    </rPh>
    <rPh sb="4" eb="6">
      <t>コウジ</t>
    </rPh>
    <phoneticPr fontId="1"/>
  </si>
  <si>
    <t>備考</t>
    <rPh sb="0" eb="2">
      <t>ビコウ</t>
    </rPh>
    <phoneticPr fontId="1"/>
  </si>
  <si>
    <t>簡易な施工計画の技術的所見</t>
    <phoneticPr fontId="1"/>
  </si>
  <si>
    <t>10又は15</t>
    <rPh sb="2" eb="3">
      <t>マタ</t>
    </rPh>
    <phoneticPr fontId="1"/>
  </si>
  <si>
    <t>技術提案及び技術提案に係る施工計画</t>
    <rPh sb="0" eb="2">
      <t>ギジュツ</t>
    </rPh>
    <rPh sb="2" eb="4">
      <t>テイアン</t>
    </rPh>
    <rPh sb="4" eb="5">
      <t>オヨ</t>
    </rPh>
    <rPh sb="11" eb="12">
      <t>カカ</t>
    </rPh>
    <phoneticPr fontId="1"/>
  </si>
  <si>
    <t>企業の技術的能力（技術提案等）</t>
    <rPh sb="0" eb="2">
      <t>キギョウ</t>
    </rPh>
    <rPh sb="3" eb="5">
      <t>ギジュツ</t>
    </rPh>
    <rPh sb="5" eb="6">
      <t>テキ</t>
    </rPh>
    <rPh sb="6" eb="8">
      <t>ノウリョク</t>
    </rPh>
    <rPh sb="9" eb="11">
      <t>ギジュツ</t>
    </rPh>
    <rPh sb="11" eb="13">
      <t>テイアン</t>
    </rPh>
    <rPh sb="13" eb="14">
      <t>トウ</t>
    </rPh>
    <phoneticPr fontId="1"/>
  </si>
  <si>
    <t>―</t>
    <phoneticPr fontId="1"/>
  </si>
  <si>
    <t>様式－1a</t>
  </si>
  <si>
    <t>提出様式</t>
    <rPh sb="0" eb="2">
      <t>テイシュツ</t>
    </rPh>
    <rPh sb="2" eb="4">
      <t>ヨウシキ</t>
    </rPh>
    <phoneticPr fontId="1"/>
  </si>
  <si>
    <t>様式－1ｃⅡ</t>
  </si>
  <si>
    <t>年</t>
    <rPh sb="0" eb="1">
      <t>ネン</t>
    </rPh>
    <phoneticPr fontId="1"/>
  </si>
  <si>
    <t>月</t>
    <rPh sb="0" eb="1">
      <t>ガツ</t>
    </rPh>
    <phoneticPr fontId="1"/>
  </si>
  <si>
    <t>日</t>
    <rPh sb="0" eb="1">
      <t>ニチ</t>
    </rPh>
    <phoneticPr fontId="1"/>
  </si>
  <si>
    <t>種類</t>
    <rPh sb="0" eb="2">
      <t>シュルイ</t>
    </rPh>
    <phoneticPr fontId="1"/>
  </si>
  <si>
    <t>「総合評価方式に係る説明書」に記載の評価基準に基づき、自己評価による点数を自己評価点（入札者記載欄）に記載してください。</t>
    <rPh sb="1" eb="5">
      <t>ソウゴウヒョウカ</t>
    </rPh>
    <rPh sb="5" eb="7">
      <t>ホウシキ</t>
    </rPh>
    <rPh sb="8" eb="9">
      <t>カカ</t>
    </rPh>
    <rPh sb="10" eb="13">
      <t>セツメイショ</t>
    </rPh>
    <rPh sb="46" eb="48">
      <t>キサイ</t>
    </rPh>
    <rPh sb="51" eb="53">
      <t>キサイ</t>
    </rPh>
    <phoneticPr fontId="1"/>
  </si>
  <si>
    <t>←　直接入力（適用しない場合は、空欄にしてください）</t>
    <rPh sb="2" eb="4">
      <t>チョクセツ</t>
    </rPh>
    <rPh sb="4" eb="6">
      <t>ニュウリョク</t>
    </rPh>
    <rPh sb="7" eb="9">
      <t>テキヨウ</t>
    </rPh>
    <rPh sb="12" eb="14">
      <t>バアイ</t>
    </rPh>
    <rPh sb="16" eb="18">
      <t>クウラン</t>
    </rPh>
    <phoneticPr fontId="1"/>
  </si>
  <si>
    <t>優良工事等表彰の受賞実績</t>
    <phoneticPr fontId="1"/>
  </si>
  <si>
    <t>ふりがな</t>
    <phoneticPr fontId="1"/>
  </si>
  <si>
    <t>配置予定技術者１</t>
    <rPh sb="0" eb="2">
      <t>ハイチ</t>
    </rPh>
    <rPh sb="2" eb="4">
      <t>ヨテイ</t>
    </rPh>
    <rPh sb="4" eb="7">
      <t>ギジュツシャ</t>
    </rPh>
    <phoneticPr fontId="1"/>
  </si>
  <si>
    <t>配置予定技術者２</t>
    <rPh sb="0" eb="2">
      <t>ハイチ</t>
    </rPh>
    <rPh sb="2" eb="4">
      <t>ヨテイ</t>
    </rPh>
    <rPh sb="4" eb="7">
      <t>ギジュツシャ</t>
    </rPh>
    <phoneticPr fontId="1"/>
  </si>
  <si>
    <t>配置予定技術者３</t>
    <rPh sb="0" eb="2">
      <t>ハイチ</t>
    </rPh>
    <rPh sb="2" eb="4">
      <t>ヨテイ</t>
    </rPh>
    <rPh sb="4" eb="7">
      <t>ギジュツシャ</t>
    </rPh>
    <phoneticPr fontId="1"/>
  </si>
  <si>
    <t>配置予定技術者４</t>
    <rPh sb="0" eb="2">
      <t>ハイチ</t>
    </rPh>
    <rPh sb="2" eb="4">
      <t>ヨテイ</t>
    </rPh>
    <rPh sb="4" eb="7">
      <t>ギジュツシャ</t>
    </rPh>
    <phoneticPr fontId="1"/>
  </si>
  <si>
    <t>配置予定技術者５</t>
    <rPh sb="0" eb="2">
      <t>ハイチ</t>
    </rPh>
    <rPh sb="2" eb="4">
      <t>ヨテイ</t>
    </rPh>
    <rPh sb="4" eb="7">
      <t>ギジュツシャ</t>
    </rPh>
    <phoneticPr fontId="1"/>
  </si>
  <si>
    <t>発注所属名</t>
    <rPh sb="0" eb="2">
      <t>ハッチュウ</t>
    </rPh>
    <rPh sb="2" eb="4">
      <t>ショゾク</t>
    </rPh>
    <rPh sb="4" eb="5">
      <t>メイ</t>
    </rPh>
    <phoneticPr fontId="1"/>
  </si>
  <si>
    <t>あり</t>
    <phoneticPr fontId="1"/>
  </si>
  <si>
    <t>なし</t>
  </si>
  <si>
    <t>なし</t>
    <phoneticPr fontId="1"/>
  </si>
  <si>
    <t>年</t>
    <rPh sb="0" eb="1">
      <t>ネン</t>
    </rPh>
    <phoneticPr fontId="1"/>
  </si>
  <si>
    <t>月</t>
    <rPh sb="0" eb="1">
      <t>ガツ</t>
    </rPh>
    <phoneticPr fontId="1"/>
  </si>
  <si>
    <t>日</t>
    <rPh sb="0" eb="1">
      <t>ニチ</t>
    </rPh>
    <phoneticPr fontId="1"/>
  </si>
  <si>
    <t>から</t>
    <phoneticPr fontId="1"/>
  </si>
  <si>
    <t>まで</t>
    <phoneticPr fontId="1"/>
  </si>
  <si>
    <t>〇</t>
    <phoneticPr fontId="1"/>
  </si>
  <si>
    <t>（様式－３）</t>
    <phoneticPr fontId="1"/>
  </si>
  <si>
    <t>工 事 名</t>
    <rPh sb="0" eb="1">
      <t>コウ</t>
    </rPh>
    <rPh sb="2" eb="3">
      <t>コト</t>
    </rPh>
    <rPh sb="4" eb="5">
      <t>メイ</t>
    </rPh>
    <phoneticPr fontId="1"/>
  </si>
  <si>
    <t>請負会社名</t>
    <rPh sb="0" eb="2">
      <t>ウケオイ</t>
    </rPh>
    <rPh sb="2" eb="4">
      <t>カイシャ</t>
    </rPh>
    <rPh sb="4" eb="5">
      <t>メイ</t>
    </rPh>
    <phoneticPr fontId="1"/>
  </si>
  <si>
    <t>監理技術者資格者証の写し及び監理技術者講習修了証の写しを添付してください。</t>
    <rPh sb="0" eb="2">
      <t>カンリ</t>
    </rPh>
    <rPh sb="2" eb="5">
      <t>ギジュツシャ</t>
    </rPh>
    <rPh sb="5" eb="7">
      <t>シカク</t>
    </rPh>
    <rPh sb="7" eb="8">
      <t>シャ</t>
    </rPh>
    <rPh sb="8" eb="9">
      <t>ショウ</t>
    </rPh>
    <rPh sb="10" eb="11">
      <t>ウツ</t>
    </rPh>
    <rPh sb="12" eb="13">
      <t>オヨ</t>
    </rPh>
    <rPh sb="14" eb="16">
      <t>カンリ</t>
    </rPh>
    <rPh sb="16" eb="19">
      <t>ギジュツシャ</t>
    </rPh>
    <rPh sb="19" eb="21">
      <t>コウシュウ</t>
    </rPh>
    <rPh sb="21" eb="23">
      <t>シュウリョウ</t>
    </rPh>
    <rPh sb="23" eb="24">
      <t>ショウ</t>
    </rPh>
    <rPh sb="25" eb="26">
      <t>ウツ</t>
    </rPh>
    <rPh sb="28" eb="30">
      <t>テンプ</t>
    </rPh>
    <phoneticPr fontId="1"/>
  </si>
  <si>
    <t>証明（認定）機関が発行する証明書の写しを添付してください。</t>
    <rPh sb="0" eb="2">
      <t>ショウメイ</t>
    </rPh>
    <rPh sb="3" eb="5">
      <t>ニンテイ</t>
    </rPh>
    <rPh sb="6" eb="8">
      <t>キカン</t>
    </rPh>
    <rPh sb="9" eb="11">
      <t>ハッコウ</t>
    </rPh>
    <rPh sb="13" eb="16">
      <t>ショウメイショ</t>
    </rPh>
    <rPh sb="17" eb="18">
      <t>ウツ</t>
    </rPh>
    <rPh sb="20" eb="22">
      <t>テンプ</t>
    </rPh>
    <phoneticPr fontId="1"/>
  </si>
  <si>
    <t>35歳未満で実績あり</t>
  </si>
  <si>
    <t>35歳以上40歳未満で実績あり</t>
  </si>
  <si>
    <t>配置予定技術者の氏名</t>
    <rPh sb="0" eb="2">
      <t>ハイチ</t>
    </rPh>
    <rPh sb="2" eb="4">
      <t>ヨテイ</t>
    </rPh>
    <rPh sb="4" eb="7">
      <t>ギジュツシャ</t>
    </rPh>
    <rPh sb="8" eb="10">
      <t>シメイ</t>
    </rPh>
    <phoneticPr fontId="1"/>
  </si>
  <si>
    <t>〔添付資料〕</t>
  </si>
  <si>
    <t>〔添付資料〕</t>
    <phoneticPr fontId="1"/>
  </si>
  <si>
    <t>年度</t>
    <rPh sb="0" eb="2">
      <t>ネンド</t>
    </rPh>
    <phoneticPr fontId="1"/>
  </si>
  <si>
    <t>歳</t>
    <rPh sb="0" eb="1">
      <t>サイ</t>
    </rPh>
    <phoneticPr fontId="1"/>
  </si>
  <si>
    <t>完成検査日の年齢</t>
    <rPh sb="0" eb="2">
      <t>カンセイ</t>
    </rPh>
    <rPh sb="2" eb="4">
      <t>ケンサ</t>
    </rPh>
    <rPh sb="4" eb="5">
      <t>ヒ</t>
    </rPh>
    <rPh sb="6" eb="8">
      <t>ネンレイ</t>
    </rPh>
    <phoneticPr fontId="1"/>
  </si>
  <si>
    <t>点</t>
    <rPh sb="0" eb="1">
      <t>テン</t>
    </rPh>
    <phoneticPr fontId="1"/>
  </si>
  <si>
    <t>※ 上記の「完成年度」～「評定点」まで、いずれかの記載ができない場合と、別の企業での実績の場合は、下記も記載してください。</t>
    <rPh sb="2" eb="4">
      <t>ジョウキ</t>
    </rPh>
    <rPh sb="6" eb="8">
      <t>カンセイ</t>
    </rPh>
    <rPh sb="8" eb="10">
      <t>ネンド</t>
    </rPh>
    <rPh sb="13" eb="15">
      <t>ヒョウテイ</t>
    </rPh>
    <rPh sb="15" eb="16">
      <t>テン</t>
    </rPh>
    <rPh sb="25" eb="27">
      <t>キサイ</t>
    </rPh>
    <rPh sb="32" eb="34">
      <t>バアイ</t>
    </rPh>
    <rPh sb="36" eb="37">
      <t>ベツ</t>
    </rPh>
    <rPh sb="38" eb="40">
      <t>キギョウ</t>
    </rPh>
    <rPh sb="42" eb="44">
      <t>ジッセキ</t>
    </rPh>
    <rPh sb="45" eb="47">
      <t>バアイ</t>
    </rPh>
    <rPh sb="49" eb="51">
      <t>カキ</t>
    </rPh>
    <rPh sb="52" eb="54">
      <t>キサイ</t>
    </rPh>
    <phoneticPr fontId="1"/>
  </si>
  <si>
    <t>氏　名</t>
    <rPh sb="0" eb="1">
      <t>シ</t>
    </rPh>
    <rPh sb="2" eb="3">
      <t>ナ</t>
    </rPh>
    <phoneticPr fontId="1"/>
  </si>
  <si>
    <t>（様式－２ａ）</t>
    <phoneticPr fontId="1"/>
  </si>
  <si>
    <t>企業の技術的能力</t>
    <phoneticPr fontId="1"/>
  </si>
  <si>
    <t>〔評価項目①〕過去の同種工事の施工実績</t>
    <phoneticPr fontId="1"/>
  </si>
  <si>
    <t>〔評価項目②〕過去３年間の工事成績評定点の平均点</t>
    <phoneticPr fontId="1"/>
  </si>
  <si>
    <t>平均点</t>
    <rPh sb="0" eb="3">
      <t>ヘイキンテン</t>
    </rPh>
    <phoneticPr fontId="1"/>
  </si>
  <si>
    <t>受賞年度</t>
    <rPh sb="0" eb="2">
      <t>ジュショウ</t>
    </rPh>
    <rPh sb="2" eb="4">
      <t>ネンド</t>
    </rPh>
    <phoneticPr fontId="1"/>
  </si>
  <si>
    <t>過去３年間に同じ工事分野で実績あり</t>
    <phoneticPr fontId="1"/>
  </si>
  <si>
    <t>過去３年間に異なる工事分野で実績あり</t>
    <phoneticPr fontId="1"/>
  </si>
  <si>
    <t>過去10～４年間に同じ工事分野で実績あり</t>
    <phoneticPr fontId="1"/>
  </si>
  <si>
    <t>過去10～４年間に異なる工事分野で実績あり</t>
    <phoneticPr fontId="1"/>
  </si>
  <si>
    <t>〔評価項目④〕地域精通度</t>
    <phoneticPr fontId="1"/>
  </si>
  <si>
    <t>所在の有無</t>
    <rPh sb="0" eb="2">
      <t>ショザイ</t>
    </rPh>
    <rPh sb="3" eb="5">
      <t>ウム</t>
    </rPh>
    <phoneticPr fontId="1"/>
  </si>
  <si>
    <t>〔評価項目⑤〕ISO9001の認証取得</t>
    <phoneticPr fontId="1"/>
  </si>
  <si>
    <t>（様式－４）</t>
    <phoneticPr fontId="1"/>
  </si>
  <si>
    <t>配置の有無</t>
    <rPh sb="0" eb="2">
      <t>ハイチ</t>
    </rPh>
    <rPh sb="3" eb="5">
      <t>ウム</t>
    </rPh>
    <phoneticPr fontId="1"/>
  </si>
  <si>
    <t>加入の有無</t>
    <rPh sb="0" eb="2">
      <t>カニュウ</t>
    </rPh>
    <rPh sb="3" eb="5">
      <t>ウム</t>
    </rPh>
    <phoneticPr fontId="1"/>
  </si>
  <si>
    <t>協定等の
有無</t>
    <rPh sb="0" eb="2">
      <t>キョウテイ</t>
    </rPh>
    <rPh sb="2" eb="3">
      <t>トウ</t>
    </rPh>
    <rPh sb="5" eb="7">
      <t>ウム</t>
    </rPh>
    <phoneticPr fontId="1"/>
  </si>
  <si>
    <t>雇用実績の
有無</t>
    <rPh sb="0" eb="2">
      <t>コヨウ</t>
    </rPh>
    <rPh sb="2" eb="4">
      <t>ジッセキ</t>
    </rPh>
    <rPh sb="6" eb="8">
      <t>ウム</t>
    </rPh>
    <phoneticPr fontId="1"/>
  </si>
  <si>
    <t>建設業労働災害防止協会神奈川支部の加入証明書の写しを添付してください。</t>
    <rPh sb="0" eb="2">
      <t>ケンセツ</t>
    </rPh>
    <rPh sb="2" eb="3">
      <t>ギョウ</t>
    </rPh>
    <rPh sb="3" eb="5">
      <t>ロウドウ</t>
    </rPh>
    <rPh sb="5" eb="7">
      <t>サイガイ</t>
    </rPh>
    <rPh sb="7" eb="9">
      <t>ボウシ</t>
    </rPh>
    <rPh sb="9" eb="11">
      <t>キョウカイ</t>
    </rPh>
    <rPh sb="11" eb="14">
      <t>カナガワ</t>
    </rPh>
    <rPh sb="14" eb="16">
      <t>シブ</t>
    </rPh>
    <rPh sb="17" eb="19">
      <t>カニュウ</t>
    </rPh>
    <rPh sb="19" eb="22">
      <t>ショウメイショ</t>
    </rPh>
    <rPh sb="23" eb="24">
      <t>ウツ</t>
    </rPh>
    <rPh sb="26" eb="28">
      <t>テンプ</t>
    </rPh>
    <phoneticPr fontId="1"/>
  </si>
  <si>
    <t>協定等の写しを添付してください。協定等の締結者が団体等である場合は、その協定等に基づき実際に出動するものであることを締結者が証明する資料も添付してください。</t>
    <rPh sb="0" eb="2">
      <t>キョウテイ</t>
    </rPh>
    <rPh sb="2" eb="3">
      <t>トウ</t>
    </rPh>
    <rPh sb="4" eb="5">
      <t>ウツ</t>
    </rPh>
    <rPh sb="7" eb="9">
      <t>テンプ</t>
    </rPh>
    <rPh sb="16" eb="18">
      <t>キョウテイ</t>
    </rPh>
    <rPh sb="18" eb="19">
      <t>トウ</t>
    </rPh>
    <rPh sb="20" eb="22">
      <t>テイケツ</t>
    </rPh>
    <rPh sb="22" eb="23">
      <t>シャ</t>
    </rPh>
    <rPh sb="24" eb="26">
      <t>ダンタイ</t>
    </rPh>
    <rPh sb="26" eb="27">
      <t>トウ</t>
    </rPh>
    <rPh sb="30" eb="32">
      <t>バアイ</t>
    </rPh>
    <rPh sb="36" eb="38">
      <t>キョウテイ</t>
    </rPh>
    <rPh sb="38" eb="39">
      <t>トウ</t>
    </rPh>
    <rPh sb="40" eb="41">
      <t>モト</t>
    </rPh>
    <rPh sb="43" eb="45">
      <t>ジッサイ</t>
    </rPh>
    <rPh sb="46" eb="48">
      <t>シュツドウ</t>
    </rPh>
    <rPh sb="58" eb="60">
      <t>テイケツ</t>
    </rPh>
    <rPh sb="60" eb="61">
      <t>シャ</t>
    </rPh>
    <rPh sb="62" eb="64">
      <t>ショウメイ</t>
    </rPh>
    <rPh sb="66" eb="68">
      <t>シリョウ</t>
    </rPh>
    <rPh sb="69" eb="71">
      <t>テンプ</t>
    </rPh>
    <phoneticPr fontId="1"/>
  </si>
  <si>
    <t>登録基幹技能者講習修了証（複数指定の場合は、全て）の写しを添付してください。</t>
    <rPh sb="0" eb="2">
      <t>トウロク</t>
    </rPh>
    <rPh sb="2" eb="4">
      <t>キカン</t>
    </rPh>
    <rPh sb="4" eb="7">
      <t>ギノウシャ</t>
    </rPh>
    <rPh sb="7" eb="9">
      <t>コウシュウ</t>
    </rPh>
    <rPh sb="9" eb="11">
      <t>シュウリョウ</t>
    </rPh>
    <rPh sb="11" eb="12">
      <t>ショウ</t>
    </rPh>
    <rPh sb="13" eb="15">
      <t>フクスウ</t>
    </rPh>
    <rPh sb="15" eb="17">
      <t>シテイ</t>
    </rPh>
    <rPh sb="18" eb="20">
      <t>バアイ</t>
    </rPh>
    <rPh sb="22" eb="23">
      <t>スベ</t>
    </rPh>
    <rPh sb="26" eb="27">
      <t>ウツ</t>
    </rPh>
    <rPh sb="29" eb="31">
      <t>テンプ</t>
    </rPh>
    <phoneticPr fontId="1"/>
  </si>
  <si>
    <t>企業の社会性・信頼性</t>
    <phoneticPr fontId="1"/>
  </si>
  <si>
    <t>地域特有の課題（施策）への取組</t>
    <phoneticPr fontId="1"/>
  </si>
  <si>
    <t>（様式－５）</t>
    <phoneticPr fontId="1"/>
  </si>
  <si>
    <t>該当の有無</t>
    <rPh sb="0" eb="2">
      <t>ガイトウ</t>
    </rPh>
    <rPh sb="3" eb="5">
      <t>ウム</t>
    </rPh>
    <phoneticPr fontId="1"/>
  </si>
  <si>
    <t>工事の情報</t>
    <rPh sb="0" eb="2">
      <t>コウジ</t>
    </rPh>
    <rPh sb="3" eb="5">
      <t>ジョウホウ</t>
    </rPh>
    <phoneticPr fontId="1"/>
  </si>
  <si>
    <t>番号</t>
    <rPh sb="0" eb="2">
      <t>バンゴウ</t>
    </rPh>
    <phoneticPr fontId="1"/>
  </si>
  <si>
    <t>（様式－２ｂ）</t>
    <phoneticPr fontId="1"/>
  </si>
  <si>
    <t>工事成績
評定点</t>
    <rPh sb="0" eb="2">
      <t>コウジ</t>
    </rPh>
    <rPh sb="2" eb="4">
      <t>セイセキ</t>
    </rPh>
    <rPh sb="5" eb="7">
      <t>ヒョウテイ</t>
    </rPh>
    <rPh sb="7" eb="8">
      <t>テン</t>
    </rPh>
    <phoneticPr fontId="1"/>
  </si>
  <si>
    <t xml:space="preserve">配置予定技術者の技術的能力 </t>
    <phoneticPr fontId="1"/>
  </si>
  <si>
    <t xml:space="preserve">企業の社会性･信頼性 </t>
    <phoneticPr fontId="1"/>
  </si>
  <si>
    <t>※ 上記の「完成年度」～「評定点」まで、いずれかの記載ができない場合は、下記も記載してください。</t>
    <rPh sb="2" eb="4">
      <t>ジョウキ</t>
    </rPh>
    <rPh sb="6" eb="8">
      <t>カンセイ</t>
    </rPh>
    <rPh sb="8" eb="10">
      <t>ネンド</t>
    </rPh>
    <rPh sb="13" eb="15">
      <t>ヒョウテイ</t>
    </rPh>
    <rPh sb="15" eb="16">
      <t>テン</t>
    </rPh>
    <rPh sb="25" eb="27">
      <t>キサイ</t>
    </rPh>
    <rPh sb="32" eb="34">
      <t>バアイ</t>
    </rPh>
    <rPh sb="36" eb="38">
      <t>カキ</t>
    </rPh>
    <rPh sb="39" eb="41">
      <t>キサイ</t>
    </rPh>
    <phoneticPr fontId="1"/>
  </si>
  <si>
    <t>次の工事について、技術資料（提出様式と添付資料）を提出します。内容については、事実と相違ないことを誓約します。</t>
    <rPh sb="14" eb="16">
      <t>テイシュツ</t>
    </rPh>
    <rPh sb="16" eb="18">
      <t>ヨウシキ</t>
    </rPh>
    <rPh sb="19" eb="21">
      <t>テンプ</t>
    </rPh>
    <rPh sb="21" eb="23">
      <t>シリョウ</t>
    </rPh>
    <phoneticPr fontId="1"/>
  </si>
  <si>
    <t>自己評価点</t>
    <rPh sb="0" eb="2">
      <t>ジコ</t>
    </rPh>
    <rPh sb="2" eb="4">
      <t>ヒョウカ</t>
    </rPh>
    <rPh sb="4" eb="5">
      <t>テン</t>
    </rPh>
    <phoneticPr fontId="1"/>
  </si>
  <si>
    <t>(入札者記載欄)</t>
    <rPh sb="1" eb="4">
      <t>ニュウサツシャ</t>
    </rPh>
    <rPh sb="4" eb="6">
      <t>キサイ</t>
    </rPh>
    <rPh sb="6" eb="7">
      <t>ラン</t>
    </rPh>
    <phoneticPr fontId="1"/>
  </si>
  <si>
    <t>（注意）</t>
    <rPh sb="1" eb="3">
      <t>チュウイ</t>
    </rPh>
    <phoneticPr fontId="1"/>
  </si>
  <si>
    <t>該当する全ての工事案件について、「工事の情報」、「工事成績評定点」を記載してください。</t>
    <rPh sb="0" eb="2">
      <t>ガイトウ</t>
    </rPh>
    <rPh sb="4" eb="5">
      <t>スベ</t>
    </rPh>
    <rPh sb="7" eb="9">
      <t>コウジ</t>
    </rPh>
    <rPh sb="9" eb="10">
      <t>アン</t>
    </rPh>
    <rPh sb="10" eb="11">
      <t>ケン</t>
    </rPh>
    <rPh sb="17" eb="19">
      <t>コウジ</t>
    </rPh>
    <rPh sb="20" eb="22">
      <t>ジョウホウ</t>
    </rPh>
    <rPh sb="25" eb="27">
      <t>コウジ</t>
    </rPh>
    <rPh sb="27" eb="29">
      <t>セイセキ</t>
    </rPh>
    <rPh sb="29" eb="31">
      <t>ヒョウテイ</t>
    </rPh>
    <rPh sb="31" eb="32">
      <t>テン</t>
    </rPh>
    <rPh sb="34" eb="36">
      <t>キサイ</t>
    </rPh>
    <phoneticPr fontId="1"/>
  </si>
  <si>
    <t>注２：該当する全ての工事案件を記載することとし、欄が不足する場合は用紙を追加し記載すること。</t>
    <phoneticPr fontId="1"/>
  </si>
  <si>
    <t>注３：該当する工事案件の記載漏れがある場合と、該当しない工事案件の記載がある場合は、この評価項目の評価点は、０点とする。</t>
    <phoneticPr fontId="1"/>
  </si>
  <si>
    <t>配置予定技術者の技術的能力</t>
    <phoneticPr fontId="1"/>
  </si>
  <si>
    <t>この様式に関係する添付資料は、この様式の後に綴じてください。</t>
    <rPh sb="2" eb="4">
      <t>ヨウシキ</t>
    </rPh>
    <rPh sb="5" eb="7">
      <t>カンケイ</t>
    </rPh>
    <rPh sb="9" eb="11">
      <t>テンプ</t>
    </rPh>
    <rPh sb="11" eb="13">
      <t>シリョウ</t>
    </rPh>
    <rPh sb="17" eb="19">
      <t>ヨウシキ</t>
    </rPh>
    <rPh sb="20" eb="21">
      <t>ウシ</t>
    </rPh>
    <rPh sb="22" eb="23">
      <t>ツヅ</t>
    </rPh>
    <phoneticPr fontId="1"/>
  </si>
  <si>
    <t>〔評価項目③〕優良工事等表彰の受賞実績</t>
    <phoneticPr fontId="1"/>
  </si>
  <si>
    <t>工事実績を証明するコリンズデータの写しを添付してください。コリンズデータのみで証明できない場合は、その工事の契約書や図面、数量総括表等の写しをあわせて添付してください。</t>
    <rPh sb="0" eb="2">
      <t>コウジ</t>
    </rPh>
    <rPh sb="2" eb="4">
      <t>ジッセキ</t>
    </rPh>
    <rPh sb="5" eb="7">
      <t>ショウメイ</t>
    </rPh>
    <rPh sb="17" eb="18">
      <t>ウツ</t>
    </rPh>
    <rPh sb="20" eb="22">
      <t>テンプ</t>
    </rPh>
    <rPh sb="39" eb="41">
      <t>ショウメイ</t>
    </rPh>
    <rPh sb="45" eb="47">
      <t>バアイ</t>
    </rPh>
    <rPh sb="51" eb="53">
      <t>コウジ</t>
    </rPh>
    <rPh sb="54" eb="57">
      <t>ケイヤクショ</t>
    </rPh>
    <rPh sb="58" eb="60">
      <t>ズメン</t>
    </rPh>
    <rPh sb="61" eb="63">
      <t>スウリョウ</t>
    </rPh>
    <rPh sb="63" eb="66">
      <t>ソウカツヒョウ</t>
    </rPh>
    <rPh sb="66" eb="67">
      <t>トウ</t>
    </rPh>
    <rPh sb="68" eb="69">
      <t>ウツ</t>
    </rPh>
    <rPh sb="75" eb="77">
      <t>テンプ</t>
    </rPh>
    <phoneticPr fontId="1"/>
  </si>
  <si>
    <t>建設業の許可証等（過去５年前からの所在を証明する書類）の写しを添付してください。</t>
    <rPh sb="0" eb="2">
      <t>ケンセツ</t>
    </rPh>
    <rPh sb="2" eb="3">
      <t>ギョウ</t>
    </rPh>
    <rPh sb="4" eb="7">
      <t>キョカショウ</t>
    </rPh>
    <rPh sb="7" eb="8">
      <t>トウ</t>
    </rPh>
    <rPh sb="9" eb="11">
      <t>カコ</t>
    </rPh>
    <rPh sb="12" eb="14">
      <t>ネンマエ</t>
    </rPh>
    <rPh sb="17" eb="19">
      <t>ショザイ</t>
    </rPh>
    <rPh sb="20" eb="22">
      <t>ショウメイ</t>
    </rPh>
    <rPh sb="24" eb="26">
      <t>ショルイ</t>
    </rPh>
    <rPh sb="28" eb="29">
      <t>ウツ</t>
    </rPh>
    <rPh sb="31" eb="33">
      <t>テンプ</t>
    </rPh>
    <phoneticPr fontId="1"/>
  </si>
  <si>
    <t>建設工事に関する「ISO9001」認証の登録証の写しを添付してください。</t>
    <rPh sb="0" eb="2">
      <t>ケンセツ</t>
    </rPh>
    <rPh sb="2" eb="4">
      <t>コウジ</t>
    </rPh>
    <rPh sb="5" eb="6">
      <t>カン</t>
    </rPh>
    <rPh sb="17" eb="19">
      <t>ニンショウ</t>
    </rPh>
    <rPh sb="20" eb="22">
      <t>トウロク</t>
    </rPh>
    <rPh sb="22" eb="23">
      <t>ショウ</t>
    </rPh>
    <rPh sb="24" eb="25">
      <t>ウツ</t>
    </rPh>
    <rPh sb="27" eb="29">
      <t>テンプ</t>
    </rPh>
    <phoneticPr fontId="1"/>
  </si>
  <si>
    <t>神奈川県優良工事等表彰（知事表彰）</t>
    <rPh sb="0" eb="3">
      <t>カナガワ</t>
    </rPh>
    <rPh sb="3" eb="4">
      <t>ケン</t>
    </rPh>
    <rPh sb="4" eb="6">
      <t>ユウリョウ</t>
    </rPh>
    <rPh sb="6" eb="8">
      <t>コウジ</t>
    </rPh>
    <rPh sb="8" eb="9">
      <t>トウ</t>
    </rPh>
    <rPh sb="9" eb="11">
      <t>ヒョウショウ</t>
    </rPh>
    <rPh sb="12" eb="14">
      <t>チジ</t>
    </rPh>
    <rPh sb="14" eb="15">
      <t>ヒョウ</t>
    </rPh>
    <rPh sb="15" eb="16">
      <t>ショウ</t>
    </rPh>
    <phoneticPr fontId="1"/>
  </si>
  <si>
    <t>県土整備局（部）優良工事等局（部）長表彰</t>
    <rPh sb="0" eb="2">
      <t>ケンド</t>
    </rPh>
    <rPh sb="2" eb="4">
      <t>セイビ</t>
    </rPh>
    <rPh sb="4" eb="5">
      <t>キョク</t>
    </rPh>
    <rPh sb="6" eb="7">
      <t>ブ</t>
    </rPh>
    <rPh sb="8" eb="10">
      <t>ユウリョウ</t>
    </rPh>
    <rPh sb="10" eb="12">
      <t>コウジ</t>
    </rPh>
    <rPh sb="12" eb="13">
      <t>トウ</t>
    </rPh>
    <rPh sb="13" eb="14">
      <t>キョク</t>
    </rPh>
    <rPh sb="15" eb="16">
      <t>ブ</t>
    </rPh>
    <rPh sb="17" eb="18">
      <t>チョウ</t>
    </rPh>
    <rPh sb="18" eb="20">
      <t>ヒョウショウ</t>
    </rPh>
    <phoneticPr fontId="1"/>
  </si>
  <si>
    <t>太枠内の着色したセルに記載してください。</t>
    <rPh sb="0" eb="1">
      <t>フト</t>
    </rPh>
    <rPh sb="1" eb="3">
      <t>ワクナイ</t>
    </rPh>
    <rPh sb="4" eb="6">
      <t>チャクショク</t>
    </rPh>
    <rPh sb="11" eb="13">
      <t>キサイ</t>
    </rPh>
    <phoneticPr fontId="1"/>
  </si>
  <si>
    <t>太枠内の着色したセルに記載してください。配置予定技術者の氏名が未記載の場合は、その技術者の評価点は０点とします。</t>
    <rPh sb="0" eb="1">
      <t>フト</t>
    </rPh>
    <rPh sb="1" eb="3">
      <t>ワクナイ</t>
    </rPh>
    <rPh sb="4" eb="6">
      <t>チャクショク</t>
    </rPh>
    <rPh sb="11" eb="13">
      <t>キサイ</t>
    </rPh>
    <rPh sb="20" eb="22">
      <t>ハイチ</t>
    </rPh>
    <rPh sb="22" eb="24">
      <t>ヨテイ</t>
    </rPh>
    <rPh sb="24" eb="27">
      <t>ギジュツシャ</t>
    </rPh>
    <rPh sb="28" eb="30">
      <t>シメイ</t>
    </rPh>
    <rPh sb="31" eb="34">
      <t>ミキサイ</t>
    </rPh>
    <rPh sb="35" eb="37">
      <t>バアイ</t>
    </rPh>
    <rPh sb="41" eb="44">
      <t>ギジュツシャ</t>
    </rPh>
    <rPh sb="45" eb="47">
      <t>ヒョウカ</t>
    </rPh>
    <rPh sb="47" eb="48">
      <t>テン</t>
    </rPh>
    <rPh sb="50" eb="51">
      <t>テン</t>
    </rPh>
    <phoneticPr fontId="1"/>
  </si>
  <si>
    <t>配置予定技術者一覧</t>
    <rPh sb="0" eb="2">
      <t>ハイチ</t>
    </rPh>
    <rPh sb="2" eb="4">
      <t>ヨテイ</t>
    </rPh>
    <rPh sb="4" eb="7">
      <t>ギジュツシャ</t>
    </rPh>
    <rPh sb="7" eb="9">
      <t>イチラン</t>
    </rPh>
    <phoneticPr fontId="1"/>
  </si>
  <si>
    <t>※ 過去３年間に該当工事がある場合は、「様式－２b」を提出してください。</t>
    <rPh sb="27" eb="29">
      <t>テイシュツ</t>
    </rPh>
    <phoneticPr fontId="1"/>
  </si>
  <si>
    <t>土木一式</t>
    <rPh sb="0" eb="2">
      <t>ドボク</t>
    </rPh>
    <rPh sb="2" eb="4">
      <t>イッシキ</t>
    </rPh>
    <phoneticPr fontId="1"/>
  </si>
  <si>
    <t>⑯</t>
    <phoneticPr fontId="1"/>
  </si>
  <si>
    <t>　令和　　年　　月　　日</t>
    <rPh sb="1" eb="3">
      <t>レイワ</t>
    </rPh>
    <rPh sb="5" eb="6">
      <t>ネン</t>
    </rPh>
    <rPh sb="8" eb="9">
      <t>ツキ</t>
    </rPh>
    <rPh sb="11" eb="12">
      <t>ニチ</t>
    </rPh>
    <phoneticPr fontId="1"/>
  </si>
  <si>
    <t>地域特有の課題 （施策）への 取組</t>
    <phoneticPr fontId="1"/>
  </si>
  <si>
    <t>特別簡易型(Ⅱ)</t>
    <rPh sb="0" eb="2">
      <t>トクベツ</t>
    </rPh>
    <rPh sb="2" eb="5">
      <t>カンイガタ</t>
    </rPh>
    <phoneticPr fontId="1"/>
  </si>
  <si>
    <t>特別簡易型(Ⅰ)</t>
    <rPh sb="0" eb="2">
      <t>トクベツ</t>
    </rPh>
    <rPh sb="2" eb="5">
      <t>カンイガタ</t>
    </rPh>
    <phoneticPr fontId="1"/>
  </si>
  <si>
    <t>〇</t>
  </si>
  <si>
    <t>※所属企業名</t>
    <rPh sb="1" eb="3">
      <t>ショゾク</t>
    </rPh>
    <rPh sb="3" eb="5">
      <t>キギョウ</t>
    </rPh>
    <rPh sb="5" eb="6">
      <t>メイ</t>
    </rPh>
    <phoneticPr fontId="1"/>
  </si>
  <si>
    <t>事業者登録の
有無</t>
    <rPh sb="0" eb="3">
      <t>ジギョウシャ</t>
    </rPh>
    <rPh sb="3" eb="5">
      <t>トウロク</t>
    </rPh>
    <rPh sb="7" eb="9">
      <t>ウム</t>
    </rPh>
    <phoneticPr fontId="1"/>
  </si>
  <si>
    <t>建設ｷｬﾘｱｱｯﾌﾟｼｽﾃﾑの事業者登録【試行】</t>
    <phoneticPr fontId="1"/>
  </si>
  <si>
    <t>新卒者（技術職）の雇用実績</t>
    <phoneticPr fontId="1"/>
  </si>
  <si>
    <t>若手技術者・担い手の育成実績</t>
    <rPh sb="0" eb="2">
      <t>ワカテ</t>
    </rPh>
    <rPh sb="2" eb="5">
      <t>ギジュツシャ</t>
    </rPh>
    <rPh sb="6" eb="7">
      <t>ニナ</t>
    </rPh>
    <rPh sb="8" eb="9">
      <t>テ</t>
    </rPh>
    <rPh sb="10" eb="12">
      <t>イクセイ</t>
    </rPh>
    <rPh sb="12" eb="14">
      <t>ジッセキ</t>
    </rPh>
    <phoneticPr fontId="1"/>
  </si>
  <si>
    <t>⑰</t>
    <phoneticPr fontId="1"/>
  </si>
  <si>
    <t>建設ｷｬﾘｱｱｯﾌﾟｼｽﾃﾑの事業者登録【試行】</t>
    <phoneticPr fontId="1"/>
  </si>
  <si>
    <t>令和</t>
  </si>
  <si>
    <t>　　　　　　　工事成績の実績表</t>
    <phoneticPr fontId="1"/>
  </si>
  <si>
    <t>技術資料提出期限（提出期間の最終日）時点における元請負者の事業者登録を確認する資料として、事業者登録完了のお知らせ（はがき）の写し、事業者登録完了メールの写し、建設ｷｬﾘｱｱｯﾌﾟｼｽﾃﾑの事業者情報画面を印刷したもの、のいずれかを添付してください。</t>
    <rPh sb="39" eb="41">
      <t>シリョウ</t>
    </rPh>
    <rPh sb="116" eb="118">
      <t>テンプ</t>
    </rPh>
    <phoneticPr fontId="1"/>
  </si>
  <si>
    <t>継続教育（CPD）実績</t>
    <rPh sb="0" eb="2">
      <t>ケイゾク</t>
    </rPh>
    <rPh sb="2" eb="4">
      <t>キョウイク</t>
    </rPh>
    <rPh sb="9" eb="11">
      <t>ジッセキ</t>
    </rPh>
    <phoneticPr fontId="1"/>
  </si>
  <si>
    <t xml:space="preserve">自由設定項目－２ </t>
    <phoneticPr fontId="1"/>
  </si>
  <si>
    <t>所属
企業名※</t>
    <rPh sb="0" eb="2">
      <t>ショゾク</t>
    </rPh>
    <rPh sb="3" eb="5">
      <t>キギョウ</t>
    </rPh>
    <rPh sb="5" eb="6">
      <t>メイ</t>
    </rPh>
    <phoneticPr fontId="1"/>
  </si>
  <si>
    <t>（小数点以下切捨、整数止）</t>
    <phoneticPr fontId="1"/>
  </si>
  <si>
    <t>備　考※</t>
    <rPh sb="0" eb="1">
      <t>ビ</t>
    </rPh>
    <rPh sb="2" eb="3">
      <t>コウ</t>
    </rPh>
    <phoneticPr fontId="1"/>
  </si>
  <si>
    <t>※ 同種工事実績に該当することの補足説明が必要な場合は、備考欄に記載すること。</t>
    <phoneticPr fontId="1"/>
  </si>
  <si>
    <t>備　考※</t>
    <phoneticPr fontId="1"/>
  </si>
  <si>
    <t>注４：該当する完成検査のみ記入すること（「出来形検査」や「部分指定に係る完成検査」は記入しないこと）。</t>
    <rPh sb="3" eb="5">
      <t>ガイトウ</t>
    </rPh>
    <rPh sb="7" eb="9">
      <t>カンセイ</t>
    </rPh>
    <rPh sb="9" eb="11">
      <t>ケンサ</t>
    </rPh>
    <rPh sb="13" eb="15">
      <t>キニュウ</t>
    </rPh>
    <rPh sb="21" eb="24">
      <t>デキガタ</t>
    </rPh>
    <rPh sb="24" eb="26">
      <t>ケンサ</t>
    </rPh>
    <rPh sb="29" eb="31">
      <t>ブブン</t>
    </rPh>
    <rPh sb="31" eb="33">
      <t>シテイ</t>
    </rPh>
    <rPh sb="34" eb="35">
      <t>カカ</t>
    </rPh>
    <rPh sb="36" eb="38">
      <t>カンセイ</t>
    </rPh>
    <rPh sb="38" eb="40">
      <t>ケンサ</t>
    </rPh>
    <rPh sb="42" eb="44">
      <t>キニュウ</t>
    </rPh>
    <phoneticPr fontId="1"/>
  </si>
  <si>
    <t>ＩＣＴ活用工事の実施</t>
    <rPh sb="3" eb="7">
      <t>カツヨウコウジ</t>
    </rPh>
    <rPh sb="8" eb="10">
      <t>ジッシ</t>
    </rPh>
    <phoneticPr fontId="1"/>
  </si>
  <si>
    <t>ＩＣＴ活用工事の実施</t>
    <rPh sb="3" eb="7">
      <t>カツヨウコウジ</t>
    </rPh>
    <rPh sb="8" eb="10">
      <t>ジッシ</t>
    </rPh>
    <phoneticPr fontId="1"/>
  </si>
  <si>
    <t>自己評価点申請書</t>
    <phoneticPr fontId="1"/>
  </si>
  <si>
    <t>活用の有無</t>
    <rPh sb="0" eb="2">
      <t>カツヨウ</t>
    </rPh>
    <rPh sb="3" eb="5">
      <t>ウム</t>
    </rPh>
    <phoneticPr fontId="1"/>
  </si>
  <si>
    <t>上記以外</t>
    <rPh sb="0" eb="4">
      <t>ジョウキイガイ</t>
    </rPh>
    <phoneticPr fontId="1"/>
  </si>
  <si>
    <t>施工プロセス（１）～（５）をすべて実施</t>
    <rPh sb="0" eb="2">
      <t>セコウ</t>
    </rPh>
    <phoneticPr fontId="1"/>
  </si>
  <si>
    <t>いずれか３つ以上の施工プロセスを実施</t>
    <rPh sb="9" eb="11">
      <t>セコウ</t>
    </rPh>
    <phoneticPr fontId="1"/>
  </si>
  <si>
    <t>※　ＪＶとして入札参加する場合には、所属企業名（略称での記載可）も記載してください。略称単体企業として入札参加する場合は記載は不要です。</t>
    <rPh sb="24" eb="26">
      <t>リャクショウ</t>
    </rPh>
    <rPh sb="28" eb="30">
      <t>キサイ</t>
    </rPh>
    <rPh sb="30" eb="31">
      <t>カ</t>
    </rPh>
    <rPh sb="42" eb="44">
      <t>リャクショウ</t>
    </rPh>
    <phoneticPr fontId="1"/>
  </si>
  <si>
    <t xml:space="preserve">・この様式に未記載の者や、記載があっても様式－３が無い者（様式－３に氏名の記載
　が無い者を含む）は、候補者になり得ません。
</t>
    <phoneticPr fontId="1"/>
  </si>
  <si>
    <t>※ＪＶとして入札参加する場合には、所属企業名も記載してください。ただし、単体企業として入札参加する場合は記載は不要です。</t>
    <rPh sb="36" eb="38">
      <t>タンタイ</t>
    </rPh>
    <rPh sb="38" eb="40">
      <t>キギョウ</t>
    </rPh>
    <rPh sb="43" eb="45">
      <t>ニュウサツ</t>
    </rPh>
    <rPh sb="45" eb="47">
      <t>サンカ</t>
    </rPh>
    <rPh sb="49" eb="51">
      <t>バアイ</t>
    </rPh>
    <rPh sb="52" eb="54">
      <t>キサイ</t>
    </rPh>
    <rPh sb="55" eb="57">
      <t>フヨウ</t>
    </rPh>
    <phoneticPr fontId="1"/>
  </si>
  <si>
    <t>注１：「工事成績評定点」の記載に誤りがある場合は０点とするが、平均点が65点未満となる場合は、評価基準に基づき減点する。</t>
    <rPh sb="25" eb="26">
      <t>テン</t>
    </rPh>
    <phoneticPr fontId="1"/>
  </si>
  <si>
    <t>「氏名」と「生年月日」が記載されている公の機関が発行した証明書等の写しを添付してください。</t>
    <rPh sb="1" eb="3">
      <t>シメイ</t>
    </rPh>
    <rPh sb="6" eb="8">
      <t>セイネン</t>
    </rPh>
    <rPh sb="8" eb="10">
      <t>ガッピ</t>
    </rPh>
    <rPh sb="12" eb="14">
      <t>キサイ</t>
    </rPh>
    <rPh sb="19" eb="20">
      <t>オオヤケ</t>
    </rPh>
    <rPh sb="21" eb="23">
      <t>キカン</t>
    </rPh>
    <rPh sb="24" eb="26">
      <t>ハッコウ</t>
    </rPh>
    <rPh sb="28" eb="31">
      <t>ショウメイショ</t>
    </rPh>
    <rPh sb="31" eb="32">
      <t>ナド</t>
    </rPh>
    <rPh sb="33" eb="34">
      <t>ウツ</t>
    </rPh>
    <rPh sb="36" eb="38">
      <t>テンプ</t>
    </rPh>
    <phoneticPr fontId="1"/>
  </si>
  <si>
    <t>⑥</t>
    <phoneticPr fontId="1"/>
  </si>
  <si>
    <t>新卒者の雇用実績</t>
    <phoneticPr fontId="1"/>
  </si>
  <si>
    <t>あり（指定学科）</t>
    <rPh sb="3" eb="7">
      <t>シテイガッカ</t>
    </rPh>
    <phoneticPr fontId="1"/>
  </si>
  <si>
    <t>あり（指定学科以外）</t>
    <rPh sb="3" eb="7">
      <t>シテイガッカ</t>
    </rPh>
    <rPh sb="7" eb="9">
      <t>イガイ</t>
    </rPh>
    <phoneticPr fontId="1"/>
  </si>
  <si>
    <t>地域特有の課題（施策）への取組</t>
    <phoneticPr fontId="1"/>
  </si>
  <si>
    <t>JVとして入札に参加する場合は、構成員ではなくJVとしての自己評価点を記載してください。</t>
    <rPh sb="5" eb="7">
      <t>ニュウサツ</t>
    </rPh>
    <rPh sb="8" eb="10">
      <t>サンカ</t>
    </rPh>
    <rPh sb="12" eb="14">
      <t>バアイ</t>
    </rPh>
    <rPh sb="16" eb="19">
      <t>コウセイイン</t>
    </rPh>
    <rPh sb="29" eb="31">
      <t>ジコ</t>
    </rPh>
    <rPh sb="31" eb="33">
      <t>ヒョウカ</t>
    </rPh>
    <rPh sb="33" eb="34">
      <t>テン</t>
    </rPh>
    <rPh sb="35" eb="37">
      <t>キサイ</t>
    </rPh>
    <phoneticPr fontId="1"/>
  </si>
  <si>
    <t>所在地</t>
    <rPh sb="0" eb="3">
      <t>ショザイチ</t>
    </rPh>
    <phoneticPr fontId="1"/>
  </si>
  <si>
    <t>代表者名</t>
    <rPh sb="0" eb="3">
      <t>ダイヒョウシャ</t>
    </rPh>
    <rPh sb="3" eb="4">
      <t>メイ</t>
    </rPh>
    <phoneticPr fontId="1"/>
  </si>
  <si>
    <t>押印を省略する場合、「責任者」、「連絡担当者」及び「電話番号」の記載が無かった場合は、技術資料を無効とします。</t>
    <rPh sb="0" eb="2">
      <t>オウイン</t>
    </rPh>
    <rPh sb="3" eb="5">
      <t>ショウリャク</t>
    </rPh>
    <rPh sb="7" eb="9">
      <t>バアイ</t>
    </rPh>
    <rPh sb="32" eb="34">
      <t>キサイ</t>
    </rPh>
    <rPh sb="35" eb="36">
      <t>ナ</t>
    </rPh>
    <rPh sb="39" eb="41">
      <t>バアイ</t>
    </rPh>
    <rPh sb="43" eb="45">
      <t>ギジュツ</t>
    </rPh>
    <rPh sb="45" eb="47">
      <t>シリョウ</t>
    </rPh>
    <rPh sb="48" eb="50">
      <t>ムコウ</t>
    </rPh>
    <phoneticPr fontId="1"/>
  </si>
  <si>
    <t>(※）責任者</t>
    <rPh sb="3" eb="6">
      <t>セキニンシャ</t>
    </rPh>
    <phoneticPr fontId="1"/>
  </si>
  <si>
    <t>（※）「責任者」、「連絡担当者」及び「電話番号」を記載した場合は、押印を省略できます。</t>
    <rPh sb="4" eb="7">
      <t>セキニンシャ</t>
    </rPh>
    <rPh sb="10" eb="12">
      <t>レンラク</t>
    </rPh>
    <rPh sb="12" eb="15">
      <t>タントウシャ</t>
    </rPh>
    <rPh sb="16" eb="17">
      <t>オヨ</t>
    </rPh>
    <rPh sb="19" eb="21">
      <t>デンワ</t>
    </rPh>
    <rPh sb="21" eb="23">
      <t>バンゴウ</t>
    </rPh>
    <rPh sb="25" eb="27">
      <t>キサイ</t>
    </rPh>
    <rPh sb="29" eb="31">
      <t>バアイ</t>
    </rPh>
    <rPh sb="33" eb="35">
      <t>オウイン</t>
    </rPh>
    <rPh sb="36" eb="38">
      <t>ショウリャク</t>
    </rPh>
    <phoneticPr fontId="1"/>
  </si>
  <si>
    <t>〔評価項目⑰〕女性技術者の活躍</t>
    <rPh sb="7" eb="12">
      <t>ジョセイギジュツシャ</t>
    </rPh>
    <rPh sb="13" eb="15">
      <t>カツヤク</t>
    </rPh>
    <phoneticPr fontId="1"/>
  </si>
  <si>
    <t>女性技術者
配置の有無</t>
    <rPh sb="0" eb="5">
      <t>ジョセイギジュツシャ</t>
    </rPh>
    <rPh sb="6" eb="8">
      <t>ハイチ</t>
    </rPh>
    <rPh sb="9" eb="11">
      <t>ウム</t>
    </rPh>
    <phoneticPr fontId="1"/>
  </si>
  <si>
    <t>〔評価項目⑫〕災害時等の地域貢献</t>
    <phoneticPr fontId="1"/>
  </si>
  <si>
    <t>〔評価項目⑬〕建設業労働災害防止協会への加入</t>
    <phoneticPr fontId="1"/>
  </si>
  <si>
    <t>〔評価項目⑭〕登録基幹技能者の配置</t>
    <rPh sb="15" eb="17">
      <t>ハイチ</t>
    </rPh>
    <phoneticPr fontId="1"/>
  </si>
  <si>
    <t>〔評価項目⑮〕新卒者の雇用実績</t>
    <phoneticPr fontId="1"/>
  </si>
  <si>
    <t>雇用年月日を確認する資料として「健康保険・厚生年金保険被保険者標準報酬決定通知書」等の写しを添付してください。
正規雇用を確認する資料として、雇用契約書や労働条件通知書等の写しを添付してください。
卒業年次及び指定学科の卒業であることを確認する資料として卒業証書の写し又は卒業証明書等を添付してください。</t>
    <rPh sb="0" eb="2">
      <t>コヨウ</t>
    </rPh>
    <rPh sb="2" eb="5">
      <t>ネンガッピ</t>
    </rPh>
    <rPh sb="6" eb="8">
      <t>カクニン</t>
    </rPh>
    <rPh sb="10" eb="12">
      <t>シリョウ</t>
    </rPh>
    <rPh sb="41" eb="42">
      <t>トウ</t>
    </rPh>
    <rPh sb="43" eb="44">
      <t>ウツ</t>
    </rPh>
    <rPh sb="46" eb="48">
      <t>テンプ</t>
    </rPh>
    <rPh sb="99" eb="101">
      <t>ソツギョウ</t>
    </rPh>
    <rPh sb="101" eb="103">
      <t>ネンジ</t>
    </rPh>
    <rPh sb="103" eb="104">
      <t>オヨ</t>
    </rPh>
    <rPh sb="105" eb="107">
      <t>シテイ</t>
    </rPh>
    <rPh sb="107" eb="109">
      <t>ガッカ</t>
    </rPh>
    <rPh sb="110" eb="112">
      <t>ソツギョウ</t>
    </rPh>
    <rPh sb="118" eb="120">
      <t>カクニン</t>
    </rPh>
    <rPh sb="122" eb="124">
      <t>シリョウ</t>
    </rPh>
    <rPh sb="127" eb="129">
      <t>ソツギョウ</t>
    </rPh>
    <rPh sb="129" eb="131">
      <t>ショウショ</t>
    </rPh>
    <rPh sb="132" eb="133">
      <t>ウツ</t>
    </rPh>
    <rPh sb="134" eb="135">
      <t>マタ</t>
    </rPh>
    <rPh sb="136" eb="138">
      <t>ソツギョウ</t>
    </rPh>
    <rPh sb="138" eb="141">
      <t>ショウメイショ</t>
    </rPh>
    <rPh sb="141" eb="142">
      <t>トウ</t>
    </rPh>
    <rPh sb="143" eb="145">
      <t>テンプ</t>
    </rPh>
    <phoneticPr fontId="1"/>
  </si>
  <si>
    <t>〔評価項目⑯〕建設ｷｬﾘｱｱｯﾌﾟｼｽﾃﾑの事業者登録</t>
    <phoneticPr fontId="1"/>
  </si>
  <si>
    <t>　なお、技術資料提出時に、配置予定技術者を特定できない場合は、複数の候補者を立てることができますが、その場合は、全ての候補者の氏名を記載してください。</t>
    <rPh sb="4" eb="6">
      <t>ギジュツ</t>
    </rPh>
    <rPh sb="6" eb="8">
      <t>シリョウ</t>
    </rPh>
    <rPh sb="8" eb="10">
      <t>テイシュツ</t>
    </rPh>
    <rPh sb="10" eb="11">
      <t>ジ</t>
    </rPh>
    <rPh sb="21" eb="23">
      <t>トクテイ</t>
    </rPh>
    <rPh sb="27" eb="29">
      <t>バアイ</t>
    </rPh>
    <rPh sb="31" eb="33">
      <t>フクスウ</t>
    </rPh>
    <rPh sb="34" eb="37">
      <t>コウホシャ</t>
    </rPh>
    <rPh sb="38" eb="39">
      <t>タ</t>
    </rPh>
    <rPh sb="52" eb="54">
      <t>バアイ</t>
    </rPh>
    <rPh sb="56" eb="57">
      <t>スベ</t>
    </rPh>
    <rPh sb="59" eb="62">
      <t>コウホシャ</t>
    </rPh>
    <rPh sb="63" eb="65">
      <t>シメイ</t>
    </rPh>
    <rPh sb="66" eb="68">
      <t>キサイ</t>
    </rPh>
    <phoneticPr fontId="1"/>
  </si>
  <si>
    <t>女性技術者</t>
    <rPh sb="0" eb="5">
      <t>ジョセイギジュツシャ</t>
    </rPh>
    <phoneticPr fontId="1"/>
  </si>
  <si>
    <t>(※）連絡担当者</t>
    <rPh sb="3" eb="5">
      <t>レンラク</t>
    </rPh>
    <rPh sb="5" eb="8">
      <t>タントウシャ</t>
    </rPh>
    <phoneticPr fontId="1"/>
  </si>
  <si>
    <t>(※）電話番号</t>
    <rPh sb="3" eb="5">
      <t>デンワ</t>
    </rPh>
    <rPh sb="5" eb="7">
      <t>バンゴウ</t>
    </rPh>
    <phoneticPr fontId="1"/>
  </si>
  <si>
    <t>女性技術者の活躍</t>
    <rPh sb="0" eb="2">
      <t>ジョセイ</t>
    </rPh>
    <rPh sb="2" eb="5">
      <t>ギジュツシャ</t>
    </rPh>
    <rPh sb="6" eb="8">
      <t>カツヤク</t>
    </rPh>
    <phoneticPr fontId="1"/>
  </si>
  <si>
    <t>⑱</t>
    <phoneticPr fontId="1"/>
  </si>
  <si>
    <t>女性技術者の活躍</t>
    <rPh sb="0" eb="5">
      <t>ジョセイギジュツシャ</t>
    </rPh>
    <rPh sb="6" eb="8">
      <t>カツヤク</t>
    </rPh>
    <phoneticPr fontId="1"/>
  </si>
  <si>
    <t>〔評価項目⑥〕ＩＣＴ活用工事の実施</t>
    <rPh sb="10" eb="14">
      <t>カツヨウコウジ</t>
    </rPh>
    <rPh sb="15" eb="17">
      <t>ジッシ</t>
    </rPh>
    <phoneticPr fontId="1"/>
  </si>
  <si>
    <t>〔評価項目⑦〕過去の同種工事の施工実績</t>
    <phoneticPr fontId="1"/>
  </si>
  <si>
    <t>〔評価項目⑧〕過去３年間の工事成績評定実績</t>
    <phoneticPr fontId="1"/>
  </si>
  <si>
    <t>〔評価項目⑨〕取得資格</t>
    <phoneticPr fontId="1"/>
  </si>
  <si>
    <t>監理技術者資格者証の写し（表面及び裏面）を添付してください。</t>
    <rPh sb="0" eb="2">
      <t>カンリ</t>
    </rPh>
    <rPh sb="2" eb="5">
      <t>ギジュツシャ</t>
    </rPh>
    <rPh sb="5" eb="7">
      <t>シカク</t>
    </rPh>
    <rPh sb="7" eb="8">
      <t>シャ</t>
    </rPh>
    <rPh sb="8" eb="9">
      <t>ショウ</t>
    </rPh>
    <rPh sb="10" eb="11">
      <t>ウツ</t>
    </rPh>
    <rPh sb="13" eb="14">
      <t>オモテ</t>
    </rPh>
    <rPh sb="14" eb="15">
      <t>メン</t>
    </rPh>
    <rPh sb="15" eb="16">
      <t>オヨ</t>
    </rPh>
    <rPh sb="17" eb="19">
      <t>リメン</t>
    </rPh>
    <rPh sb="21" eb="23">
      <t>テンプ</t>
    </rPh>
    <phoneticPr fontId="1"/>
  </si>
  <si>
    <t>〔評価項目⑩〕継続教育（CPD）実績</t>
    <phoneticPr fontId="1"/>
  </si>
  <si>
    <t>〔評価項目⑪〕若手技術者・担い手の育成実績</t>
    <rPh sb="13" eb="14">
      <t>ニナ</t>
    </rPh>
    <rPh sb="15" eb="16">
      <t>テ</t>
    </rPh>
    <phoneticPr fontId="1"/>
  </si>
  <si>
    <t>該当事項を証明する資料の写しを添付すること。</t>
    <rPh sb="15" eb="17">
      <t>テンプ</t>
    </rPh>
    <phoneticPr fontId="1"/>
  </si>
  <si>
    <t>該当事項を証明する資料の写しを添付すること。</t>
    <phoneticPr fontId="1"/>
  </si>
  <si>
    <t>評価項目①の添付資料が、評価項目⑦の添付資料を兼ねる場合には添付を省略することができる。</t>
    <rPh sb="0" eb="2">
      <t>ヒョウカ</t>
    </rPh>
    <rPh sb="2" eb="4">
      <t>コウモク</t>
    </rPh>
    <rPh sb="6" eb="10">
      <t>テンプシリョウ</t>
    </rPh>
    <rPh sb="12" eb="14">
      <t>ヒョウカ</t>
    </rPh>
    <rPh sb="14" eb="16">
      <t>コウモク</t>
    </rPh>
    <rPh sb="18" eb="20">
      <t>テンプ</t>
    </rPh>
    <rPh sb="20" eb="22">
      <t>シリョウ</t>
    </rPh>
    <rPh sb="23" eb="24">
      <t>カ</t>
    </rPh>
    <rPh sb="26" eb="28">
      <t>バアイ</t>
    </rPh>
    <rPh sb="30" eb="32">
      <t>テンプ</t>
    </rPh>
    <rPh sb="33" eb="35">
      <t>ショウリャク</t>
    </rPh>
    <phoneticPr fontId="1"/>
  </si>
  <si>
    <t>提出様式の内容に誤りが無くても、本申請書の自己評価点の記載が誤っている場合には、当該評価項目は評価しません。</t>
    <rPh sb="0" eb="2">
      <t>テイシュツ</t>
    </rPh>
    <rPh sb="2" eb="4">
      <t>ヨウシキ</t>
    </rPh>
    <rPh sb="5" eb="7">
      <t>ナイヨウ</t>
    </rPh>
    <rPh sb="8" eb="9">
      <t>アヤマ</t>
    </rPh>
    <rPh sb="11" eb="12">
      <t>ナ</t>
    </rPh>
    <rPh sb="16" eb="17">
      <t>ホン</t>
    </rPh>
    <rPh sb="17" eb="20">
      <t>シンセイショ</t>
    </rPh>
    <rPh sb="21" eb="23">
      <t>ジコ</t>
    </rPh>
    <rPh sb="23" eb="26">
      <t>ヒョウカテン</t>
    </rPh>
    <rPh sb="27" eb="29">
      <t>キサイ</t>
    </rPh>
    <rPh sb="30" eb="31">
      <t>アヤマ</t>
    </rPh>
    <rPh sb="35" eb="37">
      <t>バアイ</t>
    </rPh>
    <rPh sb="40" eb="42">
      <t>トウガイ</t>
    </rPh>
    <rPh sb="42" eb="44">
      <t>ヒョウカ</t>
    </rPh>
    <rPh sb="44" eb="46">
      <t>コウモク</t>
    </rPh>
    <rPh sb="47" eb="49">
      <t>ヒョウカ</t>
    </rPh>
    <phoneticPr fontId="1"/>
  </si>
  <si>
    <t>　配置予定技術者を評価項目⑰「女性技術者の活躍」の評価対象とする場合には、氏名欄右の枠に〇をいれていただくとともに、様式－４の該当項目を記載してください。
　女性技術者の欄に〇が無い場合には、様式－４に記載がある場合でも評価しません。</t>
    <rPh sb="1" eb="3">
      <t>ハイチ</t>
    </rPh>
    <rPh sb="3" eb="8">
      <t>ヨテイギジュツシャ</t>
    </rPh>
    <rPh sb="9" eb="11">
      <t>ヒョウカ</t>
    </rPh>
    <rPh sb="11" eb="13">
      <t>コウモク</t>
    </rPh>
    <rPh sb="15" eb="17">
      <t>ジョセイ</t>
    </rPh>
    <rPh sb="17" eb="20">
      <t>ギジュツシャ</t>
    </rPh>
    <rPh sb="21" eb="23">
      <t>カツヤク</t>
    </rPh>
    <rPh sb="25" eb="27">
      <t>ヒョウカ</t>
    </rPh>
    <rPh sb="27" eb="29">
      <t>タイショウ</t>
    </rPh>
    <rPh sb="32" eb="34">
      <t>バアイ</t>
    </rPh>
    <rPh sb="37" eb="39">
      <t>シメイ</t>
    </rPh>
    <rPh sb="39" eb="40">
      <t>ラン</t>
    </rPh>
    <rPh sb="40" eb="41">
      <t>ミギ</t>
    </rPh>
    <rPh sb="42" eb="43">
      <t>ワク</t>
    </rPh>
    <rPh sb="58" eb="60">
      <t>ヨウシキ</t>
    </rPh>
    <rPh sb="63" eb="65">
      <t>ガイトウ</t>
    </rPh>
    <rPh sb="65" eb="67">
      <t>コウモク</t>
    </rPh>
    <rPh sb="68" eb="70">
      <t>キサイ</t>
    </rPh>
    <rPh sb="79" eb="84">
      <t>ジョセイギジュツシャ</t>
    </rPh>
    <rPh sb="85" eb="86">
      <t>ラン</t>
    </rPh>
    <rPh sb="89" eb="90">
      <t>ナ</t>
    </rPh>
    <rPh sb="91" eb="93">
      <t>バアイ</t>
    </rPh>
    <rPh sb="96" eb="98">
      <t>ヨウシキ</t>
    </rPh>
    <rPh sb="101" eb="103">
      <t>キサイ</t>
    </rPh>
    <rPh sb="106" eb="108">
      <t>バアイ</t>
    </rPh>
    <rPh sb="110" eb="112">
      <t>ヒョウカ</t>
    </rPh>
    <phoneticPr fontId="1"/>
  </si>
  <si>
    <t>評価項目⑦
添付資料の省略
※１</t>
    <rPh sb="0" eb="4">
      <t>ヒョウカコウモク</t>
    </rPh>
    <rPh sb="6" eb="8">
      <t>テンプ</t>
    </rPh>
    <rPh sb="8" eb="10">
      <t>シリョウ</t>
    </rPh>
    <rPh sb="11" eb="13">
      <t>ショウリャク</t>
    </rPh>
    <phoneticPr fontId="1"/>
  </si>
  <si>
    <t>備　考※２</t>
    <rPh sb="0" eb="1">
      <t>ビ</t>
    </rPh>
    <rPh sb="2" eb="3">
      <t>コウ</t>
    </rPh>
    <phoneticPr fontId="1"/>
  </si>
  <si>
    <t>※2 同種工事実績に該当することの補足説明が必要な場合は、備考欄に記載すること。</t>
    <rPh sb="3" eb="5">
      <t>ドウシュ</t>
    </rPh>
    <rPh sb="5" eb="7">
      <t>コウジ</t>
    </rPh>
    <rPh sb="7" eb="9">
      <t>ジッセキ</t>
    </rPh>
    <rPh sb="10" eb="12">
      <t>ガイトウ</t>
    </rPh>
    <rPh sb="17" eb="19">
      <t>ホソク</t>
    </rPh>
    <rPh sb="19" eb="21">
      <t>セツメイ</t>
    </rPh>
    <rPh sb="22" eb="24">
      <t>ヒツヨウ</t>
    </rPh>
    <rPh sb="25" eb="27">
      <t>バアイ</t>
    </rPh>
    <rPh sb="29" eb="31">
      <t>ビコウ</t>
    </rPh>
    <rPh sb="31" eb="32">
      <t>ラン</t>
    </rPh>
    <rPh sb="33" eb="35">
      <t>キサイ</t>
    </rPh>
    <phoneticPr fontId="1"/>
  </si>
  <si>
    <r>
      <t>性別を確認する資料として、公の機関等が発行した証明書(「マイナンバーカード(おもて面)」、「パスポート」又は「雇用保険被保険者資格取得等確認通知書（事業主通知用）」)の写しを添付してください。また、技術資料提出時に配置予定の女性技術者を特定できない場合は、複数の女性技術者に関する資料を添付してください。
なお、マイナンバーカード(おもて面)の写し提出にあたっては、氏名・性別確認に不要な「臓器提供意思表示欄」等は黒塗り等のマスキングを施してください。また、</t>
    </r>
    <r>
      <rPr>
        <b/>
        <u/>
        <sz val="14"/>
        <rFont val="HGPｺﾞｼｯｸM"/>
        <family val="3"/>
        <charset val="128"/>
      </rPr>
      <t>マイナンバーが記載されたカード裏面の写しは提出しないでください。</t>
    </r>
    <r>
      <rPr>
        <u/>
        <sz val="14"/>
        <rFont val="HGPｺﾞｼｯｸM"/>
        <family val="3"/>
        <charset val="128"/>
      </rPr>
      <t>マイナンバーが記載されたカード裏面の写しが提出された場合には、県にて当該資料を廃棄し、本評価項目は評価しませんので留意ください。</t>
    </r>
    <rPh sb="0" eb="2">
      <t>セイベツ</t>
    </rPh>
    <rPh sb="3" eb="5">
      <t>カクニン</t>
    </rPh>
    <rPh sb="7" eb="9">
      <t>シリョウ</t>
    </rPh>
    <rPh sb="41" eb="42">
      <t>メン</t>
    </rPh>
    <rPh sb="87" eb="89">
      <t>テンプ</t>
    </rPh>
    <rPh sb="137" eb="138">
      <t>カン</t>
    </rPh>
    <rPh sb="143" eb="145">
      <t>テンプ</t>
    </rPh>
    <phoneticPr fontId="1"/>
  </si>
  <si>
    <t>　配置予定技術者は、下記に氏名を記載し、記載した全ての技術者の技術資料（様式－３、添付資料）を作成してください。</t>
    <rPh sb="1" eb="3">
      <t>ハイチ</t>
    </rPh>
    <rPh sb="3" eb="5">
      <t>ヨテイ</t>
    </rPh>
    <rPh sb="5" eb="8">
      <t>ギジュツシャ</t>
    </rPh>
    <rPh sb="10" eb="12">
      <t>カキ</t>
    </rPh>
    <rPh sb="13" eb="15">
      <t>シメイ</t>
    </rPh>
    <rPh sb="16" eb="18">
      <t>キサイ</t>
    </rPh>
    <rPh sb="20" eb="22">
      <t>キサイ</t>
    </rPh>
    <rPh sb="24" eb="25">
      <t>スベ</t>
    </rPh>
    <rPh sb="27" eb="30">
      <t>ギジュツシャ</t>
    </rPh>
    <rPh sb="47" eb="49">
      <t>サクセイ</t>
    </rPh>
    <phoneticPr fontId="1"/>
  </si>
  <si>
    <t>　評価値の算出にあたっては、各候補者のうち、「配置予定技術者の技術的能力」の評価点の合計が最も低い者で評価します。（「配置予定技術者の技術的能力」の評価点合計には、「女性技術者の活躍」は含みません）</t>
    <rPh sb="1" eb="3">
      <t>ヒョウカ</t>
    </rPh>
    <rPh sb="7" eb="8">
      <t>カク</t>
    </rPh>
    <rPh sb="8" eb="11">
      <t>コウホシャ</t>
    </rPh>
    <rPh sb="16" eb="18">
      <t>ハイチ</t>
    </rPh>
    <rPh sb="18" eb="20">
      <t>ヨテイ</t>
    </rPh>
    <rPh sb="20" eb="23">
      <t>ギジュツシャ</t>
    </rPh>
    <rPh sb="24" eb="27">
      <t>ギジュツテキ</t>
    </rPh>
    <rPh sb="27" eb="29">
      <t>ノウリョク</t>
    </rPh>
    <rPh sb="31" eb="33">
      <t>ヒョウカ</t>
    </rPh>
    <rPh sb="33" eb="34">
      <t>テン</t>
    </rPh>
    <rPh sb="35" eb="37">
      <t>ゴウケイ</t>
    </rPh>
    <rPh sb="38" eb="39">
      <t>モット</t>
    </rPh>
    <rPh sb="40" eb="41">
      <t>ヒク</t>
    </rPh>
    <rPh sb="44" eb="46">
      <t>ヒョウカ</t>
    </rPh>
    <rPh sb="76" eb="77">
      <t>テン</t>
    </rPh>
    <rPh sb="77" eb="79">
      <t>ゴウケイ</t>
    </rPh>
    <rPh sb="83" eb="88">
      <t>ジョセイギジュツシャ</t>
    </rPh>
    <rPh sb="89" eb="91">
      <t>カツヤク</t>
    </rPh>
    <rPh sb="93" eb="94">
      <t>フク</t>
    </rPh>
    <phoneticPr fontId="1"/>
  </si>
  <si>
    <r>
      <t xml:space="preserve"> ← 評価項目①の添付資料が、</t>
    </r>
    <r>
      <rPr>
        <b/>
        <u/>
        <sz val="14"/>
        <rFont val="HGPｺﾞｼｯｸM"/>
        <family val="3"/>
        <charset val="128"/>
      </rPr>
      <t xml:space="preserve">評価項目⑦「過去の同種工事の施工実績」の添付
</t>
    </r>
    <r>
      <rPr>
        <b/>
        <sz val="14"/>
        <rFont val="HGPｺﾞｼｯｸM"/>
        <family val="3"/>
        <charset val="128"/>
      </rPr>
      <t>　　</t>
    </r>
    <r>
      <rPr>
        <b/>
        <u/>
        <sz val="14"/>
        <rFont val="HGPｺﾞｼｯｸM"/>
        <family val="3"/>
        <charset val="128"/>
      </rPr>
      <t>資料を兼ねる場合</t>
    </r>
    <r>
      <rPr>
        <sz val="14"/>
        <rFont val="HGPｺﾞｼｯｸM"/>
        <family val="3"/>
        <charset val="128"/>
      </rPr>
      <t>は〇</t>
    </r>
    <rPh sb="3" eb="5">
      <t>ヒョウカ</t>
    </rPh>
    <rPh sb="5" eb="7">
      <t>コウモク</t>
    </rPh>
    <rPh sb="9" eb="11">
      <t>テンプ</t>
    </rPh>
    <rPh sb="11" eb="13">
      <t>シリョウ</t>
    </rPh>
    <rPh sb="15" eb="17">
      <t>ヒョウカ</t>
    </rPh>
    <rPh sb="17" eb="19">
      <t>コウモク</t>
    </rPh>
    <rPh sb="21" eb="23">
      <t>カコ</t>
    </rPh>
    <rPh sb="24" eb="26">
      <t>ドウシュ</t>
    </rPh>
    <rPh sb="26" eb="28">
      <t>コウジ</t>
    </rPh>
    <rPh sb="29" eb="31">
      <t>セコウ</t>
    </rPh>
    <rPh sb="31" eb="33">
      <t>ジッセキ</t>
    </rPh>
    <rPh sb="35" eb="37">
      <t>テンプ</t>
    </rPh>
    <rPh sb="40" eb="42">
      <t>シリョウ</t>
    </rPh>
    <rPh sb="43" eb="44">
      <t>カ</t>
    </rPh>
    <rPh sb="46" eb="48">
      <t>バアイ</t>
    </rPh>
    <phoneticPr fontId="1"/>
  </si>
  <si>
    <t>工事実績を証明するコリンズデータの写しを添付してください。コリンズデータのみで証明できない場合は、その工事の契約書や図面、数量総括表等の写しをあわせて添付してください。
※1 評価項目①の添付資料が「評価項目⑦ 過去の同種工事の施工実績」の添付資料も兼ねる場合
 　　 は、〇を記載すること。</t>
    <rPh sb="0" eb="2">
      <t>コウジ</t>
    </rPh>
    <rPh sb="2" eb="4">
      <t>ジッセキ</t>
    </rPh>
    <rPh sb="5" eb="7">
      <t>ショウメイ</t>
    </rPh>
    <rPh sb="17" eb="18">
      <t>ウツ</t>
    </rPh>
    <rPh sb="20" eb="22">
      <t>テンプ</t>
    </rPh>
    <rPh sb="39" eb="41">
      <t>ショウメイ</t>
    </rPh>
    <rPh sb="45" eb="47">
      <t>バアイ</t>
    </rPh>
    <rPh sb="51" eb="53">
      <t>コウジ</t>
    </rPh>
    <rPh sb="54" eb="57">
      <t>ケイヤクショ</t>
    </rPh>
    <rPh sb="58" eb="60">
      <t>ズメン</t>
    </rPh>
    <rPh sb="61" eb="63">
      <t>スウリョウ</t>
    </rPh>
    <rPh sb="63" eb="66">
      <t>ソウカツヒョウ</t>
    </rPh>
    <rPh sb="66" eb="67">
      <t>トウ</t>
    </rPh>
    <rPh sb="68" eb="69">
      <t>ウツ</t>
    </rPh>
    <rPh sb="75" eb="77">
      <t>テンプ</t>
    </rPh>
    <rPh sb="88" eb="92">
      <t>ヒョウカコウモク</t>
    </rPh>
    <rPh sb="139" eb="141">
      <t>キサイ</t>
    </rPh>
    <phoneticPr fontId="1"/>
  </si>
  <si>
    <r>
      <t>（添付を省略する場合は、</t>
    </r>
    <r>
      <rPr>
        <b/>
        <u/>
        <sz val="14"/>
        <rFont val="HGPｺﾞｼｯｸM"/>
        <family val="3"/>
        <charset val="128"/>
      </rPr>
      <t>評価項目①の省略欄にチェックを入れること</t>
    </r>
    <r>
      <rPr>
        <sz val="14"/>
        <rFont val="HGPｺﾞｼｯｸM"/>
        <family val="3"/>
        <charset val="128"/>
      </rPr>
      <t>。）</t>
    </r>
    <rPh sb="1" eb="3">
      <t>テンプ</t>
    </rPh>
    <rPh sb="4" eb="6">
      <t>ショウリャク</t>
    </rPh>
    <rPh sb="8" eb="10">
      <t>バアイ</t>
    </rPh>
    <rPh sb="12" eb="14">
      <t>ヒョウカ</t>
    </rPh>
    <rPh sb="14" eb="16">
      <t>コウモク</t>
    </rPh>
    <rPh sb="18" eb="20">
      <t>ショウリャク</t>
    </rPh>
    <rPh sb="20" eb="21">
      <t>ラン</t>
    </rPh>
    <rPh sb="27" eb="28">
      <t>イ</t>
    </rPh>
    <phoneticPr fontId="1"/>
  </si>
  <si>
    <t>〔評価項目⑱〕自由設定項目－１</t>
    <phoneticPr fontId="1"/>
  </si>
  <si>
    <t>〔評価項目⑱〕自由設定項目－２</t>
    <phoneticPr fontId="1"/>
  </si>
  <si>
    <t>〔評価項目⑱〕自由設定項目－３</t>
    <phoneticPr fontId="1"/>
  </si>
  <si>
    <t>合　　計（①～⑱の合計）</t>
    <rPh sb="0" eb="1">
      <t>ゴウ</t>
    </rPh>
    <rPh sb="3" eb="4">
      <t>ケイ</t>
    </rPh>
    <rPh sb="9" eb="11">
      <t>ゴウケイ</t>
    </rPh>
    <phoneticPr fontId="1"/>
  </si>
  <si>
    <t>令和５年度～令和７年度</t>
    <rPh sb="0" eb="2">
      <t>レイワ</t>
    </rPh>
    <rPh sb="3" eb="5">
      <t>ネンド</t>
    </rPh>
    <rPh sb="6" eb="8">
      <t>レイワ</t>
    </rPh>
    <rPh sb="9" eb="11">
      <t>ネンド</t>
    </rPh>
    <phoneticPr fontId="1"/>
  </si>
  <si>
    <t>令和３年度～令和７年度</t>
    <rPh sb="0" eb="2">
      <t>レイワ</t>
    </rPh>
    <rPh sb="3" eb="5">
      <t>ネンド</t>
    </rPh>
    <rPh sb="4" eb="5">
      <t>ガンネン</t>
    </rPh>
    <rPh sb="6" eb="8">
      <t>レイワ</t>
    </rPh>
    <phoneticPr fontId="1"/>
  </si>
  <si>
    <t>平成28年度～令和７年度</t>
    <rPh sb="0" eb="2">
      <t>ヘイセイ</t>
    </rPh>
    <rPh sb="4" eb="6">
      <t>ネンド</t>
    </rPh>
    <rPh sb="7" eb="9">
      <t>レイワ</t>
    </rPh>
    <phoneticPr fontId="1"/>
  </si>
  <si>
    <t>平成30年度～令和２年度</t>
    <rPh sb="0" eb="2">
      <t>ヘイセイ</t>
    </rPh>
    <rPh sb="4" eb="6">
      <t>ネンド</t>
    </rPh>
    <rPh sb="7" eb="9">
      <t>レイワ</t>
    </rPh>
    <rPh sb="10" eb="12">
      <t>ネンド</t>
    </rPh>
    <phoneticPr fontId="1"/>
  </si>
  <si>
    <t>知事</t>
    <rPh sb="0" eb="2">
      <t>チジ</t>
    </rPh>
    <phoneticPr fontId="1"/>
  </si>
  <si>
    <t>県土経１－２１</t>
    <rPh sb="0" eb="2">
      <t>ケンド</t>
    </rPh>
    <rPh sb="2" eb="3">
      <t>キョウ</t>
    </rPh>
    <phoneticPr fontId="1"/>
  </si>
  <si>
    <t>二級河川引地川　河川改修（護岸工）工事（その１）</t>
    <rPh sb="0" eb="7">
      <t>ニキュウカセンヒキチガワ</t>
    </rPh>
    <rPh sb="8" eb="12">
      <t>カセンカイシュウ</t>
    </rPh>
    <rPh sb="13" eb="16">
      <t>ゴガンコウ</t>
    </rPh>
    <rPh sb="17" eb="19">
      <t>コウジ</t>
    </rPh>
    <phoneticPr fontId="1"/>
  </si>
  <si>
    <t>－</t>
  </si>
  <si>
    <t>登録圧入工基幹技能者</t>
    <rPh sb="0" eb="2">
      <t>トウロク</t>
    </rPh>
    <rPh sb="2" eb="3">
      <t>アツ</t>
    </rPh>
    <rPh sb="3" eb="4">
      <t>ニュウ</t>
    </rPh>
    <rPh sb="4" eb="5">
      <t>コウ</t>
    </rPh>
    <rPh sb="5" eb="7">
      <t>キカン</t>
    </rPh>
    <rPh sb="7" eb="10">
      <t>ギノウシャ</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</si>
</sst>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7">
    <font>
      <sz val="11"/>
      <color theme="1"/>
      <name val="Yu Gothic"/>
      <family val="2"/>
      <scheme val="minor"/>
    </font>
    <font>
      <sz val="6"/>
      <name val="Yu Gothic"/>
      <family val="3"/>
      <charset val="128"/>
      <scheme val="minor"/>
    </font>
    <font>
      <sz val="11"/>
      <color theme="1"/>
      <name val="Yu Gothic"/>
      <family val="3"/>
      <charset val="128"/>
      <scheme val="minor"/>
    </font>
    <font>
      <sz val="12"/>
      <color theme="1"/>
      <name val="Yu Gothic"/>
      <family val="2"/>
      <scheme val="minor"/>
    </font>
    <font>
      <b/>
      <sz val="14"/>
      <color rgb="FFFF0000"/>
      <name val="Yu Gothic"/>
      <family val="3"/>
      <charset val="128"/>
      <scheme val="minor"/>
    </font>
    <font>
      <b/>
      <sz val="16"/>
      <color theme="1"/>
      <name val="Yu Gothic"/>
      <family val="3"/>
      <charset val="128"/>
      <scheme val="minor"/>
    </font>
    <font>
      <sz val="13"/>
      <name val="ＭＳ Ｐ明朝"/>
      <family val="1"/>
      <charset val="128"/>
    </font>
    <font>
      <sz val="11"/>
      <name val="Yu Gothic"/>
      <family val="2"/>
      <scheme val="minor"/>
    </font>
    <font>
      <sz val="11"/>
      <name val="Yu Gothic"/>
      <family val="3"/>
      <charset val="128"/>
      <scheme val="minor"/>
    </font>
    <font>
      <b/>
      <sz val="11"/>
      <name val="Yu Gothic"/>
      <family val="3"/>
      <charset val="128"/>
      <scheme val="minor"/>
    </font>
    <font>
      <sz val="11"/>
      <name val="ＭＳ Ｐ明朝"/>
      <family val="1"/>
      <charset val="128"/>
    </font>
    <font>
      <sz val="11"/>
      <color theme="1" tint="0.499984740745262"/>
      <name val="Yu Gothic"/>
      <family val="2"/>
      <scheme val="minor"/>
    </font>
    <font>
      <sz val="11"/>
      <color theme="1" tint="0.499984740745262"/>
      <name val="Yu Gothic"/>
      <family val="3"/>
      <charset val="128"/>
      <scheme val="minor"/>
    </font>
    <font>
      <sz val="16"/>
      <color theme="1"/>
      <name val="Yu Gothic"/>
      <family val="2"/>
      <scheme val="minor"/>
    </font>
    <font>
      <sz val="13"/>
      <name val="HGPｺﾞｼｯｸM"/>
      <family val="3"/>
      <charset val="128"/>
    </font>
    <font>
      <sz val="11"/>
      <name val="HGPｺﾞｼｯｸM"/>
      <family val="3"/>
      <charset val="128"/>
    </font>
    <font>
      <sz val="14"/>
      <name val="HGPｺﾞｼｯｸM"/>
      <family val="3"/>
      <charset val="128"/>
    </font>
    <font>
      <sz val="15"/>
      <name val="HGPｺﾞｼｯｸM"/>
      <family val="3"/>
      <charset val="128"/>
    </font>
    <font>
      <sz val="16"/>
      <name val="HGPｺﾞｼｯｸM"/>
      <family val="3"/>
      <charset val="128"/>
    </font>
    <font>
      <sz val="16"/>
      <color theme="1"/>
      <name val="HGPｺﾞｼｯｸM"/>
      <family val="3"/>
      <charset val="128"/>
    </font>
    <font>
      <sz val="14"/>
      <color theme="1"/>
      <name val="HGPｺﾞｼｯｸM"/>
      <family val="3"/>
      <charset val="128"/>
    </font>
    <font>
      <b/>
      <sz val="18"/>
      <color theme="1"/>
      <name val="Yu Gothic"/>
      <family val="3"/>
      <charset val="128"/>
      <scheme val="minor"/>
    </font>
    <font>
      <sz val="12"/>
      <name val="HGPｺﾞｼｯｸM"/>
      <family val="3"/>
      <charset val="128"/>
    </font>
    <font>
      <sz val="16"/>
      <color theme="1" tint="0.499984740745262"/>
      <name val="HGPｺﾞｼｯｸM"/>
      <family val="3"/>
      <charset val="128"/>
    </font>
    <font>
      <sz val="12"/>
      <color theme="1"/>
      <name val="HGPｺﾞｼｯｸM"/>
      <family val="3"/>
      <charset val="128"/>
    </font>
    <font>
      <b/>
      <sz val="14"/>
      <name val="HGPｺﾞｼｯｸM"/>
      <family val="3"/>
      <charset val="128"/>
    </font>
    <font>
      <sz val="18"/>
      <name val="HGPｺﾞｼｯｸM"/>
      <family val="3"/>
      <charset val="128"/>
    </font>
    <font>
      <b/>
      <sz val="22"/>
      <color theme="1"/>
      <name val="HGPｺﾞｼｯｸM"/>
      <family val="3"/>
      <charset val="128"/>
    </font>
    <font>
      <sz val="11"/>
      <color rgb="FFFF0000"/>
      <name val="Yu Gothic"/>
      <family val="3"/>
      <charset val="128"/>
      <scheme val="minor"/>
    </font>
    <font>
      <sz val="12"/>
      <name val="Yu Gothic"/>
      <family val="3"/>
      <charset val="128"/>
      <scheme val="minor"/>
    </font>
    <font>
      <b/>
      <sz val="16"/>
      <name val="Yu Gothic"/>
      <family val="3"/>
      <charset val="128"/>
      <scheme val="minor"/>
    </font>
    <font>
      <sz val="9"/>
      <name val="HGPｺﾞｼｯｸM"/>
      <family val="3"/>
      <charset val="128"/>
    </font>
    <font>
      <sz val="14"/>
      <name val="Yu Gothic"/>
      <family val="2"/>
      <scheme val="minor"/>
    </font>
    <font>
      <b/>
      <sz val="11"/>
      <name val="Yu Gothic"/>
      <family val="2"/>
      <scheme val="minor"/>
    </font>
    <font>
      <b/>
      <sz val="12"/>
      <name val="Yu Gothic"/>
      <family val="3"/>
      <charset val="128"/>
      <scheme val="minor"/>
    </font>
    <font>
      <sz val="10"/>
      <name val="Yu Gothic"/>
      <family val="3"/>
      <charset val="128"/>
      <scheme val="minor"/>
    </font>
    <font>
      <sz val="14"/>
      <name val="Yu Gothic"/>
      <family val="3"/>
      <charset val="128"/>
      <scheme val="minor"/>
    </font>
    <font>
      <strike/>
      <sz val="13"/>
      <name val="HGPｺﾞｼｯｸM"/>
      <family val="3"/>
      <charset val="128"/>
    </font>
    <font>
      <strike/>
      <sz val="11"/>
      <name val="HGPｺﾞｼｯｸM"/>
      <family val="3"/>
      <charset val="128"/>
    </font>
    <font>
      <sz val="16"/>
      <name val="Yu Gothic"/>
      <family val="2"/>
      <scheme val="minor"/>
    </font>
    <font>
      <b/>
      <sz val="14"/>
      <name val="Yu Gothic"/>
      <family val="3"/>
      <charset val="128"/>
      <scheme val="minor"/>
    </font>
    <font>
      <sz val="12"/>
      <name val="Yu Gothic"/>
      <family val="2"/>
      <scheme val="minor"/>
    </font>
    <font>
      <b/>
      <sz val="24"/>
      <name val="HGPｺﾞｼｯｸM"/>
      <family val="3"/>
      <charset val="128"/>
    </font>
    <font>
      <b/>
      <sz val="12"/>
      <name val="HGPｺﾞｼｯｸM"/>
      <family val="3"/>
      <charset val="128"/>
    </font>
    <font>
      <b/>
      <sz val="16"/>
      <name val="HGPｺﾞｼｯｸM"/>
      <family val="3"/>
      <charset val="128"/>
    </font>
    <font>
      <sz val="13"/>
      <name val="ＭＳ 明朝"/>
      <family val="1"/>
      <charset val="128"/>
    </font>
    <font>
      <sz val="9"/>
      <name val="Yu Gothic"/>
      <family val="2"/>
      <scheme val="minor"/>
    </font>
    <font>
      <sz val="22"/>
      <name val="Yu Gothic"/>
      <family val="3"/>
      <charset val="128"/>
      <scheme val="minor"/>
    </font>
    <font>
      <sz val="10"/>
      <name val="Yu Gothic"/>
      <family val="2"/>
      <scheme val="minor"/>
    </font>
    <font>
      <sz val="9"/>
      <name val="Yu Gothic"/>
      <family val="3"/>
      <charset val="128"/>
      <scheme val="minor"/>
    </font>
    <font>
      <u/>
      <sz val="9"/>
      <name val="Yu Gothic"/>
      <family val="3"/>
      <charset val="128"/>
      <scheme val="minor"/>
    </font>
    <font>
      <b/>
      <sz val="7"/>
      <name val="Yu Gothic"/>
      <family val="3"/>
      <charset val="128"/>
      <scheme val="minor"/>
    </font>
    <font>
      <b/>
      <sz val="10"/>
      <name val="Yu Gothic"/>
      <family val="3"/>
      <charset val="128"/>
      <scheme val="minor"/>
    </font>
    <font>
      <sz val="8"/>
      <name val="Yu Gothic"/>
      <family val="2"/>
      <scheme val="minor"/>
    </font>
    <font>
      <b/>
      <u/>
      <sz val="14"/>
      <name val="HGPｺﾞｼｯｸM"/>
      <family val="3"/>
      <charset val="128"/>
    </font>
    <font>
      <u/>
      <sz val="14"/>
      <name val="HGPｺﾞｼｯｸM"/>
      <family val="3"/>
      <charset val="128"/>
    </font>
    <font>
      <sz val="22"/>
      <name val="HGPｺﾞｼｯｸM"/>
      <family val="3"/>
      <charset val="128"/>
    </font>
  </fonts>
  <fills count="10">
    <fill>
      <patternFill patternType="none"/>
    </fill>
    <fill>
      <patternFill patternType="gray125"/>
    </fill>
    <fill>
      <patternFill patternType="solid">
        <fgColor rgb="FFCCFFFF"/>
        <bgColor indexed="64"/>
      </patternFill>
    </fill>
    <fill>
      <patternFill patternType="solid">
        <fgColor theme="0" tint="-0.14999847407452621"/>
        <bgColor indexed="64"/>
      </patternFill>
    </fill>
    <fill>
      <patternFill patternType="solid">
        <fgColor rgb="FFFFFFCC"/>
        <bgColor indexed="64"/>
      </patternFill>
    </fill>
    <fill>
      <patternFill patternType="solid">
        <fgColor theme="1" tint="0.499984740745262"/>
        <bgColor indexed="64"/>
      </patternFill>
    </fill>
    <fill>
      <patternFill patternType="solid">
        <fgColor rgb="FFFFFF99"/>
        <bgColor indexed="64"/>
      </patternFill>
    </fill>
    <fill>
      <patternFill patternType="solid">
        <fgColor rgb="FF99FF99"/>
        <bgColor indexed="64"/>
      </patternFill>
    </fill>
    <fill>
      <patternFill patternType="solid">
        <fgColor theme="0" tint="-0.499984740745262"/>
        <bgColor indexed="64"/>
      </patternFill>
    </fill>
    <fill>
      <patternFill patternType="solid">
        <fgColor theme="0"/>
        <bgColor indexed="64"/>
      </patternFill>
    </fill>
  </fills>
  <borders count="6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right/>
      <top/>
      <bottom style="thin">
        <color indexed="64"/>
      </bottom>
      <diagonal/>
    </border>
    <border>
      <left style="thick">
        <color rgb="FFFFC000"/>
      </left>
      <right style="thick">
        <color rgb="FFFFC000"/>
      </right>
      <top style="thick">
        <color rgb="FFFFC000"/>
      </top>
      <bottom style="thick">
        <color rgb="FFFFC000"/>
      </bottom>
      <diagonal/>
    </border>
    <border>
      <left/>
      <right style="thin">
        <color indexed="64"/>
      </right>
      <top/>
      <bottom style="thin">
        <color indexed="64"/>
      </bottom>
      <diagonal/>
    </border>
    <border>
      <left/>
      <right style="thin">
        <color indexed="64"/>
      </right>
      <top style="thin">
        <color indexed="64"/>
      </top>
      <bottom/>
      <diagonal/>
    </border>
    <border>
      <left style="thick">
        <color rgb="FFFFC000"/>
      </left>
      <right style="thick">
        <color rgb="FFFFC000"/>
      </right>
      <top style="thick">
        <color rgb="FFFFC000"/>
      </top>
      <bottom/>
      <diagonal/>
    </border>
    <border>
      <left style="thick">
        <color rgb="FFFFC000"/>
      </left>
      <right style="thick">
        <color rgb="FFFFC000"/>
      </right>
      <top/>
      <bottom style="thick">
        <color rgb="FFFFC000"/>
      </bottom>
      <diagonal/>
    </border>
    <border>
      <left style="thick">
        <color rgb="FF0070C0"/>
      </left>
      <right style="thick">
        <color rgb="FF0070C0"/>
      </right>
      <top style="thick">
        <color rgb="FF0070C0"/>
      </top>
      <bottom style="thick">
        <color rgb="FF0070C0"/>
      </bottom>
      <diagonal/>
    </border>
    <border>
      <left style="thin">
        <color indexed="64"/>
      </left>
      <right style="thick">
        <color rgb="FFFFC000"/>
      </right>
      <top style="thin">
        <color indexed="64"/>
      </top>
      <bottom style="thin">
        <color indexed="64"/>
      </bottom>
      <diagonal/>
    </border>
    <border>
      <left/>
      <right style="thin">
        <color indexed="64"/>
      </right>
      <top/>
      <bottom/>
      <diagonal/>
    </border>
    <border>
      <left/>
      <right/>
      <top style="medium">
        <color indexed="64"/>
      </top>
      <bottom/>
      <diagonal/>
    </border>
    <border>
      <left/>
      <right/>
      <top/>
      <bottom style="medium">
        <color indexed="64"/>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medium">
        <color indexed="64"/>
      </left>
      <right/>
      <top style="medium">
        <color indexed="64"/>
      </top>
      <bottom/>
      <diagonal/>
    </border>
    <border>
      <left style="thin">
        <color indexed="64"/>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medium">
        <color indexed="64"/>
      </bottom>
      <diagonal/>
    </border>
    <border>
      <left style="thin">
        <color indexed="64"/>
      </left>
      <right style="thin">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style="thin">
        <color indexed="64"/>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hair">
        <color indexed="64"/>
      </bottom>
      <diagonal/>
    </border>
    <border>
      <left/>
      <right/>
      <top style="thin">
        <color theme="1" tint="0.499984740745262"/>
      </top>
      <bottom style="thin">
        <color theme="1" tint="0.499984740745262"/>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thin">
        <color theme="1" tint="0.499984740745262"/>
      </right>
      <top style="thin">
        <color theme="1" tint="0.499984740745262"/>
      </top>
      <bottom style="thin">
        <color theme="1" tint="0.499984740745262"/>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thin">
        <color theme="1" tint="0.499984740745262"/>
      </right>
      <top/>
      <bottom/>
      <diagonal/>
    </border>
    <border>
      <left/>
      <right style="thin">
        <color theme="1" tint="0.499984740745262"/>
      </right>
      <top/>
      <bottom style="thin">
        <color theme="1" tint="0.499984740745262"/>
      </bottom>
      <diagonal/>
    </border>
    <border>
      <left/>
      <right style="medium">
        <color indexed="64"/>
      </right>
      <top/>
      <bottom style="thin">
        <color indexed="64"/>
      </bottom>
      <diagonal/>
    </border>
    <border>
      <left style="medium">
        <color indexed="64"/>
      </left>
      <right/>
      <top/>
      <bottom style="thin">
        <color indexed="64"/>
      </bottom>
      <diagonal/>
    </border>
  </borders>
  <cellStyleXfs count="1">
    <xf numFmtId="0" fontId="0" fillId="0" borderId="0"/>
  </cellStyleXfs>
  <cellXfs count="659">
    <xf numFmtId="0" fontId="0" fillId="0" borderId="0" xfId="0"/>
    <xf numFmtId="0" fontId="0" fillId="0" borderId="1" xfId="0" applyBorder="1"/>
    <xf numFmtId="0" fontId="0" fillId="0" borderId="2" xfId="0" applyBorder="1"/>
    <xf numFmtId="0" fontId="0" fillId="0" borderId="3" xfId="0" applyBorder="1"/>
    <xf numFmtId="0" fontId="0" fillId="0" borderId="4" xfId="0" applyBorder="1"/>
    <xf numFmtId="0" fontId="2" fillId="0" borderId="1" xfId="0" applyFont="1" applyBorder="1"/>
    <xf numFmtId="0" fontId="2" fillId="0" borderId="2" xfId="0" applyFont="1" applyBorder="1"/>
    <xf numFmtId="0" fontId="2" fillId="0" borderId="0" xfId="0" applyFont="1"/>
    <xf numFmtId="0" fontId="0" fillId="0" borderId="1" xfId="0" applyBorder="1" applyAlignment="1">
      <alignment horizontal="center"/>
    </xf>
    <xf numFmtId="0" fontId="0" fillId="0" borderId="0" xfId="0" applyAlignment="1">
      <alignment horizontal="center"/>
    </xf>
    <xf numFmtId="0" fontId="2" fillId="0" borderId="1" xfId="0" applyFont="1" applyBorder="1" applyAlignment="1">
      <alignment horizontal="center"/>
    </xf>
    <xf numFmtId="0" fontId="0" fillId="0" borderId="5" xfId="0" applyBorder="1"/>
    <xf numFmtId="0" fontId="0" fillId="0" borderId="7" xfId="0" applyBorder="1"/>
    <xf numFmtId="0" fontId="0" fillId="0" borderId="0" xfId="0"/>
    <xf numFmtId="0" fontId="0" fillId="0" borderId="0" xfId="0" applyAlignment="1">
      <alignment wrapText="1"/>
    </xf>
    <xf numFmtId="0" fontId="0" fillId="4" borderId="13" xfId="0" applyFill="1" applyBorder="1" applyProtection="1">
      <protection locked="0"/>
    </xf>
    <xf numFmtId="0" fontId="0" fillId="2" borderId="18" xfId="0" applyFill="1" applyBorder="1"/>
    <xf numFmtId="0" fontId="2" fillId="2" borderId="18" xfId="0" applyFont="1" applyFill="1" applyBorder="1"/>
    <xf numFmtId="0" fontId="0" fillId="4" borderId="16" xfId="0" applyFill="1" applyBorder="1"/>
    <xf numFmtId="0" fontId="2" fillId="2" borderId="18" xfId="0" applyFont="1" applyFill="1" applyBorder="1" applyProtection="1">
      <protection locked="0"/>
    </xf>
    <xf numFmtId="0" fontId="0" fillId="0" borderId="19" xfId="0" applyBorder="1"/>
    <xf numFmtId="0" fontId="0" fillId="0" borderId="2" xfId="0" applyBorder="1" applyAlignment="1">
      <alignment horizontal="center"/>
    </xf>
    <xf numFmtId="0" fontId="0" fillId="0" borderId="1" xfId="0" applyBorder="1" applyAlignment="1">
      <alignment horizontal="centerContinuous"/>
    </xf>
    <xf numFmtId="0" fontId="0" fillId="0" borderId="4" xfId="0" applyBorder="1" applyAlignment="1">
      <alignment horizontal="center"/>
    </xf>
    <xf numFmtId="0" fontId="0" fillId="0" borderId="4" xfId="0" applyBorder="1" applyAlignment="1">
      <alignment horizontal="centerContinuous"/>
    </xf>
    <xf numFmtId="0" fontId="2" fillId="0" borderId="9" xfId="0" applyFont="1" applyBorder="1" applyAlignment="1">
      <alignment horizontal="center"/>
    </xf>
    <xf numFmtId="0" fontId="2" fillId="0" borderId="7" xfId="0" applyFont="1" applyBorder="1"/>
    <xf numFmtId="0" fontId="0" fillId="0" borderId="0" xfId="0"/>
    <xf numFmtId="0" fontId="2" fillId="2" borderId="18" xfId="0" applyFont="1" applyFill="1" applyBorder="1" applyAlignment="1">
      <alignment wrapText="1"/>
    </xf>
    <xf numFmtId="0" fontId="0" fillId="0" borderId="0" xfId="0" applyProtection="1"/>
    <xf numFmtId="0" fontId="2" fillId="2" borderId="18" xfId="0" applyFont="1" applyFill="1" applyBorder="1" applyAlignment="1">
      <alignment shrinkToFit="1"/>
    </xf>
    <xf numFmtId="0" fontId="6" fillId="0" borderId="0" xfId="0" applyFont="1" applyBorder="1" applyAlignment="1">
      <alignment horizontal="left" vertical="center"/>
    </xf>
    <xf numFmtId="0" fontId="7" fillId="0" borderId="0" xfId="0" applyFont="1" applyBorder="1" applyAlignment="1">
      <alignment horizontal="left" vertical="center"/>
    </xf>
    <xf numFmtId="0" fontId="11" fillId="0" borderId="23" xfId="0" applyFont="1" applyFill="1" applyBorder="1" applyProtection="1"/>
    <xf numFmtId="0" fontId="16" fillId="0" borderId="0" xfId="0" applyFont="1" applyBorder="1" applyAlignment="1">
      <alignment horizontal="left" vertical="center"/>
    </xf>
    <xf numFmtId="0" fontId="17" fillId="0" borderId="29" xfId="0" applyFont="1" applyBorder="1" applyAlignment="1">
      <alignment horizontal="centerContinuous" vertical="center"/>
    </xf>
    <xf numFmtId="0" fontId="17" fillId="0" borderId="29" xfId="0" applyFont="1" applyBorder="1" applyAlignment="1">
      <alignment horizontal="centerContinuous" vertical="center" wrapText="1"/>
    </xf>
    <xf numFmtId="0" fontId="17" fillId="0" borderId="30" xfId="0" applyFont="1" applyBorder="1" applyAlignment="1">
      <alignment horizontal="centerContinuous" vertical="center" wrapText="1"/>
    </xf>
    <xf numFmtId="0" fontId="17" fillId="0" borderId="8" xfId="0" applyFont="1" applyBorder="1" applyAlignment="1">
      <alignment horizontal="centerContinuous" vertical="center"/>
    </xf>
    <xf numFmtId="0" fontId="17" fillId="0" borderId="8" xfId="0" applyFont="1" applyBorder="1" applyAlignment="1">
      <alignment horizontal="centerContinuous" vertical="center" wrapText="1"/>
    </xf>
    <xf numFmtId="0" fontId="17" fillId="0" borderId="39" xfId="0" applyFont="1" applyBorder="1" applyAlignment="1">
      <alignment horizontal="centerContinuous" vertical="center" wrapText="1"/>
    </xf>
    <xf numFmtId="0" fontId="15" fillId="0" borderId="3" xfId="0" applyFont="1" applyBorder="1" applyAlignment="1">
      <alignment horizontal="left" vertical="center"/>
    </xf>
    <xf numFmtId="0" fontId="15" fillId="0" borderId="44" xfId="0" applyFont="1" applyBorder="1" applyAlignment="1">
      <alignment horizontal="left" vertical="center"/>
    </xf>
    <xf numFmtId="0" fontId="16" fillId="0" borderId="3" xfId="0" applyFont="1" applyBorder="1" applyAlignment="1">
      <alignment horizontal="left" vertical="center"/>
    </xf>
    <xf numFmtId="0" fontId="6" fillId="0" borderId="0" xfId="0" applyFont="1" applyBorder="1" applyAlignment="1">
      <alignment horizontal="distributed" vertical="center" shrinkToFit="1"/>
    </xf>
    <xf numFmtId="0" fontId="17" fillId="0" borderId="33" xfId="0" applyFont="1" applyBorder="1" applyAlignment="1">
      <alignment horizontal="centerContinuous" vertical="center"/>
    </xf>
    <xf numFmtId="0" fontId="17" fillId="0" borderId="33" xfId="0" applyFont="1" applyBorder="1" applyAlignment="1">
      <alignment horizontal="centerContinuous" vertical="center" wrapText="1"/>
    </xf>
    <xf numFmtId="0" fontId="17" fillId="0" borderId="34" xfId="0" applyFont="1" applyBorder="1" applyAlignment="1">
      <alignment horizontal="centerContinuous" vertical="center" wrapText="1"/>
    </xf>
    <xf numFmtId="0" fontId="18" fillId="2" borderId="4" xfId="0" applyFont="1" applyFill="1" applyBorder="1" applyAlignment="1">
      <alignment horizontal="center" vertical="center"/>
    </xf>
    <xf numFmtId="0" fontId="18" fillId="2" borderId="1" xfId="0" applyFont="1" applyFill="1" applyBorder="1" applyAlignment="1">
      <alignment horizontal="center" vertical="center"/>
    </xf>
    <xf numFmtId="0" fontId="10" fillId="0" borderId="0" xfId="0" applyFont="1" applyBorder="1" applyAlignment="1">
      <alignment horizontal="right" vertical="center" shrinkToFit="1"/>
    </xf>
    <xf numFmtId="0" fontId="7" fillId="0" borderId="0" xfId="0" applyFont="1" applyBorder="1" applyAlignment="1">
      <alignment horizontal="left" vertical="center" shrinkToFit="1"/>
    </xf>
    <xf numFmtId="0" fontId="6" fillId="0" borderId="0" xfId="0" applyFont="1" applyBorder="1" applyAlignment="1">
      <alignment horizontal="center" vertical="center" shrinkToFit="1"/>
    </xf>
    <xf numFmtId="0" fontId="10" fillId="0" borderId="0" xfId="0" applyFont="1" applyBorder="1" applyAlignment="1">
      <alignment horizontal="center" vertical="center" shrinkToFit="1"/>
    </xf>
    <xf numFmtId="0" fontId="16" fillId="0" borderId="33" xfId="0" applyFont="1" applyBorder="1" applyAlignment="1">
      <alignment horizontal="left" vertical="center"/>
    </xf>
    <xf numFmtId="0" fontId="7" fillId="0" borderId="33" xfId="0" applyFont="1" applyBorder="1" applyAlignment="1">
      <alignment horizontal="left" vertical="center"/>
    </xf>
    <xf numFmtId="0" fontId="7" fillId="0" borderId="34" xfId="0" applyFont="1" applyBorder="1" applyAlignment="1">
      <alignment horizontal="left" vertical="center"/>
    </xf>
    <xf numFmtId="0" fontId="16" fillId="0" borderId="37" xfId="0" applyFont="1" applyBorder="1" applyAlignment="1">
      <alignment horizontal="left" vertical="center" shrinkToFit="1"/>
    </xf>
    <xf numFmtId="0" fontId="10" fillId="0" borderId="0" xfId="0" applyFont="1" applyBorder="1" applyAlignment="1">
      <alignment shrinkToFit="1"/>
    </xf>
    <xf numFmtId="0" fontId="16" fillId="0" borderId="38" xfId="0" applyFont="1" applyBorder="1" applyAlignment="1">
      <alignment horizontal="left" vertical="center"/>
    </xf>
    <xf numFmtId="0" fontId="10" fillId="0" borderId="0" xfId="0" applyFont="1" applyBorder="1" applyAlignment="1">
      <alignment horizontal="left" vertical="center" shrinkToFit="1"/>
    </xf>
    <xf numFmtId="0" fontId="16" fillId="0" borderId="0" xfId="0" applyFont="1" applyFill="1" applyBorder="1" applyAlignment="1">
      <alignment horizontal="left" vertical="center"/>
    </xf>
    <xf numFmtId="0" fontId="0" fillId="0" borderId="0" xfId="0" applyFill="1" applyBorder="1"/>
    <xf numFmtId="0" fontId="16" fillId="0" borderId="48" xfId="0" applyFont="1" applyBorder="1" applyAlignment="1">
      <alignment horizontal="left" vertical="center" shrinkToFit="1"/>
    </xf>
    <xf numFmtId="0" fontId="12" fillId="0" borderId="23" xfId="0" applyFont="1" applyFill="1" applyBorder="1" applyProtection="1"/>
    <xf numFmtId="0" fontId="20" fillId="0" borderId="35" xfId="0" applyFont="1" applyBorder="1" applyAlignment="1" applyProtection="1">
      <alignment horizontal="centerContinuous" vertical="center"/>
    </xf>
    <xf numFmtId="0" fontId="0" fillId="0" borderId="36" xfId="0" applyBorder="1" applyAlignment="1" applyProtection="1">
      <alignment horizontal="centerContinuous" vertical="center"/>
    </xf>
    <xf numFmtId="0" fontId="0" fillId="0" borderId="37" xfId="0" applyBorder="1" applyAlignment="1" applyProtection="1">
      <alignment horizontal="centerContinuous" vertical="center"/>
    </xf>
    <xf numFmtId="0" fontId="20" fillId="0" borderId="57" xfId="0" applyFont="1" applyBorder="1" applyAlignment="1" applyProtection="1">
      <alignment horizontal="center" vertical="center"/>
    </xf>
    <xf numFmtId="0" fontId="0" fillId="0" borderId="0" xfId="0" applyFill="1" applyProtection="1"/>
    <xf numFmtId="0" fontId="23" fillId="0" borderId="23" xfId="0" applyFont="1" applyFill="1" applyBorder="1" applyProtection="1"/>
    <xf numFmtId="0" fontId="6" fillId="7" borderId="0" xfId="0" applyFont="1" applyFill="1" applyBorder="1" applyAlignment="1">
      <alignment horizontal="left" vertical="center" shrinkToFit="1"/>
    </xf>
    <xf numFmtId="0" fontId="7" fillId="7" borderId="0" xfId="0" applyFont="1" applyFill="1" applyBorder="1" applyAlignment="1">
      <alignment horizontal="left" vertical="center" shrinkToFit="1"/>
    </xf>
    <xf numFmtId="0" fontId="16" fillId="7" borderId="0" xfId="0" applyFont="1" applyFill="1" applyBorder="1" applyAlignment="1">
      <alignment horizontal="left" vertical="center"/>
    </xf>
    <xf numFmtId="0" fontId="25" fillId="0" borderId="0" xfId="0" applyFont="1" applyFill="1" applyBorder="1" applyAlignment="1">
      <alignment horizontal="center" vertical="center"/>
    </xf>
    <xf numFmtId="0" fontId="0" fillId="8" borderId="0" xfId="0" applyFill="1" applyBorder="1" applyProtection="1"/>
    <xf numFmtId="0" fontId="7" fillId="8" borderId="0" xfId="0" applyFont="1" applyFill="1" applyBorder="1" applyProtection="1"/>
    <xf numFmtId="0" fontId="2" fillId="8" borderId="0" xfId="0" applyFont="1" applyFill="1" applyBorder="1" applyAlignment="1" applyProtection="1"/>
    <xf numFmtId="0" fontId="8" fillId="8" borderId="0" xfId="0" applyFont="1" applyFill="1" applyBorder="1" applyAlignment="1" applyProtection="1">
      <alignment horizontal="center"/>
    </xf>
    <xf numFmtId="0" fontId="3" fillId="8" borderId="0" xfId="0" applyFont="1" applyFill="1" applyBorder="1" applyAlignment="1" applyProtection="1">
      <alignment horizontal="center" vertical="center"/>
    </xf>
    <xf numFmtId="0" fontId="0" fillId="8" borderId="0" xfId="0" applyFill="1" applyBorder="1" applyAlignment="1" applyProtection="1"/>
    <xf numFmtId="0" fontId="7" fillId="8" borderId="0" xfId="0" applyFont="1" applyFill="1" applyBorder="1" applyAlignment="1" applyProtection="1"/>
    <xf numFmtId="0" fontId="0" fillId="8" borderId="0" xfId="0" applyFill="1" applyProtection="1"/>
    <xf numFmtId="0" fontId="11" fillId="8" borderId="0" xfId="0" applyFont="1" applyFill="1" applyBorder="1" applyProtection="1"/>
    <xf numFmtId="0" fontId="11" fillId="8" borderId="23" xfId="0" applyFont="1" applyFill="1" applyBorder="1" applyProtection="1"/>
    <xf numFmtId="0" fontId="0" fillId="8" borderId="0" xfId="0" applyFill="1" applyBorder="1" applyAlignment="1" applyProtection="1">
      <protection locked="0"/>
    </xf>
    <xf numFmtId="0" fontId="28" fillId="0" borderId="0" xfId="0" applyFont="1"/>
    <xf numFmtId="0" fontId="8" fillId="0" borderId="24" xfId="0" applyFont="1" applyBorder="1" applyAlignment="1">
      <alignment horizontal="center"/>
    </xf>
    <xf numFmtId="0" fontId="8" fillId="0" borderId="26" xfId="0" applyFont="1" applyBorder="1" applyAlignment="1">
      <alignment horizontal="center"/>
    </xf>
    <xf numFmtId="0" fontId="9" fillId="3" borderId="2" xfId="0" applyFont="1" applyFill="1" applyBorder="1" applyAlignment="1">
      <alignment vertical="center"/>
    </xf>
    <xf numFmtId="0" fontId="9" fillId="3" borderId="3" xfId="0" applyFont="1" applyFill="1" applyBorder="1" applyAlignment="1">
      <alignment vertical="center"/>
    </xf>
    <xf numFmtId="0" fontId="7" fillId="8" borderId="0" xfId="0" applyFont="1" applyFill="1"/>
    <xf numFmtId="0" fontId="7" fillId="7" borderId="0" xfId="0" applyFont="1" applyFill="1"/>
    <xf numFmtId="0" fontId="30" fillId="7" borderId="0" xfId="0" applyFont="1" applyFill="1" applyBorder="1" applyAlignment="1">
      <alignment horizontal="left"/>
    </xf>
    <xf numFmtId="0" fontId="7" fillId="7" borderId="0" xfId="0" applyFont="1" applyFill="1" applyBorder="1" applyAlignment="1"/>
    <xf numFmtId="0" fontId="7" fillId="7" borderId="23" xfId="0" applyFont="1" applyFill="1" applyBorder="1" applyProtection="1"/>
    <xf numFmtId="0" fontId="7" fillId="0" borderId="0" xfId="0" applyFont="1"/>
    <xf numFmtId="0" fontId="7" fillId="0" borderId="23" xfId="0" applyFont="1" applyFill="1" applyBorder="1" applyProtection="1"/>
    <xf numFmtId="0" fontId="7" fillId="0" borderId="0" xfId="0" applyFont="1" applyFill="1"/>
    <xf numFmtId="0" fontId="30" fillId="7" borderId="0" xfId="0" applyFont="1" applyFill="1" applyAlignment="1">
      <alignment horizontal="left"/>
    </xf>
    <xf numFmtId="0" fontId="8" fillId="0" borderId="1" xfId="0" applyFont="1" applyBorder="1" applyAlignment="1">
      <alignment horizontal="center"/>
    </xf>
    <xf numFmtId="0" fontId="8" fillId="0" borderId="1" xfId="0" applyFont="1" applyBorder="1"/>
    <xf numFmtId="0" fontId="16" fillId="6" borderId="35" xfId="0" applyFont="1" applyFill="1" applyBorder="1" applyAlignment="1">
      <alignment horizontal="right" vertical="center" shrinkToFit="1"/>
    </xf>
    <xf numFmtId="0" fontId="8" fillId="0" borderId="1" xfId="0" applyFont="1" applyBorder="1" applyAlignment="1">
      <alignment shrinkToFit="1"/>
    </xf>
    <xf numFmtId="0" fontId="8" fillId="0" borderId="2" xfId="0" applyFont="1" applyBorder="1" applyAlignment="1">
      <alignment horizontal="center"/>
    </xf>
    <xf numFmtId="0" fontId="8" fillId="0" borderId="4" xfId="0" applyFont="1" applyBorder="1"/>
    <xf numFmtId="0" fontId="8" fillId="0" borderId="0" xfId="0" applyFont="1"/>
    <xf numFmtId="0" fontId="8" fillId="5" borderId="0" xfId="0" applyFont="1" applyFill="1"/>
    <xf numFmtId="0" fontId="11" fillId="8" borderId="61" xfId="0" applyFont="1" applyFill="1" applyBorder="1" applyProtection="1"/>
    <xf numFmtId="0" fontId="7" fillId="0" borderId="24" xfId="0" applyFont="1" applyBorder="1" applyAlignment="1">
      <alignment horizontal="center"/>
    </xf>
    <xf numFmtId="0" fontId="7" fillId="0" borderId="26" xfId="0" applyFont="1" applyBorder="1" applyAlignment="1">
      <alignment horizontal="center"/>
    </xf>
    <xf numFmtId="0" fontId="33" fillId="3" borderId="1" xfId="0" applyFont="1" applyFill="1" applyBorder="1" applyAlignment="1">
      <alignment horizontal="center" vertical="center"/>
    </xf>
    <xf numFmtId="0" fontId="34" fillId="7" borderId="0" xfId="0" applyFont="1" applyFill="1" applyAlignment="1">
      <alignment horizontal="right"/>
    </xf>
    <xf numFmtId="0" fontId="35" fillId="0" borderId="1" xfId="0" applyFont="1" applyBorder="1"/>
    <xf numFmtId="0" fontId="24" fillId="0" borderId="60" xfId="0" applyFont="1" applyFill="1" applyBorder="1" applyAlignment="1" applyProtection="1">
      <alignment horizontal="center" vertical="center" wrapText="1"/>
    </xf>
    <xf numFmtId="0" fontId="28" fillId="0" borderId="5" xfId="0" applyFont="1" applyBorder="1"/>
    <xf numFmtId="0" fontId="2" fillId="4" borderId="13" xfId="0" applyFont="1" applyFill="1" applyBorder="1" applyAlignment="1">
      <alignment horizontal="center"/>
    </xf>
    <xf numFmtId="0" fontId="0" fillId="4" borderId="17" xfId="0" applyFill="1" applyBorder="1" applyAlignment="1">
      <alignment horizontal="center"/>
    </xf>
    <xf numFmtId="0" fontId="8" fillId="4" borderId="17" xfId="0" applyFont="1" applyFill="1" applyBorder="1" applyAlignment="1">
      <alignment horizontal="center"/>
    </xf>
    <xf numFmtId="0" fontId="8" fillId="4" borderId="13" xfId="0" applyFont="1" applyFill="1" applyBorder="1" applyAlignment="1" applyProtection="1">
      <alignment horizontal="center"/>
      <protection locked="0"/>
    </xf>
    <xf numFmtId="0" fontId="8" fillId="0" borderId="6" xfId="0" applyFont="1" applyBorder="1" applyAlignment="1">
      <alignment horizontal="center"/>
    </xf>
    <xf numFmtId="0" fontId="16" fillId="0" borderId="35" xfId="0" applyFont="1" applyFill="1" applyBorder="1" applyAlignment="1">
      <alignment horizontal="right" vertical="center" shrinkToFit="1"/>
    </xf>
    <xf numFmtId="0" fontId="0" fillId="9" borderId="0" xfId="0" applyFill="1" applyAlignment="1">
      <alignment horizontal="right" shrinkToFit="1"/>
    </xf>
    <xf numFmtId="0" fontId="20" fillId="9" borderId="0" xfId="0" applyFont="1" applyFill="1"/>
    <xf numFmtId="0" fontId="16" fillId="9" borderId="0" xfId="0" applyFont="1" applyFill="1"/>
    <xf numFmtId="0" fontId="15" fillId="9" borderId="0" xfId="0" applyFont="1" applyFill="1"/>
    <xf numFmtId="0" fontId="31" fillId="9" borderId="0" xfId="0" applyFont="1" applyFill="1" applyBorder="1" applyAlignment="1">
      <alignment wrapText="1"/>
    </xf>
    <xf numFmtId="0" fontId="31" fillId="9" borderId="0" xfId="0" applyFont="1" applyFill="1" applyBorder="1" applyAlignment="1"/>
    <xf numFmtId="0" fontId="0" fillId="9" borderId="0" xfId="0" applyFill="1"/>
    <xf numFmtId="0" fontId="5" fillId="9" borderId="0" xfId="0" applyFont="1" applyFill="1" applyAlignment="1">
      <alignment horizontal="centerContinuous"/>
    </xf>
    <xf numFmtId="0" fontId="0" fillId="9" borderId="0" xfId="0" applyFill="1" applyAlignment="1">
      <alignment horizontal="centerContinuous"/>
    </xf>
    <xf numFmtId="0" fontId="22" fillId="9" borderId="0" xfId="0" applyFont="1" applyFill="1" applyBorder="1" applyAlignment="1">
      <alignment horizontal="center" vertical="center" shrinkToFit="1"/>
    </xf>
    <xf numFmtId="0" fontId="16" fillId="9" borderId="0" xfId="0" applyFont="1" applyFill="1" applyBorder="1" applyAlignment="1">
      <alignment horizontal="left" vertical="center" shrinkToFit="1"/>
    </xf>
    <xf numFmtId="0" fontId="16" fillId="9" borderId="0" xfId="0" applyFont="1" applyFill="1" applyBorder="1" applyAlignment="1">
      <alignment horizontal="center" vertical="center"/>
    </xf>
    <xf numFmtId="0" fontId="16" fillId="9" borderId="0" xfId="0" applyFont="1" applyFill="1" applyBorder="1" applyAlignment="1">
      <alignment horizontal="left" vertical="center"/>
    </xf>
    <xf numFmtId="0" fontId="16" fillId="9" borderId="0" xfId="0" applyFont="1" applyFill="1" applyBorder="1" applyAlignment="1">
      <alignment horizontal="center" vertical="center" shrinkToFit="1"/>
    </xf>
    <xf numFmtId="0" fontId="7" fillId="9" borderId="0" xfId="0" applyFont="1" applyFill="1" applyBorder="1" applyAlignment="1">
      <alignment horizontal="left" vertical="center"/>
    </xf>
    <xf numFmtId="0" fontId="6" fillId="9" borderId="0" xfId="0" applyFont="1" applyFill="1" applyBorder="1" applyAlignment="1">
      <alignment horizontal="distributed" vertical="center" shrinkToFit="1"/>
    </xf>
    <xf numFmtId="0" fontId="7" fillId="9" borderId="0" xfId="0" applyFont="1" applyFill="1" applyBorder="1" applyAlignment="1">
      <alignment vertical="center" shrinkToFit="1"/>
    </xf>
    <xf numFmtId="0" fontId="6" fillId="9" borderId="0" xfId="0" applyFont="1" applyFill="1" applyBorder="1" applyAlignment="1">
      <alignment horizontal="left" vertical="center"/>
    </xf>
    <xf numFmtId="0" fontId="7" fillId="9" borderId="0" xfId="0" applyFont="1" applyFill="1"/>
    <xf numFmtId="0" fontId="7" fillId="9" borderId="23" xfId="0" applyFont="1" applyFill="1" applyBorder="1" applyProtection="1"/>
    <xf numFmtId="0" fontId="0" fillId="9" borderId="0" xfId="0" applyFill="1" applyProtection="1"/>
    <xf numFmtId="0" fontId="0" fillId="9" borderId="0" xfId="0" applyFill="1" applyBorder="1" applyAlignment="1" applyProtection="1"/>
    <xf numFmtId="0" fontId="27" fillId="9" borderId="0" xfId="0" applyFont="1" applyFill="1" applyAlignment="1">
      <alignment horizontal="centerContinuous"/>
    </xf>
    <xf numFmtId="0" fontId="21" fillId="9" borderId="0" xfId="0" applyFont="1" applyFill="1" applyAlignment="1">
      <alignment horizontal="centerContinuous"/>
    </xf>
    <xf numFmtId="0" fontId="20" fillId="9" borderId="0" xfId="0" applyFont="1" applyFill="1" applyAlignment="1" applyProtection="1">
      <alignment horizontal="left" vertical="top"/>
    </xf>
    <xf numFmtId="0" fontId="2" fillId="9" borderId="0" xfId="0" applyFont="1" applyFill="1" applyProtection="1"/>
    <xf numFmtId="0" fontId="4" fillId="9" borderId="0" xfId="0" applyFont="1" applyFill="1" applyProtection="1"/>
    <xf numFmtId="14" fontId="0" fillId="9" borderId="0" xfId="0" applyNumberFormat="1" applyFill="1" applyBorder="1" applyAlignment="1" applyProtection="1">
      <alignment vertical="center"/>
    </xf>
    <xf numFmtId="0" fontId="2" fillId="9" borderId="0" xfId="0" applyFont="1" applyFill="1" applyBorder="1" applyAlignment="1" applyProtection="1">
      <alignment horizontal="center"/>
      <protection locked="0"/>
    </xf>
    <xf numFmtId="0" fontId="2" fillId="9" borderId="0" xfId="0" applyFont="1" applyFill="1" applyBorder="1" applyAlignment="1" applyProtection="1">
      <alignment vertical="center"/>
    </xf>
    <xf numFmtId="0" fontId="0" fillId="9" borderId="0" xfId="0" applyFill="1" applyBorder="1" applyAlignment="1" applyProtection="1">
      <alignment vertical="center"/>
      <protection locked="0"/>
    </xf>
    <xf numFmtId="0" fontId="0" fillId="9" borderId="0" xfId="0" applyFill="1" applyBorder="1" applyAlignment="1" applyProtection="1">
      <alignment vertical="center"/>
    </xf>
    <xf numFmtId="0" fontId="0" fillId="9" borderId="0" xfId="0" applyFill="1" applyBorder="1" applyAlignment="1" applyProtection="1">
      <protection locked="0"/>
    </xf>
    <xf numFmtId="0" fontId="11" fillId="8" borderId="66" xfId="0" applyFont="1" applyFill="1" applyBorder="1" applyProtection="1"/>
    <xf numFmtId="0" fontId="0" fillId="9" borderId="65" xfId="0" applyFill="1" applyBorder="1" applyAlignment="1" applyProtection="1"/>
    <xf numFmtId="0" fontId="0" fillId="9" borderId="65" xfId="0" applyFill="1" applyBorder="1" applyProtection="1"/>
    <xf numFmtId="0" fontId="11" fillId="9" borderId="65" xfId="0" applyFont="1" applyFill="1" applyBorder="1" applyProtection="1"/>
    <xf numFmtId="0" fontId="0" fillId="9" borderId="0" xfId="0" applyFill="1" applyBorder="1" applyProtection="1"/>
    <xf numFmtId="0" fontId="25" fillId="9" borderId="0" xfId="0" applyFont="1" applyFill="1" applyBorder="1" applyAlignment="1">
      <alignment horizontal="center" vertical="center"/>
    </xf>
    <xf numFmtId="0" fontId="16" fillId="9" borderId="33" xfId="0" applyFont="1" applyFill="1" applyBorder="1" applyAlignment="1">
      <alignment horizontal="left" vertical="center"/>
    </xf>
    <xf numFmtId="0" fontId="7" fillId="9" borderId="33" xfId="0" applyFont="1" applyFill="1" applyBorder="1" applyAlignment="1">
      <alignment horizontal="left" vertical="center"/>
    </xf>
    <xf numFmtId="0" fontId="7" fillId="9" borderId="34" xfId="0" applyFont="1" applyFill="1" applyBorder="1" applyAlignment="1">
      <alignment horizontal="left" vertical="center"/>
    </xf>
    <xf numFmtId="0" fontId="16" fillId="9" borderId="3" xfId="0" applyFont="1" applyFill="1" applyBorder="1" applyAlignment="1">
      <alignment horizontal="center" vertical="center" shrinkToFit="1"/>
    </xf>
    <xf numFmtId="0" fontId="16" fillId="9" borderId="8" xfId="0" applyFont="1" applyFill="1" applyBorder="1" applyAlignment="1">
      <alignment horizontal="center" vertical="center" shrinkToFit="1"/>
    </xf>
    <xf numFmtId="0" fontId="16" fillId="9" borderId="33" xfId="0" applyFont="1" applyFill="1" applyBorder="1" applyAlignment="1">
      <alignment horizontal="center" vertical="center" shrinkToFit="1"/>
    </xf>
    <xf numFmtId="0" fontId="10" fillId="9" borderId="0" xfId="0" applyFont="1" applyFill="1" applyBorder="1" applyAlignment="1">
      <alignment horizontal="right" vertical="center" shrinkToFit="1"/>
    </xf>
    <xf numFmtId="0" fontId="10" fillId="9" borderId="0" xfId="0" applyFont="1" applyFill="1" applyBorder="1" applyAlignment="1">
      <alignment horizontal="left" vertical="center" shrinkToFit="1"/>
    </xf>
    <xf numFmtId="0" fontId="15" fillId="9" borderId="3" xfId="0" applyFont="1" applyFill="1" applyBorder="1" applyAlignment="1">
      <alignment horizontal="left" vertical="center"/>
    </xf>
    <xf numFmtId="0" fontId="15" fillId="9" borderId="44" xfId="0" applyFont="1" applyFill="1" applyBorder="1" applyAlignment="1">
      <alignment horizontal="left" vertical="center"/>
    </xf>
    <xf numFmtId="0" fontId="26" fillId="9" borderId="0" xfId="0" applyFont="1" applyFill="1" applyAlignment="1">
      <alignment horizontal="centerContinuous" vertical="center"/>
    </xf>
    <xf numFmtId="0" fontId="8" fillId="0" borderId="7" xfId="0" applyFont="1" applyBorder="1"/>
    <xf numFmtId="0" fontId="8" fillId="0" borderId="5" xfId="0" applyFont="1" applyBorder="1"/>
    <xf numFmtId="0" fontId="8" fillId="4" borderId="13" xfId="0" applyFont="1" applyFill="1" applyBorder="1" applyProtection="1">
      <protection locked="0"/>
    </xf>
    <xf numFmtId="0" fontId="8" fillId="0" borderId="14" xfId="0" applyFont="1" applyBorder="1"/>
    <xf numFmtId="0" fontId="8" fillId="0" borderId="6" xfId="0" applyFont="1" applyBorder="1"/>
    <xf numFmtId="0" fontId="8" fillId="0" borderId="5" xfId="0" applyFont="1" applyBorder="1" applyAlignment="1">
      <alignment horizontal="center"/>
    </xf>
    <xf numFmtId="0" fontId="8" fillId="0" borderId="9" xfId="0" applyFont="1" applyBorder="1" applyAlignment="1">
      <alignment horizontal="center"/>
    </xf>
    <xf numFmtId="0" fontId="8" fillId="0" borderId="15" xfId="0" applyFont="1" applyBorder="1"/>
    <xf numFmtId="0" fontId="8" fillId="0" borderId="25" xfId="0" applyFont="1" applyBorder="1" applyAlignment="1">
      <alignment horizontal="center"/>
    </xf>
    <xf numFmtId="0" fontId="16" fillId="9" borderId="0" xfId="0" applyFont="1" applyFill="1" applyBorder="1" applyAlignment="1">
      <alignment horizontal="left" vertical="top"/>
    </xf>
    <xf numFmtId="0" fontId="7" fillId="7" borderId="0" xfId="0" applyFont="1" applyFill="1" applyAlignment="1">
      <alignment horizontal="center" vertical="center"/>
    </xf>
    <xf numFmtId="0" fontId="7" fillId="7" borderId="20" xfId="0" applyFont="1" applyFill="1" applyBorder="1" applyAlignment="1">
      <alignment horizontal="center" vertical="center"/>
    </xf>
    <xf numFmtId="0" fontId="7" fillId="7" borderId="11" xfId="0" applyFont="1" applyFill="1" applyBorder="1" applyAlignment="1">
      <alignment horizontal="left" vertical="center"/>
    </xf>
    <xf numFmtId="0" fontId="7" fillId="7" borderId="0" xfId="0" applyFont="1" applyFill="1" applyAlignment="1">
      <alignment horizontal="left" vertical="center"/>
    </xf>
    <xf numFmtId="0" fontId="16" fillId="9" borderId="0" xfId="0" applyFont="1" applyFill="1" applyBorder="1" applyAlignment="1"/>
    <xf numFmtId="0" fontId="7" fillId="9" borderId="0" xfId="0" applyFont="1" applyFill="1" applyBorder="1" applyAlignment="1"/>
    <xf numFmtId="0" fontId="7" fillId="9" borderId="0" xfId="0" applyFont="1" applyFill="1" applyBorder="1" applyAlignment="1">
      <alignment horizontal="center"/>
    </xf>
    <xf numFmtId="0" fontId="16" fillId="9" borderId="0" xfId="0" applyFont="1" applyFill="1" applyAlignment="1" applyProtection="1">
      <alignment horizontal="left" vertical="top"/>
    </xf>
    <xf numFmtId="0" fontId="8" fillId="9" borderId="0" xfId="0" applyFont="1" applyFill="1" applyProtection="1"/>
    <xf numFmtId="0" fontId="7" fillId="9" borderId="0" xfId="0" applyFont="1" applyFill="1" applyProtection="1"/>
    <xf numFmtId="0" fontId="40" fillId="9" borderId="0" xfId="0" applyFont="1" applyFill="1" applyProtection="1"/>
    <xf numFmtId="0" fontId="7" fillId="9" borderId="0" xfId="0" applyFont="1" applyFill="1" applyBorder="1" applyProtection="1"/>
    <xf numFmtId="0" fontId="8" fillId="9" borderId="0" xfId="0" applyFont="1" applyFill="1" applyAlignment="1" applyProtection="1">
      <alignment horizontal="left" vertical="center"/>
    </xf>
    <xf numFmtId="0" fontId="8" fillId="9" borderId="0" xfId="0" applyFont="1" applyFill="1" applyAlignment="1" applyProtection="1">
      <alignment vertical="center"/>
    </xf>
    <xf numFmtId="0" fontId="16" fillId="0" borderId="37" xfId="0" applyFont="1" applyBorder="1" applyAlignment="1">
      <alignment horizontal="center" vertical="center"/>
    </xf>
    <xf numFmtId="0" fontId="42" fillId="9" borderId="0" xfId="0" applyFont="1" applyFill="1" applyAlignment="1">
      <alignment horizontal="centerContinuous"/>
    </xf>
    <xf numFmtId="0" fontId="30" fillId="9" borderId="0" xfId="0" applyFont="1" applyFill="1" applyAlignment="1">
      <alignment horizontal="centerContinuous"/>
    </xf>
    <xf numFmtId="0" fontId="7" fillId="9" borderId="0" xfId="0" applyFont="1" applyFill="1" applyAlignment="1">
      <alignment horizontal="centerContinuous"/>
    </xf>
    <xf numFmtId="0" fontId="43" fillId="9" borderId="0" xfId="0" applyFont="1" applyFill="1" applyAlignment="1">
      <alignment horizontal="left" vertical="center"/>
    </xf>
    <xf numFmtId="0" fontId="43" fillId="9" borderId="0" xfId="0" applyFont="1" applyFill="1" applyAlignment="1">
      <alignment horizontal="left"/>
    </xf>
    <xf numFmtId="0" fontId="30" fillId="9" borderId="0" xfId="0" applyFont="1" applyFill="1" applyAlignment="1">
      <alignment horizontal="left"/>
    </xf>
    <xf numFmtId="0" fontId="7" fillId="9" borderId="0" xfId="0" applyFont="1" applyFill="1" applyAlignment="1">
      <alignment horizontal="left"/>
    </xf>
    <xf numFmtId="0" fontId="9" fillId="9" borderId="0" xfId="0" applyFont="1" applyFill="1" applyAlignment="1">
      <alignment horizontal="left"/>
    </xf>
    <xf numFmtId="0" fontId="25" fillId="0" borderId="60" xfId="0" applyFont="1" applyBorder="1" applyAlignment="1">
      <alignment horizontal="center" vertical="center"/>
    </xf>
    <xf numFmtId="0" fontId="18" fillId="9" borderId="0" xfId="0" applyFont="1" applyFill="1" applyBorder="1" applyAlignment="1">
      <alignment horizontal="center" vertical="center" shrinkToFit="1"/>
    </xf>
    <xf numFmtId="0" fontId="7" fillId="9" borderId="0" xfId="0" applyFont="1" applyFill="1" applyBorder="1" applyAlignment="1">
      <alignment horizontal="center" vertical="center"/>
    </xf>
    <xf numFmtId="0" fontId="7" fillId="9" borderId="0" xfId="0" applyFont="1" applyFill="1" applyAlignment="1">
      <alignment horizontal="center"/>
    </xf>
    <xf numFmtId="0" fontId="44" fillId="9" borderId="0" xfId="0" applyFont="1" applyFill="1" applyAlignment="1">
      <alignment horizontal="centerContinuous"/>
    </xf>
    <xf numFmtId="0" fontId="15" fillId="9" borderId="0" xfId="0" applyFont="1" applyFill="1" applyAlignment="1">
      <alignment horizontal="centerContinuous"/>
    </xf>
    <xf numFmtId="0" fontId="7" fillId="0" borderId="0" xfId="0" applyFont="1" applyBorder="1"/>
    <xf numFmtId="0" fontId="10" fillId="0" borderId="0" xfId="0" applyFont="1" applyBorder="1" applyAlignment="1">
      <alignment vertical="center" shrinkToFit="1"/>
    </xf>
    <xf numFmtId="0" fontId="42" fillId="0" borderId="0" xfId="0" applyFont="1" applyAlignment="1">
      <alignment horizontal="centerContinuous"/>
    </xf>
    <xf numFmtId="0" fontId="30" fillId="0" borderId="0" xfId="0" applyFont="1" applyAlignment="1">
      <alignment horizontal="centerContinuous"/>
    </xf>
    <xf numFmtId="0" fontId="7" fillId="0" borderId="0" xfId="0" applyFont="1" applyAlignment="1">
      <alignment horizontal="centerContinuous"/>
    </xf>
    <xf numFmtId="0" fontId="43" fillId="0" borderId="0" xfId="0" applyFont="1" applyAlignment="1">
      <alignment horizontal="left" vertical="center"/>
    </xf>
    <xf numFmtId="0" fontId="43" fillId="0" borderId="0" xfId="0" applyFont="1" applyAlignment="1">
      <alignment horizontal="left"/>
    </xf>
    <xf numFmtId="0" fontId="30" fillId="0" borderId="0" xfId="0" applyFont="1" applyAlignment="1">
      <alignment horizontal="left"/>
    </xf>
    <xf numFmtId="0" fontId="7" fillId="0" borderId="0" xfId="0" applyFont="1" applyAlignment="1">
      <alignment horizontal="left"/>
    </xf>
    <xf numFmtId="0" fontId="9" fillId="0" borderId="0" xfId="0" applyFont="1" applyAlignment="1">
      <alignment horizontal="left"/>
    </xf>
    <xf numFmtId="0" fontId="18" fillId="0" borderId="0" xfId="0" applyFont="1" applyBorder="1" applyAlignment="1">
      <alignment horizontal="center" vertical="center" shrinkToFit="1"/>
    </xf>
    <xf numFmtId="0" fontId="7" fillId="0" borderId="0" xfId="0" applyFont="1" applyFill="1" applyBorder="1" applyAlignment="1"/>
    <xf numFmtId="0" fontId="7" fillId="0" borderId="0" xfId="0" applyFont="1" applyFill="1" applyBorder="1" applyAlignment="1">
      <alignment horizontal="center" vertical="center"/>
    </xf>
    <xf numFmtId="0" fontId="7" fillId="0" borderId="0" xfId="0" applyFont="1" applyAlignment="1">
      <alignment horizontal="center"/>
    </xf>
    <xf numFmtId="0" fontId="7" fillId="5" borderId="0" xfId="0" applyFont="1" applyFill="1"/>
    <xf numFmtId="0" fontId="8" fillId="0" borderId="24" xfId="0" applyFont="1" applyFill="1" applyBorder="1" applyAlignment="1">
      <alignment horizontal="center" vertical="center"/>
    </xf>
    <xf numFmtId="0" fontId="8" fillId="0" borderId="25" xfId="0" applyFont="1" applyFill="1" applyBorder="1" applyAlignment="1">
      <alignment horizontal="center" vertical="center" shrinkToFit="1"/>
    </xf>
    <xf numFmtId="0" fontId="8" fillId="0" borderId="26" xfId="0" applyFont="1" applyFill="1" applyBorder="1" applyAlignment="1">
      <alignment horizontal="center" vertical="center"/>
    </xf>
    <xf numFmtId="0" fontId="7" fillId="0" borderId="24" xfId="0" applyFont="1" applyFill="1" applyBorder="1" applyAlignment="1">
      <alignment horizontal="center" vertical="center"/>
    </xf>
    <xf numFmtId="0" fontId="7" fillId="0" borderId="26" xfId="0" applyFont="1" applyFill="1" applyBorder="1" applyAlignment="1">
      <alignment horizontal="center" vertical="center"/>
    </xf>
    <xf numFmtId="0" fontId="46" fillId="9" borderId="0" xfId="0" applyFont="1" applyFill="1" applyAlignment="1">
      <alignment horizontal="right" vertical="center"/>
    </xf>
    <xf numFmtId="0" fontId="15" fillId="9" borderId="0" xfId="0" applyFont="1" applyFill="1" applyAlignment="1">
      <alignment horizontal="right" shrinkToFit="1"/>
    </xf>
    <xf numFmtId="0" fontId="47" fillId="0" borderId="0" xfId="0" applyFont="1" applyAlignment="1">
      <alignment horizontal="centerContinuous" vertical="center"/>
    </xf>
    <xf numFmtId="0" fontId="42" fillId="0" borderId="0" xfId="0" applyFont="1" applyAlignment="1">
      <alignment horizontal="centerContinuous" vertical="center"/>
    </xf>
    <xf numFmtId="0" fontId="42" fillId="0" borderId="0" xfId="0" applyFont="1" applyFill="1" applyAlignment="1" applyProtection="1">
      <alignment horizontal="centerContinuous" vertical="center"/>
      <protection locked="0"/>
    </xf>
    <xf numFmtId="0" fontId="41" fillId="0" borderId="0" xfId="0" applyFont="1"/>
    <xf numFmtId="0" fontId="34" fillId="0" borderId="0" xfId="0" applyFont="1" applyAlignment="1">
      <alignment horizontal="right" vertical="center"/>
    </xf>
    <xf numFmtId="0" fontId="8" fillId="0" borderId="0" xfId="0" applyFont="1" applyAlignment="1">
      <alignment horizontal="left"/>
    </xf>
    <xf numFmtId="0" fontId="9" fillId="0" borderId="0" xfId="0" applyFont="1" applyAlignment="1">
      <alignment horizontal="center"/>
    </xf>
    <xf numFmtId="0" fontId="7" fillId="0" borderId="0" xfId="0" applyFont="1" applyAlignment="1">
      <alignment horizontal="center" vertical="center"/>
    </xf>
    <xf numFmtId="0" fontId="35" fillId="0" borderId="0" xfId="0" applyFont="1" applyAlignment="1">
      <alignment horizontal="right"/>
    </xf>
    <xf numFmtId="0" fontId="35" fillId="0" borderId="0" xfId="0" applyFont="1" applyAlignment="1">
      <alignment horizontal="left" vertical="center"/>
    </xf>
    <xf numFmtId="0" fontId="7" fillId="0" borderId="0" xfId="0" applyFont="1" applyFill="1" applyAlignment="1">
      <alignment horizontal="center"/>
    </xf>
    <xf numFmtId="0" fontId="7" fillId="0" borderId="0" xfId="0" applyFont="1" applyFill="1" applyAlignment="1">
      <alignment horizontal="center" vertical="center"/>
    </xf>
    <xf numFmtId="0" fontId="48" fillId="0" borderId="0" xfId="0" applyFont="1" applyAlignment="1">
      <alignment horizontal="center"/>
    </xf>
    <xf numFmtId="0" fontId="48" fillId="0" borderId="0" xfId="0" applyFont="1"/>
    <xf numFmtId="0" fontId="48" fillId="0" borderId="0" xfId="0" applyFont="1" applyAlignment="1">
      <alignment horizontal="center" vertical="center"/>
    </xf>
    <xf numFmtId="0" fontId="49" fillId="0" borderId="0" xfId="0" applyFont="1"/>
    <xf numFmtId="0" fontId="7" fillId="5" borderId="0" xfId="0" applyFont="1" applyFill="1" applyBorder="1"/>
    <xf numFmtId="0" fontId="50" fillId="0" borderId="0" xfId="0" applyFont="1"/>
    <xf numFmtId="0" fontId="9" fillId="0" borderId="5" xfId="0" applyFont="1" applyBorder="1" applyAlignment="1">
      <alignment horizontal="center" vertical="center" shrinkToFit="1"/>
    </xf>
    <xf numFmtId="0" fontId="51" fillId="0" borderId="7" xfId="0" applyFont="1" applyBorder="1" applyAlignment="1">
      <alignment horizontal="center" vertical="center" shrinkToFit="1"/>
    </xf>
    <xf numFmtId="0" fontId="8" fillId="5" borderId="0" xfId="0" applyFont="1" applyFill="1" applyBorder="1" applyAlignment="1">
      <alignment horizontal="center" vertical="center"/>
    </xf>
    <xf numFmtId="0" fontId="9" fillId="0" borderId="2" xfId="0" applyFont="1" applyFill="1" applyBorder="1" applyAlignment="1">
      <alignment vertical="center"/>
    </xf>
    <xf numFmtId="0" fontId="33" fillId="0" borderId="3" xfId="0" applyFont="1" applyFill="1" applyBorder="1"/>
    <xf numFmtId="0" fontId="8" fillId="3" borderId="1" xfId="0" applyFont="1" applyFill="1" applyBorder="1" applyAlignment="1">
      <alignment horizontal="center"/>
    </xf>
    <xf numFmtId="0" fontId="8" fillId="0" borderId="5" xfId="0" applyFont="1" applyBorder="1" applyAlignment="1">
      <alignment horizontal="center" vertical="center" shrinkToFit="1"/>
    </xf>
    <xf numFmtId="0" fontId="33" fillId="3" borderId="2" xfId="0" applyFont="1" applyFill="1" applyBorder="1" applyAlignment="1">
      <alignment vertical="center"/>
    </xf>
    <xf numFmtId="0" fontId="33" fillId="3" borderId="3" xfId="0" applyFont="1" applyFill="1" applyBorder="1"/>
    <xf numFmtId="0" fontId="33" fillId="3" borderId="1" xfId="0" applyFont="1" applyFill="1" applyBorder="1" applyAlignment="1">
      <alignment horizontal="center"/>
    </xf>
    <xf numFmtId="0" fontId="33" fillId="3" borderId="1" xfId="0" applyFont="1" applyFill="1" applyBorder="1"/>
    <xf numFmtId="0" fontId="7" fillId="0" borderId="24" xfId="0" applyFont="1" applyBorder="1" applyAlignment="1">
      <alignment horizontal="center" vertical="center"/>
    </xf>
    <xf numFmtId="0" fontId="52" fillId="0" borderId="0" xfId="0" applyFont="1"/>
    <xf numFmtId="0" fontId="7" fillId="0" borderId="26" xfId="0" applyFont="1" applyBorder="1" applyAlignment="1">
      <alignment horizontal="center" vertical="center"/>
    </xf>
    <xf numFmtId="0" fontId="7" fillId="0" borderId="25" xfId="0" applyFont="1" applyFill="1" applyBorder="1" applyAlignment="1">
      <alignment horizontal="center" vertical="center"/>
    </xf>
    <xf numFmtId="0" fontId="7" fillId="0" borderId="25" xfId="0" applyFont="1" applyBorder="1" applyAlignment="1">
      <alignment horizontal="center"/>
    </xf>
    <xf numFmtId="0" fontId="53" fillId="5" borderId="0" xfId="0" applyFont="1" applyFill="1"/>
    <xf numFmtId="0" fontId="8" fillId="0" borderId="24" xfId="0" applyFont="1" applyFill="1" applyBorder="1" applyAlignment="1">
      <alignment horizontal="center" vertical="center" shrinkToFit="1"/>
    </xf>
    <xf numFmtId="0" fontId="33" fillId="3" borderId="7" xfId="0" applyFont="1" applyFill="1" applyBorder="1" applyAlignment="1">
      <alignment horizontal="center" vertical="center"/>
    </xf>
    <xf numFmtId="0" fontId="7" fillId="0" borderId="25" xfId="0" applyFont="1" applyBorder="1" applyAlignment="1">
      <alignment horizontal="center" vertical="center" shrinkToFit="1"/>
    </xf>
    <xf numFmtId="0" fontId="7" fillId="5" borderId="0" xfId="0" applyFont="1" applyFill="1" applyAlignment="1">
      <alignment vertical="center"/>
    </xf>
    <xf numFmtId="0" fontId="7" fillId="0" borderId="0" xfId="0" applyFont="1" applyAlignment="1">
      <alignment vertical="center"/>
    </xf>
    <xf numFmtId="0" fontId="33" fillId="3" borderId="1" xfId="0" applyFont="1" applyFill="1" applyBorder="1" applyAlignment="1">
      <alignment vertical="center"/>
    </xf>
    <xf numFmtId="0" fontId="52" fillId="0" borderId="0" xfId="0" applyFont="1" applyAlignment="1">
      <alignment vertical="center"/>
    </xf>
    <xf numFmtId="0" fontId="7" fillId="0" borderId="6" xfId="0" applyFont="1" applyFill="1" applyBorder="1" applyAlignment="1">
      <alignment horizontal="center" vertical="center"/>
    </xf>
    <xf numFmtId="0" fontId="7" fillId="0" borderId="6" xfId="0" applyFont="1" applyBorder="1" applyAlignment="1">
      <alignment horizontal="center"/>
    </xf>
    <xf numFmtId="0" fontId="7" fillId="0" borderId="1" xfId="0" applyFont="1" applyBorder="1" applyAlignment="1">
      <alignment horizontal="center" vertical="center"/>
    </xf>
    <xf numFmtId="0" fontId="28" fillId="0" borderId="1" xfId="0" applyFont="1" applyBorder="1"/>
    <xf numFmtId="0" fontId="7" fillId="9" borderId="61" xfId="0" applyFont="1" applyFill="1" applyBorder="1" applyProtection="1"/>
    <xf numFmtId="0" fontId="46" fillId="0" borderId="0" xfId="0" applyFont="1" applyAlignment="1">
      <alignment horizontal="right" vertical="center"/>
    </xf>
    <xf numFmtId="0" fontId="7" fillId="9" borderId="0" xfId="0" applyFont="1" applyFill="1" applyAlignment="1">
      <alignment horizontal="right" shrinkToFit="1"/>
    </xf>
    <xf numFmtId="0" fontId="7" fillId="8" borderId="0" xfId="0" applyFont="1" applyFill="1" applyBorder="1"/>
    <xf numFmtId="0" fontId="7" fillId="9" borderId="0" xfId="0" applyFont="1" applyFill="1" applyBorder="1"/>
    <xf numFmtId="0" fontId="7" fillId="0" borderId="53" xfId="0" applyFont="1" applyFill="1" applyBorder="1" applyProtection="1"/>
    <xf numFmtId="0" fontId="10" fillId="9" borderId="0" xfId="0" applyFont="1" applyFill="1" applyBorder="1" applyAlignment="1">
      <alignment vertical="center" shrinkToFit="1"/>
    </xf>
    <xf numFmtId="0" fontId="41" fillId="2" borderId="0" xfId="0" applyFont="1" applyFill="1" applyAlignment="1" applyProtection="1">
      <alignment horizontal="left" vertical="center" shrinkToFit="1"/>
      <protection locked="0"/>
    </xf>
    <xf numFmtId="0" fontId="7" fillId="0" borderId="0" xfId="0" applyFont="1" applyBorder="1" applyAlignment="1">
      <alignment vertical="center" shrinkToFit="1"/>
    </xf>
    <xf numFmtId="0" fontId="9" fillId="0" borderId="1" xfId="0" applyFont="1" applyBorder="1" applyAlignment="1">
      <alignment horizontal="center" vertical="center"/>
    </xf>
    <xf numFmtId="0" fontId="22" fillId="9" borderId="0" xfId="0" applyFont="1" applyFill="1" applyAlignment="1">
      <alignment vertical="top" wrapText="1"/>
    </xf>
    <xf numFmtId="0" fontId="16" fillId="9" borderId="0" xfId="0" applyFont="1" applyFill="1" applyBorder="1" applyAlignment="1">
      <alignment horizontal="distributed" vertical="center" shrinkToFit="1"/>
    </xf>
    <xf numFmtId="0" fontId="16" fillId="9" borderId="0" xfId="0" applyFont="1" applyFill="1" applyBorder="1" applyAlignment="1">
      <alignment vertical="center" shrinkToFit="1"/>
    </xf>
    <xf numFmtId="0" fontId="16" fillId="0" borderId="36" xfId="0" applyFont="1" applyBorder="1" applyAlignment="1">
      <alignment horizontal="left" vertical="center" shrinkToFit="1"/>
    </xf>
    <xf numFmtId="0" fontId="15" fillId="9" borderId="0" xfId="0" applyFont="1" applyFill="1" applyBorder="1" applyAlignment="1">
      <alignment horizontal="distributed" vertical="center"/>
    </xf>
    <xf numFmtId="0" fontId="16" fillId="9" borderId="0" xfId="0" applyFont="1" applyFill="1" applyBorder="1" applyAlignment="1">
      <alignment horizontal="left" vertical="center"/>
    </xf>
    <xf numFmtId="0" fontId="15" fillId="9" borderId="0" xfId="0" applyFont="1" applyFill="1" applyBorder="1" applyAlignment="1">
      <alignment horizontal="left" vertical="center"/>
    </xf>
    <xf numFmtId="0" fontId="16" fillId="0" borderId="3" xfId="0" applyFont="1" applyBorder="1" applyAlignment="1">
      <alignment horizontal="center" vertical="center" shrinkToFit="1"/>
    </xf>
    <xf numFmtId="0" fontId="16" fillId="0" borderId="33" xfId="0" applyFont="1" applyBorder="1" applyAlignment="1">
      <alignment horizontal="center" vertical="center" shrinkToFit="1"/>
    </xf>
    <xf numFmtId="0" fontId="16" fillId="0" borderId="8" xfId="0" applyFont="1" applyBorder="1" applyAlignment="1">
      <alignment horizontal="center" vertical="center" shrinkToFit="1"/>
    </xf>
    <xf numFmtId="0" fontId="15" fillId="9" borderId="0" xfId="0" applyFont="1" applyFill="1" applyBorder="1" applyAlignment="1">
      <alignment horizontal="center" vertical="center"/>
    </xf>
    <xf numFmtId="0" fontId="15" fillId="0" borderId="0" xfId="0" applyFont="1" applyBorder="1" applyAlignment="1">
      <alignment horizontal="center" vertical="center"/>
    </xf>
    <xf numFmtId="0" fontId="15" fillId="0" borderId="0" xfId="0" applyFont="1" applyBorder="1" applyAlignment="1">
      <alignment horizontal="left" vertical="center"/>
    </xf>
    <xf numFmtId="0" fontId="9" fillId="3" borderId="1" xfId="0" applyFont="1" applyFill="1" applyBorder="1" applyAlignment="1">
      <alignment horizontal="center" vertical="center"/>
    </xf>
    <xf numFmtId="0" fontId="9" fillId="3" borderId="1" xfId="0" applyFont="1" applyFill="1" applyBorder="1" applyAlignment="1">
      <alignment vertical="center"/>
    </xf>
    <xf numFmtId="0" fontId="15" fillId="0" borderId="0" xfId="0" applyFont="1"/>
    <xf numFmtId="0" fontId="7" fillId="0" borderId="0" xfId="0" applyFont="1" applyFill="1" applyBorder="1" applyAlignment="1">
      <alignment horizontal="right" shrinkToFit="1"/>
    </xf>
    <xf numFmtId="0" fontId="15" fillId="0" borderId="0" xfId="0" applyFont="1" applyFill="1" applyBorder="1"/>
    <xf numFmtId="0" fontId="56" fillId="9" borderId="0" xfId="0" applyFont="1" applyFill="1" applyAlignment="1">
      <alignment horizontal="centerContinuous"/>
    </xf>
    <xf numFmtId="0" fontId="15" fillId="0" borderId="0" xfId="0" applyFont="1" applyFill="1" applyBorder="1" applyAlignment="1">
      <alignment horizontal="centerContinuous"/>
    </xf>
    <xf numFmtId="0" fontId="56" fillId="9" borderId="0" xfId="0" applyFont="1" applyFill="1"/>
    <xf numFmtId="0" fontId="22" fillId="9" borderId="0" xfId="0" applyFont="1" applyFill="1" applyAlignment="1">
      <alignment horizontal="right" vertical="top"/>
    </xf>
    <xf numFmtId="0" fontId="41" fillId="9" borderId="0" xfId="0" applyFont="1" applyFill="1" applyAlignment="1">
      <alignment vertical="top" wrapText="1"/>
    </xf>
    <xf numFmtId="0" fontId="22" fillId="9" borderId="0" xfId="0" applyFont="1" applyFill="1" applyAlignment="1">
      <alignment vertical="top"/>
    </xf>
    <xf numFmtId="0" fontId="41" fillId="0" borderId="0" xfId="0" applyFont="1" applyFill="1" applyBorder="1" applyAlignment="1">
      <alignment vertical="top" wrapText="1"/>
    </xf>
    <xf numFmtId="0" fontId="16" fillId="9" borderId="38" xfId="0" applyFont="1" applyFill="1" applyBorder="1" applyAlignment="1">
      <alignment horizontal="center" vertical="center" shrinkToFit="1"/>
    </xf>
    <xf numFmtId="0" fontId="18" fillId="9" borderId="38" xfId="0" applyFont="1" applyFill="1" applyBorder="1" applyAlignment="1">
      <alignment horizontal="center" vertical="center" shrinkToFit="1"/>
    </xf>
    <xf numFmtId="0" fontId="22" fillId="9" borderId="0" xfId="0" applyFont="1" applyFill="1"/>
    <xf numFmtId="0" fontId="7" fillId="9" borderId="0" xfId="0" applyFont="1" applyFill="1" applyAlignment="1">
      <alignment horizontal="left" vertical="center"/>
    </xf>
    <xf numFmtId="0" fontId="7" fillId="9" borderId="0" xfId="0" applyFont="1" applyFill="1" applyAlignment="1">
      <alignment horizontal="right"/>
    </xf>
    <xf numFmtId="0" fontId="7" fillId="9" borderId="0" xfId="0" applyFont="1" applyFill="1" applyBorder="1" applyAlignment="1">
      <alignment horizontal="center" vertical="center" shrinkToFit="1"/>
    </xf>
    <xf numFmtId="0" fontId="7" fillId="9" borderId="53" xfId="0" applyFont="1" applyFill="1" applyBorder="1" applyProtection="1"/>
    <xf numFmtId="0" fontId="7" fillId="0" borderId="0" xfId="0" applyFont="1" applyFill="1" applyBorder="1"/>
    <xf numFmtId="0" fontId="7" fillId="9" borderId="0" xfId="0" applyFont="1" applyFill="1" applyBorder="1" applyAlignment="1">
      <alignment shrinkToFit="1"/>
    </xf>
    <xf numFmtId="0" fontId="16" fillId="9" borderId="0" xfId="0" applyFont="1" applyFill="1" applyBorder="1" applyAlignment="1">
      <alignment shrinkToFit="1"/>
    </xf>
    <xf numFmtId="0" fontId="16" fillId="0" borderId="0" xfId="0" applyFont="1"/>
    <xf numFmtId="0" fontId="7" fillId="0" borderId="0" xfId="0" applyFont="1" applyAlignment="1">
      <alignment horizontal="right" shrinkToFit="1"/>
    </xf>
    <xf numFmtId="0" fontId="47" fillId="0" borderId="0" xfId="0" applyFont="1" applyAlignment="1">
      <alignment horizontal="left" vertical="center"/>
    </xf>
    <xf numFmtId="0" fontId="9" fillId="0" borderId="1" xfId="0" applyFont="1" applyBorder="1" applyAlignment="1">
      <alignment horizontal="center" vertical="center" shrinkToFit="1"/>
    </xf>
    <xf numFmtId="0" fontId="32" fillId="0" borderId="5" xfId="0" applyFont="1" applyBorder="1" applyAlignment="1" applyProtection="1">
      <alignment horizontal="center" vertical="center"/>
      <protection locked="0"/>
    </xf>
    <xf numFmtId="0" fontId="32" fillId="0" borderId="6" xfId="0" applyFont="1" applyBorder="1" applyAlignment="1" applyProtection="1">
      <alignment horizontal="center" vertical="center"/>
      <protection locked="0"/>
    </xf>
    <xf numFmtId="0" fontId="32" fillId="0" borderId="7" xfId="0" applyFont="1" applyBorder="1" applyAlignment="1" applyProtection="1">
      <alignment horizontal="center" vertical="center"/>
      <protection locked="0"/>
    </xf>
    <xf numFmtId="0" fontId="29" fillId="2" borderId="0" xfId="0" applyFont="1" applyFill="1" applyAlignment="1" applyProtection="1">
      <alignment shrinkToFit="1"/>
      <protection locked="0"/>
    </xf>
    <xf numFmtId="0" fontId="29" fillId="2" borderId="0" xfId="0" applyFont="1" applyFill="1" applyAlignment="1">
      <alignment shrinkToFit="1"/>
    </xf>
    <xf numFmtId="0" fontId="7" fillId="0" borderId="0" xfId="0" applyFont="1" applyAlignment="1">
      <alignment horizontal="left" vertical="center" shrinkToFit="1"/>
    </xf>
    <xf numFmtId="0" fontId="8" fillId="0" borderId="5" xfId="0" applyFont="1" applyBorder="1" applyAlignment="1">
      <alignment horizontal="center" vertical="center" wrapText="1"/>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41" fillId="2" borderId="0" xfId="0" applyFont="1" applyFill="1" applyAlignment="1" applyProtection="1">
      <alignment horizontal="center" vertical="center" shrinkToFit="1"/>
      <protection locked="0"/>
    </xf>
    <xf numFmtId="0" fontId="41" fillId="2" borderId="0" xfId="0" applyFont="1" applyFill="1" applyAlignment="1" applyProtection="1">
      <alignment horizontal="left" vertical="center" shrinkToFit="1"/>
      <protection locked="0"/>
    </xf>
    <xf numFmtId="0" fontId="8" fillId="0" borderId="9" xfId="0" applyFont="1" applyBorder="1" applyAlignment="1">
      <alignment horizontal="center" vertical="center"/>
    </xf>
    <xf numFmtId="0" fontId="7" fillId="0" borderId="10" xfId="0" applyFont="1" applyBorder="1" applyAlignment="1">
      <alignment horizontal="center" vertical="center"/>
    </xf>
    <xf numFmtId="0" fontId="7" fillId="0" borderId="11" xfId="0" applyFont="1" applyBorder="1" applyAlignment="1">
      <alignment horizontal="center" vertical="center"/>
    </xf>
    <xf numFmtId="0" fontId="8" fillId="0" borderId="5" xfId="0" applyFont="1" applyBorder="1" applyAlignment="1">
      <alignment horizontal="center" vertical="center"/>
    </xf>
    <xf numFmtId="0" fontId="7" fillId="0" borderId="8" xfId="0" applyFont="1" applyBorder="1" applyAlignment="1">
      <alignment vertical="center" shrinkToFit="1"/>
    </xf>
    <xf numFmtId="0" fontId="7" fillId="0" borderId="12" xfId="0" applyFont="1" applyBorder="1" applyAlignment="1">
      <alignment vertical="center" shrinkToFit="1"/>
    </xf>
    <xf numFmtId="0" fontId="7" fillId="0" borderId="0" xfId="0" applyFont="1" applyBorder="1" applyAlignment="1">
      <alignment vertical="center" shrinkToFit="1"/>
    </xf>
    <xf numFmtId="0" fontId="32" fillId="0" borderId="5" xfId="0" applyFont="1" applyFill="1" applyBorder="1" applyAlignment="1" applyProtection="1">
      <alignment horizontal="center" vertical="center"/>
      <protection locked="0"/>
    </xf>
    <xf numFmtId="0" fontId="32" fillId="0" borderId="7" xfId="0" applyFont="1" applyFill="1" applyBorder="1" applyAlignment="1" applyProtection="1">
      <alignment horizontal="center" vertical="center"/>
      <protection locked="0"/>
    </xf>
    <xf numFmtId="0" fontId="8" fillId="0" borderId="8" xfId="0" applyFont="1" applyBorder="1" applyAlignment="1">
      <alignment vertical="center" shrinkToFit="1"/>
    </xf>
    <xf numFmtId="0" fontId="8" fillId="0" borderId="0" xfId="0" applyFont="1" applyBorder="1" applyAlignment="1">
      <alignment vertical="center" shrinkToFit="1"/>
    </xf>
    <xf numFmtId="0" fontId="8" fillId="0" borderId="12" xfId="0" applyFont="1" applyBorder="1" applyAlignment="1">
      <alignment vertical="center" shrinkToFit="1"/>
    </xf>
    <xf numFmtId="0" fontId="8" fillId="0" borderId="7" xfId="0" applyFont="1" applyBorder="1" applyAlignment="1">
      <alignment horizontal="center" vertical="center"/>
    </xf>
    <xf numFmtId="0" fontId="8" fillId="0" borderId="8" xfId="0" applyFont="1" applyBorder="1" applyAlignment="1">
      <alignment vertical="center"/>
    </xf>
    <xf numFmtId="0" fontId="8" fillId="0" borderId="12" xfId="0" applyFont="1" applyBorder="1" applyAlignment="1">
      <alignment vertical="center"/>
    </xf>
    <xf numFmtId="0" fontId="36" fillId="0" borderId="5" xfId="0" applyFont="1" applyFill="1" applyBorder="1" applyAlignment="1" applyProtection="1">
      <alignment horizontal="center" vertical="center"/>
      <protection locked="0"/>
    </xf>
    <xf numFmtId="0" fontId="36" fillId="0" borderId="7" xfId="0" applyFont="1" applyFill="1" applyBorder="1" applyAlignment="1" applyProtection="1">
      <alignment horizontal="center" vertical="center"/>
      <protection locked="0"/>
    </xf>
    <xf numFmtId="0" fontId="7" fillId="0" borderId="5" xfId="0" applyFont="1" applyBorder="1" applyAlignment="1">
      <alignment horizontal="center" vertical="center"/>
    </xf>
    <xf numFmtId="0" fontId="32" fillId="0" borderId="6" xfId="0" applyFont="1" applyFill="1" applyBorder="1" applyAlignment="1" applyProtection="1">
      <alignment horizontal="center" vertical="center"/>
      <protection locked="0"/>
    </xf>
    <xf numFmtId="0" fontId="7" fillId="0" borderId="9" xfId="0" applyFont="1" applyBorder="1" applyAlignment="1">
      <alignment horizontal="center" vertical="center"/>
    </xf>
    <xf numFmtId="0" fontId="8" fillId="0" borderId="10" xfId="0" applyFont="1" applyBorder="1" applyAlignment="1">
      <alignment horizontal="center" vertical="center"/>
    </xf>
    <xf numFmtId="0" fontId="9" fillId="0" borderId="1" xfId="0" applyFont="1" applyBorder="1" applyAlignment="1">
      <alignment horizontal="center" vertical="center"/>
    </xf>
    <xf numFmtId="0" fontId="8" fillId="0" borderId="8" xfId="0" applyFont="1" applyFill="1" applyBorder="1" applyAlignment="1">
      <alignment vertical="center" shrinkToFit="1"/>
    </xf>
    <xf numFmtId="0" fontId="8" fillId="0" borderId="0" xfId="0" applyFont="1" applyFill="1" applyBorder="1" applyAlignment="1">
      <alignment vertical="center" shrinkToFit="1"/>
    </xf>
    <xf numFmtId="0" fontId="8" fillId="0" borderId="12" xfId="0" applyFont="1" applyFill="1" applyBorder="1" applyAlignment="1">
      <alignment vertical="center" shrinkToFit="1"/>
    </xf>
    <xf numFmtId="0" fontId="36" fillId="0" borderId="5" xfId="0" applyFont="1" applyBorder="1" applyAlignment="1" applyProtection="1">
      <alignment horizontal="center" vertical="center"/>
      <protection locked="0"/>
    </xf>
    <xf numFmtId="0" fontId="36" fillId="0" borderId="6" xfId="0" applyFont="1" applyBorder="1" applyAlignment="1" applyProtection="1">
      <alignment horizontal="center" vertical="center"/>
      <protection locked="0"/>
    </xf>
    <xf numFmtId="0" fontId="36" fillId="0" borderId="7" xfId="0" applyFont="1" applyBorder="1" applyAlignment="1" applyProtection="1">
      <alignment horizontal="center" vertical="center"/>
      <protection locked="0"/>
    </xf>
    <xf numFmtId="0" fontId="8" fillId="0" borderId="6" xfId="0" applyFont="1" applyBorder="1" applyAlignment="1">
      <alignment horizontal="center" vertical="center"/>
    </xf>
    <xf numFmtId="0" fontId="8" fillId="0" borderId="11" xfId="0" applyFont="1" applyBorder="1" applyAlignment="1">
      <alignment horizontal="center" vertical="center"/>
    </xf>
    <xf numFmtId="0" fontId="18" fillId="2" borderId="57" xfId="0" applyFont="1" applyFill="1" applyBorder="1" applyAlignment="1">
      <alignment horizontal="center" vertical="center" shrinkToFit="1"/>
    </xf>
    <xf numFmtId="0" fontId="18" fillId="2" borderId="59" xfId="0" applyFont="1" applyFill="1" applyBorder="1" applyAlignment="1">
      <alignment horizontal="center" vertical="center" shrinkToFit="1"/>
    </xf>
    <xf numFmtId="0" fontId="16" fillId="2" borderId="57" xfId="0" applyFont="1" applyFill="1" applyBorder="1" applyAlignment="1">
      <alignment horizontal="center" vertical="center" textRotation="255" shrinkToFit="1"/>
    </xf>
    <xf numFmtId="0" fontId="16" fillId="2" borderId="58" xfId="0" applyFont="1" applyFill="1" applyBorder="1" applyAlignment="1">
      <alignment horizontal="center" vertical="center" textRotation="255" shrinkToFit="1"/>
    </xf>
    <xf numFmtId="0" fontId="16" fillId="2" borderId="59" xfId="0" applyFont="1" applyFill="1" applyBorder="1" applyAlignment="1">
      <alignment horizontal="center" vertical="center" textRotation="255" shrinkToFit="1"/>
    </xf>
    <xf numFmtId="0" fontId="16" fillId="2" borderId="57" xfId="0" applyFont="1" applyFill="1" applyBorder="1" applyAlignment="1">
      <alignment horizontal="center" vertical="center" shrinkToFit="1"/>
    </xf>
    <xf numFmtId="0" fontId="16" fillId="2" borderId="58" xfId="0" applyFont="1" applyFill="1" applyBorder="1" applyAlignment="1">
      <alignment horizontal="center" vertical="center" shrinkToFit="1"/>
    </xf>
    <xf numFmtId="0" fontId="16" fillId="2" borderId="59" xfId="0" applyFont="1" applyFill="1" applyBorder="1" applyAlignment="1">
      <alignment horizontal="center" vertical="center" shrinkToFit="1"/>
    </xf>
    <xf numFmtId="0" fontId="16" fillId="2" borderId="60" xfId="0" applyFont="1" applyFill="1" applyBorder="1" applyAlignment="1">
      <alignment horizontal="center" vertical="center" shrinkToFit="1"/>
    </xf>
    <xf numFmtId="0" fontId="18" fillId="2" borderId="27" xfId="0" applyFont="1" applyFill="1" applyBorder="1" applyAlignment="1">
      <alignment horizontal="center"/>
    </xf>
    <xf numFmtId="0" fontId="18" fillId="2" borderId="21" xfId="0" applyFont="1" applyFill="1" applyBorder="1" applyAlignment="1">
      <alignment horizontal="center"/>
    </xf>
    <xf numFmtId="0" fontId="18" fillId="2" borderId="47" xfId="0" applyFont="1" applyFill="1" applyBorder="1" applyAlignment="1">
      <alignment horizontal="center"/>
    </xf>
    <xf numFmtId="0" fontId="18" fillId="2" borderId="38" xfId="0" applyFont="1" applyFill="1" applyBorder="1" applyAlignment="1">
      <alignment horizontal="center"/>
    </xf>
    <xf numFmtId="0" fontId="18" fillId="2" borderId="0" xfId="0" applyFont="1" applyFill="1" applyBorder="1" applyAlignment="1">
      <alignment horizontal="center"/>
    </xf>
    <xf numFmtId="0" fontId="18" fillId="2" borderId="46" xfId="0" applyFont="1" applyFill="1" applyBorder="1" applyAlignment="1">
      <alignment horizontal="center"/>
    </xf>
    <xf numFmtId="0" fontId="18" fillId="2" borderId="31" xfId="0" applyFont="1" applyFill="1" applyBorder="1" applyAlignment="1">
      <alignment horizontal="center"/>
    </xf>
    <xf numFmtId="0" fontId="18" fillId="2" borderId="22" xfId="0" applyFont="1" applyFill="1" applyBorder="1" applyAlignment="1">
      <alignment horizontal="center"/>
    </xf>
    <xf numFmtId="0" fontId="18" fillId="2" borderId="48" xfId="0" applyFont="1" applyFill="1" applyBorder="1" applyAlignment="1">
      <alignment horizontal="center"/>
    </xf>
    <xf numFmtId="0" fontId="22" fillId="9" borderId="0" xfId="0" applyFont="1" applyFill="1" applyAlignment="1">
      <alignment horizontal="left" vertical="top" wrapText="1"/>
    </xf>
    <xf numFmtId="0" fontId="16" fillId="0" borderId="27" xfId="0" applyFont="1" applyBorder="1" applyAlignment="1">
      <alignment horizontal="center" vertical="center" shrinkToFit="1"/>
    </xf>
    <xf numFmtId="0" fontId="16" fillId="0" borderId="21" xfId="0" applyFont="1" applyBorder="1" applyAlignment="1">
      <alignment horizontal="center" vertical="center" shrinkToFit="1"/>
    </xf>
    <xf numFmtId="0" fontId="16" fillId="0" borderId="47" xfId="0" applyFont="1" applyBorder="1" applyAlignment="1">
      <alignment horizontal="center" vertical="center" shrinkToFit="1"/>
    </xf>
    <xf numFmtId="0" fontId="18" fillId="0" borderId="27" xfId="0" applyFont="1" applyBorder="1" applyAlignment="1">
      <alignment horizontal="center" vertical="center" shrinkToFit="1"/>
    </xf>
    <xf numFmtId="0" fontId="18" fillId="0" borderId="21" xfId="0" applyFont="1" applyBorder="1" applyAlignment="1">
      <alignment horizontal="center" vertical="center" shrinkToFit="1"/>
    </xf>
    <xf numFmtId="0" fontId="18" fillId="0" borderId="47" xfId="0" applyFont="1" applyBorder="1" applyAlignment="1">
      <alignment horizontal="center" vertical="center" shrinkToFit="1"/>
    </xf>
    <xf numFmtId="0" fontId="15" fillId="0" borderId="31" xfId="0" applyFont="1" applyBorder="1" applyAlignment="1">
      <alignment horizontal="center" vertical="center" shrinkToFit="1"/>
    </xf>
    <xf numFmtId="0" fontId="15" fillId="0" borderId="22" xfId="0" applyFont="1" applyBorder="1" applyAlignment="1">
      <alignment horizontal="center" vertical="center" shrinkToFit="1"/>
    </xf>
    <xf numFmtId="0" fontId="15" fillId="0" borderId="48" xfId="0" applyFont="1" applyBorder="1" applyAlignment="1">
      <alignment horizontal="center" vertical="center" shrinkToFit="1"/>
    </xf>
    <xf numFmtId="0" fontId="15" fillId="9" borderId="0" xfId="0" applyFont="1" applyFill="1" applyAlignment="1">
      <alignment horizontal="right" shrinkToFit="1"/>
    </xf>
    <xf numFmtId="0" fontId="7" fillId="9" borderId="0" xfId="0" applyFont="1" applyFill="1" applyAlignment="1">
      <alignment horizontal="right" shrinkToFit="1"/>
    </xf>
    <xf numFmtId="0" fontId="22" fillId="9" borderId="0" xfId="0" applyFont="1" applyFill="1" applyAlignment="1">
      <alignment horizontal="center" vertical="top" wrapText="1"/>
    </xf>
    <xf numFmtId="0" fontId="22" fillId="9" borderId="0" xfId="0" applyFont="1" applyFill="1" applyAlignment="1">
      <alignment vertical="top" wrapText="1"/>
    </xf>
    <xf numFmtId="0" fontId="41" fillId="9" borderId="0" xfId="0" applyFont="1" applyFill="1" applyAlignment="1">
      <alignment vertical="top" wrapText="1"/>
    </xf>
    <xf numFmtId="0" fontId="16" fillId="0" borderId="27" xfId="0" applyFont="1" applyBorder="1" applyAlignment="1">
      <alignment horizontal="center" vertical="center"/>
    </xf>
    <xf numFmtId="0" fontId="16" fillId="0" borderId="21" xfId="0" applyFont="1" applyBorder="1" applyAlignment="1">
      <alignment horizontal="center" vertical="center"/>
    </xf>
    <xf numFmtId="0" fontId="16" fillId="0" borderId="38" xfId="0" applyFont="1" applyBorder="1" applyAlignment="1">
      <alignment horizontal="center" vertical="center"/>
    </xf>
    <xf numFmtId="0" fontId="16" fillId="0" borderId="0" xfId="0" applyFont="1" applyBorder="1" applyAlignment="1">
      <alignment horizontal="center" vertical="center"/>
    </xf>
    <xf numFmtId="0" fontId="15" fillId="0" borderId="31" xfId="0" applyFont="1" applyBorder="1" applyAlignment="1">
      <alignment horizontal="center" vertical="center"/>
    </xf>
    <xf numFmtId="0" fontId="15" fillId="0" borderId="22" xfId="0" applyFont="1" applyBorder="1" applyAlignment="1">
      <alignment horizontal="center" vertical="center"/>
    </xf>
    <xf numFmtId="0" fontId="17" fillId="6" borderId="54" xfId="0" applyFont="1" applyFill="1" applyBorder="1" applyAlignment="1">
      <alignment horizontal="center" vertical="center" wrapText="1"/>
    </xf>
    <xf numFmtId="0" fontId="15" fillId="6" borderId="28" xfId="0" applyFont="1" applyFill="1" applyBorder="1" applyAlignment="1"/>
    <xf numFmtId="0" fontId="17" fillId="6" borderId="55" xfId="0" applyFont="1" applyFill="1" applyBorder="1" applyAlignment="1">
      <alignment horizontal="center" vertical="center" wrapText="1"/>
    </xf>
    <xf numFmtId="0" fontId="15" fillId="6" borderId="32" xfId="0" applyFont="1" applyFill="1" applyBorder="1" applyAlignment="1"/>
    <xf numFmtId="0" fontId="16" fillId="9" borderId="0" xfId="0" applyFont="1" applyFill="1" applyBorder="1" applyAlignment="1">
      <alignment horizontal="distributed" vertical="center" shrinkToFit="1"/>
    </xf>
    <xf numFmtId="0" fontId="16" fillId="9" borderId="0" xfId="0" applyFont="1" applyFill="1" applyBorder="1" applyAlignment="1">
      <alignment vertical="center" shrinkToFit="1"/>
    </xf>
    <xf numFmtId="0" fontId="17" fillId="6" borderId="56" xfId="0" applyFont="1" applyFill="1" applyBorder="1" applyAlignment="1">
      <alignment horizontal="center" vertical="center" wrapText="1"/>
    </xf>
    <xf numFmtId="0" fontId="17" fillId="6" borderId="1" xfId="0" applyFont="1" applyFill="1" applyBorder="1" applyAlignment="1">
      <alignment horizontal="center" vertical="center" wrapText="1"/>
    </xf>
    <xf numFmtId="0" fontId="16" fillId="0" borderId="47" xfId="0" applyFont="1" applyBorder="1" applyAlignment="1">
      <alignment horizontal="center" vertical="center"/>
    </xf>
    <xf numFmtId="0" fontId="15" fillId="0" borderId="48" xfId="0" applyFont="1" applyBorder="1" applyAlignment="1">
      <alignment horizontal="center" vertical="center"/>
    </xf>
    <xf numFmtId="0" fontId="17" fillId="6" borderId="41" xfId="0" applyFont="1" applyFill="1" applyBorder="1" applyAlignment="1">
      <alignment horizontal="center" vertical="center" wrapText="1"/>
    </xf>
    <xf numFmtId="0" fontId="17" fillId="9" borderId="12" xfId="0" applyFont="1" applyFill="1" applyBorder="1" applyAlignment="1">
      <alignment horizontal="left" vertical="center" wrapText="1"/>
    </xf>
    <xf numFmtId="0" fontId="15" fillId="9" borderId="12" xfId="0" applyFont="1" applyFill="1" applyBorder="1" applyAlignment="1">
      <alignment horizontal="left" vertical="center" wrapText="1"/>
    </xf>
    <xf numFmtId="0" fontId="15" fillId="9" borderId="8" xfId="0" applyFont="1" applyFill="1" applyBorder="1" applyAlignment="1">
      <alignment horizontal="left" vertical="center" wrapText="1"/>
    </xf>
    <xf numFmtId="0" fontId="17" fillId="6" borderId="51" xfId="0" applyFont="1" applyFill="1" applyBorder="1" applyAlignment="1">
      <alignment horizontal="center" vertical="center" wrapText="1"/>
    </xf>
    <xf numFmtId="0" fontId="17" fillId="0" borderId="28" xfId="0" applyFont="1" applyBorder="1" applyAlignment="1">
      <alignment horizontal="center" vertical="center"/>
    </xf>
    <xf numFmtId="0" fontId="17" fillId="0" borderId="62" xfId="0" applyFont="1" applyBorder="1" applyAlignment="1">
      <alignment horizontal="center" vertical="center"/>
    </xf>
    <xf numFmtId="0" fontId="17" fillId="0" borderId="1" xfId="0" applyFont="1" applyBorder="1" applyAlignment="1">
      <alignment horizontal="center" vertical="center"/>
    </xf>
    <xf numFmtId="0" fontId="17" fillId="0" borderId="63" xfId="0" applyFont="1" applyBorder="1" applyAlignment="1">
      <alignment horizontal="center" vertical="center"/>
    </xf>
    <xf numFmtId="0" fontId="17" fillId="0" borderId="32" xfId="0" applyFont="1" applyBorder="1" applyAlignment="1">
      <alignment horizontal="center" vertical="center"/>
    </xf>
    <xf numFmtId="0" fontId="17" fillId="0" borderId="64" xfId="0" applyFont="1" applyBorder="1" applyAlignment="1">
      <alignment horizontal="center" vertical="center"/>
    </xf>
    <xf numFmtId="0" fontId="7" fillId="2" borderId="36" xfId="0" applyFont="1" applyFill="1" applyBorder="1" applyAlignment="1">
      <alignment horizontal="center" vertical="center" shrinkToFit="1"/>
    </xf>
    <xf numFmtId="0" fontId="7" fillId="0" borderId="36" xfId="0" applyFont="1" applyBorder="1" applyAlignment="1">
      <alignment horizontal="center" vertical="center" shrinkToFit="1"/>
    </xf>
    <xf numFmtId="0" fontId="16" fillId="2" borderId="35" xfId="0" applyFont="1" applyFill="1" applyBorder="1" applyAlignment="1">
      <alignment horizontal="center" vertical="center" shrinkToFit="1"/>
    </xf>
    <xf numFmtId="0" fontId="7" fillId="0" borderId="37" xfId="0" applyFont="1" applyBorder="1" applyAlignment="1">
      <alignment horizontal="center" vertical="center" shrinkToFit="1"/>
    </xf>
    <xf numFmtId="0" fontId="17" fillId="9" borderId="38" xfId="0" applyFont="1" applyFill="1" applyBorder="1" applyAlignment="1">
      <alignment horizontal="left" vertical="center" wrapText="1"/>
    </xf>
    <xf numFmtId="0" fontId="17" fillId="9" borderId="0" xfId="0" applyFont="1" applyFill="1" applyBorder="1" applyAlignment="1">
      <alignment horizontal="left" vertical="center" wrapText="1"/>
    </xf>
    <xf numFmtId="0" fontId="17" fillId="9" borderId="38" xfId="0" applyFont="1" applyFill="1" applyBorder="1" applyAlignment="1">
      <alignment horizontal="center" vertical="center" wrapText="1"/>
    </xf>
    <xf numFmtId="0" fontId="17" fillId="9" borderId="0" xfId="0" applyFont="1" applyFill="1" applyBorder="1" applyAlignment="1">
      <alignment horizontal="center" vertical="center" wrapText="1"/>
    </xf>
    <xf numFmtId="0" fontId="16" fillId="6" borderId="35" xfId="0" applyFont="1" applyFill="1" applyBorder="1" applyAlignment="1">
      <alignment horizontal="right" vertical="center"/>
    </xf>
    <xf numFmtId="0" fontId="32" fillId="6" borderId="36" xfId="0" applyFont="1" applyFill="1" applyBorder="1" applyAlignment="1">
      <alignment horizontal="right" vertical="center"/>
    </xf>
    <xf numFmtId="0" fontId="16" fillId="0" borderId="36" xfId="0" applyFont="1" applyBorder="1" applyAlignment="1">
      <alignment horizontal="left" vertical="center" shrinkToFit="1"/>
    </xf>
    <xf numFmtId="0" fontId="7" fillId="0" borderId="36" xfId="0" applyFont="1" applyBorder="1" applyAlignment="1">
      <alignment shrinkToFit="1"/>
    </xf>
    <xf numFmtId="0" fontId="16" fillId="0" borderId="35" xfId="0" applyFont="1" applyBorder="1" applyAlignment="1">
      <alignment horizontal="center" vertical="center" shrinkToFit="1"/>
    </xf>
    <xf numFmtId="0" fontId="7" fillId="0" borderId="36" xfId="0" applyFont="1" applyBorder="1" applyAlignment="1">
      <alignment horizontal="center" shrinkToFit="1"/>
    </xf>
    <xf numFmtId="0" fontId="7" fillId="0" borderId="37" xfId="0" applyFont="1" applyBorder="1" applyAlignment="1">
      <alignment shrinkToFit="1"/>
    </xf>
    <xf numFmtId="0" fontId="16" fillId="0" borderId="31" xfId="0" applyFont="1" applyBorder="1" applyAlignment="1">
      <alignment horizontal="center" vertical="center"/>
    </xf>
    <xf numFmtId="0" fontId="16" fillId="0" borderId="22" xfId="0" applyFont="1" applyBorder="1" applyAlignment="1">
      <alignment horizontal="center" vertical="center"/>
    </xf>
    <xf numFmtId="0" fontId="16" fillId="0" borderId="48" xfId="0" applyFont="1" applyBorder="1" applyAlignment="1">
      <alignment horizontal="center" vertical="center"/>
    </xf>
    <xf numFmtId="0" fontId="17" fillId="0" borderId="50" xfId="0" applyFont="1" applyBorder="1" applyAlignment="1">
      <alignment horizontal="center" vertical="center"/>
    </xf>
    <xf numFmtId="0" fontId="17" fillId="0" borderId="33" xfId="0" applyFont="1" applyBorder="1" applyAlignment="1">
      <alignment horizontal="center" vertical="center"/>
    </xf>
    <xf numFmtId="0" fontId="17" fillId="0" borderId="34" xfId="0" applyFont="1" applyBorder="1" applyAlignment="1">
      <alignment horizontal="center" vertical="center"/>
    </xf>
    <xf numFmtId="0" fontId="17" fillId="6" borderId="49" xfId="0" applyFont="1" applyFill="1" applyBorder="1" applyAlignment="1">
      <alignment horizontal="center" vertical="center" wrapText="1"/>
    </xf>
    <xf numFmtId="0" fontId="17" fillId="6" borderId="33" xfId="0" applyFont="1" applyFill="1" applyBorder="1" applyAlignment="1">
      <alignment horizontal="center" vertical="center" wrapText="1"/>
    </xf>
    <xf numFmtId="0" fontId="17" fillId="0" borderId="42" xfId="0" applyFont="1" applyBorder="1" applyAlignment="1">
      <alignment horizontal="center" vertical="center"/>
    </xf>
    <xf numFmtId="0" fontId="17" fillId="0" borderId="29" xfId="0" applyFont="1" applyBorder="1" applyAlignment="1">
      <alignment horizontal="center" vertical="center"/>
    </xf>
    <xf numFmtId="0" fontId="17" fillId="0" borderId="30" xfId="0" applyFont="1" applyBorder="1" applyAlignment="1">
      <alignment horizontal="center" vertical="center"/>
    </xf>
    <xf numFmtId="0" fontId="17" fillId="6" borderId="40" xfId="0" applyFont="1" applyFill="1" applyBorder="1" applyAlignment="1">
      <alignment horizontal="center" vertical="center" wrapText="1"/>
    </xf>
    <xf numFmtId="0" fontId="17" fillId="6" borderId="29" xfId="0" applyFont="1" applyFill="1" applyBorder="1" applyAlignment="1">
      <alignment horizontal="center" vertical="center" wrapText="1"/>
    </xf>
    <xf numFmtId="0" fontId="17" fillId="0" borderId="12" xfId="0" applyFont="1" applyBorder="1" applyAlignment="1">
      <alignment horizontal="left" vertical="center" wrapText="1"/>
    </xf>
    <xf numFmtId="0" fontId="15" fillId="0" borderId="12" xfId="0" applyFont="1" applyBorder="1" applyAlignment="1">
      <alignment horizontal="left" vertical="center" wrapText="1"/>
    </xf>
    <xf numFmtId="0" fontId="15" fillId="0" borderId="8" xfId="0" applyFont="1" applyBorder="1" applyAlignment="1">
      <alignment horizontal="left" vertical="center" wrapText="1"/>
    </xf>
    <xf numFmtId="0" fontId="16" fillId="0" borderId="46" xfId="0" applyFont="1" applyBorder="1" applyAlignment="1">
      <alignment horizontal="center" vertical="center"/>
    </xf>
    <xf numFmtId="0" fontId="15" fillId="6" borderId="1" xfId="0" applyFont="1" applyFill="1" applyBorder="1" applyAlignment="1"/>
    <xf numFmtId="0" fontId="17" fillId="9" borderId="38" xfId="0" applyFont="1" applyFill="1" applyBorder="1" applyAlignment="1">
      <alignment horizontal="left" vertical="center"/>
    </xf>
    <xf numFmtId="0" fontId="7" fillId="9" borderId="0" xfId="0" applyFont="1" applyFill="1" applyAlignment="1">
      <alignment vertical="center"/>
    </xf>
    <xf numFmtId="0" fontId="7" fillId="9" borderId="38" xfId="0" applyFont="1" applyFill="1" applyBorder="1" applyAlignment="1">
      <alignment vertical="center"/>
    </xf>
    <xf numFmtId="0" fontId="17" fillId="0" borderId="42" xfId="0" applyFont="1" applyBorder="1" applyAlignment="1">
      <alignment horizontal="center" vertical="center" shrinkToFit="1"/>
    </xf>
    <xf numFmtId="0" fontId="15" fillId="0" borderId="29" xfId="0" applyFont="1" applyBorder="1" applyAlignment="1">
      <alignment shrinkToFit="1"/>
    </xf>
    <xf numFmtId="0" fontId="15" fillId="0" borderId="30" xfId="0" applyFont="1" applyBorder="1" applyAlignment="1">
      <alignment shrinkToFit="1"/>
    </xf>
    <xf numFmtId="0" fontId="17" fillId="0" borderId="2" xfId="0" applyFont="1" applyBorder="1" applyAlignment="1">
      <alignment horizontal="center" vertical="center" shrinkToFit="1"/>
    </xf>
    <xf numFmtId="0" fontId="15" fillId="0" borderId="3" xfId="0" applyFont="1" applyBorder="1" applyAlignment="1">
      <alignment shrinkToFit="1"/>
    </xf>
    <xf numFmtId="0" fontId="15" fillId="0" borderId="44" xfId="0" applyFont="1" applyBorder="1" applyAlignment="1">
      <alignment shrinkToFit="1"/>
    </xf>
    <xf numFmtId="0" fontId="15" fillId="0" borderId="3" xfId="0" applyFont="1" applyBorder="1" applyAlignment="1">
      <alignment vertical="center" shrinkToFit="1"/>
    </xf>
    <xf numFmtId="0" fontId="15" fillId="0" borderId="44" xfId="0" applyFont="1" applyBorder="1" applyAlignment="1">
      <alignment vertical="center" shrinkToFit="1"/>
    </xf>
    <xf numFmtId="0" fontId="17" fillId="0" borderId="50" xfId="0" applyFont="1" applyBorder="1" applyAlignment="1">
      <alignment horizontal="center" vertical="center" shrinkToFit="1"/>
    </xf>
    <xf numFmtId="0" fontId="15" fillId="0" borderId="33" xfId="0" applyFont="1" applyBorder="1" applyAlignment="1">
      <alignment horizontal="center" vertical="center" shrinkToFit="1"/>
    </xf>
    <xf numFmtId="0" fontId="15" fillId="0" borderId="33" xfId="0" applyFont="1" applyBorder="1" applyAlignment="1">
      <alignment vertical="center" shrinkToFit="1"/>
    </xf>
    <xf numFmtId="0" fontId="15" fillId="0" borderId="34" xfId="0" applyFont="1" applyBorder="1" applyAlignment="1">
      <alignment vertical="center" shrinkToFit="1"/>
    </xf>
    <xf numFmtId="0" fontId="45" fillId="5" borderId="0" xfId="0" applyFont="1" applyFill="1" applyAlignment="1">
      <alignment horizontal="center"/>
    </xf>
    <xf numFmtId="0" fontId="16" fillId="9" borderId="0" xfId="0" applyFont="1" applyFill="1" applyAlignment="1">
      <alignment horizontal="right" shrinkToFit="1"/>
    </xf>
    <xf numFmtId="0" fontId="18" fillId="2" borderId="31" xfId="0" applyFont="1" applyFill="1" applyBorder="1" applyAlignment="1">
      <alignment horizontal="center" vertical="center" shrinkToFit="1"/>
    </xf>
    <xf numFmtId="0" fontId="39" fillId="0" borderId="22" xfId="0" applyFont="1" applyBorder="1" applyAlignment="1">
      <alignment horizontal="center" vertical="center" shrinkToFit="1"/>
    </xf>
    <xf numFmtId="0" fontId="16" fillId="0" borderId="36" xfId="0" applyFont="1" applyBorder="1" applyAlignment="1">
      <alignment horizontal="center" vertical="center" shrinkToFit="1"/>
    </xf>
    <xf numFmtId="0" fontId="16" fillId="0" borderId="37" xfId="0" applyFont="1" applyBorder="1" applyAlignment="1">
      <alignment horizontal="center" vertical="center" shrinkToFit="1"/>
    </xf>
    <xf numFmtId="0" fontId="16" fillId="9" borderId="21" xfId="0" applyFont="1" applyFill="1" applyBorder="1" applyAlignment="1">
      <alignment horizontal="distributed" vertical="center"/>
    </xf>
    <xf numFmtId="0" fontId="16" fillId="9" borderId="0" xfId="0" applyFont="1" applyFill="1" applyBorder="1" applyAlignment="1">
      <alignment horizontal="distributed" vertical="center"/>
    </xf>
    <xf numFmtId="0" fontId="15" fillId="9" borderId="0" xfId="0" applyFont="1" applyFill="1" applyBorder="1" applyAlignment="1">
      <alignment horizontal="distributed" vertical="center"/>
    </xf>
    <xf numFmtId="0" fontId="16" fillId="9" borderId="21" xfId="0" applyFont="1" applyFill="1" applyBorder="1" applyAlignment="1">
      <alignment horizontal="left" vertical="center" wrapText="1"/>
    </xf>
    <xf numFmtId="0" fontId="16" fillId="9" borderId="21" xfId="0" applyFont="1" applyFill="1" applyBorder="1" applyAlignment="1">
      <alignment horizontal="left" vertical="center"/>
    </xf>
    <xf numFmtId="0" fontId="16" fillId="9" borderId="0" xfId="0" applyFont="1" applyFill="1" applyBorder="1" applyAlignment="1">
      <alignment horizontal="left" vertical="center" wrapText="1"/>
    </xf>
    <xf numFmtId="0" fontId="16" fillId="9" borderId="0" xfId="0" applyFont="1" applyFill="1" applyBorder="1" applyAlignment="1">
      <alignment horizontal="left" vertical="center"/>
    </xf>
    <xf numFmtId="0" fontId="15" fillId="9" borderId="0" xfId="0" applyFont="1" applyFill="1" applyBorder="1" applyAlignment="1">
      <alignment horizontal="left" vertical="center"/>
    </xf>
    <xf numFmtId="0" fontId="18" fillId="2" borderId="3" xfId="0" applyFont="1" applyFill="1" applyBorder="1" applyAlignment="1">
      <alignment horizontal="center" vertical="center"/>
    </xf>
    <xf numFmtId="0" fontId="16" fillId="0" borderId="43" xfId="0" applyFont="1" applyBorder="1" applyAlignment="1">
      <alignment horizontal="center" vertical="center" shrinkToFit="1"/>
    </xf>
    <xf numFmtId="0" fontId="16" fillId="0" borderId="3" xfId="0" applyFont="1" applyBorder="1" applyAlignment="1">
      <alignment horizontal="center" vertical="center" shrinkToFit="1"/>
    </xf>
    <xf numFmtId="0" fontId="16" fillId="0" borderId="44" xfId="0" applyFont="1" applyBorder="1" applyAlignment="1">
      <alignment horizontal="center" vertical="center" shrinkToFit="1"/>
    </xf>
    <xf numFmtId="0" fontId="16" fillId="0" borderId="43" xfId="0" applyFont="1" applyFill="1" applyBorder="1" applyAlignment="1">
      <alignment horizontal="center" vertical="center" shrinkToFit="1"/>
    </xf>
    <xf numFmtId="0" fontId="16" fillId="0" borderId="3" xfId="0" applyFont="1" applyFill="1" applyBorder="1" applyAlignment="1">
      <alignment horizontal="center" vertical="center" shrinkToFit="1"/>
    </xf>
    <xf numFmtId="0" fontId="16" fillId="0" borderId="44" xfId="0" applyFont="1" applyFill="1" applyBorder="1" applyAlignment="1">
      <alignment horizontal="center" vertical="center" shrinkToFit="1"/>
    </xf>
    <xf numFmtId="0" fontId="16" fillId="0" borderId="49" xfId="0" applyFont="1" applyFill="1" applyBorder="1" applyAlignment="1">
      <alignment horizontal="center" vertical="center" shrinkToFit="1"/>
    </xf>
    <xf numFmtId="0" fontId="16" fillId="0" borderId="33" xfId="0" applyFont="1" applyFill="1" applyBorder="1" applyAlignment="1">
      <alignment horizontal="center" vertical="center" shrinkToFit="1"/>
    </xf>
    <xf numFmtId="0" fontId="16" fillId="0" borderId="34" xfId="0" applyFont="1" applyFill="1" applyBorder="1" applyAlignment="1">
      <alignment horizontal="center" vertical="center" shrinkToFit="1"/>
    </xf>
    <xf numFmtId="0" fontId="37" fillId="2" borderId="0" xfId="0" applyFont="1" applyFill="1" applyBorder="1" applyAlignment="1">
      <alignment vertical="center" wrapText="1"/>
    </xf>
    <xf numFmtId="0" fontId="38" fillId="2" borderId="0" xfId="0" applyFont="1" applyFill="1" applyBorder="1" applyAlignment="1">
      <alignment vertical="center" wrapText="1"/>
    </xf>
    <xf numFmtId="0" fontId="38" fillId="2" borderId="46" xfId="0" applyFont="1" applyFill="1" applyBorder="1" applyAlignment="1">
      <alignment vertical="center" wrapText="1"/>
    </xf>
    <xf numFmtId="0" fontId="14" fillId="2" borderId="3" xfId="0" applyFont="1" applyFill="1" applyBorder="1" applyAlignment="1">
      <alignment horizontal="left" vertical="center"/>
    </xf>
    <xf numFmtId="0" fontId="15" fillId="2" borderId="3" xfId="0" applyFont="1" applyFill="1" applyBorder="1" applyAlignment="1">
      <alignment horizontal="left" vertical="center"/>
    </xf>
    <xf numFmtId="0" fontId="15" fillId="2" borderId="44" xfId="0" applyFont="1" applyFill="1" applyBorder="1" applyAlignment="1">
      <alignment horizontal="left" vertical="center"/>
    </xf>
    <xf numFmtId="0" fontId="32" fillId="0" borderId="3" xfId="0" applyFont="1" applyBorder="1" applyAlignment="1">
      <alignment horizontal="center" vertical="center" shrinkToFit="1"/>
    </xf>
    <xf numFmtId="0" fontId="32" fillId="0" borderId="44" xfId="0" applyFont="1" applyBorder="1" applyAlignment="1">
      <alignment horizontal="center" vertical="center" shrinkToFit="1"/>
    </xf>
    <xf numFmtId="0" fontId="16" fillId="6" borderId="45" xfId="0" applyFont="1" applyFill="1" applyBorder="1" applyAlignment="1">
      <alignment horizontal="right" vertical="center"/>
    </xf>
    <xf numFmtId="0" fontId="32" fillId="6" borderId="8" xfId="0" applyFont="1" applyFill="1" applyBorder="1" applyAlignment="1">
      <alignment horizontal="right" vertical="center"/>
    </xf>
    <xf numFmtId="0" fontId="18" fillId="2" borderId="52" xfId="0" applyFont="1" applyFill="1" applyBorder="1" applyAlignment="1">
      <alignment horizontal="center" vertical="center"/>
    </xf>
    <xf numFmtId="0" fontId="16" fillId="0" borderId="8" xfId="0" applyFont="1" applyBorder="1" applyAlignment="1">
      <alignment horizontal="left" vertical="center" shrinkToFit="1"/>
    </xf>
    <xf numFmtId="0" fontId="32" fillId="0" borderId="8" xfId="0" applyFont="1" applyBorder="1" applyAlignment="1">
      <alignment horizontal="left" vertical="center" shrinkToFit="1"/>
    </xf>
    <xf numFmtId="0" fontId="16" fillId="6" borderId="3" xfId="0" applyFont="1" applyFill="1" applyBorder="1" applyAlignment="1">
      <alignment horizontal="right" vertical="center"/>
    </xf>
    <xf numFmtId="0" fontId="32" fillId="6" borderId="3" xfId="0" applyFont="1" applyFill="1" applyBorder="1" applyAlignment="1">
      <alignment horizontal="right" vertical="center"/>
    </xf>
    <xf numFmtId="0" fontId="22" fillId="0" borderId="43" xfId="0" applyFont="1" applyBorder="1" applyAlignment="1">
      <alignment horizontal="center" vertical="center" wrapText="1" shrinkToFit="1"/>
    </xf>
    <xf numFmtId="0" fontId="22" fillId="0" borderId="3" xfId="0" applyFont="1" applyBorder="1" applyAlignment="1">
      <alignment horizontal="center" vertical="center" shrinkToFit="1"/>
    </xf>
    <xf numFmtId="0" fontId="22" fillId="0" borderId="44" xfId="0" applyFont="1" applyBorder="1" applyAlignment="1">
      <alignment horizontal="center" vertical="center" shrinkToFit="1"/>
    </xf>
    <xf numFmtId="0" fontId="18" fillId="6" borderId="56" xfId="0" applyFont="1" applyFill="1" applyBorder="1" applyAlignment="1">
      <alignment horizontal="center" vertical="center"/>
    </xf>
    <xf numFmtId="0" fontId="18" fillId="6" borderId="1" xfId="0" applyFont="1" applyFill="1" applyBorder="1" applyAlignment="1">
      <alignment horizontal="center" vertical="center"/>
    </xf>
    <xf numFmtId="0" fontId="16" fillId="9" borderId="1" xfId="0" applyFont="1" applyFill="1" applyBorder="1" applyAlignment="1">
      <alignment horizontal="left" vertical="center" wrapText="1"/>
    </xf>
    <xf numFmtId="0" fontId="16" fillId="9" borderId="1" xfId="0" applyFont="1" applyFill="1" applyBorder="1" applyAlignment="1">
      <alignment horizontal="left" vertical="center"/>
    </xf>
    <xf numFmtId="0" fontId="16" fillId="9" borderId="63" xfId="0" applyFont="1" applyFill="1" applyBorder="1" applyAlignment="1">
      <alignment horizontal="left" vertical="center"/>
    </xf>
    <xf numFmtId="0" fontId="16" fillId="0" borderId="31" xfId="0" applyFont="1" applyBorder="1" applyAlignment="1">
      <alignment horizontal="center" vertical="center" shrinkToFit="1"/>
    </xf>
    <xf numFmtId="0" fontId="16" fillId="0" borderId="22" xfId="0" applyFont="1" applyBorder="1" applyAlignment="1">
      <alignment horizontal="center" vertical="center" shrinkToFit="1"/>
    </xf>
    <xf numFmtId="0" fontId="16" fillId="0" borderId="48" xfId="0" applyFont="1" applyBorder="1" applyAlignment="1">
      <alignment horizontal="center" vertical="center" shrinkToFit="1"/>
    </xf>
    <xf numFmtId="0" fontId="17" fillId="0" borderId="38" xfId="0" applyFont="1" applyBorder="1" applyAlignment="1">
      <alignment horizontal="left" vertical="center" wrapText="1"/>
    </xf>
    <xf numFmtId="0" fontId="17" fillId="0" borderId="0" xfId="0" applyFont="1" applyBorder="1" applyAlignment="1">
      <alignment horizontal="left" vertical="center" wrapText="1"/>
    </xf>
    <xf numFmtId="0" fontId="17" fillId="0" borderId="46" xfId="0" applyFont="1" applyBorder="1" applyAlignment="1">
      <alignment horizontal="left" vertical="center" wrapText="1"/>
    </xf>
    <xf numFmtId="0" fontId="17" fillId="0" borderId="31" xfId="0" applyFont="1" applyBorder="1" applyAlignment="1">
      <alignment horizontal="left" vertical="center" wrapText="1"/>
    </xf>
    <xf numFmtId="0" fontId="17" fillId="0" borderId="22" xfId="0" applyFont="1" applyBorder="1" applyAlignment="1">
      <alignment horizontal="left" vertical="center" wrapText="1"/>
    </xf>
    <xf numFmtId="0" fontId="17" fillId="0" borderId="48" xfId="0" applyFont="1" applyBorder="1" applyAlignment="1">
      <alignment horizontal="left" vertical="center" wrapText="1"/>
    </xf>
    <xf numFmtId="0" fontId="17" fillId="6" borderId="15" xfId="0" applyFont="1" applyFill="1" applyBorder="1" applyAlignment="1">
      <alignment horizontal="center" vertical="center" wrapText="1"/>
    </xf>
    <xf numFmtId="0" fontId="15" fillId="6" borderId="5" xfId="0" applyFont="1" applyFill="1" applyBorder="1" applyAlignment="1"/>
    <xf numFmtId="0" fontId="16" fillId="0" borderId="3" xfId="0" applyFont="1" applyBorder="1" applyAlignment="1">
      <alignment horizontal="left" vertical="center" shrinkToFit="1"/>
    </xf>
    <xf numFmtId="0" fontId="32" fillId="0" borderId="44" xfId="0" applyFont="1" applyBorder="1" applyAlignment="1">
      <alignment horizontal="left" vertical="center" shrinkToFit="1"/>
    </xf>
    <xf numFmtId="0" fontId="16" fillId="0" borderId="40" xfId="0" applyFont="1" applyBorder="1" applyAlignment="1">
      <alignment horizontal="center" vertical="center" shrinkToFit="1"/>
    </xf>
    <xf numFmtId="0" fontId="16" fillId="0" borderId="29" xfId="0" applyFont="1" applyBorder="1" applyAlignment="1">
      <alignment horizontal="center" vertical="center" shrinkToFit="1"/>
    </xf>
    <xf numFmtId="0" fontId="16" fillId="0" borderId="30" xfId="0" applyFont="1" applyBorder="1" applyAlignment="1">
      <alignment horizontal="center" vertical="center" shrinkToFit="1"/>
    </xf>
    <xf numFmtId="0" fontId="14" fillId="2" borderId="29" xfId="0" applyFont="1" applyFill="1" applyBorder="1" applyAlignment="1">
      <alignment horizontal="left" vertical="center" wrapText="1"/>
    </xf>
    <xf numFmtId="0" fontId="15" fillId="2" borderId="29" xfId="0" applyFont="1" applyFill="1" applyBorder="1" applyAlignment="1">
      <alignment horizontal="left" vertical="center" wrapText="1"/>
    </xf>
    <xf numFmtId="0" fontId="15" fillId="2" borderId="30" xfId="0" applyFont="1" applyFill="1" applyBorder="1" applyAlignment="1">
      <alignment horizontal="left" vertical="center" wrapText="1"/>
    </xf>
    <xf numFmtId="0" fontId="0" fillId="2" borderId="57" xfId="0" applyFill="1" applyBorder="1" applyAlignment="1" applyProtection="1">
      <alignment horizontal="center"/>
    </xf>
    <xf numFmtId="0" fontId="0" fillId="2" borderId="58" xfId="0" applyFill="1" applyBorder="1" applyAlignment="1" applyProtection="1">
      <alignment horizontal="center"/>
    </xf>
    <xf numFmtId="0" fontId="0" fillId="2" borderId="60" xfId="0" applyFill="1" applyBorder="1" applyAlignment="1" applyProtection="1">
      <alignment horizontal="center"/>
    </xf>
    <xf numFmtId="0" fontId="20" fillId="9" borderId="0" xfId="0" applyFont="1" applyFill="1" applyAlignment="1">
      <alignment horizontal="right" shrinkToFit="1"/>
    </xf>
    <xf numFmtId="0" fontId="20" fillId="9" borderId="0" xfId="0" applyFont="1" applyFill="1" applyAlignment="1">
      <alignment shrinkToFit="1"/>
    </xf>
    <xf numFmtId="0" fontId="20" fillId="0" borderId="57" xfId="0" applyFont="1" applyBorder="1" applyAlignment="1" applyProtection="1">
      <alignment horizontal="center" vertical="center" wrapText="1" shrinkToFit="1"/>
    </xf>
    <xf numFmtId="0" fontId="0" fillId="0" borderId="58" xfId="0" applyBorder="1" applyAlignment="1">
      <alignment horizontal="center" vertical="center" wrapText="1" shrinkToFit="1"/>
    </xf>
    <xf numFmtId="0" fontId="20" fillId="0" borderId="21" xfId="0" applyFont="1" applyBorder="1" applyAlignment="1">
      <alignment horizontal="center" vertical="center" shrinkToFit="1"/>
    </xf>
    <xf numFmtId="0" fontId="0" fillId="0" borderId="0" xfId="0" applyBorder="1" applyAlignment="1">
      <alignment shrinkToFit="1"/>
    </xf>
    <xf numFmtId="0" fontId="19" fillId="2" borderId="27" xfId="0" applyFont="1" applyFill="1" applyBorder="1" applyAlignment="1">
      <alignment horizontal="center" vertical="center" shrinkToFit="1"/>
    </xf>
    <xf numFmtId="0" fontId="0" fillId="0" borderId="21" xfId="0" applyBorder="1" applyAlignment="1">
      <alignment shrinkToFit="1"/>
    </xf>
    <xf numFmtId="0" fontId="0" fillId="0" borderId="38" xfId="0" applyBorder="1" applyAlignment="1">
      <alignment shrinkToFit="1"/>
    </xf>
    <xf numFmtId="0" fontId="0" fillId="0" borderId="0" xfId="0" applyAlignment="1">
      <alignment shrinkToFit="1"/>
    </xf>
    <xf numFmtId="0" fontId="0" fillId="0" borderId="31" xfId="0" applyBorder="1" applyAlignment="1">
      <alignment horizontal="center" vertical="center" shrinkToFit="1"/>
    </xf>
    <xf numFmtId="0" fontId="0" fillId="0" borderId="22" xfId="0" applyBorder="1" applyAlignment="1">
      <alignment horizontal="center" vertical="center" shrinkToFit="1"/>
    </xf>
    <xf numFmtId="0" fontId="0" fillId="0" borderId="48" xfId="0" applyBorder="1" applyAlignment="1">
      <alignment horizontal="center" vertical="center" shrinkToFit="1"/>
    </xf>
    <xf numFmtId="0" fontId="16" fillId="6" borderId="27" xfId="0" applyFont="1" applyFill="1" applyBorder="1" applyAlignment="1">
      <alignment horizontal="center" vertical="center" shrinkToFit="1"/>
    </xf>
    <xf numFmtId="0" fontId="0" fillId="6" borderId="21" xfId="0" applyFill="1" applyBorder="1" applyAlignment="1">
      <alignment horizontal="center" vertical="center" shrinkToFit="1"/>
    </xf>
    <xf numFmtId="0" fontId="0" fillId="6" borderId="31" xfId="0" applyFill="1" applyBorder="1" applyAlignment="1">
      <alignment horizontal="center" vertical="center" shrinkToFit="1"/>
    </xf>
    <xf numFmtId="0" fontId="0" fillId="6" borderId="22" xfId="0" applyFill="1" applyBorder="1" applyAlignment="1">
      <alignment horizontal="center" vertical="center" shrinkToFit="1"/>
    </xf>
    <xf numFmtId="0" fontId="18" fillId="2" borderId="21" xfId="0" applyFont="1" applyFill="1" applyBorder="1" applyAlignment="1">
      <alignment horizontal="center" vertical="center" shrinkToFit="1"/>
    </xf>
    <xf numFmtId="0" fontId="13" fillId="0" borderId="21" xfId="0" applyFont="1" applyBorder="1" applyAlignment="1">
      <alignment horizontal="center" vertical="center" shrinkToFit="1"/>
    </xf>
    <xf numFmtId="0" fontId="0" fillId="0" borderId="47" xfId="0" applyBorder="1" applyAlignment="1">
      <alignment horizontal="center" vertical="center" shrinkToFit="1"/>
    </xf>
    <xf numFmtId="0" fontId="13" fillId="0" borderId="47" xfId="0" applyFont="1" applyBorder="1" applyAlignment="1">
      <alignment horizontal="center" vertical="center" shrinkToFit="1"/>
    </xf>
    <xf numFmtId="0" fontId="0" fillId="0" borderId="21" xfId="0" applyBorder="1" applyAlignment="1">
      <alignment horizontal="center" vertical="center" shrinkToFit="1"/>
    </xf>
    <xf numFmtId="0" fontId="19" fillId="2" borderId="21" xfId="0" applyFont="1" applyFill="1" applyBorder="1" applyAlignment="1">
      <alignment horizontal="center" vertical="center" shrinkToFit="1"/>
    </xf>
    <xf numFmtId="0" fontId="13" fillId="2" borderId="21" xfId="0" applyFont="1" applyFill="1" applyBorder="1" applyAlignment="1">
      <alignment horizontal="center" vertical="center" shrinkToFit="1"/>
    </xf>
    <xf numFmtId="0" fontId="0" fillId="0" borderId="59" xfId="0" applyBorder="1" applyAlignment="1">
      <alignment horizontal="center" vertical="center" wrapText="1" shrinkToFit="1"/>
    </xf>
    <xf numFmtId="0" fontId="0" fillId="0" borderId="22" xfId="0" applyBorder="1" applyAlignment="1">
      <alignment shrinkToFit="1"/>
    </xf>
    <xf numFmtId="0" fontId="0" fillId="0" borderId="31" xfId="0" applyBorder="1" applyAlignment="1">
      <alignment shrinkToFit="1"/>
    </xf>
    <xf numFmtId="0" fontId="16" fillId="0" borderId="35" xfId="0" applyFont="1" applyBorder="1" applyAlignment="1">
      <alignment horizontal="center" vertical="center" wrapText="1" shrinkToFit="1"/>
    </xf>
    <xf numFmtId="0" fontId="16" fillId="0" borderId="36" xfId="0" applyFont="1" applyBorder="1" applyAlignment="1">
      <alignment shrinkToFit="1"/>
    </xf>
    <xf numFmtId="0" fontId="16" fillId="0" borderId="37" xfId="0" applyFont="1" applyBorder="1" applyAlignment="1">
      <alignment shrinkToFit="1"/>
    </xf>
    <xf numFmtId="0" fontId="7" fillId="0" borderId="37" xfId="0" applyFont="1" applyBorder="1" applyAlignment="1">
      <alignment horizontal="center" shrinkToFit="1"/>
    </xf>
    <xf numFmtId="0" fontId="16" fillId="2" borderId="36" xfId="0" applyFont="1" applyFill="1" applyBorder="1" applyAlignment="1">
      <alignment shrinkToFit="1"/>
    </xf>
    <xf numFmtId="0" fontId="16" fillId="2" borderId="35" xfId="0" applyFont="1" applyFill="1" applyBorder="1" applyAlignment="1">
      <alignment shrinkToFit="1"/>
    </xf>
    <xf numFmtId="0" fontId="7" fillId="2" borderId="36" xfId="0" applyFont="1" applyFill="1" applyBorder="1" applyAlignment="1">
      <alignment shrinkToFit="1"/>
    </xf>
    <xf numFmtId="0" fontId="7" fillId="2" borderId="37" xfId="0" applyFont="1" applyFill="1" applyBorder="1" applyAlignment="1">
      <alignment shrinkToFit="1"/>
    </xf>
    <xf numFmtId="0" fontId="16" fillId="2" borderId="36" xfId="0" applyFont="1" applyFill="1" applyBorder="1" applyAlignment="1">
      <alignment horizontal="center" vertical="center" shrinkToFit="1"/>
    </xf>
    <xf numFmtId="0" fontId="18" fillId="2" borderId="35" xfId="0" applyFont="1" applyFill="1" applyBorder="1" applyAlignment="1">
      <alignment horizontal="center" vertical="center" shrinkToFit="1"/>
    </xf>
    <xf numFmtId="0" fontId="7" fillId="2" borderId="37" xfId="0" applyFont="1" applyFill="1" applyBorder="1" applyAlignment="1">
      <alignment horizontal="center" vertical="center" shrinkToFit="1"/>
    </xf>
    <xf numFmtId="0" fontId="25" fillId="0" borderId="35" xfId="0" applyFont="1" applyBorder="1" applyAlignment="1">
      <alignment horizontal="center" vertical="center" shrinkToFit="1"/>
    </xf>
    <xf numFmtId="0" fontId="7" fillId="9" borderId="0" xfId="0" applyFont="1" applyFill="1" applyBorder="1" applyAlignment="1">
      <alignment vertical="center"/>
    </xf>
    <xf numFmtId="0" fontId="16" fillId="0" borderId="49" xfId="0" applyFont="1" applyBorder="1" applyAlignment="1">
      <alignment horizontal="center" vertical="center" shrinkToFit="1"/>
    </xf>
    <xf numFmtId="0" fontId="16" fillId="0" borderId="33" xfId="0" applyFont="1" applyBorder="1" applyAlignment="1">
      <alignment horizontal="center" vertical="center" shrinkToFit="1"/>
    </xf>
    <xf numFmtId="0" fontId="16" fillId="0" borderId="34" xfId="0" applyFont="1" applyBorder="1" applyAlignment="1">
      <alignment horizontal="center" vertical="center" shrinkToFit="1"/>
    </xf>
    <xf numFmtId="0" fontId="16" fillId="6" borderId="49" xfId="0" applyFont="1" applyFill="1" applyBorder="1" applyAlignment="1">
      <alignment horizontal="right" vertical="center"/>
    </xf>
    <xf numFmtId="0" fontId="32" fillId="6" borderId="33" xfId="0" applyFont="1" applyFill="1" applyBorder="1" applyAlignment="1">
      <alignment horizontal="right" vertical="center"/>
    </xf>
    <xf numFmtId="0" fontId="18" fillId="2" borderId="33" xfId="0" applyFont="1" applyFill="1" applyBorder="1" applyAlignment="1">
      <alignment horizontal="center" vertical="center"/>
    </xf>
    <xf numFmtId="0" fontId="16" fillId="9" borderId="33" xfId="0" applyFont="1" applyFill="1" applyBorder="1" applyAlignment="1">
      <alignment horizontal="left" vertical="center" shrinkToFit="1"/>
    </xf>
    <xf numFmtId="0" fontId="32" fillId="9" borderId="34" xfId="0" applyFont="1" applyFill="1" applyBorder="1" applyAlignment="1">
      <alignment horizontal="left" vertical="center" shrinkToFit="1"/>
    </xf>
    <xf numFmtId="0" fontId="32" fillId="9" borderId="33" xfId="0" applyFont="1" applyFill="1" applyBorder="1" applyAlignment="1">
      <alignment horizontal="left" vertical="center" shrinkToFit="1"/>
    </xf>
    <xf numFmtId="0" fontId="16" fillId="6" borderId="33" xfId="0" applyFont="1" applyFill="1" applyBorder="1" applyAlignment="1">
      <alignment horizontal="right" vertical="center"/>
    </xf>
    <xf numFmtId="0" fontId="16" fillId="0" borderId="45" xfId="0" applyFont="1" applyBorder="1" applyAlignment="1">
      <alignment horizontal="center" vertical="center" shrinkToFit="1"/>
    </xf>
    <xf numFmtId="0" fontId="16" fillId="0" borderId="8" xfId="0" applyFont="1" applyBorder="1" applyAlignment="1">
      <alignment horizontal="center" vertical="center" shrinkToFit="1"/>
    </xf>
    <xf numFmtId="0" fontId="16" fillId="0" borderId="39" xfId="0" applyFont="1" applyBorder="1" applyAlignment="1">
      <alignment horizontal="center" vertical="center" shrinkToFit="1"/>
    </xf>
    <xf numFmtId="0" fontId="14" fillId="2" borderId="0" xfId="0" applyFont="1" applyFill="1" applyBorder="1" applyAlignment="1">
      <alignment vertical="center" wrapText="1"/>
    </xf>
    <xf numFmtId="0" fontId="15" fillId="2" borderId="0" xfId="0" applyFont="1" applyFill="1" applyBorder="1" applyAlignment="1">
      <alignment vertical="center" wrapText="1"/>
    </xf>
    <xf numFmtId="0" fontId="15" fillId="2" borderId="8" xfId="0" applyFont="1" applyFill="1" applyBorder="1" applyAlignment="1">
      <alignment vertical="center" wrapText="1"/>
    </xf>
    <xf numFmtId="0" fontId="15" fillId="2" borderId="39" xfId="0" applyFont="1" applyFill="1" applyBorder="1" applyAlignment="1">
      <alignment vertical="center" wrapText="1"/>
    </xf>
    <xf numFmtId="0" fontId="15" fillId="2" borderId="46" xfId="0" applyFont="1" applyFill="1" applyBorder="1" applyAlignment="1">
      <alignment vertical="center" wrapText="1"/>
    </xf>
    <xf numFmtId="0" fontId="16" fillId="9" borderId="21" xfId="0" applyFont="1" applyFill="1" applyBorder="1" applyAlignment="1">
      <alignment horizontal="center" vertical="center"/>
    </xf>
    <xf numFmtId="0" fontId="15" fillId="9" borderId="0" xfId="0" applyFont="1" applyFill="1" applyBorder="1" applyAlignment="1">
      <alignment horizontal="center" vertical="center"/>
    </xf>
    <xf numFmtId="0" fontId="6" fillId="2" borderId="40" xfId="0" applyFont="1" applyFill="1" applyBorder="1" applyAlignment="1">
      <alignment horizontal="left" vertical="center" wrapText="1" shrinkToFit="1"/>
    </xf>
    <xf numFmtId="0" fontId="7" fillId="2" borderId="29" xfId="0" applyFont="1" applyFill="1" applyBorder="1" applyAlignment="1">
      <alignment horizontal="left" vertical="center" wrapText="1" shrinkToFit="1"/>
    </xf>
    <xf numFmtId="0" fontId="7" fillId="2" borderId="30" xfId="0" applyFont="1" applyFill="1" applyBorder="1" applyAlignment="1">
      <alignment horizontal="left" vertical="center" wrapText="1" shrinkToFit="1"/>
    </xf>
    <xf numFmtId="0" fontId="6" fillId="2" borderId="43" xfId="0" applyFont="1" applyFill="1" applyBorder="1" applyAlignment="1">
      <alignment horizontal="left" vertical="center"/>
    </xf>
    <xf numFmtId="0" fontId="7" fillId="2" borderId="3" xfId="0" applyFont="1" applyFill="1" applyBorder="1" applyAlignment="1">
      <alignment horizontal="left" vertical="center"/>
    </xf>
    <xf numFmtId="0" fontId="7" fillId="2" borderId="44" xfId="0" applyFont="1" applyFill="1" applyBorder="1" applyAlignment="1">
      <alignment horizontal="left" vertical="center"/>
    </xf>
    <xf numFmtId="0" fontId="22" fillId="0" borderId="36" xfId="0" applyFont="1" applyFill="1" applyBorder="1" applyAlignment="1">
      <alignment horizontal="left" vertical="center" shrinkToFit="1"/>
    </xf>
    <xf numFmtId="0" fontId="41" fillId="0" borderId="36" xfId="0" applyFont="1" applyBorder="1" applyAlignment="1">
      <alignment vertical="center" shrinkToFit="1"/>
    </xf>
    <xf numFmtId="0" fontId="6" fillId="2" borderId="49" xfId="0" applyFont="1" applyFill="1" applyBorder="1" applyAlignment="1">
      <alignment horizontal="left" vertical="center" shrinkToFit="1"/>
    </xf>
    <xf numFmtId="0" fontId="7" fillId="0" borderId="33" xfId="0" applyFont="1" applyBorder="1" applyAlignment="1">
      <alignment horizontal="left" vertical="center" shrinkToFit="1"/>
    </xf>
    <xf numFmtId="0" fontId="17" fillId="6" borderId="4" xfId="0" applyFont="1" applyFill="1" applyBorder="1" applyAlignment="1">
      <alignment horizontal="center" vertical="center" wrapText="1"/>
    </xf>
    <xf numFmtId="0" fontId="7" fillId="0" borderId="29" xfId="0" applyFont="1" applyBorder="1" applyAlignment="1"/>
    <xf numFmtId="0" fontId="7" fillId="0" borderId="30" xfId="0" applyFont="1" applyBorder="1" applyAlignment="1"/>
    <xf numFmtId="0" fontId="16" fillId="0" borderId="38" xfId="0" applyFont="1" applyBorder="1" applyAlignment="1">
      <alignment horizontal="center" vertical="center" shrinkToFit="1"/>
    </xf>
    <xf numFmtId="0" fontId="16" fillId="0" borderId="0" xfId="0" applyFont="1" applyBorder="1" applyAlignment="1">
      <alignment horizontal="center" vertical="center" shrinkToFit="1"/>
    </xf>
    <xf numFmtId="0" fontId="16" fillId="0" borderId="46" xfId="0" applyFont="1" applyBorder="1" applyAlignment="1">
      <alignment horizontal="center" vertical="center" shrinkToFit="1"/>
    </xf>
    <xf numFmtId="0" fontId="18" fillId="0" borderId="36" xfId="0" applyFont="1" applyBorder="1" applyAlignment="1">
      <alignment horizontal="center" vertical="center" shrinkToFit="1"/>
    </xf>
    <xf numFmtId="0" fontId="22" fillId="9" borderId="36" xfId="0" applyFont="1" applyFill="1" applyBorder="1" applyAlignment="1">
      <alignment horizontal="left" vertical="center" shrinkToFit="1"/>
    </xf>
    <xf numFmtId="0" fontId="17" fillId="0" borderId="2" xfId="0" applyFont="1" applyBorder="1" applyAlignment="1">
      <alignment horizontal="center" vertical="center"/>
    </xf>
    <xf numFmtId="0" fontId="7" fillId="0" borderId="3" xfId="0" applyFont="1" applyBorder="1" applyAlignment="1">
      <alignment vertical="center"/>
    </xf>
    <xf numFmtId="0" fontId="7" fillId="0" borderId="44" xfId="0" applyFont="1" applyBorder="1" applyAlignment="1">
      <alignment vertical="center"/>
    </xf>
    <xf numFmtId="0" fontId="17" fillId="0" borderId="50" xfId="0" applyFont="1" applyBorder="1" applyAlignment="1">
      <alignment horizontal="center" vertical="center" wrapText="1"/>
    </xf>
    <xf numFmtId="0" fontId="15" fillId="0" borderId="33" xfId="0" applyFont="1" applyBorder="1" applyAlignment="1">
      <alignment horizontal="center" vertical="center" wrapText="1"/>
    </xf>
    <xf numFmtId="0" fontId="15" fillId="0" borderId="34" xfId="0" applyFont="1" applyBorder="1" applyAlignment="1">
      <alignment horizontal="center" vertical="center" wrapText="1"/>
    </xf>
    <xf numFmtId="0" fontId="16" fillId="9" borderId="8" xfId="0" applyFont="1" applyFill="1" applyBorder="1" applyAlignment="1">
      <alignment horizontal="left" vertical="center" shrinkToFit="1"/>
    </xf>
    <xf numFmtId="0" fontId="32" fillId="9" borderId="8" xfId="0" applyFont="1" applyFill="1" applyBorder="1" applyAlignment="1">
      <alignment horizontal="left" vertical="center" shrinkToFit="1"/>
    </xf>
    <xf numFmtId="0" fontId="16" fillId="9" borderId="3" xfId="0" applyFont="1" applyFill="1" applyBorder="1" applyAlignment="1">
      <alignment horizontal="right" vertical="center"/>
    </xf>
    <xf numFmtId="0" fontId="32" fillId="9" borderId="3" xfId="0" applyFont="1" applyFill="1" applyBorder="1" applyAlignment="1">
      <alignment horizontal="right" vertical="center"/>
    </xf>
    <xf numFmtId="0" fontId="16" fillId="9" borderId="3" xfId="0" applyFont="1" applyFill="1" applyBorder="1" applyAlignment="1">
      <alignment horizontal="left" vertical="center" shrinkToFit="1"/>
    </xf>
    <xf numFmtId="0" fontId="32" fillId="9" borderId="44" xfId="0" applyFont="1" applyFill="1" applyBorder="1" applyAlignment="1">
      <alignment horizontal="left" vertical="center" shrinkToFit="1"/>
    </xf>
    <xf numFmtId="0" fontId="16" fillId="0" borderId="27" xfId="0" applyFont="1" applyBorder="1" applyAlignment="1">
      <alignment horizontal="center" vertical="center" wrapText="1"/>
    </xf>
    <xf numFmtId="0" fontId="16" fillId="9" borderId="21" xfId="0" applyFont="1" applyFill="1" applyBorder="1" applyAlignment="1">
      <alignment horizontal="distributed" vertical="center" shrinkToFit="1"/>
    </xf>
    <xf numFmtId="0" fontId="16" fillId="9" borderId="21" xfId="0" applyFont="1" applyFill="1" applyBorder="1" applyAlignment="1">
      <alignment vertical="center" shrinkToFit="1"/>
    </xf>
    <xf numFmtId="0" fontId="7" fillId="9" borderId="0" xfId="0" applyFont="1" applyFill="1" applyAlignment="1">
      <alignment vertical="center" shrinkToFit="1"/>
    </xf>
    <xf numFmtId="0" fontId="32" fillId="9" borderId="0" xfId="0" applyFont="1" applyFill="1" applyAlignment="1">
      <alignment horizontal="left" vertical="center" wrapText="1"/>
    </xf>
    <xf numFmtId="0" fontId="7" fillId="9" borderId="0" xfId="0" applyFont="1" applyFill="1" applyAlignment="1">
      <alignment horizontal="left" vertical="center" wrapText="1"/>
    </xf>
    <xf numFmtId="0" fontId="16" fillId="0" borderId="38" xfId="0" applyFont="1" applyBorder="1" applyAlignment="1">
      <alignment horizontal="center" vertical="center" wrapText="1"/>
    </xf>
    <xf numFmtId="0" fontId="17" fillId="6" borderId="43" xfId="0" applyFont="1" applyFill="1" applyBorder="1" applyAlignment="1">
      <alignment horizontal="center" vertical="center" wrapText="1"/>
    </xf>
    <xf numFmtId="0" fontId="17" fillId="6" borderId="3" xfId="0" applyFont="1" applyFill="1" applyBorder="1" applyAlignment="1">
      <alignment horizontal="center" vertical="center" wrapText="1"/>
    </xf>
    <xf numFmtId="0" fontId="16" fillId="0" borderId="27" xfId="0" applyFont="1" applyBorder="1" applyAlignment="1">
      <alignment horizontal="center" vertical="center" wrapText="1" shrinkToFit="1"/>
    </xf>
    <xf numFmtId="0" fontId="17" fillId="9" borderId="68" xfId="0" applyFont="1" applyFill="1" applyBorder="1" applyAlignment="1">
      <alignment horizontal="left" vertical="center" wrapText="1"/>
    </xf>
    <xf numFmtId="0" fontId="17" fillId="0" borderId="10" xfId="0" applyFont="1" applyBorder="1" applyAlignment="1">
      <alignment horizontal="center" vertical="center"/>
    </xf>
    <xf numFmtId="0" fontId="17" fillId="0" borderId="12" xfId="0" applyFont="1" applyBorder="1" applyAlignment="1">
      <alignment horizontal="center" vertical="center"/>
    </xf>
    <xf numFmtId="0" fontId="17" fillId="0" borderId="67" xfId="0" applyFont="1" applyBorder="1" applyAlignment="1">
      <alignment horizontal="center" vertical="center"/>
    </xf>
    <xf numFmtId="0" fontId="16" fillId="0" borderId="0" xfId="0" applyFont="1" applyAlignment="1">
      <alignment horizontal="right" shrinkToFit="1"/>
    </xf>
    <xf numFmtId="0" fontId="16" fillId="0" borderId="0" xfId="0" applyFont="1" applyBorder="1" applyAlignment="1">
      <alignment horizontal="distributed" vertical="center" shrinkToFit="1"/>
    </xf>
    <xf numFmtId="0" fontId="16" fillId="0" borderId="0" xfId="0" applyFont="1" applyBorder="1" applyAlignment="1">
      <alignment vertical="center" shrinkToFit="1"/>
    </xf>
    <xf numFmtId="0" fontId="17" fillId="0" borderId="38" xfId="0" applyFont="1" applyBorder="1" applyAlignment="1">
      <alignment horizontal="left" vertical="center"/>
    </xf>
    <xf numFmtId="0" fontId="7" fillId="0" borderId="0" xfId="0" applyFont="1" applyBorder="1" applyAlignment="1">
      <alignment vertical="center"/>
    </xf>
    <xf numFmtId="0" fontId="7" fillId="0" borderId="38" xfId="0" applyFont="1" applyBorder="1" applyAlignment="1">
      <alignment vertical="center"/>
    </xf>
    <xf numFmtId="0" fontId="16" fillId="0" borderId="33" xfId="0" applyFont="1" applyBorder="1" applyAlignment="1">
      <alignment horizontal="left" vertical="center" shrinkToFit="1"/>
    </xf>
    <xf numFmtId="0" fontId="32" fillId="0" borderId="34" xfId="0" applyFont="1" applyBorder="1" applyAlignment="1">
      <alignment horizontal="left" vertical="center" shrinkToFit="1"/>
    </xf>
    <xf numFmtId="0" fontId="32" fillId="0" borderId="33" xfId="0" applyFont="1" applyBorder="1" applyAlignment="1">
      <alignment horizontal="left" vertical="center" shrinkToFit="1"/>
    </xf>
  </cellXfs>
  <cellStyles count="1">
    <cellStyle name="標準" xfId="0" builtinId="0"/>
  </cellStyles>
  <dxfs count="123">
    <dxf>
      <font>
        <color theme="0" tint="-0.499984740745262"/>
      </font>
      <fill>
        <patternFill>
          <bgColor theme="1" tint="0.499984740745262"/>
        </patternFill>
      </fill>
    </dxf>
    <dxf>
      <font>
        <color theme="0" tint="-0.499984740745262"/>
      </font>
      <fill>
        <patternFill>
          <bgColor theme="1"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1" tint="0.499984740745262"/>
        </patternFill>
      </fill>
    </dxf>
    <dxf>
      <font>
        <color theme="0" tint="-0.499984740745262"/>
      </font>
      <fill>
        <patternFill>
          <bgColor theme="1" tint="0.499984740745262"/>
        </patternFill>
      </fill>
    </dxf>
    <dxf>
      <font>
        <color theme="0" tint="-0.499984740745262"/>
      </font>
      <fill>
        <patternFill>
          <bgColor theme="1" tint="0.499984740745262"/>
        </patternFill>
      </fill>
    </dxf>
    <dxf>
      <font>
        <color theme="0" tint="-0.499984740745262"/>
      </font>
      <fill>
        <patternFill>
          <bgColor theme="0" tint="-0.499984740745262"/>
        </patternFill>
      </fill>
    </dxf>
    <dxf>
      <font>
        <color theme="0" tint="-0.34998626667073579"/>
      </font>
    </dxf>
    <dxf>
      <font>
        <color theme="0" tint="-0.34998626667073579"/>
      </font>
    </dxf>
    <dxf>
      <fill>
        <patternFill>
          <bgColor theme="0" tint="-0.499984740745262"/>
        </patternFill>
      </fill>
    </dxf>
    <dxf>
      <fill>
        <patternFill>
          <bgColor theme="0" tint="-0.499984740745262"/>
        </patternFill>
      </fill>
    </dxf>
    <dxf>
      <fill>
        <patternFill>
          <bgColor theme="0" tint="-0.499984740745262"/>
        </patternFill>
      </fill>
    </dxf>
    <dxf>
      <fill>
        <patternFill>
          <bgColor theme="1" tint="0.499984740745262"/>
        </patternFill>
      </fill>
    </dxf>
    <dxf>
      <fill>
        <patternFill>
          <bgColor theme="1" tint="0.499984740745262"/>
        </patternFill>
      </fill>
    </dxf>
    <dxf>
      <font>
        <color theme="0" tint="-0.499984740745262"/>
      </font>
      <fill>
        <patternFill>
          <bgColor theme="1" tint="0.499984740745262"/>
        </patternFill>
      </fill>
    </dxf>
    <dxf>
      <font>
        <color theme="0" tint="-0.499984740745262"/>
      </font>
      <fill>
        <patternFill>
          <bgColor theme="1"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1" tint="0.499984740745262"/>
        </patternFill>
      </fill>
    </dxf>
    <dxf>
      <font>
        <color theme="0" tint="-0.499984740745262"/>
      </font>
      <fill>
        <patternFill>
          <bgColor theme="1" tint="0.499984740745262"/>
        </patternFill>
      </fill>
    </dxf>
    <dxf>
      <font>
        <color theme="0" tint="-0.499984740745262"/>
      </font>
      <fill>
        <patternFill>
          <bgColor theme="1" tint="0.499984740745262"/>
        </patternFill>
      </fill>
    </dxf>
    <dxf>
      <font>
        <color theme="0" tint="-0.499984740745262"/>
      </font>
      <fill>
        <patternFill>
          <bgColor theme="0" tint="-0.499984740745262"/>
        </patternFill>
      </fill>
    </dxf>
    <dxf>
      <font>
        <color theme="0" tint="-0.34998626667073579"/>
      </font>
    </dxf>
    <dxf>
      <font>
        <color theme="0" tint="-0.34998626667073579"/>
      </font>
    </dxf>
    <dxf>
      <fill>
        <patternFill>
          <bgColor theme="0" tint="-0.499984740745262"/>
        </patternFill>
      </fill>
    </dxf>
    <dxf>
      <fill>
        <patternFill>
          <bgColor theme="0" tint="-0.499984740745262"/>
        </patternFill>
      </fill>
    </dxf>
    <dxf>
      <fill>
        <patternFill>
          <bgColor theme="0" tint="-0.499984740745262"/>
        </patternFill>
      </fill>
    </dxf>
    <dxf>
      <fill>
        <patternFill>
          <bgColor theme="1" tint="0.499984740745262"/>
        </patternFill>
      </fill>
    </dxf>
    <dxf>
      <fill>
        <patternFill>
          <bgColor theme="1" tint="0.499984740745262"/>
        </patternFill>
      </fill>
    </dxf>
    <dxf>
      <font>
        <color auto="1"/>
      </font>
      <fill>
        <patternFill>
          <bgColor theme="0" tint="-0.499984740745262"/>
        </patternFill>
      </fill>
    </dxf>
    <dxf>
      <font>
        <color auto="1"/>
      </font>
      <fill>
        <patternFill>
          <bgColor theme="0" tint="-0.499984740745262"/>
        </patternFill>
      </fill>
    </dxf>
    <dxf>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ont>
        <color theme="0" tint="-0.499984740745262"/>
      </font>
      <fill>
        <patternFill>
          <bgColor theme="1" tint="0.499984740745262"/>
        </patternFill>
      </fill>
    </dxf>
    <dxf>
      <font>
        <color theme="0" tint="-0.499984740745262"/>
      </font>
      <fill>
        <patternFill>
          <bgColor theme="1" tint="0.499984740745262"/>
        </patternFill>
      </fill>
    </dxf>
    <dxf>
      <font>
        <color theme="0" tint="-0.499984740745262"/>
      </font>
      <fill>
        <patternFill>
          <bgColor theme="1"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1" tint="0.499984740745262"/>
        </patternFill>
      </fill>
    </dxf>
    <dxf>
      <font>
        <color theme="0" tint="-0.499984740745262"/>
      </font>
      <fill>
        <patternFill>
          <bgColor theme="1" tint="0.499984740745262"/>
        </patternFill>
      </fill>
    </dxf>
    <dxf>
      <font>
        <color theme="0" tint="-0.499984740745262"/>
      </font>
      <fill>
        <patternFill>
          <bgColor theme="1" tint="0.499984740745262"/>
        </patternFill>
      </fill>
    </dxf>
    <dxf>
      <font>
        <color theme="0" tint="-0.499984740745262"/>
      </font>
      <fill>
        <patternFill>
          <bgColor theme="0" tint="-0.499984740745262"/>
        </patternFill>
      </fill>
    </dxf>
    <dxf>
      <font>
        <color theme="0" tint="-0.34998626667073579"/>
      </font>
    </dxf>
    <dxf>
      <font>
        <color theme="0" tint="-0.34998626667073579"/>
      </font>
    </dxf>
    <dxf>
      <fill>
        <patternFill>
          <bgColor theme="0" tint="-0.499984740745262"/>
        </patternFill>
      </fill>
    </dxf>
    <dxf>
      <fill>
        <patternFill>
          <bgColor theme="0" tint="-0.499984740745262"/>
        </patternFill>
      </fill>
    </dxf>
    <dxf>
      <fill>
        <patternFill>
          <bgColor theme="0" tint="-0.499984740745262"/>
        </patternFill>
      </fill>
    </dxf>
    <dxf>
      <fill>
        <patternFill>
          <bgColor theme="1" tint="0.499984740745262"/>
        </patternFill>
      </fill>
    </dxf>
    <dxf>
      <fill>
        <patternFill>
          <bgColor theme="1"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1"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1" tint="0.499984740745262"/>
        </patternFill>
      </fill>
    </dxf>
    <dxf>
      <fill>
        <patternFill>
          <bgColor theme="0" tint="-0.499984740745262"/>
        </patternFill>
      </fill>
    </dxf>
    <dxf>
      <fill>
        <patternFill>
          <bgColor theme="1" tint="0.499984740745262"/>
        </patternFill>
      </fill>
    </dxf>
    <dxf>
      <fill>
        <patternFill>
          <bgColor theme="1" tint="0.499984740745262"/>
        </patternFill>
      </fill>
    </dxf>
    <dxf>
      <font>
        <color auto="1"/>
      </font>
      <fill>
        <patternFill>
          <bgColor theme="1" tint="0.499984740745262"/>
        </patternFill>
      </fill>
    </dxf>
    <dxf>
      <font>
        <color auto="1"/>
      </font>
      <fill>
        <patternFill>
          <bgColor theme="1" tint="0.499984740745262"/>
        </patternFill>
      </fill>
    </dxf>
    <dxf>
      <fill>
        <patternFill>
          <bgColor theme="0"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solid">
          <bgColor rgb="FFFFFF00"/>
        </patternFill>
      </fill>
    </dxf>
    <dxf>
      <fill>
        <patternFill>
          <bgColor rgb="FFFFFF00"/>
        </patternFill>
      </fill>
    </dxf>
    <dxf>
      <fill>
        <patternFill>
          <bgColor rgb="FFFFFF00"/>
        </patternFill>
      </fill>
    </dxf>
    <dxf>
      <fill>
        <patternFill>
          <bgColor rgb="FFFFFF00"/>
        </patternFill>
      </fill>
    </dxf>
    <dxf>
      <fill>
        <patternFill>
          <bgColor theme="0" tint="-0.499984740745262"/>
        </patternFill>
      </fill>
    </dxf>
    <dxf>
      <fill>
        <patternFill>
          <bgColor rgb="FFFFFF00"/>
        </patternFill>
      </fill>
    </dxf>
    <dxf>
      <fill>
        <patternFill>
          <bgColor theme="0" tint="-0.49998474074526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0" tint="-0.499984740745262"/>
        </patternFill>
      </fill>
    </dxf>
    <dxf>
      <fill>
        <patternFill>
          <bgColor theme="0" tint="-0.34998626667073579"/>
        </patternFill>
      </fill>
    </dxf>
    <dxf>
      <fill>
        <patternFill patternType="solid">
          <bgColor rgb="FFCCFFFF"/>
        </patternFill>
      </fill>
    </dxf>
    <dxf>
      <fill>
        <patternFill patternType="solid">
          <bgColor theme="0"/>
        </patternFill>
      </fill>
    </dxf>
  </dxfs>
  <tableStyles count="0" defaultTableStyle="TableStyleMedium2" defaultPivotStyle="PivotStyleLight16"/>
  <colors>
    <mruColors>
      <color rgb="FFFFFF99"/>
      <color rgb="FFCCFFFF"/>
      <color rgb="FFCCFFCC"/>
      <color rgb="FFCC00CC"/>
      <color rgb="FFFF6600"/>
      <color rgb="FF008000"/>
      <color rgb="FF99FF99"/>
      <color rgb="FFCC0066"/>
      <color rgb="FFFFCCFF"/>
      <color rgb="FF0000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6742</xdr:colOff>
      <xdr:row>0</xdr:row>
      <xdr:rowOff>85190</xdr:rowOff>
    </xdr:from>
    <xdr:to>
      <xdr:col>8</xdr:col>
      <xdr:colOff>1140217</xdr:colOff>
      <xdr:row>6</xdr:row>
      <xdr:rowOff>133778</xdr:rowOff>
    </xdr:to>
    <xdr:sp macro="" textlink="">
      <xdr:nvSpPr>
        <xdr:cNvPr id="2" name="メモ 1">
          <a:extLst>
            <a:ext uri="{FF2B5EF4-FFF2-40B4-BE49-F238E27FC236}">
              <a16:creationId xmlns:a16="http://schemas.microsoft.com/office/drawing/2014/main" id="{00000000-0008-0000-0000-000002000000}"/>
            </a:ext>
          </a:extLst>
        </xdr:cNvPr>
        <xdr:cNvSpPr/>
      </xdr:nvSpPr>
      <xdr:spPr>
        <a:xfrm>
          <a:off x="691686" y="85190"/>
          <a:ext cx="7479907" cy="1397071"/>
        </a:xfrm>
        <a:prstGeom prst="foldedCorner">
          <a:avLst/>
        </a:prstGeom>
        <a:solidFill>
          <a:schemeClr val="bg1"/>
        </a:solidFill>
        <a:ln w="1905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t"/>
        <a:lstStyle/>
        <a:p>
          <a:pPr algn="l"/>
          <a:r>
            <a:rPr kumimoji="1" lang="ja-JP" altLang="en-US" sz="1100" b="1">
              <a:solidFill>
                <a:sysClr val="windowText" lastClr="000000"/>
              </a:solidFill>
            </a:rPr>
            <a:t>①発注情報の表に、所属長名、工事番号、工事名を入力してください。</a:t>
          </a:r>
          <a:endParaRPr kumimoji="1" lang="en-US" altLang="ja-JP" sz="1100" b="1">
            <a:solidFill>
              <a:sysClr val="windowText" lastClr="000000"/>
            </a:solidFill>
          </a:endParaRPr>
        </a:p>
        <a:p>
          <a:pPr algn="l"/>
          <a:r>
            <a:rPr kumimoji="1" lang="ja-JP" altLang="en-US" sz="1100" b="1">
              <a:solidFill>
                <a:sysClr val="windowText" lastClr="000000"/>
              </a:solidFill>
            </a:rPr>
            <a:t>②落札者決定基準の選択項目は、評価対象の有無を「○」又は「－」を選択してください。</a:t>
          </a:r>
          <a:endParaRPr kumimoji="1" lang="en-US" altLang="ja-JP" sz="1100" b="1">
            <a:solidFill>
              <a:sysClr val="windowText" lastClr="000000"/>
            </a:solidFill>
          </a:endParaRPr>
        </a:p>
        <a:p>
          <a:pPr algn="l"/>
          <a:r>
            <a:rPr kumimoji="1" lang="ja-JP" altLang="en-US" sz="1100" b="1">
              <a:solidFill>
                <a:sysClr val="windowText" lastClr="000000"/>
              </a:solidFill>
            </a:rPr>
            <a:t>　○：評価対象、－：評価対象外</a:t>
          </a:r>
          <a:endParaRPr kumimoji="1" lang="en-US" altLang="ja-JP" sz="1100" b="1">
            <a:solidFill>
              <a:sysClr val="windowText" lastClr="000000"/>
            </a:solidFill>
          </a:endParaRPr>
        </a:p>
        <a:p>
          <a:pPr algn="l"/>
          <a:r>
            <a:rPr kumimoji="1" lang="ja-JP" altLang="en-US" sz="1100" b="1">
              <a:solidFill>
                <a:sysClr val="windowText" lastClr="000000"/>
              </a:solidFill>
            </a:rPr>
            <a:t>③落札者決定基準の配点を選択できる項目は、配点の欄も点数を選択してください。</a:t>
          </a:r>
          <a:endParaRPr kumimoji="1" lang="en-US" altLang="ja-JP" sz="1100" b="1">
            <a:solidFill>
              <a:sysClr val="windowText" lastClr="000000"/>
            </a:solidFill>
          </a:endParaRPr>
        </a:p>
        <a:p>
          <a:pPr algn="ctr"/>
          <a:endParaRPr kumimoji="1" lang="en-US" altLang="ja-JP" sz="1100" b="0">
            <a:solidFill>
              <a:sysClr val="windowText" lastClr="00000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11</xdr:col>
      <xdr:colOff>330654</xdr:colOff>
      <xdr:row>18</xdr:row>
      <xdr:rowOff>127907</xdr:rowOff>
    </xdr:from>
    <xdr:to>
      <xdr:col>15</xdr:col>
      <xdr:colOff>397329</xdr:colOff>
      <xdr:row>32</xdr:row>
      <xdr:rowOff>10886</xdr:rowOff>
    </xdr:to>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11630025" y="3371850"/>
          <a:ext cx="2809875" cy="2647950"/>
        </a:xfrm>
        <a:prstGeom prst="rect">
          <a:avLst/>
        </a:prstGeom>
        <a:solidFill>
          <a:srgbClr val="FF66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・水色のセル</a:t>
          </a:r>
          <a:r>
            <a:rPr kumimoji="1" lang="ja-JP" altLang="en-US" sz="1100" b="1">
              <a:solidFill>
                <a:srgbClr val="CCFFFF"/>
              </a:solidFill>
            </a:rPr>
            <a:t>■</a:t>
          </a:r>
          <a:r>
            <a:rPr kumimoji="1" lang="ja-JP" altLang="en-US" sz="1100" b="1"/>
            <a:t>に入力してください。</a:t>
          </a:r>
          <a:endParaRPr kumimoji="1" lang="en-US" altLang="ja-JP" sz="1100" b="1"/>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prstClr val="black"/>
              </a:solidFill>
              <a:effectLst/>
              <a:uLnTx/>
              <a:uFillTx/>
              <a:latin typeface="+mn-lt"/>
              <a:ea typeface="+mn-ea"/>
              <a:cs typeface="+mn-cs"/>
            </a:rPr>
            <a:t>・黄色のセル</a:t>
          </a:r>
          <a:r>
            <a:rPr kumimoji="1" lang="ja-JP" altLang="en-US" sz="1100" b="1" i="0" u="none" strike="noStrike" kern="0" cap="none" spc="0" normalizeH="0" baseline="0" noProof="0">
              <a:ln>
                <a:noFill/>
              </a:ln>
              <a:solidFill>
                <a:srgbClr val="FFFF99"/>
              </a:solidFill>
              <a:effectLst/>
              <a:uLnTx/>
              <a:uFillTx/>
              <a:latin typeface="+mn-lt"/>
              <a:ea typeface="+mn-ea"/>
              <a:cs typeface="+mn-cs"/>
            </a:rPr>
            <a:t>■</a:t>
          </a:r>
          <a:r>
            <a:rPr kumimoji="1" lang="ja-JP" altLang="en-US" sz="1100" b="1" i="0" u="none" strike="noStrike" kern="0" cap="none" spc="0" normalizeH="0" baseline="0" noProof="0">
              <a:ln>
                <a:noFill/>
              </a:ln>
              <a:solidFill>
                <a:prstClr val="black"/>
              </a:solidFill>
              <a:effectLst/>
              <a:uLnTx/>
              <a:uFillTx/>
              <a:latin typeface="+mn-lt"/>
              <a:ea typeface="+mn-ea"/>
              <a:cs typeface="+mn-cs"/>
            </a:rPr>
            <a:t>はﾌﾟﾙﾀﾞｳﾝより選択してください。</a:t>
          </a:r>
          <a:endParaRPr kumimoji="1" lang="en-US" altLang="ja-JP" sz="1100" b="1"/>
        </a:p>
        <a:p>
          <a:r>
            <a:rPr kumimoji="1" lang="ja-JP" altLang="en-US" sz="1100" b="1"/>
            <a:t>・印刷範囲は、設定済です。</a:t>
          </a:r>
          <a:endParaRPr kumimoji="1" lang="en-US" altLang="ja-JP" sz="1100" b="1"/>
        </a:p>
        <a:p>
          <a:r>
            <a:rPr kumimoji="1" lang="ja-JP" altLang="en-US" sz="1100" b="1"/>
            <a:t>・印刷後は、入力した内容が記載されて</a:t>
          </a:r>
          <a:endParaRPr kumimoji="1" lang="en-US" altLang="ja-JP" sz="1100" b="1"/>
        </a:p>
        <a:p>
          <a:r>
            <a:rPr kumimoji="1" lang="ja-JP" altLang="en-US" sz="1100" b="1"/>
            <a:t>いるか確認の上、提出してください。</a:t>
          </a:r>
          <a:endParaRPr kumimoji="1" lang="en-US" altLang="ja-JP" sz="1100" b="1"/>
        </a:p>
        <a:p>
          <a:endParaRPr kumimoji="1" lang="en-US" altLang="ja-JP" sz="1100" b="1"/>
        </a:p>
        <a:p>
          <a:r>
            <a:rPr kumimoji="1" lang="ja-JP" altLang="en-US" sz="1100" b="1"/>
            <a:t>・</a:t>
          </a:r>
          <a:r>
            <a:rPr kumimoji="1" lang="ja-JP" altLang="en-US" sz="1100" b="1" u="sng"/>
            <a:t>「入力の仕方がよくわからない」「うまく入力できない」</a:t>
          </a:r>
          <a:r>
            <a:rPr kumimoji="1" lang="ja-JP" altLang="en-US" sz="1100" b="1"/>
            <a:t>場合は、印刷した様式に、直接、手書きで記載してください。</a:t>
          </a:r>
          <a:endParaRPr kumimoji="1" lang="en-US" altLang="ja-JP" sz="1100" b="1"/>
        </a:p>
        <a:p>
          <a:endParaRPr kumimoji="1" lang="ja-JP" altLang="en-US" sz="1100" b="1"/>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51955</xdr:colOff>
      <xdr:row>0</xdr:row>
      <xdr:rowOff>11463</xdr:rowOff>
    </xdr:from>
    <xdr:to>
      <xdr:col>32</xdr:col>
      <xdr:colOff>109904</xdr:colOff>
      <xdr:row>4</xdr:row>
      <xdr:rowOff>138547</xdr:rowOff>
    </xdr:to>
    <xdr:sp macro="" textlink="">
      <xdr:nvSpPr>
        <xdr:cNvPr id="2" name="テキスト ボックス 1">
          <a:extLst>
            <a:ext uri="{FF2B5EF4-FFF2-40B4-BE49-F238E27FC236}">
              <a16:creationId xmlns:a16="http://schemas.microsoft.com/office/drawing/2014/main" id="{00000000-0008-0000-0300-000002000000}"/>
            </a:ext>
          </a:extLst>
        </xdr:cNvPr>
        <xdr:cNvSpPr txBox="1"/>
      </xdr:nvSpPr>
      <xdr:spPr>
        <a:xfrm>
          <a:off x="740686" y="11463"/>
          <a:ext cx="9143333" cy="1094238"/>
        </a:xfrm>
        <a:prstGeom prst="rect">
          <a:avLst/>
        </a:prstGeom>
        <a:solidFill>
          <a:srgbClr val="FF66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水色のセル</a:t>
          </a:r>
          <a:r>
            <a:rPr kumimoji="1" lang="ja-JP" altLang="en-US" sz="1100" b="1">
              <a:solidFill>
                <a:srgbClr val="CCFFFF"/>
              </a:solidFill>
            </a:rPr>
            <a:t>■</a:t>
          </a:r>
          <a:r>
            <a:rPr kumimoji="1" lang="ja-JP" altLang="en-US" sz="1100" b="1"/>
            <a:t>に入力してください。黄色のセル</a:t>
          </a:r>
          <a:r>
            <a:rPr kumimoji="1" lang="ja-JP" altLang="en-US" sz="1100" b="1">
              <a:solidFill>
                <a:srgbClr val="FFFF99"/>
              </a:solidFill>
            </a:rPr>
            <a:t>■</a:t>
          </a:r>
          <a:r>
            <a:rPr kumimoji="1" lang="ja-JP" altLang="en-US" sz="1100" b="1"/>
            <a:t>はﾌﾟﾙﾀﾞｳﾝより選択してください。</a:t>
          </a:r>
          <a:endParaRPr kumimoji="1" lang="en-US" altLang="ja-JP" sz="1100" b="1"/>
        </a:p>
        <a:p>
          <a:pPr eaLnBrk="1" fontAlgn="auto" latinLnBrk="0" hangingPunct="1"/>
          <a:r>
            <a:rPr kumimoji="1" lang="ja-JP" altLang="en-US" sz="1100" b="1">
              <a:solidFill>
                <a:schemeClr val="dk1"/>
              </a:solidFill>
              <a:effectLst/>
              <a:latin typeface="+mn-lt"/>
              <a:ea typeface="+mn-ea"/>
              <a:cs typeface="+mn-cs"/>
            </a:rPr>
            <a:t>提出用に</a:t>
          </a:r>
          <a:r>
            <a:rPr kumimoji="1" lang="ja-JP" altLang="ja-JP" sz="1100" b="1">
              <a:solidFill>
                <a:schemeClr val="dk1"/>
              </a:solidFill>
              <a:effectLst/>
              <a:latin typeface="+mn-lt"/>
              <a:ea typeface="+mn-ea"/>
              <a:cs typeface="+mn-cs"/>
            </a:rPr>
            <a:t>は、このシートを印刷します（印刷</a:t>
          </a:r>
          <a:r>
            <a:rPr kumimoji="1" lang="ja-JP" altLang="en-US" sz="1100" b="1">
              <a:solidFill>
                <a:schemeClr val="dk1"/>
              </a:solidFill>
              <a:effectLst/>
              <a:latin typeface="+mn-lt"/>
              <a:ea typeface="+mn-ea"/>
              <a:cs typeface="+mn-cs"/>
            </a:rPr>
            <a:t>範囲</a:t>
          </a:r>
          <a:r>
            <a:rPr kumimoji="1" lang="ja-JP" altLang="ja-JP" sz="1100" b="1">
              <a:solidFill>
                <a:schemeClr val="dk1"/>
              </a:solidFill>
              <a:effectLst/>
              <a:latin typeface="+mn-lt"/>
              <a:ea typeface="+mn-ea"/>
              <a:cs typeface="+mn-cs"/>
            </a:rPr>
            <a:t>設定済）。印刷後は、入力した内容が記載されているか確認の上、提出してください</a:t>
          </a:r>
          <a:r>
            <a:rPr kumimoji="1" lang="ja-JP" altLang="en-US" sz="1100" b="1">
              <a:solidFill>
                <a:schemeClr val="dk1"/>
              </a:solidFill>
              <a:effectLst/>
              <a:latin typeface="+mn-lt"/>
              <a:ea typeface="+mn-ea"/>
              <a:cs typeface="+mn-cs"/>
            </a:rPr>
            <a:t>。</a:t>
          </a:r>
          <a:endParaRPr kumimoji="1" lang="en-US" altLang="ja-JP" sz="1100" b="1">
            <a:solidFill>
              <a:schemeClr val="dk1"/>
            </a:solidFill>
            <a:effectLst/>
            <a:latin typeface="+mn-lt"/>
            <a:ea typeface="+mn-ea"/>
            <a:cs typeface="+mn-cs"/>
          </a:endParaRPr>
        </a:p>
        <a:p>
          <a:pPr eaLnBrk="1" fontAlgn="auto" latinLnBrk="0" hangingPunct="1"/>
          <a:endParaRPr kumimoji="1" lang="en-US" altLang="ja-JP" sz="1100" b="1">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b="1" u="sng">
              <a:solidFill>
                <a:schemeClr val="dk1"/>
              </a:solidFill>
              <a:effectLst/>
              <a:latin typeface="+mn-lt"/>
              <a:ea typeface="+mn-ea"/>
              <a:cs typeface="+mn-cs"/>
            </a:rPr>
            <a:t>「入力の仕方がよくわからない」「うまく入力できない」</a:t>
          </a:r>
          <a:r>
            <a:rPr kumimoji="1" lang="ja-JP" altLang="ja-JP" sz="1100" b="1">
              <a:solidFill>
                <a:schemeClr val="dk1"/>
              </a:solidFill>
              <a:effectLst/>
              <a:latin typeface="+mn-lt"/>
              <a:ea typeface="+mn-ea"/>
              <a:cs typeface="+mn-cs"/>
            </a:rPr>
            <a:t>場合は、印刷した様式に、直接、手書きで記載してください。</a:t>
          </a:r>
          <a:endParaRPr lang="ja-JP" altLang="ja-JP">
            <a:effectLst/>
          </a:endParaRPr>
        </a:p>
        <a:p>
          <a:pPr eaLnBrk="1" fontAlgn="auto" latinLnBrk="0" hangingPunct="1"/>
          <a:endParaRPr lang="ja-JP" altLang="ja-JP">
            <a:effectLst/>
          </a:endParaRPr>
        </a:p>
        <a:p>
          <a:endParaRPr kumimoji="1" lang="ja-JP" altLang="en-US" sz="1100" b="1"/>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22514</xdr:colOff>
      <xdr:row>0</xdr:row>
      <xdr:rowOff>29925</xdr:rowOff>
    </xdr:from>
    <xdr:to>
      <xdr:col>35</xdr:col>
      <xdr:colOff>257736</xdr:colOff>
      <xdr:row>4</xdr:row>
      <xdr:rowOff>179294</xdr:rowOff>
    </xdr:to>
    <xdr:sp macro="" textlink="">
      <xdr:nvSpPr>
        <xdr:cNvPr id="2" name="テキスト ボックス 1">
          <a:extLst>
            <a:ext uri="{FF2B5EF4-FFF2-40B4-BE49-F238E27FC236}">
              <a16:creationId xmlns:a16="http://schemas.microsoft.com/office/drawing/2014/main" id="{00000000-0008-0000-0400-000002000000}"/>
            </a:ext>
          </a:extLst>
        </xdr:cNvPr>
        <xdr:cNvSpPr txBox="1"/>
      </xdr:nvSpPr>
      <xdr:spPr>
        <a:xfrm>
          <a:off x="717279" y="29925"/>
          <a:ext cx="9793839" cy="1090663"/>
        </a:xfrm>
        <a:prstGeom prst="rect">
          <a:avLst/>
        </a:prstGeom>
        <a:solidFill>
          <a:srgbClr val="FF66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a:t>水色のセル</a:t>
          </a:r>
          <a:r>
            <a:rPr kumimoji="1" lang="ja-JP" altLang="en-US" sz="1100" b="1">
              <a:solidFill>
                <a:srgbClr val="CCFFFF"/>
              </a:solidFill>
            </a:rPr>
            <a:t>■</a:t>
          </a:r>
          <a:r>
            <a:rPr kumimoji="1" lang="ja-JP" altLang="en-US" sz="1100" b="1"/>
            <a:t>に入力してください。</a:t>
          </a:r>
          <a:r>
            <a:rPr kumimoji="1" lang="ja-JP" altLang="ja-JP" sz="1100" b="1">
              <a:solidFill>
                <a:schemeClr val="dk1"/>
              </a:solidFill>
              <a:effectLst/>
              <a:latin typeface="+mn-lt"/>
              <a:ea typeface="+mn-ea"/>
              <a:cs typeface="+mn-cs"/>
            </a:rPr>
            <a:t>黄色のセル</a:t>
          </a:r>
          <a:r>
            <a:rPr kumimoji="1" lang="ja-JP" altLang="ja-JP" sz="1100" b="1">
              <a:solidFill>
                <a:srgbClr val="FFFF99"/>
              </a:solidFill>
              <a:effectLst/>
              <a:latin typeface="+mn-lt"/>
              <a:ea typeface="+mn-ea"/>
              <a:cs typeface="+mn-cs"/>
            </a:rPr>
            <a:t>■</a:t>
          </a:r>
          <a:r>
            <a:rPr kumimoji="1" lang="ja-JP" altLang="ja-JP" sz="1100" b="1">
              <a:solidFill>
                <a:schemeClr val="dk1"/>
              </a:solidFill>
              <a:effectLst/>
              <a:latin typeface="+mn-lt"/>
              <a:ea typeface="+mn-ea"/>
              <a:cs typeface="+mn-cs"/>
            </a:rPr>
            <a:t>はﾌﾟﾙﾀﾞｳﾝより選択してください。</a:t>
          </a:r>
          <a:endParaRPr lang="ja-JP" altLang="ja-JP">
            <a:effectLst/>
          </a:endParaRPr>
        </a:p>
        <a:p>
          <a:r>
            <a:rPr kumimoji="1" lang="ja-JP" altLang="en-US" sz="1100" b="1">
              <a:solidFill>
                <a:schemeClr val="dk1"/>
              </a:solidFill>
              <a:effectLst/>
              <a:latin typeface="+mn-lt"/>
              <a:ea typeface="+mn-ea"/>
              <a:cs typeface="+mn-cs"/>
            </a:rPr>
            <a:t>提出用に</a:t>
          </a:r>
          <a:r>
            <a:rPr kumimoji="1" lang="ja-JP" altLang="ja-JP" sz="1100" b="1">
              <a:solidFill>
                <a:schemeClr val="dk1"/>
              </a:solidFill>
              <a:effectLst/>
              <a:latin typeface="+mn-lt"/>
              <a:ea typeface="+mn-ea"/>
              <a:cs typeface="+mn-cs"/>
            </a:rPr>
            <a:t>は、このシートを印刷します（印刷</a:t>
          </a:r>
          <a:r>
            <a:rPr kumimoji="1" lang="ja-JP" altLang="en-US" sz="1100" b="1">
              <a:solidFill>
                <a:schemeClr val="dk1"/>
              </a:solidFill>
              <a:effectLst/>
              <a:latin typeface="+mn-lt"/>
              <a:ea typeface="+mn-ea"/>
              <a:cs typeface="+mn-cs"/>
            </a:rPr>
            <a:t>範囲</a:t>
          </a:r>
          <a:r>
            <a:rPr kumimoji="1" lang="ja-JP" altLang="ja-JP" sz="1100" b="1">
              <a:solidFill>
                <a:schemeClr val="dk1"/>
              </a:solidFill>
              <a:effectLst/>
              <a:latin typeface="+mn-lt"/>
              <a:ea typeface="+mn-ea"/>
              <a:cs typeface="+mn-cs"/>
            </a:rPr>
            <a:t>設定済）。印刷後は、入力した内容が記載されているか確認の上、提出してください</a:t>
          </a:r>
          <a:r>
            <a:rPr kumimoji="1" lang="ja-JP" altLang="en-US" sz="1100" b="1"/>
            <a:t>。</a:t>
          </a:r>
          <a:endParaRPr kumimoji="1" lang="en-US" altLang="ja-JP" sz="1100" b="1"/>
        </a:p>
        <a:p>
          <a:pPr eaLnBrk="1" fontAlgn="auto" latinLnBrk="0" hangingPunct="1"/>
          <a:endParaRPr kumimoji="1" lang="en-US" altLang="ja-JP" sz="1100" b="1"/>
        </a:p>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b="1" u="sng">
              <a:solidFill>
                <a:schemeClr val="dk1"/>
              </a:solidFill>
              <a:effectLst/>
              <a:latin typeface="+mn-lt"/>
              <a:ea typeface="+mn-ea"/>
              <a:cs typeface="+mn-cs"/>
            </a:rPr>
            <a:t>「入力の仕方がよくわからない」「うまく入力できない」</a:t>
          </a:r>
          <a:r>
            <a:rPr kumimoji="1" lang="ja-JP" altLang="ja-JP" sz="1100" b="1">
              <a:solidFill>
                <a:schemeClr val="dk1"/>
              </a:solidFill>
              <a:effectLst/>
              <a:latin typeface="+mn-lt"/>
              <a:ea typeface="+mn-ea"/>
              <a:cs typeface="+mn-cs"/>
            </a:rPr>
            <a:t>場合は、印刷した様式に、直接、手書きで記載してください。</a:t>
          </a:r>
          <a:endParaRPr lang="ja-JP" altLang="ja-JP">
            <a:effectLst/>
          </a:endParaRPr>
        </a:p>
        <a:p>
          <a:pPr eaLnBrk="1" fontAlgn="auto" latinLnBrk="0" hangingPunct="1"/>
          <a:endParaRPr kumimoji="1" lang="ja-JP" altLang="en-US" sz="1100" b="1"/>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103935</xdr:colOff>
      <xdr:row>0</xdr:row>
      <xdr:rowOff>46098</xdr:rowOff>
    </xdr:from>
    <xdr:to>
      <xdr:col>33</xdr:col>
      <xdr:colOff>450273</xdr:colOff>
      <xdr:row>5</xdr:row>
      <xdr:rowOff>44823</xdr:rowOff>
    </xdr:to>
    <xdr:sp macro="" textlink="">
      <xdr:nvSpPr>
        <xdr:cNvPr id="2" name="テキスト ボックス 1">
          <a:extLst>
            <a:ext uri="{FF2B5EF4-FFF2-40B4-BE49-F238E27FC236}">
              <a16:creationId xmlns:a16="http://schemas.microsoft.com/office/drawing/2014/main" id="{00000000-0008-0000-0500-000002000000}"/>
            </a:ext>
          </a:extLst>
        </xdr:cNvPr>
        <xdr:cNvSpPr txBox="1"/>
      </xdr:nvSpPr>
      <xdr:spPr>
        <a:xfrm>
          <a:off x="796662" y="46098"/>
          <a:ext cx="9680838" cy="1210998"/>
        </a:xfrm>
        <a:prstGeom prst="rect">
          <a:avLst/>
        </a:prstGeom>
        <a:solidFill>
          <a:srgbClr val="FF66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水色のセル</a:t>
          </a:r>
          <a:r>
            <a:rPr kumimoji="1" lang="ja-JP" altLang="en-US" sz="1100" b="1">
              <a:solidFill>
                <a:srgbClr val="CCFFFF"/>
              </a:solidFill>
            </a:rPr>
            <a:t>■</a:t>
          </a:r>
          <a:r>
            <a:rPr kumimoji="1" lang="ja-JP" altLang="en-US" sz="1100" b="1"/>
            <a:t>に入力してください。黄色のセル</a:t>
          </a:r>
          <a:r>
            <a:rPr kumimoji="1" lang="ja-JP" altLang="en-US" sz="1100" b="1">
              <a:solidFill>
                <a:srgbClr val="FFFF99"/>
              </a:solidFill>
            </a:rPr>
            <a:t>■</a:t>
          </a:r>
          <a:r>
            <a:rPr kumimoji="1" lang="ja-JP" altLang="en-US" sz="1100" b="1"/>
            <a:t>はﾌﾟﾙﾀﾞｳﾝより選択してください。</a:t>
          </a:r>
          <a:endParaRPr kumimoji="1" lang="en-US" altLang="ja-JP" sz="1100" b="1"/>
        </a:p>
        <a:p>
          <a:pPr eaLnBrk="1" fontAlgn="auto" latinLnBrk="0" hangingPunct="1"/>
          <a:r>
            <a:rPr kumimoji="1" lang="ja-JP" altLang="en-US" sz="1100" b="1">
              <a:solidFill>
                <a:schemeClr val="dk1"/>
              </a:solidFill>
              <a:effectLst/>
              <a:latin typeface="+mn-lt"/>
              <a:ea typeface="+mn-ea"/>
              <a:cs typeface="+mn-cs"/>
            </a:rPr>
            <a:t>提出用に</a:t>
          </a:r>
          <a:r>
            <a:rPr kumimoji="1" lang="ja-JP" altLang="ja-JP" sz="1100" b="1">
              <a:solidFill>
                <a:schemeClr val="dk1"/>
              </a:solidFill>
              <a:effectLst/>
              <a:latin typeface="+mn-lt"/>
              <a:ea typeface="+mn-ea"/>
              <a:cs typeface="+mn-cs"/>
            </a:rPr>
            <a:t>は、このシートの下部の表を印刷します（印刷</a:t>
          </a:r>
          <a:r>
            <a:rPr kumimoji="1" lang="ja-JP" altLang="en-US" sz="1100" b="1">
              <a:solidFill>
                <a:schemeClr val="dk1"/>
              </a:solidFill>
              <a:effectLst/>
              <a:latin typeface="+mn-lt"/>
              <a:ea typeface="+mn-ea"/>
              <a:cs typeface="+mn-cs"/>
            </a:rPr>
            <a:t>範囲</a:t>
          </a:r>
          <a:r>
            <a:rPr kumimoji="1" lang="ja-JP" altLang="ja-JP" sz="1100" b="1">
              <a:solidFill>
                <a:schemeClr val="dk1"/>
              </a:solidFill>
              <a:effectLst/>
              <a:latin typeface="+mn-lt"/>
              <a:ea typeface="+mn-ea"/>
              <a:cs typeface="+mn-cs"/>
            </a:rPr>
            <a:t>設定済）。印刷後は、入力した内容が記載されているか確認の上、提出してください</a:t>
          </a:r>
          <a:r>
            <a:rPr kumimoji="1" lang="ja-JP" altLang="en-US" sz="1100" b="1">
              <a:solidFill>
                <a:schemeClr val="dk1"/>
              </a:solidFill>
              <a:effectLst/>
              <a:latin typeface="+mn-lt"/>
              <a:ea typeface="+mn-ea"/>
              <a:cs typeface="+mn-cs"/>
            </a:rPr>
            <a:t>。</a:t>
          </a:r>
          <a:endParaRPr kumimoji="1" lang="en-US" altLang="ja-JP" sz="1100" b="1">
            <a:solidFill>
              <a:schemeClr val="dk1"/>
            </a:solidFill>
            <a:effectLst/>
            <a:latin typeface="+mn-lt"/>
            <a:ea typeface="+mn-ea"/>
            <a:cs typeface="+mn-cs"/>
          </a:endParaRPr>
        </a:p>
        <a:p>
          <a:pPr eaLnBrk="1" fontAlgn="auto" latinLnBrk="0" hangingPunct="1"/>
          <a:endParaRPr kumimoji="1" lang="en-US" altLang="ja-JP" sz="1100" b="1">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b="1" u="sng">
              <a:solidFill>
                <a:schemeClr val="dk1"/>
              </a:solidFill>
              <a:effectLst/>
              <a:latin typeface="+mn-lt"/>
              <a:ea typeface="+mn-ea"/>
              <a:cs typeface="+mn-cs"/>
            </a:rPr>
            <a:t>「入力の仕方がよくわからない」「うまく入力できない」</a:t>
          </a:r>
          <a:r>
            <a:rPr kumimoji="1" lang="ja-JP" altLang="ja-JP" sz="1100" b="1">
              <a:solidFill>
                <a:schemeClr val="dk1"/>
              </a:solidFill>
              <a:effectLst/>
              <a:latin typeface="+mn-lt"/>
              <a:ea typeface="+mn-ea"/>
              <a:cs typeface="+mn-cs"/>
            </a:rPr>
            <a:t>場合は、印刷した様式に、直接、手書きで記載してください。</a:t>
          </a:r>
          <a:endParaRPr lang="ja-JP" altLang="ja-JP">
            <a:effectLst/>
          </a:endParaRPr>
        </a:p>
        <a:p>
          <a:pPr eaLnBrk="1" fontAlgn="auto" latinLnBrk="0" hangingPunct="1"/>
          <a:endParaRPr lang="ja-JP" altLang="ja-JP">
            <a:effectLst/>
          </a:endParaRPr>
        </a:p>
        <a:p>
          <a:endParaRPr kumimoji="1" lang="ja-JP" altLang="en-US" sz="1100" b="1"/>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69297</xdr:colOff>
      <xdr:row>0</xdr:row>
      <xdr:rowOff>80733</xdr:rowOff>
    </xdr:from>
    <xdr:to>
      <xdr:col>32</xdr:col>
      <xdr:colOff>277091</xdr:colOff>
      <xdr:row>5</xdr:row>
      <xdr:rowOff>103909</xdr:rowOff>
    </xdr:to>
    <xdr:sp macro="" textlink="">
      <xdr:nvSpPr>
        <xdr:cNvPr id="2" name="テキスト ボックス 1">
          <a:extLst>
            <a:ext uri="{FF2B5EF4-FFF2-40B4-BE49-F238E27FC236}">
              <a16:creationId xmlns:a16="http://schemas.microsoft.com/office/drawing/2014/main" id="{00000000-0008-0000-0600-000002000000}"/>
            </a:ext>
          </a:extLst>
        </xdr:cNvPr>
        <xdr:cNvSpPr txBox="1"/>
      </xdr:nvSpPr>
      <xdr:spPr>
        <a:xfrm>
          <a:off x="762024" y="80733"/>
          <a:ext cx="9542294" cy="1235449"/>
        </a:xfrm>
        <a:prstGeom prst="rect">
          <a:avLst/>
        </a:prstGeom>
        <a:solidFill>
          <a:srgbClr val="FF66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黄色のセル</a:t>
          </a:r>
          <a:r>
            <a:rPr kumimoji="1" lang="ja-JP" altLang="en-US" sz="1100" b="1">
              <a:solidFill>
                <a:srgbClr val="FFFF99"/>
              </a:solidFill>
            </a:rPr>
            <a:t>■</a:t>
          </a:r>
          <a:r>
            <a:rPr kumimoji="1" lang="ja-JP" altLang="en-US" sz="1100" b="1"/>
            <a:t>はﾌﾟﾙﾀﾞｳﾝより選択してください。</a:t>
          </a:r>
          <a:endParaRPr kumimoji="1" lang="en-US" altLang="ja-JP" sz="1100" b="1"/>
        </a:p>
        <a:p>
          <a:pPr eaLnBrk="1" fontAlgn="auto" latinLnBrk="0" hangingPunct="1"/>
          <a:r>
            <a:rPr kumimoji="1" lang="ja-JP" altLang="en-US" sz="1100" b="1">
              <a:solidFill>
                <a:schemeClr val="dk1"/>
              </a:solidFill>
              <a:effectLst/>
              <a:latin typeface="+mn-lt"/>
              <a:ea typeface="+mn-ea"/>
              <a:cs typeface="+mn-cs"/>
            </a:rPr>
            <a:t>提出用に</a:t>
          </a:r>
          <a:r>
            <a:rPr kumimoji="1" lang="ja-JP" altLang="ja-JP" sz="1100" b="1">
              <a:solidFill>
                <a:schemeClr val="dk1"/>
              </a:solidFill>
              <a:effectLst/>
              <a:latin typeface="+mn-lt"/>
              <a:ea typeface="+mn-ea"/>
              <a:cs typeface="+mn-cs"/>
            </a:rPr>
            <a:t>は、このシートを印刷します（印刷</a:t>
          </a:r>
          <a:r>
            <a:rPr kumimoji="1" lang="ja-JP" altLang="en-US" sz="1100" b="1">
              <a:solidFill>
                <a:schemeClr val="dk1"/>
              </a:solidFill>
              <a:effectLst/>
              <a:latin typeface="+mn-lt"/>
              <a:ea typeface="+mn-ea"/>
              <a:cs typeface="+mn-cs"/>
            </a:rPr>
            <a:t>範囲</a:t>
          </a:r>
          <a:r>
            <a:rPr kumimoji="1" lang="ja-JP" altLang="ja-JP" sz="1100" b="1">
              <a:solidFill>
                <a:schemeClr val="dk1"/>
              </a:solidFill>
              <a:effectLst/>
              <a:latin typeface="+mn-lt"/>
              <a:ea typeface="+mn-ea"/>
              <a:cs typeface="+mn-cs"/>
            </a:rPr>
            <a:t>設定済）。印刷後は、入力した内容が記載されているか確認の上、提出してください</a:t>
          </a:r>
          <a:r>
            <a:rPr kumimoji="1" lang="ja-JP" altLang="en-US" sz="1100" b="1">
              <a:solidFill>
                <a:schemeClr val="dk1"/>
              </a:solidFill>
              <a:effectLst/>
              <a:latin typeface="+mn-lt"/>
              <a:ea typeface="+mn-ea"/>
              <a:cs typeface="+mn-cs"/>
            </a:rPr>
            <a:t>。</a:t>
          </a:r>
          <a:endParaRPr kumimoji="1" lang="en-US" altLang="ja-JP" sz="1100" b="1">
            <a:solidFill>
              <a:schemeClr val="dk1"/>
            </a:solidFill>
            <a:effectLst/>
            <a:latin typeface="+mn-lt"/>
            <a:ea typeface="+mn-ea"/>
            <a:cs typeface="+mn-cs"/>
          </a:endParaRPr>
        </a:p>
        <a:p>
          <a:pPr eaLnBrk="1" fontAlgn="auto" latinLnBrk="0" hangingPunct="1"/>
          <a:endParaRPr kumimoji="1" lang="en-US" altLang="ja-JP" sz="1100" b="1">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b="1" u="sng">
              <a:solidFill>
                <a:schemeClr val="dk1"/>
              </a:solidFill>
              <a:effectLst/>
              <a:latin typeface="+mn-lt"/>
              <a:ea typeface="+mn-ea"/>
              <a:cs typeface="+mn-cs"/>
            </a:rPr>
            <a:t>「入力の仕方がよくわからない」「うまく入力できない」</a:t>
          </a:r>
          <a:r>
            <a:rPr kumimoji="1" lang="ja-JP" altLang="ja-JP" sz="1100" b="1">
              <a:solidFill>
                <a:schemeClr val="dk1"/>
              </a:solidFill>
              <a:effectLst/>
              <a:latin typeface="+mn-lt"/>
              <a:ea typeface="+mn-ea"/>
              <a:cs typeface="+mn-cs"/>
            </a:rPr>
            <a:t>場合は、印刷した様式に、直接、手書きで記載してください。</a:t>
          </a:r>
          <a:endParaRPr lang="ja-JP" altLang="ja-JP">
            <a:effectLst/>
          </a:endParaRPr>
        </a:p>
        <a:p>
          <a:pPr eaLnBrk="1" fontAlgn="auto" latinLnBrk="0" hangingPunct="1"/>
          <a:endParaRPr lang="ja-JP" altLang="ja-JP">
            <a:effectLst/>
          </a:endParaRPr>
        </a:p>
        <a:p>
          <a:endParaRPr kumimoji="1" lang="ja-JP" altLang="en-US" sz="1100" b="1"/>
        </a:p>
      </xdr:txBody>
    </xdr:sp>
    <xdr:clientData/>
  </xdr:twoCellAnchor>
  <xdr:twoCellAnchor>
    <xdr:from>
      <xdr:col>21</xdr:col>
      <xdr:colOff>126276</xdr:colOff>
      <xdr:row>44</xdr:row>
      <xdr:rowOff>212035</xdr:rowOff>
    </xdr:from>
    <xdr:to>
      <xdr:col>25</xdr:col>
      <xdr:colOff>78377</xdr:colOff>
      <xdr:row>45</xdr:row>
      <xdr:rowOff>298175</xdr:rowOff>
    </xdr:to>
    <xdr:sp macro="" textlink="">
      <xdr:nvSpPr>
        <xdr:cNvPr id="8" name="テキスト ボックス 7">
          <a:extLst>
            <a:ext uri="{FF2B5EF4-FFF2-40B4-BE49-F238E27FC236}">
              <a16:creationId xmlns:a16="http://schemas.microsoft.com/office/drawing/2014/main" id="{5C0D554B-F66E-B1D9-1E48-AB73B80B358B}"/>
            </a:ext>
          </a:extLst>
        </xdr:cNvPr>
        <xdr:cNvSpPr txBox="1"/>
      </xdr:nvSpPr>
      <xdr:spPr>
        <a:xfrm>
          <a:off x="6792687" y="13540504"/>
          <a:ext cx="1084216" cy="4083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kern="1200"/>
            <a:t>（おもて面）</a:t>
          </a:r>
        </a:p>
      </xdr:txBody>
    </xdr:sp>
    <xdr:clientData/>
  </xdr:twoCellAnchor>
  <xdr:twoCellAnchor>
    <xdr:from>
      <xdr:col>26</xdr:col>
      <xdr:colOff>83334</xdr:colOff>
      <xdr:row>44</xdr:row>
      <xdr:rowOff>203326</xdr:rowOff>
    </xdr:from>
    <xdr:to>
      <xdr:col>30</xdr:col>
      <xdr:colOff>35435</xdr:colOff>
      <xdr:row>45</xdr:row>
      <xdr:rowOff>289466</xdr:rowOff>
    </xdr:to>
    <xdr:sp macro="" textlink="">
      <xdr:nvSpPr>
        <xdr:cNvPr id="9" name="テキスト ボックス 8">
          <a:extLst>
            <a:ext uri="{FF2B5EF4-FFF2-40B4-BE49-F238E27FC236}">
              <a16:creationId xmlns:a16="http://schemas.microsoft.com/office/drawing/2014/main" id="{CF22C464-C8FD-47C3-B729-788784A243ED}"/>
            </a:ext>
          </a:extLst>
        </xdr:cNvPr>
        <xdr:cNvSpPr txBox="1"/>
      </xdr:nvSpPr>
      <xdr:spPr>
        <a:xfrm>
          <a:off x="8176300" y="13477892"/>
          <a:ext cx="1087218" cy="4067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kern="1200"/>
            <a:t>（うら面）</a:t>
          </a:r>
        </a:p>
      </xdr:txBody>
    </xdr:sp>
    <xdr:clientData/>
  </xdr:twoCellAnchor>
  <xdr:twoCellAnchor editAs="oneCell">
    <xdr:from>
      <xdr:col>21</xdr:col>
      <xdr:colOff>149773</xdr:colOff>
      <xdr:row>45</xdr:row>
      <xdr:rowOff>200072</xdr:rowOff>
    </xdr:from>
    <xdr:to>
      <xdr:col>30</xdr:col>
      <xdr:colOff>81998</xdr:colOff>
      <xdr:row>48</xdr:row>
      <xdr:rowOff>78827</xdr:rowOff>
    </xdr:to>
    <xdr:pic>
      <xdr:nvPicPr>
        <xdr:cNvPr id="24" name="図 23">
          <a:extLst>
            <a:ext uri="{FF2B5EF4-FFF2-40B4-BE49-F238E27FC236}">
              <a16:creationId xmlns:a16="http://schemas.microsoft.com/office/drawing/2014/main" id="{60927716-1881-8C10-32FA-0F7378D031F6}"/>
            </a:ext>
          </a:extLst>
        </xdr:cNvPr>
        <xdr:cNvPicPr>
          <a:picLocks noChangeAspect="1"/>
        </xdr:cNvPicPr>
      </xdr:nvPicPr>
      <xdr:blipFill>
        <a:blip xmlns:r="http://schemas.openxmlformats.org/officeDocument/2006/relationships" r:embed="rId1"/>
        <a:stretch>
          <a:fillRect/>
        </a:stretch>
      </xdr:blipFill>
      <xdr:spPr>
        <a:xfrm>
          <a:off x="6823842" y="13795203"/>
          <a:ext cx="2484334" cy="688052"/>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1</xdr:col>
      <xdr:colOff>51980</xdr:colOff>
      <xdr:row>0</xdr:row>
      <xdr:rowOff>98057</xdr:rowOff>
    </xdr:from>
    <xdr:to>
      <xdr:col>30</xdr:col>
      <xdr:colOff>184258</xdr:colOff>
      <xdr:row>5</xdr:row>
      <xdr:rowOff>190505</xdr:rowOff>
    </xdr:to>
    <xdr:sp macro="" textlink="">
      <xdr:nvSpPr>
        <xdr:cNvPr id="2" name="テキスト ボックス 1">
          <a:extLst>
            <a:ext uri="{FF2B5EF4-FFF2-40B4-BE49-F238E27FC236}">
              <a16:creationId xmlns:a16="http://schemas.microsoft.com/office/drawing/2014/main" id="{00000000-0008-0000-0700-000002000000}"/>
            </a:ext>
          </a:extLst>
        </xdr:cNvPr>
        <xdr:cNvSpPr txBox="1"/>
      </xdr:nvSpPr>
      <xdr:spPr>
        <a:xfrm>
          <a:off x="744707" y="98057"/>
          <a:ext cx="8964551" cy="1304721"/>
        </a:xfrm>
        <a:prstGeom prst="rect">
          <a:avLst/>
        </a:prstGeom>
        <a:solidFill>
          <a:srgbClr val="FF66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黄色のセル</a:t>
          </a:r>
          <a:r>
            <a:rPr kumimoji="1" lang="ja-JP" altLang="en-US" sz="1100" b="1">
              <a:solidFill>
                <a:srgbClr val="FFFF99"/>
              </a:solidFill>
            </a:rPr>
            <a:t>■</a:t>
          </a:r>
          <a:r>
            <a:rPr kumimoji="1" lang="ja-JP" altLang="en-US" sz="1100" b="1"/>
            <a:t>はﾌﾟﾙﾀﾞｳﾝより選択してください。</a:t>
          </a:r>
          <a:endParaRPr kumimoji="1" lang="en-US" altLang="ja-JP" sz="1100" b="1"/>
        </a:p>
        <a:p>
          <a:pPr eaLnBrk="1" fontAlgn="auto" latinLnBrk="0" hangingPunct="1"/>
          <a:r>
            <a:rPr kumimoji="1" lang="ja-JP" altLang="en-US" sz="1100" b="1">
              <a:solidFill>
                <a:schemeClr val="dk1"/>
              </a:solidFill>
              <a:effectLst/>
              <a:latin typeface="+mn-lt"/>
              <a:ea typeface="+mn-ea"/>
              <a:cs typeface="+mn-cs"/>
            </a:rPr>
            <a:t>提出用に</a:t>
          </a:r>
          <a:r>
            <a:rPr kumimoji="1" lang="ja-JP" altLang="ja-JP" sz="1100" b="1">
              <a:solidFill>
                <a:schemeClr val="dk1"/>
              </a:solidFill>
              <a:effectLst/>
              <a:latin typeface="+mn-lt"/>
              <a:ea typeface="+mn-ea"/>
              <a:cs typeface="+mn-cs"/>
            </a:rPr>
            <a:t>は、このシートを印刷します（印刷</a:t>
          </a:r>
          <a:r>
            <a:rPr kumimoji="1" lang="ja-JP" altLang="en-US" sz="1100" b="1">
              <a:solidFill>
                <a:schemeClr val="dk1"/>
              </a:solidFill>
              <a:effectLst/>
              <a:latin typeface="+mn-lt"/>
              <a:ea typeface="+mn-ea"/>
              <a:cs typeface="+mn-cs"/>
            </a:rPr>
            <a:t>範囲</a:t>
          </a:r>
          <a:r>
            <a:rPr kumimoji="1" lang="ja-JP" altLang="ja-JP" sz="1100" b="1">
              <a:solidFill>
                <a:schemeClr val="dk1"/>
              </a:solidFill>
              <a:effectLst/>
              <a:latin typeface="+mn-lt"/>
              <a:ea typeface="+mn-ea"/>
              <a:cs typeface="+mn-cs"/>
            </a:rPr>
            <a:t>設定済）。印刷後は、入力した内容が記載されているか確認の上、提出してください</a:t>
          </a:r>
          <a:r>
            <a:rPr kumimoji="1" lang="ja-JP" altLang="en-US" sz="1100" b="1">
              <a:solidFill>
                <a:schemeClr val="dk1"/>
              </a:solidFill>
              <a:effectLst/>
              <a:latin typeface="+mn-lt"/>
              <a:ea typeface="+mn-ea"/>
              <a:cs typeface="+mn-cs"/>
            </a:rPr>
            <a:t>。</a:t>
          </a:r>
          <a:endParaRPr kumimoji="1" lang="en-US" altLang="ja-JP" sz="1100" b="1">
            <a:solidFill>
              <a:schemeClr val="dk1"/>
            </a:solidFill>
            <a:effectLst/>
            <a:latin typeface="+mn-lt"/>
            <a:ea typeface="+mn-ea"/>
            <a:cs typeface="+mn-cs"/>
          </a:endParaRPr>
        </a:p>
        <a:p>
          <a:pPr eaLnBrk="1" fontAlgn="auto" latinLnBrk="0" hangingPunct="1"/>
          <a:endParaRPr kumimoji="1" lang="en-US" altLang="ja-JP" sz="1100" b="1">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b="1" u="sng">
              <a:solidFill>
                <a:schemeClr val="dk1"/>
              </a:solidFill>
              <a:effectLst/>
              <a:latin typeface="+mn-lt"/>
              <a:ea typeface="+mn-ea"/>
              <a:cs typeface="+mn-cs"/>
            </a:rPr>
            <a:t>「入力の仕方がよくわからない」「うまく入力できない」</a:t>
          </a:r>
          <a:r>
            <a:rPr kumimoji="1" lang="ja-JP" altLang="ja-JP" sz="1100" b="1">
              <a:solidFill>
                <a:schemeClr val="dk1"/>
              </a:solidFill>
              <a:effectLst/>
              <a:latin typeface="+mn-lt"/>
              <a:ea typeface="+mn-ea"/>
              <a:cs typeface="+mn-cs"/>
            </a:rPr>
            <a:t>場合は、印刷した様式に、直接、手書きで記載してください。</a:t>
          </a:r>
          <a:endParaRPr lang="ja-JP" altLang="ja-JP">
            <a:effectLst/>
          </a:endParaRPr>
        </a:p>
        <a:p>
          <a:pPr eaLnBrk="1" fontAlgn="auto" latinLnBrk="0" hangingPunct="1"/>
          <a:endParaRPr lang="ja-JP" altLang="ja-JP">
            <a:effectLst/>
          </a:endParaRPr>
        </a:p>
        <a:p>
          <a:endParaRPr kumimoji="1" lang="ja-JP" altLang="en-US" sz="1100" b="1"/>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103935</xdr:colOff>
      <xdr:row>0</xdr:row>
      <xdr:rowOff>46098</xdr:rowOff>
    </xdr:from>
    <xdr:to>
      <xdr:col>32</xdr:col>
      <xdr:colOff>450273</xdr:colOff>
      <xdr:row>5</xdr:row>
      <xdr:rowOff>44823</xdr:rowOff>
    </xdr:to>
    <xdr:sp macro="" textlink="">
      <xdr:nvSpPr>
        <xdr:cNvPr id="2" name="テキスト ボックス 1">
          <a:extLst>
            <a:ext uri="{FF2B5EF4-FFF2-40B4-BE49-F238E27FC236}">
              <a16:creationId xmlns:a16="http://schemas.microsoft.com/office/drawing/2014/main" id="{00000000-0008-0000-0800-000002000000}"/>
            </a:ext>
          </a:extLst>
        </xdr:cNvPr>
        <xdr:cNvSpPr txBox="1"/>
      </xdr:nvSpPr>
      <xdr:spPr>
        <a:xfrm>
          <a:off x="789735" y="46098"/>
          <a:ext cx="9680838" cy="1189350"/>
        </a:xfrm>
        <a:prstGeom prst="rect">
          <a:avLst/>
        </a:prstGeom>
        <a:solidFill>
          <a:srgbClr val="FF66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水色のセル</a:t>
          </a:r>
          <a:r>
            <a:rPr kumimoji="1" lang="ja-JP" altLang="en-US" sz="1100" b="1">
              <a:solidFill>
                <a:srgbClr val="CCFFFF"/>
              </a:solidFill>
            </a:rPr>
            <a:t>■</a:t>
          </a:r>
          <a:r>
            <a:rPr kumimoji="1" lang="ja-JP" altLang="en-US" sz="1100" b="1"/>
            <a:t>に入力してください。黄色のセル</a:t>
          </a:r>
          <a:r>
            <a:rPr kumimoji="1" lang="ja-JP" altLang="en-US" sz="1100" b="1">
              <a:solidFill>
                <a:srgbClr val="FFFF99"/>
              </a:solidFill>
            </a:rPr>
            <a:t>■</a:t>
          </a:r>
          <a:r>
            <a:rPr kumimoji="1" lang="ja-JP" altLang="en-US" sz="1100" b="1"/>
            <a:t>はﾌﾟﾙﾀﾞｳﾝより選択してください。</a:t>
          </a:r>
          <a:endParaRPr kumimoji="1" lang="en-US" altLang="ja-JP" sz="1100" b="1"/>
        </a:p>
        <a:p>
          <a:pPr eaLnBrk="1" fontAlgn="auto" latinLnBrk="0" hangingPunct="1"/>
          <a:r>
            <a:rPr kumimoji="1" lang="ja-JP" altLang="en-US" sz="1100" b="1">
              <a:solidFill>
                <a:schemeClr val="dk1"/>
              </a:solidFill>
              <a:effectLst/>
              <a:latin typeface="+mn-lt"/>
              <a:ea typeface="+mn-ea"/>
              <a:cs typeface="+mn-cs"/>
            </a:rPr>
            <a:t>提出用に</a:t>
          </a:r>
          <a:r>
            <a:rPr kumimoji="1" lang="ja-JP" altLang="ja-JP" sz="1100" b="1">
              <a:solidFill>
                <a:schemeClr val="dk1"/>
              </a:solidFill>
              <a:effectLst/>
              <a:latin typeface="+mn-lt"/>
              <a:ea typeface="+mn-ea"/>
              <a:cs typeface="+mn-cs"/>
            </a:rPr>
            <a:t>は、このシートの下部の表を印刷します（印刷</a:t>
          </a:r>
          <a:r>
            <a:rPr kumimoji="1" lang="ja-JP" altLang="en-US" sz="1100" b="1">
              <a:solidFill>
                <a:schemeClr val="dk1"/>
              </a:solidFill>
              <a:effectLst/>
              <a:latin typeface="+mn-lt"/>
              <a:ea typeface="+mn-ea"/>
              <a:cs typeface="+mn-cs"/>
            </a:rPr>
            <a:t>範囲</a:t>
          </a:r>
          <a:r>
            <a:rPr kumimoji="1" lang="ja-JP" altLang="ja-JP" sz="1100" b="1">
              <a:solidFill>
                <a:schemeClr val="dk1"/>
              </a:solidFill>
              <a:effectLst/>
              <a:latin typeface="+mn-lt"/>
              <a:ea typeface="+mn-ea"/>
              <a:cs typeface="+mn-cs"/>
            </a:rPr>
            <a:t>設定済）。印刷後は、入力した内容が記載されているか確認の上、提出してください</a:t>
          </a:r>
          <a:r>
            <a:rPr kumimoji="1" lang="ja-JP" altLang="en-US" sz="1100" b="1">
              <a:solidFill>
                <a:schemeClr val="dk1"/>
              </a:solidFill>
              <a:effectLst/>
              <a:latin typeface="+mn-lt"/>
              <a:ea typeface="+mn-ea"/>
              <a:cs typeface="+mn-cs"/>
            </a:rPr>
            <a:t>。</a:t>
          </a:r>
          <a:endParaRPr kumimoji="1" lang="en-US" altLang="ja-JP" sz="1100" b="1">
            <a:solidFill>
              <a:schemeClr val="dk1"/>
            </a:solidFill>
            <a:effectLst/>
            <a:latin typeface="+mn-lt"/>
            <a:ea typeface="+mn-ea"/>
            <a:cs typeface="+mn-cs"/>
          </a:endParaRPr>
        </a:p>
        <a:p>
          <a:pPr eaLnBrk="1" fontAlgn="auto" latinLnBrk="0" hangingPunct="1"/>
          <a:endParaRPr kumimoji="1" lang="en-US" altLang="ja-JP" sz="1100" b="1">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b="1" u="sng">
              <a:solidFill>
                <a:schemeClr val="dk1"/>
              </a:solidFill>
              <a:effectLst/>
              <a:latin typeface="+mn-lt"/>
              <a:ea typeface="+mn-ea"/>
              <a:cs typeface="+mn-cs"/>
            </a:rPr>
            <a:t>「入力の仕方がよくわからない」「うまく入力できない」</a:t>
          </a:r>
          <a:r>
            <a:rPr kumimoji="1" lang="ja-JP" altLang="ja-JP" sz="1100" b="1">
              <a:solidFill>
                <a:schemeClr val="dk1"/>
              </a:solidFill>
              <a:effectLst/>
              <a:latin typeface="+mn-lt"/>
              <a:ea typeface="+mn-ea"/>
              <a:cs typeface="+mn-cs"/>
            </a:rPr>
            <a:t>場合は、印刷した様式に、直接、手書きで記載してください。</a:t>
          </a:r>
          <a:endParaRPr lang="ja-JP" altLang="ja-JP">
            <a:effectLst/>
          </a:endParaRPr>
        </a:p>
        <a:p>
          <a:pPr eaLnBrk="1" fontAlgn="auto" latinLnBrk="0" hangingPunct="1"/>
          <a:endParaRPr lang="ja-JP" altLang="ja-JP">
            <a:effectLst/>
          </a:endParaRPr>
        </a:p>
        <a:p>
          <a:endParaRPr kumimoji="1" lang="ja-JP" altLang="en-US" sz="1100" b="1"/>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103935</xdr:colOff>
      <xdr:row>0</xdr:row>
      <xdr:rowOff>46098</xdr:rowOff>
    </xdr:from>
    <xdr:to>
      <xdr:col>32</xdr:col>
      <xdr:colOff>450273</xdr:colOff>
      <xdr:row>5</xdr:row>
      <xdr:rowOff>44823</xdr:rowOff>
    </xdr:to>
    <xdr:sp macro="" textlink="">
      <xdr:nvSpPr>
        <xdr:cNvPr id="2" name="テキスト ボックス 1">
          <a:extLst>
            <a:ext uri="{FF2B5EF4-FFF2-40B4-BE49-F238E27FC236}">
              <a16:creationId xmlns:a16="http://schemas.microsoft.com/office/drawing/2014/main" id="{00000000-0008-0000-0900-000002000000}"/>
            </a:ext>
          </a:extLst>
        </xdr:cNvPr>
        <xdr:cNvSpPr txBox="1"/>
      </xdr:nvSpPr>
      <xdr:spPr>
        <a:xfrm>
          <a:off x="789735" y="46098"/>
          <a:ext cx="9680838" cy="1189350"/>
        </a:xfrm>
        <a:prstGeom prst="rect">
          <a:avLst/>
        </a:prstGeom>
        <a:solidFill>
          <a:srgbClr val="FF66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水色のセル</a:t>
          </a:r>
          <a:r>
            <a:rPr kumimoji="1" lang="ja-JP" altLang="en-US" sz="1100" b="1">
              <a:solidFill>
                <a:srgbClr val="CCFFFF"/>
              </a:solidFill>
            </a:rPr>
            <a:t>■</a:t>
          </a:r>
          <a:r>
            <a:rPr kumimoji="1" lang="ja-JP" altLang="en-US" sz="1100" b="1"/>
            <a:t>に入力してください。黄色のセル</a:t>
          </a:r>
          <a:r>
            <a:rPr kumimoji="1" lang="ja-JP" altLang="en-US" sz="1100" b="1">
              <a:solidFill>
                <a:srgbClr val="FFFF99"/>
              </a:solidFill>
            </a:rPr>
            <a:t>■</a:t>
          </a:r>
          <a:r>
            <a:rPr kumimoji="1" lang="ja-JP" altLang="en-US" sz="1100" b="1"/>
            <a:t>はﾌﾟﾙﾀﾞｳﾝより選択してください。</a:t>
          </a:r>
          <a:endParaRPr kumimoji="1" lang="en-US" altLang="ja-JP" sz="1100" b="1"/>
        </a:p>
        <a:p>
          <a:pPr eaLnBrk="1" fontAlgn="auto" latinLnBrk="0" hangingPunct="1"/>
          <a:r>
            <a:rPr kumimoji="1" lang="ja-JP" altLang="en-US" sz="1100" b="1">
              <a:solidFill>
                <a:schemeClr val="dk1"/>
              </a:solidFill>
              <a:effectLst/>
              <a:latin typeface="+mn-lt"/>
              <a:ea typeface="+mn-ea"/>
              <a:cs typeface="+mn-cs"/>
            </a:rPr>
            <a:t>提出用に</a:t>
          </a:r>
          <a:r>
            <a:rPr kumimoji="1" lang="ja-JP" altLang="ja-JP" sz="1100" b="1">
              <a:solidFill>
                <a:schemeClr val="dk1"/>
              </a:solidFill>
              <a:effectLst/>
              <a:latin typeface="+mn-lt"/>
              <a:ea typeface="+mn-ea"/>
              <a:cs typeface="+mn-cs"/>
            </a:rPr>
            <a:t>は、このシートの下部の表を印刷します（印刷</a:t>
          </a:r>
          <a:r>
            <a:rPr kumimoji="1" lang="ja-JP" altLang="en-US" sz="1100" b="1">
              <a:solidFill>
                <a:schemeClr val="dk1"/>
              </a:solidFill>
              <a:effectLst/>
              <a:latin typeface="+mn-lt"/>
              <a:ea typeface="+mn-ea"/>
              <a:cs typeface="+mn-cs"/>
            </a:rPr>
            <a:t>範囲</a:t>
          </a:r>
          <a:r>
            <a:rPr kumimoji="1" lang="ja-JP" altLang="ja-JP" sz="1100" b="1">
              <a:solidFill>
                <a:schemeClr val="dk1"/>
              </a:solidFill>
              <a:effectLst/>
              <a:latin typeface="+mn-lt"/>
              <a:ea typeface="+mn-ea"/>
              <a:cs typeface="+mn-cs"/>
            </a:rPr>
            <a:t>設定済）。印刷後は、入力した内容が記載されているか確認の上、提出してください</a:t>
          </a:r>
          <a:r>
            <a:rPr kumimoji="1" lang="ja-JP" altLang="en-US" sz="1100" b="1">
              <a:solidFill>
                <a:schemeClr val="dk1"/>
              </a:solidFill>
              <a:effectLst/>
              <a:latin typeface="+mn-lt"/>
              <a:ea typeface="+mn-ea"/>
              <a:cs typeface="+mn-cs"/>
            </a:rPr>
            <a:t>。</a:t>
          </a:r>
          <a:endParaRPr kumimoji="1" lang="en-US" altLang="ja-JP" sz="1100" b="1">
            <a:solidFill>
              <a:schemeClr val="dk1"/>
            </a:solidFill>
            <a:effectLst/>
            <a:latin typeface="+mn-lt"/>
            <a:ea typeface="+mn-ea"/>
            <a:cs typeface="+mn-cs"/>
          </a:endParaRPr>
        </a:p>
        <a:p>
          <a:pPr eaLnBrk="1" fontAlgn="auto" latinLnBrk="0" hangingPunct="1"/>
          <a:endParaRPr kumimoji="1" lang="en-US" altLang="ja-JP" sz="1100" b="1">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b="1" u="sng">
              <a:solidFill>
                <a:schemeClr val="dk1"/>
              </a:solidFill>
              <a:effectLst/>
              <a:latin typeface="+mn-lt"/>
              <a:ea typeface="+mn-ea"/>
              <a:cs typeface="+mn-cs"/>
            </a:rPr>
            <a:t>「入力の仕方がよくわからない」「うまく入力できない」</a:t>
          </a:r>
          <a:r>
            <a:rPr kumimoji="1" lang="ja-JP" altLang="ja-JP" sz="1100" b="1">
              <a:solidFill>
                <a:schemeClr val="dk1"/>
              </a:solidFill>
              <a:effectLst/>
              <a:latin typeface="+mn-lt"/>
              <a:ea typeface="+mn-ea"/>
              <a:cs typeface="+mn-cs"/>
            </a:rPr>
            <a:t>場合は、印刷した様式に、直接、手書きで記載してください。</a:t>
          </a:r>
          <a:endParaRPr lang="ja-JP" altLang="ja-JP">
            <a:effectLst/>
          </a:endParaRPr>
        </a:p>
        <a:p>
          <a:pPr eaLnBrk="1" fontAlgn="auto" latinLnBrk="0" hangingPunct="1"/>
          <a:endParaRPr lang="ja-JP" altLang="ja-JP">
            <a:effectLst/>
          </a:endParaRPr>
        </a:p>
        <a:p>
          <a:endParaRPr kumimoji="1" lang="ja-JP" altLang="en-US" sz="1100" b="1"/>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7:L56"/>
  <sheetViews>
    <sheetView tabSelected="1" view="pageBreakPreview" zoomScale="85" zoomScaleNormal="100" zoomScaleSheetLayoutView="85" workbookViewId="0">
      <selection activeCell="H14" sqref="H14"/>
    </sheetView>
  </sheetViews>
  <sheetFormatPr defaultRowHeight="18"/>
  <cols>
    <col min="1" max="1" width="9" customWidth="1"/>
    <col min="3" max="3" width="32.19921875" customWidth="1"/>
    <col min="4" max="4" width="6.09765625" customWidth="1"/>
    <col min="9" max="9" width="26.5" customWidth="1"/>
    <col min="11" max="11" width="15.5" customWidth="1"/>
    <col min="12" max="12" width="10.69921875" customWidth="1"/>
  </cols>
  <sheetData>
    <row r="7" spans="2:11" ht="18.600000000000001" thickBot="1"/>
    <row r="8" spans="2:11" s="13" customFormat="1" ht="19.2" thickTop="1" thickBot="1">
      <c r="B8" s="16"/>
      <c r="C8" s="13" t="s">
        <v>75</v>
      </c>
    </row>
    <row r="9" spans="2:11" ht="19.2" thickTop="1" thickBot="1">
      <c r="J9" s="27"/>
    </row>
    <row r="10" spans="2:11" ht="21" customHeight="1" thickTop="1" thickBot="1">
      <c r="B10" s="15"/>
      <c r="C10" t="s">
        <v>76</v>
      </c>
      <c r="K10" s="14" t="s">
        <v>74</v>
      </c>
    </row>
    <row r="11" spans="2:11" ht="18.600000000000001" thickTop="1"/>
    <row r="12" spans="2:11" ht="18.600000000000001" thickBot="1">
      <c r="B12" s="7" t="s">
        <v>33</v>
      </c>
    </row>
    <row r="13" spans="2:11" ht="19.2" thickTop="1" thickBot="1">
      <c r="B13" s="6" t="s">
        <v>34</v>
      </c>
      <c r="C13" s="30" t="s">
        <v>275</v>
      </c>
      <c r="D13" t="s">
        <v>73</v>
      </c>
    </row>
    <row r="14" spans="2:11" ht="19.2" thickTop="1" thickBot="1">
      <c r="B14" s="6" t="s">
        <v>35</v>
      </c>
      <c r="C14" s="17" t="s">
        <v>276</v>
      </c>
      <c r="D14" s="13"/>
    </row>
    <row r="15" spans="2:11" ht="37.200000000000003" thickTop="1" thickBot="1">
      <c r="B15" s="6" t="s">
        <v>36</v>
      </c>
      <c r="C15" s="28" t="s">
        <v>277</v>
      </c>
      <c r="D15" s="13"/>
    </row>
    <row r="16" spans="2:11" ht="19.2" thickTop="1" thickBot="1"/>
    <row r="17" spans="2:11" s="13" customFormat="1" ht="19.2" thickTop="1" thickBot="1">
      <c r="B17" s="20" t="s">
        <v>79</v>
      </c>
      <c r="C17" s="15" t="s">
        <v>78</v>
      </c>
      <c r="D17" s="13" t="s">
        <v>80</v>
      </c>
    </row>
    <row r="18" spans="2:11" s="13" customFormat="1" ht="18.600000000000001" thickTop="1"/>
    <row r="19" spans="2:11">
      <c r="B19" s="22" t="s">
        <v>0</v>
      </c>
      <c r="C19" s="22"/>
      <c r="D19" s="22" t="s">
        <v>82</v>
      </c>
      <c r="E19" s="24"/>
      <c r="F19" s="22" t="s">
        <v>83</v>
      </c>
      <c r="G19" s="22"/>
      <c r="H19" s="22"/>
      <c r="I19" s="22"/>
    </row>
    <row r="20" spans="2:11" s="13" customFormat="1" ht="18.600000000000001" thickBot="1">
      <c r="B20" s="1" t="s">
        <v>88</v>
      </c>
      <c r="C20" s="1"/>
      <c r="D20" s="8" t="s">
        <v>16</v>
      </c>
      <c r="E20" s="23" t="s">
        <v>81</v>
      </c>
      <c r="F20" s="8" t="s">
        <v>16</v>
      </c>
      <c r="G20" s="25" t="s">
        <v>81</v>
      </c>
      <c r="H20" s="22" t="s">
        <v>84</v>
      </c>
      <c r="I20" s="22"/>
      <c r="J20" s="22" t="s">
        <v>84</v>
      </c>
      <c r="K20" s="22"/>
    </row>
    <row r="21" spans="2:11" s="13" customFormat="1" ht="19.2" thickTop="1" thickBot="1">
      <c r="B21" s="1" t="str">
        <f>+IF(C17=I53,J53,IF(C17=I54,J54,J55))</f>
        <v>簡易な施工計画の技術的所見</v>
      </c>
      <c r="C21" s="1"/>
      <c r="D21" s="10" t="s">
        <v>27</v>
      </c>
      <c r="E21" s="9" t="str">
        <f>+IF(C17=I53,K53,IF(C17=I54,K54,K55))</f>
        <v>10又は15</v>
      </c>
      <c r="F21" s="2" t="s">
        <v>89</v>
      </c>
      <c r="G21" s="16">
        <v>10</v>
      </c>
      <c r="H21" s="4" t="s">
        <v>91</v>
      </c>
      <c r="I21" s="1" t="str">
        <f>+IF(C17=I53,L53,IF(C17=I54,IF(G21=10,L54,IF(G21=15,L55,"評価点を記入")),L56))</f>
        <v>様式－1ｃ</v>
      </c>
    </row>
    <row r="22" spans="2:11" ht="19.2" thickTop="1" thickBot="1">
      <c r="B22" s="1" t="s">
        <v>4</v>
      </c>
      <c r="C22" s="1"/>
      <c r="D22" s="8"/>
      <c r="E22" s="8"/>
      <c r="F22" s="1"/>
      <c r="G22" s="26"/>
      <c r="H22" s="1"/>
      <c r="I22" s="1"/>
    </row>
    <row r="23" spans="2:11" ht="19.2" thickTop="1" thickBot="1">
      <c r="B23" s="10" t="s">
        <v>39</v>
      </c>
      <c r="C23" s="1" t="s">
        <v>3</v>
      </c>
      <c r="D23" s="10" t="s">
        <v>5</v>
      </c>
      <c r="E23" s="8">
        <v>1</v>
      </c>
      <c r="F23" s="116" t="s">
        <v>189</v>
      </c>
      <c r="G23" s="4">
        <f t="shared" ref="G23:G25" si="0">+IF(F23="〇",E23," ")</f>
        <v>1</v>
      </c>
      <c r="H23" s="3" t="s">
        <v>72</v>
      </c>
      <c r="I23" s="18" t="s">
        <v>273</v>
      </c>
      <c r="J23" s="27" t="s">
        <v>80</v>
      </c>
      <c r="K23" s="27"/>
    </row>
    <row r="24" spans="2:11" ht="19.2" thickTop="1" thickBot="1">
      <c r="B24" s="100" t="s">
        <v>40</v>
      </c>
      <c r="C24" s="1" t="s">
        <v>6</v>
      </c>
      <c r="D24" s="8" t="s">
        <v>5</v>
      </c>
      <c r="E24" s="8">
        <v>2</v>
      </c>
      <c r="F24" s="117" t="s">
        <v>189</v>
      </c>
      <c r="G24" s="4">
        <f t="shared" si="0"/>
        <v>2</v>
      </c>
      <c r="H24" s="2" t="s">
        <v>8</v>
      </c>
      <c r="I24" s="19" t="s">
        <v>183</v>
      </c>
      <c r="J24" s="62"/>
      <c r="K24" s="62"/>
    </row>
    <row r="25" spans="2:11" ht="19.2" thickTop="1" thickBot="1">
      <c r="B25" s="100" t="s">
        <v>41</v>
      </c>
      <c r="C25" s="5" t="s">
        <v>99</v>
      </c>
      <c r="D25" s="8" t="s">
        <v>5</v>
      </c>
      <c r="E25" s="8">
        <v>1.5</v>
      </c>
      <c r="F25" s="118" t="s">
        <v>189</v>
      </c>
      <c r="G25" s="4">
        <f t="shared" si="0"/>
        <v>1.5</v>
      </c>
      <c r="H25" s="1"/>
      <c r="I25" s="12"/>
    </row>
    <row r="26" spans="2:11" ht="19.2" thickTop="1" thickBot="1">
      <c r="B26" s="100" t="s">
        <v>42</v>
      </c>
      <c r="C26" s="1" t="s">
        <v>7</v>
      </c>
      <c r="D26" s="8" t="s">
        <v>9</v>
      </c>
      <c r="E26" s="21">
        <v>1</v>
      </c>
      <c r="F26" s="116" t="s">
        <v>278</v>
      </c>
      <c r="G26" s="4" t="str">
        <f>+IF(F26="〇",E26," ")</f>
        <v xml:space="preserve"> </v>
      </c>
      <c r="H26" s="1"/>
      <c r="I26" s="1"/>
    </row>
    <row r="27" spans="2:11" ht="19.2" thickTop="1" thickBot="1">
      <c r="B27" s="100" t="s">
        <v>43</v>
      </c>
      <c r="C27" s="101" t="s">
        <v>10</v>
      </c>
      <c r="D27" s="100" t="s">
        <v>9</v>
      </c>
      <c r="E27" s="104">
        <v>0.5</v>
      </c>
      <c r="F27" s="118" t="s">
        <v>278</v>
      </c>
      <c r="G27" s="105" t="str">
        <f>+IF(F27="〇",E27," ")</f>
        <v xml:space="preserve"> </v>
      </c>
      <c r="H27" s="101"/>
      <c r="I27" s="1"/>
    </row>
    <row r="28" spans="2:11" s="86" customFormat="1" ht="19.2" thickTop="1" thickBot="1">
      <c r="B28" s="100" t="s">
        <v>44</v>
      </c>
      <c r="C28" s="103" t="s">
        <v>208</v>
      </c>
      <c r="D28" s="100" t="s">
        <v>9</v>
      </c>
      <c r="E28" s="104">
        <v>1</v>
      </c>
      <c r="F28" s="118" t="s">
        <v>278</v>
      </c>
      <c r="G28" s="105" t="str">
        <f>+IF(F28="〇",E28," ")</f>
        <v xml:space="preserve"> </v>
      </c>
      <c r="H28" s="101"/>
      <c r="I28" s="115"/>
    </row>
    <row r="29" spans="2:11" ht="19.2" thickTop="1" thickBot="1">
      <c r="B29" s="101" t="s">
        <v>1</v>
      </c>
      <c r="C29" s="101"/>
      <c r="D29" s="100"/>
      <c r="E29" s="100"/>
      <c r="F29" s="172"/>
      <c r="G29" s="173"/>
      <c r="H29" s="101"/>
      <c r="I29" s="11"/>
    </row>
    <row r="30" spans="2:11" ht="19.2" thickTop="1" thickBot="1">
      <c r="B30" s="100" t="s">
        <v>57</v>
      </c>
      <c r="C30" s="101" t="s">
        <v>11</v>
      </c>
      <c r="D30" s="100" t="s">
        <v>5</v>
      </c>
      <c r="E30" s="100" t="s">
        <v>17</v>
      </c>
      <c r="F30" s="119" t="s">
        <v>189</v>
      </c>
      <c r="G30" s="174">
        <v>2</v>
      </c>
      <c r="H30" s="101" t="str">
        <f>+H23</f>
        <v>対象年度</v>
      </c>
      <c r="I30" s="1" t="str">
        <f>+I23</f>
        <v>平成28年度～令和７年度</v>
      </c>
    </row>
    <row r="31" spans="2:11" ht="19.2" thickTop="1" thickBot="1">
      <c r="B31" s="100" t="s">
        <v>58</v>
      </c>
      <c r="C31" s="101" t="s">
        <v>69</v>
      </c>
      <c r="D31" s="100" t="s">
        <v>5</v>
      </c>
      <c r="E31" s="100" t="s">
        <v>17</v>
      </c>
      <c r="F31" s="119" t="s">
        <v>189</v>
      </c>
      <c r="G31" s="174">
        <v>2</v>
      </c>
      <c r="H31" s="105" t="s">
        <v>8</v>
      </c>
      <c r="I31" s="12" t="str">
        <f>+I24</f>
        <v>土木一式</v>
      </c>
      <c r="J31" s="62"/>
    </row>
    <row r="32" spans="2:11" ht="19.2" thickTop="1" thickBot="1">
      <c r="B32" s="100" t="s">
        <v>45</v>
      </c>
      <c r="C32" s="101" t="s">
        <v>12</v>
      </c>
      <c r="D32" s="100" t="s">
        <v>9</v>
      </c>
      <c r="E32" s="104">
        <v>1</v>
      </c>
      <c r="F32" s="119" t="s">
        <v>278</v>
      </c>
      <c r="G32" s="175" t="str">
        <f t="shared" ref="G32:G39" si="1">+IF(F32="〇",E32," ")</f>
        <v xml:space="preserve"> </v>
      </c>
      <c r="H32" s="101"/>
      <c r="I32" s="1"/>
    </row>
    <row r="33" spans="2:10" ht="19.2" thickTop="1" thickBot="1">
      <c r="B33" s="100" t="s">
        <v>46</v>
      </c>
      <c r="C33" s="101" t="s">
        <v>200</v>
      </c>
      <c r="D33" s="100" t="s">
        <v>9</v>
      </c>
      <c r="E33" s="104">
        <v>0.5</v>
      </c>
      <c r="F33" s="119" t="s">
        <v>189</v>
      </c>
      <c r="G33" s="105">
        <f t="shared" si="1"/>
        <v>0.5</v>
      </c>
      <c r="H33" s="101"/>
      <c r="I33" s="1"/>
    </row>
    <row r="34" spans="2:10" ht="19.2" thickTop="1" thickBot="1">
      <c r="B34" s="100" t="s">
        <v>47</v>
      </c>
      <c r="C34" s="101" t="s">
        <v>194</v>
      </c>
      <c r="D34" s="100" t="s">
        <v>9</v>
      </c>
      <c r="E34" s="104">
        <v>1</v>
      </c>
      <c r="F34" s="119" t="s">
        <v>189</v>
      </c>
      <c r="G34" s="105">
        <f>+IF(F34="〇",E34," ")</f>
        <v>1</v>
      </c>
      <c r="H34" s="101"/>
      <c r="I34" s="1"/>
    </row>
    <row r="35" spans="2:10" ht="19.2" thickTop="1" thickBot="1">
      <c r="B35" s="101" t="s">
        <v>2</v>
      </c>
      <c r="C35" s="101"/>
      <c r="D35" s="100"/>
      <c r="E35" s="104"/>
      <c r="F35" s="176"/>
      <c r="G35" s="105"/>
      <c r="H35" s="101"/>
      <c r="I35" s="1"/>
    </row>
    <row r="36" spans="2:10" ht="19.2" thickTop="1" thickBot="1">
      <c r="B36" s="100" t="s">
        <v>48</v>
      </c>
      <c r="C36" s="101" t="s">
        <v>13</v>
      </c>
      <c r="D36" s="100" t="s">
        <v>9</v>
      </c>
      <c r="E36" s="104">
        <v>1</v>
      </c>
      <c r="F36" s="119" t="s">
        <v>189</v>
      </c>
      <c r="G36" s="105">
        <f t="shared" si="1"/>
        <v>1</v>
      </c>
      <c r="H36" s="101"/>
      <c r="I36" s="1"/>
    </row>
    <row r="37" spans="2:10" ht="19.2" thickTop="1" thickBot="1">
      <c r="B37" s="100" t="s">
        <v>49</v>
      </c>
      <c r="C37" s="101" t="s">
        <v>14</v>
      </c>
      <c r="D37" s="100" t="s">
        <v>9</v>
      </c>
      <c r="E37" s="104">
        <v>0.5</v>
      </c>
      <c r="F37" s="119" t="s">
        <v>189</v>
      </c>
      <c r="G37" s="105">
        <f>+IF(F37="〇",E37," ")</f>
        <v>0.5</v>
      </c>
      <c r="H37" s="101"/>
      <c r="I37" s="1"/>
    </row>
    <row r="38" spans="2:10" ht="19.2" thickTop="1" thickBot="1">
      <c r="B38" s="100" t="s">
        <v>50</v>
      </c>
      <c r="C38" s="101" t="s">
        <v>15</v>
      </c>
      <c r="D38" s="100" t="s">
        <v>9</v>
      </c>
      <c r="E38" s="104">
        <v>1</v>
      </c>
      <c r="F38" s="119" t="s">
        <v>189</v>
      </c>
      <c r="G38" s="105">
        <f t="shared" si="1"/>
        <v>1</v>
      </c>
      <c r="H38" s="101" t="s">
        <v>96</v>
      </c>
      <c r="I38" s="19" t="s">
        <v>279</v>
      </c>
      <c r="J38" s="27" t="s">
        <v>73</v>
      </c>
    </row>
    <row r="39" spans="2:10" ht="19.2" thickTop="1" thickBot="1">
      <c r="B39" s="100" t="s">
        <v>51</v>
      </c>
      <c r="C39" s="101" t="s">
        <v>193</v>
      </c>
      <c r="D39" s="100" t="s">
        <v>9</v>
      </c>
      <c r="E39" s="104">
        <v>1</v>
      </c>
      <c r="F39" s="119" t="s">
        <v>189</v>
      </c>
      <c r="G39" s="105">
        <f t="shared" si="1"/>
        <v>1</v>
      </c>
      <c r="H39" s="101"/>
      <c r="I39" s="1"/>
    </row>
    <row r="40" spans="2:10" s="27" customFormat="1" ht="19.2" thickTop="1" thickBot="1">
      <c r="B40" s="100" t="s">
        <v>184</v>
      </c>
      <c r="C40" s="113" t="s">
        <v>192</v>
      </c>
      <c r="D40" s="100" t="s">
        <v>9</v>
      </c>
      <c r="E40" s="104">
        <v>1</v>
      </c>
      <c r="F40" s="119" t="s">
        <v>189</v>
      </c>
      <c r="G40" s="105">
        <f t="shared" ref="G40" si="2">+IF(F40="〇",E40," ")</f>
        <v>1</v>
      </c>
      <c r="H40" s="101"/>
      <c r="I40" s="1"/>
    </row>
    <row r="41" spans="2:10" s="27" customFormat="1" ht="19.2" thickTop="1" thickBot="1">
      <c r="B41" s="100" t="s">
        <v>195</v>
      </c>
      <c r="C41" s="113" t="s">
        <v>245</v>
      </c>
      <c r="D41" s="100" t="s">
        <v>5</v>
      </c>
      <c r="E41" s="104">
        <v>1</v>
      </c>
      <c r="F41" s="119" t="s">
        <v>189</v>
      </c>
      <c r="G41" s="105">
        <f t="shared" ref="G41" si="3">+IF(F41="〇",E41," ")</f>
        <v>1</v>
      </c>
      <c r="H41" s="278"/>
      <c r="I41" s="278"/>
    </row>
    <row r="42" spans="2:10" ht="19.2" thickTop="1" thickBot="1">
      <c r="B42" s="101" t="s">
        <v>186</v>
      </c>
      <c r="C42" s="101"/>
      <c r="D42" s="100"/>
      <c r="E42" s="100"/>
      <c r="F42" s="120"/>
      <c r="G42" s="173"/>
      <c r="H42" s="101"/>
      <c r="I42" s="1"/>
    </row>
    <row r="43" spans="2:10" ht="19.2" thickTop="1" thickBot="1">
      <c r="B43" s="100" t="s">
        <v>244</v>
      </c>
      <c r="C43" s="101" t="s">
        <v>70</v>
      </c>
      <c r="D43" s="100" t="s">
        <v>9</v>
      </c>
      <c r="E43" s="104" t="s">
        <v>17</v>
      </c>
      <c r="F43" s="119" t="s">
        <v>278</v>
      </c>
      <c r="G43" s="174"/>
      <c r="H43" s="105" t="str">
        <f>+IF(F43="－",IF(G43&gt;=1,"err"," "),"2又は1を選択してください。")</f>
        <v xml:space="preserve"> </v>
      </c>
      <c r="I43" s="19"/>
      <c r="J43" s="7" t="s">
        <v>98</v>
      </c>
    </row>
    <row r="44" spans="2:10" ht="19.2" thickTop="1" thickBot="1">
      <c r="B44" s="101"/>
      <c r="C44" s="101" t="s">
        <v>71</v>
      </c>
      <c r="D44" s="100" t="s">
        <v>9</v>
      </c>
      <c r="E44" s="104">
        <v>1</v>
      </c>
      <c r="F44" s="119" t="s">
        <v>278</v>
      </c>
      <c r="G44" s="175" t="str">
        <f>+IF(F44="〇",E44," ")</f>
        <v xml:space="preserve"> </v>
      </c>
      <c r="H44" s="101"/>
      <c r="I44" s="19"/>
    </row>
    <row r="45" spans="2:10" ht="19.2" thickTop="1" thickBot="1">
      <c r="B45" s="173"/>
      <c r="C45" s="173" t="s">
        <v>68</v>
      </c>
      <c r="D45" s="177" t="s">
        <v>9</v>
      </c>
      <c r="E45" s="178">
        <v>1</v>
      </c>
      <c r="F45" s="119" t="s">
        <v>278</v>
      </c>
      <c r="G45" s="179" t="str">
        <f t="shared" ref="G45" si="4">+IF(F45="〇",E45," ")</f>
        <v xml:space="preserve"> </v>
      </c>
      <c r="H45" s="173"/>
      <c r="I45" s="19"/>
    </row>
    <row r="46" spans="2:10" ht="18.600000000000001" thickTop="1">
      <c r="B46" s="1"/>
      <c r="C46" s="1"/>
      <c r="D46" s="8"/>
      <c r="E46" s="8"/>
      <c r="F46" s="12"/>
      <c r="G46" s="1"/>
      <c r="H46" s="1"/>
      <c r="I46" s="1"/>
    </row>
    <row r="47" spans="2:10">
      <c r="B47" s="1" t="s">
        <v>24</v>
      </c>
      <c r="C47" s="1"/>
      <c r="D47" s="8"/>
      <c r="E47" s="8"/>
      <c r="F47" s="1"/>
      <c r="G47" s="1">
        <f>SUM(G21:G45)</f>
        <v>25.5</v>
      </c>
      <c r="H47" s="1"/>
      <c r="I47" s="1"/>
    </row>
    <row r="52" spans="4:12">
      <c r="G52" t="s">
        <v>274</v>
      </c>
    </row>
    <row r="53" spans="4:12">
      <c r="D53" t="s">
        <v>18</v>
      </c>
      <c r="E53">
        <v>2</v>
      </c>
      <c r="F53">
        <v>15</v>
      </c>
      <c r="G53" s="96" t="s">
        <v>271</v>
      </c>
      <c r="I53" t="s">
        <v>77</v>
      </c>
      <c r="J53" t="s">
        <v>87</v>
      </c>
      <c r="K53" s="13">
        <v>15</v>
      </c>
      <c r="L53" t="s">
        <v>90</v>
      </c>
    </row>
    <row r="54" spans="4:12">
      <c r="D54" s="7" t="s">
        <v>30</v>
      </c>
      <c r="E54">
        <v>1</v>
      </c>
      <c r="F54">
        <v>10</v>
      </c>
      <c r="G54" s="106" t="s">
        <v>272</v>
      </c>
      <c r="I54" t="s">
        <v>78</v>
      </c>
      <c r="J54" s="13" t="s">
        <v>85</v>
      </c>
      <c r="K54" s="13" t="s">
        <v>86</v>
      </c>
      <c r="L54" t="s">
        <v>66</v>
      </c>
    </row>
    <row r="55" spans="4:12">
      <c r="G55" s="106" t="s">
        <v>273</v>
      </c>
      <c r="I55" t="s">
        <v>188</v>
      </c>
      <c r="J55" s="7" t="s">
        <v>27</v>
      </c>
      <c r="K55" s="7" t="s">
        <v>27</v>
      </c>
      <c r="L55" t="s">
        <v>92</v>
      </c>
    </row>
    <row r="56" spans="4:12">
      <c r="I56" t="s">
        <v>187</v>
      </c>
      <c r="L56" s="7" t="s">
        <v>27</v>
      </c>
    </row>
  </sheetData>
  <phoneticPr fontId="1"/>
  <conditionalFormatting sqref="B28 B30:E31 G30:AE31 C32:AE32">
    <cfRule type="expression" priority="1">
      <formula>$F$45="ー"</formula>
    </cfRule>
  </conditionalFormatting>
  <conditionalFormatting sqref="B23:E25 G24:AD24 G25:AE25 B26:AE26">
    <cfRule type="expression" priority="5">
      <formula>$F$44="－"</formula>
    </cfRule>
  </conditionalFormatting>
  <conditionalFormatting sqref="B29:AE29">
    <cfRule type="expression" priority="4">
      <formula>$F$45="ー"</formula>
    </cfRule>
  </conditionalFormatting>
  <conditionalFormatting sqref="F30">
    <cfRule type="expression" priority="2">
      <formula>$F$45="ー"</formula>
    </cfRule>
  </conditionalFormatting>
  <conditionalFormatting sqref="F23:AE23">
    <cfRule type="expression" priority="3">
      <formula>$F$44="－"</formula>
    </cfRule>
  </conditionalFormatting>
  <conditionalFormatting sqref="G43">
    <cfRule type="expression" dxfId="122" priority="6">
      <formula>$F$43="－"</formula>
    </cfRule>
    <cfRule type="expression" dxfId="121" priority="7">
      <formula>$F$43="○"</formula>
    </cfRule>
  </conditionalFormatting>
  <dataValidations count="5">
    <dataValidation type="list" allowBlank="1" showInputMessage="1" showErrorMessage="1" sqref="F43:F45 F23:F28 F30:F34 F36:F41" xr:uid="{00000000-0002-0000-0000-000000000000}">
      <formula1>$D$53:$D$54</formula1>
    </dataValidation>
    <dataValidation type="list" allowBlank="1" showInputMessage="1" showErrorMessage="1" sqref="G43" xr:uid="{00000000-0002-0000-0000-000001000000}">
      <formula1>$E$53:$E$56</formula1>
    </dataValidation>
    <dataValidation type="list" allowBlank="1" showInputMessage="1" showErrorMessage="1" sqref="I23" xr:uid="{00000000-0002-0000-0000-000002000000}">
      <formula1>$G$53:$G$55</formula1>
    </dataValidation>
    <dataValidation type="list" allowBlank="1" showInputMessage="1" showErrorMessage="1" sqref="C17" xr:uid="{00000000-0002-0000-0000-000003000000}">
      <formula1>$I$53:$I$56</formula1>
    </dataValidation>
    <dataValidation type="list" allowBlank="1" showInputMessage="1" showErrorMessage="1" sqref="G30:G31" xr:uid="{00000000-0002-0000-0000-000004000000}">
      <formula1>$E$53:$E$55</formula1>
    </dataValidation>
  </dataValidations>
  <pageMargins left="0.70866141732283472" right="0.70866141732283472" top="0.74803149606299213" bottom="0.74803149606299213" header="0.31496062992125984" footer="0.31496062992125984"/>
  <pageSetup paperSize="9" scale="7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T76"/>
  <sheetViews>
    <sheetView showGridLines="0" view="pageBreakPreview" zoomScaleNormal="100" zoomScaleSheetLayoutView="100" workbookViewId="0">
      <selection activeCell="E21" sqref="E21"/>
    </sheetView>
  </sheetViews>
  <sheetFormatPr defaultColWidth="9" defaultRowHeight="18"/>
  <cols>
    <col min="1" max="1" width="9" style="225"/>
    <col min="2" max="2" width="9" style="96" customWidth="1"/>
    <col min="3" max="3" width="3.59765625" style="96" customWidth="1"/>
    <col min="4" max="4" width="34.09765625" style="96" customWidth="1"/>
    <col min="5" max="5" width="42.59765625" style="224" customWidth="1"/>
    <col min="6" max="6" width="7.69921875" style="224" customWidth="1"/>
    <col min="7" max="7" width="8.69921875" style="96" customWidth="1"/>
    <col min="8" max="8" width="8.59765625" style="240" customWidth="1"/>
    <col min="9" max="9" width="6.69921875" style="96" bestFit="1" customWidth="1"/>
    <col min="10" max="46" width="9" style="225"/>
    <col min="47" max="16384" width="9" style="96"/>
  </cols>
  <sheetData>
    <row r="1" spans="3:11" ht="19.8">
      <c r="E1" s="326" t="s">
        <v>210</v>
      </c>
      <c r="F1" s="331" t="s">
        <v>185</v>
      </c>
      <c r="G1" s="332"/>
      <c r="H1" s="332"/>
    </row>
    <row r="2" spans="3:11" ht="15" customHeight="1">
      <c r="C2" s="233"/>
      <c r="D2" s="234"/>
      <c r="E2" s="326"/>
      <c r="F2" s="235"/>
      <c r="G2" s="235"/>
      <c r="H2" s="235"/>
    </row>
    <row r="3" spans="3:11" ht="16.2" customHeight="1">
      <c r="D3" s="236" t="str">
        <f>"神奈川県"&amp;+'（発注所属入力）'!C13&amp;" 殿"</f>
        <v>神奈川県知事 殿</v>
      </c>
      <c r="H3" s="237"/>
    </row>
    <row r="4" spans="3:11">
      <c r="E4" s="238" t="s">
        <v>37</v>
      </c>
      <c r="F4" s="239" t="str">
        <f>+IF(OR(E6="",E8="",E9="",E10=""),"↓入力","")</f>
        <v>↓入力</v>
      </c>
    </row>
    <row r="5" spans="3:11" ht="18" customHeight="1">
      <c r="D5" s="241" t="s">
        <v>226</v>
      </c>
      <c r="E5" s="338"/>
      <c r="F5" s="338"/>
      <c r="G5" s="338"/>
      <c r="H5" s="338"/>
      <c r="K5" s="225">
        <f>+IF(E5="",2,1)</f>
        <v>2</v>
      </c>
    </row>
    <row r="6" spans="3:11" ht="18" customHeight="1">
      <c r="D6" s="241" t="s">
        <v>38</v>
      </c>
      <c r="E6" s="338"/>
      <c r="F6" s="338"/>
      <c r="G6" s="338"/>
      <c r="H6" s="338"/>
      <c r="K6" s="225">
        <f>+IF(E6="",2,1)</f>
        <v>2</v>
      </c>
    </row>
    <row r="7" spans="3:11" ht="18" customHeight="1">
      <c r="D7" s="241" t="s">
        <v>227</v>
      </c>
      <c r="E7" s="286"/>
      <c r="F7" s="286"/>
      <c r="G7" s="286"/>
      <c r="H7" s="286"/>
    </row>
    <row r="8" spans="3:11" ht="18" customHeight="1">
      <c r="D8" s="241" t="s">
        <v>229</v>
      </c>
      <c r="E8" s="337"/>
      <c r="F8" s="337"/>
      <c r="G8" s="337"/>
      <c r="H8" s="337"/>
      <c r="K8" s="225">
        <f>+IF(E8="",2,1)</f>
        <v>2</v>
      </c>
    </row>
    <row r="9" spans="3:11" ht="16.2" customHeight="1">
      <c r="D9" s="241" t="s">
        <v>241</v>
      </c>
      <c r="E9" s="337"/>
      <c r="F9" s="337"/>
      <c r="G9" s="337"/>
      <c r="H9" s="337"/>
      <c r="K9" s="225">
        <f>+IF(E9="",2,1)</f>
        <v>2</v>
      </c>
    </row>
    <row r="10" spans="3:11" ht="16.2" customHeight="1">
      <c r="D10" s="241" t="s">
        <v>242</v>
      </c>
      <c r="E10" s="337"/>
      <c r="F10" s="337"/>
      <c r="G10" s="337"/>
      <c r="H10" s="337"/>
      <c r="K10" s="225">
        <f>+IF(E10="",2,1)</f>
        <v>2</v>
      </c>
    </row>
    <row r="11" spans="3:11">
      <c r="D11" s="242" t="s">
        <v>164</v>
      </c>
      <c r="E11" s="243"/>
      <c r="F11" s="243"/>
      <c r="G11" s="98"/>
      <c r="H11" s="244"/>
    </row>
    <row r="12" spans="3:11">
      <c r="D12" s="96" t="str">
        <f>+"工事番号："&amp;'（発注所属入力）'!C14</f>
        <v>工事番号：県土経１－２１</v>
      </c>
      <c r="E12" s="245"/>
      <c r="F12" s="245"/>
      <c r="G12" s="246"/>
      <c r="H12" s="247"/>
    </row>
    <row r="13" spans="3:11">
      <c r="D13" s="333" t="str">
        <f>+"工事名　："&amp;'（発注所属入力）'!C15</f>
        <v>工事名　：二級河川引地川　河川改修（護岸工）工事（その１）</v>
      </c>
      <c r="E13" s="333"/>
      <c r="F13" s="333"/>
      <c r="G13" s="333"/>
      <c r="H13" s="333"/>
    </row>
    <row r="14" spans="3:11" ht="13.95" customHeight="1">
      <c r="C14" s="248" t="s">
        <v>97</v>
      </c>
      <c r="J14" s="249"/>
    </row>
    <row r="15" spans="3:11" ht="13.95" customHeight="1">
      <c r="C15" s="248" t="s">
        <v>256</v>
      </c>
      <c r="J15" s="249"/>
    </row>
    <row r="16" spans="3:11" ht="13.95" customHeight="1">
      <c r="C16" s="248" t="s">
        <v>225</v>
      </c>
      <c r="J16" s="249"/>
    </row>
    <row r="17" spans="3:12" ht="13.95" customHeight="1">
      <c r="C17" s="248" t="s">
        <v>230</v>
      </c>
      <c r="J17" s="249"/>
    </row>
    <row r="18" spans="3:12" ht="13.95" customHeight="1">
      <c r="C18" s="250" t="s">
        <v>228</v>
      </c>
      <c r="J18" s="249"/>
    </row>
    <row r="19" spans="3:12" ht="11.4" customHeight="1">
      <c r="C19" s="327" t="s">
        <v>32</v>
      </c>
      <c r="D19" s="327"/>
      <c r="E19" s="327" t="s">
        <v>31</v>
      </c>
      <c r="F19" s="327" t="s">
        <v>19</v>
      </c>
      <c r="G19" s="251" t="s">
        <v>165</v>
      </c>
      <c r="H19" s="327" t="s">
        <v>22</v>
      </c>
      <c r="J19" s="249"/>
    </row>
    <row r="20" spans="3:12" ht="14.1" customHeight="1">
      <c r="C20" s="327"/>
      <c r="D20" s="327"/>
      <c r="E20" s="327"/>
      <c r="F20" s="327"/>
      <c r="G20" s="252" t="s">
        <v>166</v>
      </c>
      <c r="H20" s="327"/>
      <c r="J20" s="253"/>
    </row>
    <row r="21" spans="3:12" ht="18" customHeight="1">
      <c r="C21" s="254" t="str">
        <f>+'（発注所属入力）'!B21</f>
        <v>簡易な施工計画の技術的所見</v>
      </c>
      <c r="D21" s="255"/>
      <c r="E21" s="256" t="s">
        <v>27</v>
      </c>
      <c r="F21" s="256">
        <f>IF('（発注所属入力）'!G21="","－",'（発注所属入力）'!G21)</f>
        <v>10</v>
      </c>
      <c r="G21" s="256" t="s">
        <v>27</v>
      </c>
      <c r="H21" s="257" t="str">
        <f>+'（発注所属入力）'!I21</f>
        <v>様式－1ｃ</v>
      </c>
      <c r="J21" s="253"/>
    </row>
    <row r="22" spans="3:12">
      <c r="C22" s="258" t="s">
        <v>4</v>
      </c>
      <c r="D22" s="259"/>
      <c r="E22" s="260"/>
      <c r="F22" s="260"/>
      <c r="G22" s="261"/>
      <c r="H22" s="261"/>
      <c r="J22" s="253"/>
    </row>
    <row r="23" spans="3:12" ht="15" customHeight="1">
      <c r="C23" s="339" t="s">
        <v>53</v>
      </c>
      <c r="D23" s="343" t="s">
        <v>3</v>
      </c>
      <c r="E23" s="262" t="str">
        <f>+IF('（発注所属入力）'!F23="〇","あり","－")</f>
        <v>あり</v>
      </c>
      <c r="F23" s="109">
        <f>+IF(E23="あり",1,"－")</f>
        <v>1</v>
      </c>
      <c r="G23" s="346"/>
      <c r="H23" s="342" t="str">
        <f>+IF('（発注所属入力）'!F23="〇","様式－2a","－")</f>
        <v>様式－2a</v>
      </c>
      <c r="I23" s="263" t="str">
        <f>+IF('（発注所属入力）'!F23='（発注所属入力）'!D54," ",IF(G23="","←入力",""))</f>
        <v>←入力</v>
      </c>
      <c r="J23" s="249"/>
      <c r="K23" s="225">
        <f>+IF(G23="",2,1)</f>
        <v>2</v>
      </c>
    </row>
    <row r="24" spans="3:12" ht="15" customHeight="1">
      <c r="C24" s="340"/>
      <c r="D24" s="344"/>
      <c r="E24" s="264" t="str">
        <f>+IF('（発注所属入力）'!F23="〇","なし","－")</f>
        <v>なし</v>
      </c>
      <c r="F24" s="110">
        <f>+IF(E24="なし",0,"－")</f>
        <v>0</v>
      </c>
      <c r="G24" s="347"/>
      <c r="H24" s="336"/>
      <c r="I24" s="263"/>
      <c r="J24" s="249"/>
    </row>
    <row r="25" spans="3:12" ht="15" customHeight="1">
      <c r="C25" s="339" t="s">
        <v>54</v>
      </c>
      <c r="D25" s="343" t="s">
        <v>6</v>
      </c>
      <c r="E25" s="262" t="str">
        <f>+IF('（発注所属入力）'!F24="〇","80点以上","－")</f>
        <v>80点以上</v>
      </c>
      <c r="F25" s="109">
        <f>+IF(E25="80点以上",2,"－")</f>
        <v>2</v>
      </c>
      <c r="G25" s="328"/>
      <c r="H25" s="334" t="str">
        <f>+IF('（発注所属入力）'!F24="〇","様式－2a
様式－2b","－")</f>
        <v>様式－2a
様式－2b</v>
      </c>
      <c r="I25" s="263" t="str">
        <f>+IF('（発注所属入力）'!F24='（発注所属入力）'!D54," ",IF(G25="","←入力",""))</f>
        <v>←入力</v>
      </c>
      <c r="K25" s="225">
        <f>+IF(G25="",2,1)</f>
        <v>2</v>
      </c>
    </row>
    <row r="26" spans="3:12" ht="15" customHeight="1">
      <c r="C26" s="341"/>
      <c r="D26" s="345"/>
      <c r="E26" s="265" t="str">
        <f>+IF('（発注所属入力）'!F24="〇","75点以上80点未満","－")</f>
        <v>75点以上80点未満</v>
      </c>
      <c r="F26" s="266">
        <f>+IF(E26="75点以上80点未満",1,"－")</f>
        <v>1</v>
      </c>
      <c r="G26" s="329"/>
      <c r="H26" s="335"/>
      <c r="I26" s="263"/>
    </row>
    <row r="27" spans="3:12" ht="15" customHeight="1">
      <c r="C27" s="341"/>
      <c r="D27" s="345"/>
      <c r="E27" s="265" t="str">
        <f>+IF('（発注所属入力）'!F24="〇","65点以上75点未満","－")</f>
        <v>65点以上75点未満</v>
      </c>
      <c r="F27" s="266">
        <f>+IF(E27="65点以上75点未満",0,"－")</f>
        <v>0</v>
      </c>
      <c r="G27" s="329"/>
      <c r="H27" s="335"/>
      <c r="I27" s="263"/>
    </row>
    <row r="28" spans="3:12" ht="15" customHeight="1">
      <c r="C28" s="341"/>
      <c r="D28" s="345"/>
      <c r="E28" s="265" t="str">
        <f>+IF('（発注所属入力）'!F24="〇","55点以上65点未満","－")</f>
        <v>55点以上65点未満</v>
      </c>
      <c r="F28" s="266">
        <f>+IF(E28="55点以上65点未満",-1,"－")</f>
        <v>-1</v>
      </c>
      <c r="G28" s="329"/>
      <c r="H28" s="335"/>
      <c r="I28" s="263"/>
    </row>
    <row r="29" spans="3:12" ht="15" customHeight="1">
      <c r="C29" s="341"/>
      <c r="D29" s="345"/>
      <c r="E29" s="265" t="str">
        <f>+IF('（発注所属入力）'!F24="〇","55点未満","－")</f>
        <v>55点未満</v>
      </c>
      <c r="F29" s="266">
        <f>+IF(E29="55点未満",-2,"－")</f>
        <v>-2</v>
      </c>
      <c r="G29" s="329"/>
      <c r="H29" s="335"/>
      <c r="I29" s="263"/>
      <c r="L29" s="267"/>
    </row>
    <row r="30" spans="3:12" ht="15" customHeight="1">
      <c r="C30" s="340"/>
      <c r="D30" s="344"/>
      <c r="E30" s="230" t="str">
        <f>+IF('（発注所属入力）'!F24="〇","実績なし","－")</f>
        <v>実績なし</v>
      </c>
      <c r="F30" s="110">
        <f>+IF(E30="実績なし",0,"－")</f>
        <v>0</v>
      </c>
      <c r="G30" s="330"/>
      <c r="H30" s="336"/>
      <c r="I30" s="263"/>
    </row>
    <row r="31" spans="3:12" ht="15" customHeight="1">
      <c r="C31" s="339" t="s">
        <v>55</v>
      </c>
      <c r="D31" s="348" t="s">
        <v>99</v>
      </c>
      <c r="E31" s="268" t="str">
        <f>+IF('（発注所属入力）'!F25="〇","過去３年間に同じ工事分野で実績あり","－")</f>
        <v>過去３年間に同じ工事分野で実績あり</v>
      </c>
      <c r="F31" s="109">
        <f>+IF(E31="過去３年間に同じ工事分野で実績あり",1.5,"－")</f>
        <v>1.5</v>
      </c>
      <c r="G31" s="328"/>
      <c r="H31" s="342" t="str">
        <f>+IF('（発注所属入力）'!F25="〇","様式－2a","－")</f>
        <v>様式－2a</v>
      </c>
      <c r="I31" s="263" t="str">
        <f>+IF('（発注所属入力）'!F25='（発注所属入力）'!D54," ",IF(G31="","←入力",""))</f>
        <v>←入力</v>
      </c>
      <c r="K31" s="225">
        <f>+IF(G31="",2,1)</f>
        <v>2</v>
      </c>
    </row>
    <row r="32" spans="3:12" ht="15" customHeight="1">
      <c r="C32" s="368"/>
      <c r="D32" s="349"/>
      <c r="E32" s="227" t="str">
        <f>+IF('（発注所属入力）'!F25="〇","過去３年間に異なる工事分野で実績あり","－")</f>
        <v>過去３年間に異なる工事分野で実績あり</v>
      </c>
      <c r="F32" s="266">
        <f>+IF(E32="過去３年間に異なる工事分野で実績あり",1,"－")</f>
        <v>1</v>
      </c>
      <c r="G32" s="329"/>
      <c r="H32" s="367"/>
      <c r="I32" s="263"/>
    </row>
    <row r="33" spans="3:11" ht="15" customHeight="1">
      <c r="C33" s="368"/>
      <c r="D33" s="349"/>
      <c r="E33" s="227" t="str">
        <f>+IF('（発注所属入力）'!F25="〇","過去10～４年間に同じ工事分野で実績あり","－")</f>
        <v>過去10～４年間に同じ工事分野で実績あり</v>
      </c>
      <c r="F33" s="266">
        <f>+IF(E33="過去10～４年間に同じ工事分野で実績あり",1,"－")</f>
        <v>1</v>
      </c>
      <c r="G33" s="329"/>
      <c r="H33" s="367"/>
      <c r="I33" s="263"/>
    </row>
    <row r="34" spans="3:11" ht="15" customHeight="1">
      <c r="C34" s="368"/>
      <c r="D34" s="349"/>
      <c r="E34" s="227" t="str">
        <f>+IF('（発注所属入力）'!F25="〇","過去10～４年間に異なる工事分野で実績あり","－")</f>
        <v>過去10～４年間に異なる工事分野で実績あり</v>
      </c>
      <c r="F34" s="266">
        <f>+IF(E34="過去10～４年間に異なる工事分野で実績あり",0.5,"－")</f>
        <v>0.5</v>
      </c>
      <c r="G34" s="329"/>
      <c r="H34" s="367"/>
      <c r="I34" s="263"/>
    </row>
    <row r="35" spans="3:11" ht="15" customHeight="1">
      <c r="C35" s="340"/>
      <c r="D35" s="344"/>
      <c r="E35" s="230" t="str">
        <f>+IF('（発注所属入力）'!F25="〇","なし","－")</f>
        <v>なし</v>
      </c>
      <c r="F35" s="110">
        <f>+IF(E35="なし",0,"－")</f>
        <v>0</v>
      </c>
      <c r="G35" s="330"/>
      <c r="H35" s="336"/>
      <c r="I35" s="263"/>
    </row>
    <row r="36" spans="3:11" ht="15" customHeight="1">
      <c r="C36" s="339" t="s">
        <v>56</v>
      </c>
      <c r="D36" s="343" t="s">
        <v>7</v>
      </c>
      <c r="E36" s="229" t="str">
        <f>+IF('（発注所属入力）'!F26="〇","あり","－")</f>
        <v>－</v>
      </c>
      <c r="F36" s="109" t="str">
        <f>+IF(E36="あり",1,"－")</f>
        <v>－</v>
      </c>
      <c r="G36" s="328"/>
      <c r="H36" s="342" t="str">
        <f>+IF('（発注所属入力）'!F26="〇","様式－2a","－")</f>
        <v>－</v>
      </c>
      <c r="I36" s="263" t="str">
        <f>+IF('（発注所属入力）'!F26='（発注所属入力）'!D54," ",IF(G36="","←入力",""))</f>
        <v xml:space="preserve"> </v>
      </c>
      <c r="K36" s="225">
        <f>+IF(G36="",2,1)</f>
        <v>2</v>
      </c>
    </row>
    <row r="37" spans="3:11" ht="15" customHeight="1">
      <c r="C37" s="340"/>
      <c r="D37" s="344"/>
      <c r="E37" s="230" t="str">
        <f>+IF('（発注所属入力）'!F26="〇","なし","－")</f>
        <v>－</v>
      </c>
      <c r="F37" s="110" t="str">
        <f>+IF(E37="なし",0,"－")</f>
        <v>－</v>
      </c>
      <c r="G37" s="330"/>
      <c r="H37" s="336"/>
      <c r="I37" s="263"/>
      <c r="K37" s="225">
        <f>+IF('（発注所属入力）'!F26='（発注所属入力）'!D54,3,0)</f>
        <v>3</v>
      </c>
    </row>
    <row r="38" spans="3:11" ht="15" customHeight="1">
      <c r="C38" s="339" t="s">
        <v>43</v>
      </c>
      <c r="D38" s="343" t="s">
        <v>10</v>
      </c>
      <c r="E38" s="229" t="str">
        <f>+IF('（発注所属入力）'!F27="〇","あり","－")</f>
        <v>－</v>
      </c>
      <c r="F38" s="109" t="str">
        <f>+IF(E39="なし",0.5,"－")</f>
        <v>－</v>
      </c>
      <c r="G38" s="328"/>
      <c r="H38" s="342" t="str">
        <f>+IF('（発注所属入力）'!F27="〇","様式－2a","－")</f>
        <v>－</v>
      </c>
      <c r="I38" s="263" t="str">
        <f>IF('（発注所属入力）'!F27='（発注所属入力）'!D54,"",IF(G38="","←入力",""))</f>
        <v/>
      </c>
      <c r="K38" s="225">
        <f>+IF(G38="",2,1)</f>
        <v>2</v>
      </c>
    </row>
    <row r="39" spans="3:11" ht="15" customHeight="1">
      <c r="C39" s="340"/>
      <c r="D39" s="344"/>
      <c r="E39" s="230" t="str">
        <f>+IF('（発注所属入力）'!F27="〇","なし","－")</f>
        <v>－</v>
      </c>
      <c r="F39" s="110" t="str">
        <f>+IF(E39="なし",0,"－")</f>
        <v>－</v>
      </c>
      <c r="G39" s="330"/>
      <c r="H39" s="336"/>
      <c r="I39" s="263"/>
      <c r="K39" s="225">
        <f>IF('（発注所属入力）'!F27='（発注所属入力）'!D54,3,0)</f>
        <v>3</v>
      </c>
    </row>
    <row r="40" spans="3:11" ht="15" customHeight="1">
      <c r="C40" s="358" t="s">
        <v>220</v>
      </c>
      <c r="D40" s="361" t="s">
        <v>209</v>
      </c>
      <c r="E40" s="226" t="str">
        <f>+IF('（発注所属入力）'!F28="〇","施工プロセス（１）～（５）をすべて実施","－")</f>
        <v>－</v>
      </c>
      <c r="F40" s="87" t="str">
        <f>+IF(E40="施工プロセス（１）～（５）をすべて実施",1,"－")</f>
        <v>－</v>
      </c>
      <c r="G40" s="364"/>
      <c r="H40" s="342" t="str">
        <f>+IF('（発注所属入力）'!F28="〇","様式－2a","－")</f>
        <v>－</v>
      </c>
      <c r="I40" s="263" t="str">
        <f>+IF('（発注所属入力）'!F28='（発注所属入力）'!D54,"",IF(G40="","←入力",""))</f>
        <v/>
      </c>
      <c r="K40" s="107">
        <f>+IF(G40="",2,1)</f>
        <v>2</v>
      </c>
    </row>
    <row r="41" spans="3:11" ht="15" customHeight="1">
      <c r="C41" s="341"/>
      <c r="D41" s="362"/>
      <c r="E41" s="227" t="str">
        <f>+IF('（発注所属入力）'!F28="〇","いずれか３つ以上の施工プロセスを実施","－")</f>
        <v>－</v>
      </c>
      <c r="F41" s="180" t="str">
        <f>+IF(E41="いずれか３つ以上の施工プロセスを実施",0.5,"－")</f>
        <v>－</v>
      </c>
      <c r="G41" s="365"/>
      <c r="H41" s="367"/>
      <c r="I41" s="263"/>
      <c r="K41" s="107">
        <f>+IF('（発注所属入力）'!F28='（発注所属入力）'!D54,3,0)</f>
        <v>3</v>
      </c>
    </row>
    <row r="42" spans="3:11" ht="15" customHeight="1">
      <c r="C42" s="340"/>
      <c r="D42" s="363"/>
      <c r="E42" s="228" t="str">
        <f>+IF('（発注所属入力）'!F28="〇","上記以外の場合","－")</f>
        <v>－</v>
      </c>
      <c r="F42" s="88" t="str">
        <f>+IF(E42="上記以外の場合",0,"－")</f>
        <v>－</v>
      </c>
      <c r="G42" s="366"/>
      <c r="H42" s="351"/>
      <c r="I42" s="263"/>
      <c r="K42" s="96"/>
    </row>
    <row r="43" spans="3:11" ht="18" customHeight="1">
      <c r="C43" s="258" t="s">
        <v>161</v>
      </c>
      <c r="D43" s="259"/>
      <c r="E43" s="111"/>
      <c r="F43" s="260"/>
      <c r="G43" s="261"/>
      <c r="H43" s="269"/>
      <c r="I43" s="263"/>
    </row>
    <row r="44" spans="3:11" ht="15" customHeight="1">
      <c r="C44" s="358" t="s">
        <v>57</v>
      </c>
      <c r="D44" s="352" t="s">
        <v>11</v>
      </c>
      <c r="E44" s="262" t="str">
        <f>+IF('（発注所属入力）'!F30="〇","あり","－")</f>
        <v>あり</v>
      </c>
      <c r="F44" s="109">
        <f>+IF(E44="あり",'（発注所属入力）'!G30,"－")</f>
        <v>2</v>
      </c>
      <c r="G44" s="328"/>
      <c r="H44" s="342" t="str">
        <f>+IF('（発注所属入力）'!F30="〇","様式－3","－")</f>
        <v>様式－3</v>
      </c>
      <c r="I44" s="263" t="str">
        <f>+IF('（発注所属入力）'!F30='（発注所属入力）'!D54," ",IF(G44="","←入力",""))</f>
        <v>←入力</v>
      </c>
      <c r="K44" s="225">
        <f>+IF(G44="",2,1)</f>
        <v>2</v>
      </c>
    </row>
    <row r="45" spans="3:11" ht="15" customHeight="1">
      <c r="C45" s="340"/>
      <c r="D45" s="353"/>
      <c r="E45" s="264" t="str">
        <f>+IF('（発注所属入力）'!F30="〇","なし","－")</f>
        <v>なし</v>
      </c>
      <c r="F45" s="110">
        <f>+IF(E45="なし",0,"－")</f>
        <v>0</v>
      </c>
      <c r="G45" s="330"/>
      <c r="H45" s="336"/>
      <c r="I45" s="263"/>
    </row>
    <row r="46" spans="3:11" ht="15" customHeight="1">
      <c r="C46" s="358" t="s">
        <v>58</v>
      </c>
      <c r="D46" s="352" t="s">
        <v>23</v>
      </c>
      <c r="E46" s="262" t="str">
        <f>+IF('（発注所属入力）'!F31="〇","あり","－")</f>
        <v>あり</v>
      </c>
      <c r="F46" s="109">
        <f>+IF(E46="あり",'（発注所属入力）'!G31,"－")</f>
        <v>2</v>
      </c>
      <c r="G46" s="328"/>
      <c r="H46" s="342" t="str">
        <f>+IF('（発注所属入力）'!F31="〇","様式－3","－")</f>
        <v>様式－3</v>
      </c>
      <c r="I46" s="263" t="str">
        <f>+IF('（発注所属入力）'!F31='（発注所属入力）'!D54," ",IF(G46="","←入力",""))</f>
        <v>←入力</v>
      </c>
      <c r="K46" s="225">
        <f>+IF(G46="",2,1)</f>
        <v>2</v>
      </c>
    </row>
    <row r="47" spans="3:11" ht="15" customHeight="1">
      <c r="C47" s="340"/>
      <c r="D47" s="353"/>
      <c r="E47" s="264" t="str">
        <f>+IF('（発注所属入力）'!F31="〇","なし","－")</f>
        <v>なし</v>
      </c>
      <c r="F47" s="110">
        <f>+IF(E47="なし",0,"－")</f>
        <v>0</v>
      </c>
      <c r="G47" s="330"/>
      <c r="H47" s="336"/>
      <c r="I47" s="263"/>
    </row>
    <row r="48" spans="3:11" ht="15" customHeight="1">
      <c r="C48" s="358" t="s">
        <v>45</v>
      </c>
      <c r="D48" s="352" t="s">
        <v>12</v>
      </c>
      <c r="E48" s="229" t="str">
        <f>+IF('（発注所属入力）'!F32="〇","あり","－")</f>
        <v>－</v>
      </c>
      <c r="F48" s="109" t="str">
        <f>+IF(E48="あり",1,"－")</f>
        <v>－</v>
      </c>
      <c r="G48" s="328"/>
      <c r="H48" s="342" t="str">
        <f>+IF('（発注所属入力）'!F32="〇","様式－3","－")</f>
        <v>－</v>
      </c>
      <c r="I48" s="263" t="str">
        <f>+IF('（発注所属入力）'!F32='（発注所属入力）'!D54," ",IF(G48="","←入力",""))</f>
        <v xml:space="preserve"> </v>
      </c>
      <c r="K48" s="225">
        <f>+IF(G48="",2,1)</f>
        <v>2</v>
      </c>
    </row>
    <row r="49" spans="1:46" ht="15" customHeight="1">
      <c r="C49" s="340"/>
      <c r="D49" s="353"/>
      <c r="E49" s="230" t="str">
        <f>+IF('（発注所属入力）'!F32="〇","なし","－")</f>
        <v>－</v>
      </c>
      <c r="F49" s="110" t="str">
        <f>+IF(E49="なし",0,"－")</f>
        <v>－</v>
      </c>
      <c r="G49" s="330"/>
      <c r="H49" s="351"/>
      <c r="I49" s="263"/>
      <c r="K49" s="225">
        <f>+IF('（発注所属入力）'!F32='（発注所属入力）'!D54,3,0)</f>
        <v>3</v>
      </c>
    </row>
    <row r="50" spans="1:46" ht="15" customHeight="1">
      <c r="C50" s="358" t="s">
        <v>46</v>
      </c>
      <c r="D50" s="352" t="s">
        <v>200</v>
      </c>
      <c r="E50" s="229" t="str">
        <f>+IF('（発注所属入力）'!F33="〇","あり","－")</f>
        <v>あり</v>
      </c>
      <c r="F50" s="109">
        <f>+IF(E50="あり",0.5,"－")</f>
        <v>0.5</v>
      </c>
      <c r="G50" s="328"/>
      <c r="H50" s="342" t="str">
        <f>+IF('（発注所属入力）'!F33="〇","様式－3","－")</f>
        <v>様式－3</v>
      </c>
      <c r="I50" s="263" t="str">
        <f>+IF('（発注所属入力）'!F33='（発注所属入力）'!D54,"",IF(G50="","←入力",""))</f>
        <v>←入力</v>
      </c>
      <c r="K50" s="225">
        <f>+IF(G50="",2,1)</f>
        <v>2</v>
      </c>
    </row>
    <row r="51" spans="1:46" ht="15" customHeight="1">
      <c r="C51" s="340"/>
      <c r="D51" s="353"/>
      <c r="E51" s="230" t="str">
        <f>+IF('（発注所属入力）'!F33="〇","なし","－")</f>
        <v>なし</v>
      </c>
      <c r="F51" s="110">
        <f>+IF(E51="なし",0,"－")</f>
        <v>0</v>
      </c>
      <c r="G51" s="330"/>
      <c r="H51" s="351"/>
      <c r="I51" s="263"/>
      <c r="K51" s="225">
        <f>+IF('（発注所属入力）'!F33='（発注所属入力）'!D54,3,0)</f>
        <v>0</v>
      </c>
    </row>
    <row r="52" spans="1:46" ht="15" customHeight="1">
      <c r="C52" s="358" t="s">
        <v>47</v>
      </c>
      <c r="D52" s="348" t="s">
        <v>194</v>
      </c>
      <c r="E52" s="262" t="str">
        <f>+IF('（発注所属入力）'!F34="〇","35歳未満で実績あり","－")</f>
        <v>35歳未満で実績あり</v>
      </c>
      <c r="F52" s="109">
        <f>+IF(E54="なし",1,"－")</f>
        <v>1</v>
      </c>
      <c r="G52" s="328"/>
      <c r="H52" s="342" t="str">
        <f>+IF('（発注所属入力）'!F34="〇","様式－3","－")</f>
        <v>様式－3</v>
      </c>
      <c r="I52" s="263" t="str">
        <f>+IF('（発注所属入力）'!F34='（発注所属入力）'!D54," ",IF(G52="","←入力",""))</f>
        <v>←入力</v>
      </c>
      <c r="K52" s="225">
        <f>+IF(G52="",2,1)</f>
        <v>2</v>
      </c>
    </row>
    <row r="53" spans="1:46" ht="15" customHeight="1">
      <c r="C53" s="341"/>
      <c r="D53" s="349"/>
      <c r="E53" s="270" t="str">
        <f>+IF('（発注所属入力）'!F34="〇","35歳以上40歳未満で実績あり","－")</f>
        <v>35歳以上40歳未満で実績あり</v>
      </c>
      <c r="F53" s="266">
        <f>+IF(E54="なし",0.5,"－")</f>
        <v>0.5</v>
      </c>
      <c r="G53" s="329"/>
      <c r="H53" s="335"/>
      <c r="I53" s="263"/>
      <c r="K53" s="225">
        <f>+IF('（発注所属入力）'!F34='（発注所属入力）'!D54,3,0)</f>
        <v>0</v>
      </c>
    </row>
    <row r="54" spans="1:46" ht="15" customHeight="1">
      <c r="C54" s="340"/>
      <c r="D54" s="350"/>
      <c r="E54" s="230" t="str">
        <f>+IF('（発注所属入力）'!F34="〇","なし","－")</f>
        <v>なし</v>
      </c>
      <c r="F54" s="110">
        <f>+IF(E54="なし",0,"－")</f>
        <v>0</v>
      </c>
      <c r="G54" s="330"/>
      <c r="H54" s="336"/>
      <c r="I54" s="263"/>
    </row>
    <row r="55" spans="1:46" s="272" customFormat="1">
      <c r="A55" s="271"/>
      <c r="C55" s="89" t="s">
        <v>162</v>
      </c>
      <c r="D55" s="90"/>
      <c r="E55" s="111"/>
      <c r="F55" s="111"/>
      <c r="G55" s="273"/>
      <c r="H55" s="111"/>
      <c r="I55" s="274"/>
      <c r="J55" s="271"/>
      <c r="K55" s="271"/>
      <c r="L55" s="271"/>
      <c r="M55" s="271"/>
      <c r="N55" s="271"/>
      <c r="O55" s="271"/>
      <c r="P55" s="271"/>
      <c r="Q55" s="271"/>
      <c r="R55" s="271"/>
      <c r="S55" s="271"/>
      <c r="T55" s="271"/>
      <c r="U55" s="271"/>
      <c r="V55" s="271"/>
      <c r="W55" s="271"/>
      <c r="X55" s="271"/>
      <c r="Y55" s="271"/>
      <c r="Z55" s="271"/>
      <c r="AA55" s="271"/>
      <c r="AB55" s="271"/>
      <c r="AC55" s="271"/>
      <c r="AD55" s="271"/>
      <c r="AE55" s="271"/>
      <c r="AF55" s="271"/>
      <c r="AG55" s="271"/>
      <c r="AH55" s="271"/>
      <c r="AI55" s="271"/>
      <c r="AJ55" s="271"/>
      <c r="AK55" s="271"/>
      <c r="AL55" s="271"/>
      <c r="AM55" s="271"/>
      <c r="AN55" s="271"/>
      <c r="AO55" s="271"/>
      <c r="AP55" s="271"/>
      <c r="AQ55" s="271"/>
      <c r="AR55" s="271"/>
      <c r="AS55" s="271"/>
      <c r="AT55" s="271"/>
    </row>
    <row r="56" spans="1:46" ht="15" customHeight="1">
      <c r="C56" s="358" t="s">
        <v>48</v>
      </c>
      <c r="D56" s="352" t="s">
        <v>13</v>
      </c>
      <c r="E56" s="229" t="str">
        <f>+IF('（発注所属入力）'!F36="〇","あり","－")</f>
        <v>あり</v>
      </c>
      <c r="F56" s="109">
        <f>+IF(E56="あり",1,"－")</f>
        <v>1</v>
      </c>
      <c r="G56" s="346"/>
      <c r="H56" s="342" t="str">
        <f>+IF('（発注所属入力）'!F36="〇","様式－4","－")</f>
        <v>様式－4</v>
      </c>
      <c r="I56" s="263" t="str">
        <f>+IF('（発注所属入力）'!F36='（発注所属入力）'!D54,"",IF(G56="","←入力",""))</f>
        <v>←入力</v>
      </c>
      <c r="K56" s="225">
        <f>+IF(G56="",2,1)</f>
        <v>2</v>
      </c>
    </row>
    <row r="57" spans="1:46" ht="15" customHeight="1">
      <c r="C57" s="340"/>
      <c r="D57" s="353"/>
      <c r="E57" s="230" t="str">
        <f>+IF('（発注所属入力）'!F36="〇","なし","－")</f>
        <v>なし</v>
      </c>
      <c r="F57" s="110">
        <f>+IF(E57="なし",0,"－")</f>
        <v>0</v>
      </c>
      <c r="G57" s="347"/>
      <c r="H57" s="336"/>
      <c r="I57" s="263"/>
      <c r="K57" s="225">
        <f>+IF('（発注所属入力）'!F36='（発注所属入力）'!D54,3,0)</f>
        <v>0</v>
      </c>
    </row>
    <row r="58" spans="1:46" ht="15" customHeight="1">
      <c r="C58" s="358" t="s">
        <v>49</v>
      </c>
      <c r="D58" s="352" t="s">
        <v>14</v>
      </c>
      <c r="E58" s="229" t="str">
        <f>+IF('（発注所属入力）'!F37="〇","あり","－")</f>
        <v>あり</v>
      </c>
      <c r="F58" s="109">
        <f>+IF(E58="あり",0.5,"－")</f>
        <v>0.5</v>
      </c>
      <c r="G58" s="346"/>
      <c r="H58" s="342" t="str">
        <f>+IF('（発注所属入力）'!F37="〇","様式－4","－")</f>
        <v>様式－4</v>
      </c>
      <c r="I58" s="263" t="str">
        <f>+IF('（発注所属入力）'!F37='（発注所属入力）'!D54,"",IF(G58="","←入力",""))</f>
        <v>←入力</v>
      </c>
      <c r="K58" s="225">
        <f>+IF(G58="",2,1)</f>
        <v>2</v>
      </c>
    </row>
    <row r="59" spans="1:46" ht="15" customHeight="1">
      <c r="C59" s="340"/>
      <c r="D59" s="353"/>
      <c r="E59" s="230" t="str">
        <f>+IF('（発注所属入力）'!F37="〇","なし","－")</f>
        <v>なし</v>
      </c>
      <c r="F59" s="110">
        <f>+IF(E59="なし",0,"－")</f>
        <v>0</v>
      </c>
      <c r="G59" s="347"/>
      <c r="H59" s="336"/>
      <c r="I59" s="263"/>
      <c r="K59" s="225">
        <f>+IF('（発注所属入力）'!F37='（発注所属入力）'!D54,3,0)</f>
        <v>0</v>
      </c>
    </row>
    <row r="60" spans="1:46" ht="15" customHeight="1">
      <c r="C60" s="358" t="s">
        <v>50</v>
      </c>
      <c r="D60" s="352" t="s">
        <v>15</v>
      </c>
      <c r="E60" s="229" t="str">
        <f>+IF('（発注所属入力）'!F38="〇","あり","－")</f>
        <v>あり</v>
      </c>
      <c r="F60" s="109">
        <f>+IF(E60="あり",1,"－")</f>
        <v>1</v>
      </c>
      <c r="G60" s="346"/>
      <c r="H60" s="356" t="str">
        <f>+IF('（発注所属入力）'!F38="〇","様式－4","－")</f>
        <v>様式－4</v>
      </c>
      <c r="I60" s="263" t="str">
        <f>+IF('（発注所属入力）'!F38='（発注所属入力）'!D54,"",IF(G60="","←入力",""))</f>
        <v>←入力</v>
      </c>
      <c r="K60" s="225">
        <f>+IF(G60="",2,1)</f>
        <v>2</v>
      </c>
    </row>
    <row r="61" spans="1:46" ht="15" customHeight="1">
      <c r="C61" s="340"/>
      <c r="D61" s="353"/>
      <c r="E61" s="230" t="str">
        <f>+IF('（発注所属入力）'!F38="〇","なし","－")</f>
        <v>なし</v>
      </c>
      <c r="F61" s="110">
        <f>+IF(E61="なし",0,"－")</f>
        <v>0</v>
      </c>
      <c r="G61" s="347"/>
      <c r="H61" s="336"/>
      <c r="I61" s="263"/>
      <c r="K61" s="225">
        <f>+IF('（発注所属入力）'!F38='（発注所属入力）'!D54,3,0)</f>
        <v>0</v>
      </c>
    </row>
    <row r="62" spans="1:46" ht="15" customHeight="1">
      <c r="C62" s="358" t="s">
        <v>51</v>
      </c>
      <c r="D62" s="348" t="s">
        <v>221</v>
      </c>
      <c r="E62" s="229" t="str">
        <f>+IF('（発注所属入力）'!F39="〇","あり（指定学科）","－")</f>
        <v>あり（指定学科）</v>
      </c>
      <c r="F62" s="109">
        <f>+IF(E62="あり（指定学科）",1,"－")</f>
        <v>1</v>
      </c>
      <c r="G62" s="346"/>
      <c r="H62" s="356" t="str">
        <f>+IF('（発注所属入力）'!F39="〇","様式－4","－")</f>
        <v>様式－4</v>
      </c>
      <c r="I62" s="263" t="str">
        <f>+IF('（発注所属入力）'!F39='（発注所属入力）'!D54,"",IF(G62="","←入力",""))</f>
        <v>←入力</v>
      </c>
      <c r="K62" s="225">
        <f>+IF(G62="",2,1)</f>
        <v>2</v>
      </c>
    </row>
    <row r="63" spans="1:46" ht="15" customHeight="1">
      <c r="C63" s="341"/>
      <c r="D63" s="349"/>
      <c r="E63" s="275" t="str">
        <f>+IF('（発注所属入力）'!F39="〇","あり（指定学科以外）","－")</f>
        <v>あり（指定学科以外）</v>
      </c>
      <c r="F63" s="276">
        <f>+IF(E63="あり（指定学科以外）",0.5,"－")</f>
        <v>0.5</v>
      </c>
      <c r="G63" s="357"/>
      <c r="H63" s="335"/>
      <c r="I63" s="263"/>
    </row>
    <row r="64" spans="1:46" ht="15" customHeight="1">
      <c r="C64" s="340"/>
      <c r="D64" s="350"/>
      <c r="E64" s="230" t="str">
        <f>+IF('（発注所属入力）'!F39="〇","なし","－")</f>
        <v>なし</v>
      </c>
      <c r="F64" s="110">
        <f>+IF(E64="なし",0,"－")</f>
        <v>0</v>
      </c>
      <c r="G64" s="347"/>
      <c r="H64" s="336"/>
      <c r="I64" s="263"/>
      <c r="K64" s="225">
        <f>+IF('（発注所属入力）'!F39='（発注所属入力）'!D54,3,0)</f>
        <v>0</v>
      </c>
    </row>
    <row r="65" spans="1:46" ht="15" customHeight="1">
      <c r="C65" s="358" t="s">
        <v>184</v>
      </c>
      <c r="D65" s="348" t="s">
        <v>196</v>
      </c>
      <c r="E65" s="229" t="str">
        <f>+IF('（発注所属入力）'!F40="〇","あり","－")</f>
        <v>あり</v>
      </c>
      <c r="F65" s="109">
        <f>+IF(E65="あり",1,"－")</f>
        <v>1</v>
      </c>
      <c r="G65" s="346"/>
      <c r="H65" s="356" t="str">
        <f>+IF('（発注所属入力）'!F40="〇","様式－4","－")</f>
        <v>様式－4</v>
      </c>
      <c r="I65" s="263" t="str">
        <f>+IF('（発注所属入力）'!F40='（発注所属入力）'!D54,"",IF(G65="","←入力",""))</f>
        <v>←入力</v>
      </c>
      <c r="K65" s="225">
        <f>+IF(G65="",2,1)</f>
        <v>2</v>
      </c>
    </row>
    <row r="66" spans="1:46" ht="15" customHeight="1">
      <c r="C66" s="340"/>
      <c r="D66" s="350"/>
      <c r="E66" s="230" t="str">
        <f>+IF('（発注所属入力）'!F40="〇","なし","－")</f>
        <v>なし</v>
      </c>
      <c r="F66" s="110">
        <f>+IF(E66="なし",0,"－")</f>
        <v>0</v>
      </c>
      <c r="G66" s="347"/>
      <c r="H66" s="336"/>
      <c r="I66" s="263"/>
      <c r="K66" s="225">
        <f>+IF('（発注所属入力）'!F40='（発注所属入力）'!D54,3,0)</f>
        <v>0</v>
      </c>
    </row>
    <row r="67" spans="1:46" ht="15" customHeight="1">
      <c r="C67" s="339" t="s">
        <v>195</v>
      </c>
      <c r="D67" s="348" t="s">
        <v>243</v>
      </c>
      <c r="E67" s="226" t="str">
        <f>+IF('（発注所属入力）'!F41="〇","あり","－")</f>
        <v>あり</v>
      </c>
      <c r="F67" s="87">
        <f>+IF(E67="あり",1,"－")</f>
        <v>1</v>
      </c>
      <c r="G67" s="346"/>
      <c r="H67" s="356" t="str">
        <f>+IF('（発注所属入力）'!F41="〇","様式－4","－")</f>
        <v>様式－4</v>
      </c>
      <c r="I67" s="263" t="str">
        <f>+IF('（発注所属入力）'!F41='（発注所属入力）'!D54,"",IF(G67="","←入力",""))</f>
        <v>←入力</v>
      </c>
      <c r="K67" s="225">
        <f>+IF(G67="",2,1)</f>
        <v>2</v>
      </c>
    </row>
    <row r="68" spans="1:46" ht="15" customHeight="1">
      <c r="C68" s="359"/>
      <c r="D68" s="350"/>
      <c r="E68" s="228" t="str">
        <f>+IF('（発注所属入力）'!F41="〇","なし","－")</f>
        <v>なし</v>
      </c>
      <c r="F68" s="88">
        <f>+IF(E68="なし",0,"－")</f>
        <v>0</v>
      </c>
      <c r="G68" s="347"/>
      <c r="H68" s="336"/>
      <c r="I68" s="263"/>
      <c r="K68" s="225">
        <f>+IF('（発注所属入力）'!F41='（発注所属入力）'!D54,3,0)</f>
        <v>0</v>
      </c>
    </row>
    <row r="69" spans="1:46" s="272" customFormat="1">
      <c r="A69" s="271"/>
      <c r="C69" s="89" t="s">
        <v>224</v>
      </c>
      <c r="D69" s="90"/>
      <c r="E69" s="302"/>
      <c r="F69" s="302"/>
      <c r="G69" s="303"/>
      <c r="H69" s="302"/>
      <c r="I69" s="274"/>
      <c r="J69" s="271"/>
      <c r="K69" s="271"/>
      <c r="L69" s="271"/>
      <c r="M69" s="271"/>
      <c r="N69" s="271"/>
      <c r="O69" s="271"/>
      <c r="P69" s="271"/>
      <c r="Q69" s="271"/>
      <c r="R69" s="271"/>
      <c r="S69" s="271"/>
      <c r="T69" s="271"/>
      <c r="U69" s="271"/>
      <c r="V69" s="271"/>
      <c r="W69" s="271"/>
      <c r="X69" s="271"/>
      <c r="Y69" s="271"/>
      <c r="Z69" s="271"/>
      <c r="AA69" s="271"/>
      <c r="AB69" s="271"/>
      <c r="AC69" s="271"/>
      <c r="AD69" s="271"/>
      <c r="AE69" s="271"/>
      <c r="AF69" s="271"/>
      <c r="AG69" s="271"/>
      <c r="AH69" s="271"/>
      <c r="AI69" s="271"/>
      <c r="AJ69" s="271"/>
      <c r="AK69" s="271"/>
      <c r="AL69" s="271"/>
      <c r="AM69" s="271"/>
      <c r="AN69" s="271"/>
      <c r="AO69" s="271"/>
      <c r="AP69" s="271"/>
      <c r="AQ69" s="271"/>
      <c r="AR69" s="271"/>
      <c r="AS69" s="271"/>
      <c r="AT69" s="271"/>
    </row>
    <row r="70" spans="1:46" ht="15" customHeight="1">
      <c r="C70" s="339" t="s">
        <v>244</v>
      </c>
      <c r="D70" s="352" t="s">
        <v>67</v>
      </c>
      <c r="E70" s="226" t="str">
        <f>+IF('（発注所属入力）'!F43="〇","あり","－")</f>
        <v>－</v>
      </c>
      <c r="F70" s="87" t="str">
        <f>+IF(E70="あり",'（発注所属入力）'!G43,"－")</f>
        <v>－</v>
      </c>
      <c r="G70" s="354"/>
      <c r="H70" s="342" t="str">
        <f>+IF('（発注所属入力）'!F43="〇","様式－5","－")</f>
        <v>－</v>
      </c>
      <c r="I70" s="263" t="str">
        <f>+IF('（発注所属入力）'!F43='（発注所属入力）'!D54,"",IF(G70="","←入力",""))</f>
        <v/>
      </c>
      <c r="K70" s="225">
        <f>+IF(G70="",2,1)</f>
        <v>2</v>
      </c>
    </row>
    <row r="71" spans="1:46" ht="15" customHeight="1">
      <c r="C71" s="368"/>
      <c r="D71" s="353"/>
      <c r="E71" s="228" t="str">
        <f>+IF('（発注所属入力）'!F43="〇","なし","－")</f>
        <v>－</v>
      </c>
      <c r="F71" s="88" t="str">
        <f>+IF(E71="なし",0,"－")</f>
        <v>－</v>
      </c>
      <c r="G71" s="355"/>
      <c r="H71" s="351"/>
      <c r="I71" s="263"/>
      <c r="K71" s="225">
        <f>+IF('（発注所属入力）'!F43='（発注所属入力）'!D54,3,0)</f>
        <v>3</v>
      </c>
    </row>
    <row r="72" spans="1:46" ht="15" customHeight="1">
      <c r="C72" s="368"/>
      <c r="D72" s="352" t="s">
        <v>201</v>
      </c>
      <c r="E72" s="226" t="str">
        <f>+IF('（発注所属入力）'!F44="〇","あり","－")</f>
        <v>－</v>
      </c>
      <c r="F72" s="87" t="str">
        <f>+IF(E72="あり",1,"－")</f>
        <v>－</v>
      </c>
      <c r="G72" s="354"/>
      <c r="H72" s="342" t="str">
        <f>+IF('（発注所属入力）'!F44="〇","様式－5","－")</f>
        <v>－</v>
      </c>
      <c r="I72" s="263" t="str">
        <f>+IF('（発注所属入力）'!F44='（発注所属入力）'!D54," ",IF(G72="","←入力",""))</f>
        <v xml:space="preserve"> </v>
      </c>
      <c r="K72" s="225">
        <f>+IF(G72="",2,1)</f>
        <v>2</v>
      </c>
    </row>
    <row r="73" spans="1:46" ht="15" customHeight="1">
      <c r="C73" s="368"/>
      <c r="D73" s="353"/>
      <c r="E73" s="228" t="str">
        <f>+IF('（発注所属入力）'!F44="〇","なし","－")</f>
        <v>－</v>
      </c>
      <c r="F73" s="88" t="str">
        <f>+IF(E73="なし",0,"－")</f>
        <v>－</v>
      </c>
      <c r="G73" s="355"/>
      <c r="H73" s="351"/>
      <c r="I73" s="263"/>
      <c r="K73" s="225">
        <f>+IF('（発注所属入力）'!F44='（発注所属入力）'!D54,3,0)</f>
        <v>3</v>
      </c>
    </row>
    <row r="74" spans="1:46" ht="15" customHeight="1">
      <c r="C74" s="368"/>
      <c r="D74" s="352" t="s">
        <v>68</v>
      </c>
      <c r="E74" s="226" t="str">
        <f>+IF('（発注所属入力）'!F45="〇","あり","－")</f>
        <v>－</v>
      </c>
      <c r="F74" s="87" t="str">
        <f>+IF(E74="あり",1,"－")</f>
        <v>－</v>
      </c>
      <c r="G74" s="354"/>
      <c r="H74" s="342" t="str">
        <f>+IF('（発注所属入力）'!F45="〇","様式－5","－")</f>
        <v>－</v>
      </c>
      <c r="I74" s="263" t="str">
        <f>+IF('（発注所属入力）'!F45='（発注所属入力）'!D54," ",IF(G74="","←入力",""))</f>
        <v xml:space="preserve"> </v>
      </c>
      <c r="K74" s="225">
        <f>+IF(G74="",2,1)</f>
        <v>2</v>
      </c>
    </row>
    <row r="75" spans="1:46" ht="15" customHeight="1">
      <c r="C75" s="359"/>
      <c r="D75" s="353"/>
      <c r="E75" s="228" t="str">
        <f>+IF('（発注所属入力）'!F45="〇","なし","－")</f>
        <v>－</v>
      </c>
      <c r="F75" s="88" t="str">
        <f>+IF(E75="なし",0,"－")</f>
        <v>－</v>
      </c>
      <c r="G75" s="355"/>
      <c r="H75" s="351"/>
      <c r="I75" s="263"/>
      <c r="K75" s="225">
        <f>+IF('（発注所属入力）'!F45='（発注所属入力）'!D54,3,0)</f>
        <v>3</v>
      </c>
    </row>
    <row r="76" spans="1:46">
      <c r="C76" s="360" t="s">
        <v>270</v>
      </c>
      <c r="D76" s="360"/>
      <c r="E76" s="360"/>
      <c r="F76" s="360"/>
      <c r="G76" s="288">
        <f>+G23+G25+G31+G36+G38+G44+G46+G48+G50+G52+G56+G58+G60+G62+G65+G67+G70+G72+G74+G40</f>
        <v>0</v>
      </c>
      <c r="H76" s="277"/>
    </row>
  </sheetData>
  <mergeCells count="91">
    <mergeCell ref="C36:C37"/>
    <mergeCell ref="H36:H37"/>
    <mergeCell ref="G36:G37"/>
    <mergeCell ref="H31:H35"/>
    <mergeCell ref="H38:H39"/>
    <mergeCell ref="D36:D37"/>
    <mergeCell ref="C31:C35"/>
    <mergeCell ref="C38:C39"/>
    <mergeCell ref="D38:D39"/>
    <mergeCell ref="D31:D35"/>
    <mergeCell ref="G31:G35"/>
    <mergeCell ref="G38:G39"/>
    <mergeCell ref="H74:H75"/>
    <mergeCell ref="H44:H45"/>
    <mergeCell ref="H46:H47"/>
    <mergeCell ref="C76:F76"/>
    <mergeCell ref="C40:C42"/>
    <mergeCell ref="D40:D42"/>
    <mergeCell ref="G40:G42"/>
    <mergeCell ref="H40:H42"/>
    <mergeCell ref="C70:C75"/>
    <mergeCell ref="C44:C45"/>
    <mergeCell ref="C46:C47"/>
    <mergeCell ref="C48:C49"/>
    <mergeCell ref="C50:C51"/>
    <mergeCell ref="C52:C54"/>
    <mergeCell ref="C65:C66"/>
    <mergeCell ref="C56:C57"/>
    <mergeCell ref="C58:C59"/>
    <mergeCell ref="C60:C61"/>
    <mergeCell ref="C62:C64"/>
    <mergeCell ref="H65:H66"/>
    <mergeCell ref="H70:H71"/>
    <mergeCell ref="C67:C68"/>
    <mergeCell ref="G67:G68"/>
    <mergeCell ref="H56:H57"/>
    <mergeCell ref="H58:H59"/>
    <mergeCell ref="H72:H73"/>
    <mergeCell ref="G65:G66"/>
    <mergeCell ref="H62:H64"/>
    <mergeCell ref="G62:G64"/>
    <mergeCell ref="H60:H61"/>
    <mergeCell ref="H67:H68"/>
    <mergeCell ref="G46:G47"/>
    <mergeCell ref="D74:D75"/>
    <mergeCell ref="G72:G73"/>
    <mergeCell ref="G74:G75"/>
    <mergeCell ref="G70:G71"/>
    <mergeCell ref="G56:G57"/>
    <mergeCell ref="G58:G59"/>
    <mergeCell ref="D62:D64"/>
    <mergeCell ref="D65:D66"/>
    <mergeCell ref="D58:D59"/>
    <mergeCell ref="D70:D71"/>
    <mergeCell ref="D72:D73"/>
    <mergeCell ref="D56:D57"/>
    <mergeCell ref="D60:D61"/>
    <mergeCell ref="G60:G61"/>
    <mergeCell ref="D67:D68"/>
    <mergeCell ref="G52:G54"/>
    <mergeCell ref="D23:D24"/>
    <mergeCell ref="D25:D30"/>
    <mergeCell ref="G23:G24"/>
    <mergeCell ref="E5:H5"/>
    <mergeCell ref="D52:D54"/>
    <mergeCell ref="H48:H49"/>
    <mergeCell ref="H50:H51"/>
    <mergeCell ref="H52:H54"/>
    <mergeCell ref="D44:D45"/>
    <mergeCell ref="D46:D47"/>
    <mergeCell ref="D48:D49"/>
    <mergeCell ref="D50:D51"/>
    <mergeCell ref="G50:G51"/>
    <mergeCell ref="G44:G45"/>
    <mergeCell ref="G48:G49"/>
    <mergeCell ref="E1:E2"/>
    <mergeCell ref="E19:E20"/>
    <mergeCell ref="F19:F20"/>
    <mergeCell ref="H19:H20"/>
    <mergeCell ref="G25:G30"/>
    <mergeCell ref="F1:H1"/>
    <mergeCell ref="D13:H13"/>
    <mergeCell ref="H25:H30"/>
    <mergeCell ref="E8:H8"/>
    <mergeCell ref="E9:H9"/>
    <mergeCell ref="E10:H10"/>
    <mergeCell ref="E6:H6"/>
    <mergeCell ref="C19:D20"/>
    <mergeCell ref="C23:C24"/>
    <mergeCell ref="C25:C30"/>
    <mergeCell ref="H23:H24"/>
  </mergeCells>
  <phoneticPr fontId="1"/>
  <conditionalFormatting sqref="B21:G21">
    <cfRule type="expression" dxfId="120" priority="6">
      <formula>"="</formula>
    </cfRule>
  </conditionalFormatting>
  <conditionalFormatting sqref="E8">
    <cfRule type="expression" dxfId="118" priority="49">
      <formula>$K$8=1</formula>
    </cfRule>
  </conditionalFormatting>
  <conditionalFormatting sqref="E9">
    <cfRule type="expression" dxfId="117" priority="48">
      <formula>$K$9=1</formula>
    </cfRule>
  </conditionalFormatting>
  <conditionalFormatting sqref="E10">
    <cfRule type="expression" dxfId="116" priority="47">
      <formula>$K$10=1</formula>
    </cfRule>
  </conditionalFormatting>
  <conditionalFormatting sqref="E5:H7">
    <cfRule type="expression" dxfId="115" priority="3">
      <formula>$K$6=1</formula>
    </cfRule>
  </conditionalFormatting>
  <conditionalFormatting sqref="G23:G24">
    <cfRule type="expression" dxfId="114" priority="46">
      <formula>$K$23=2</formula>
    </cfRule>
  </conditionalFormatting>
  <conditionalFormatting sqref="G25:G30">
    <cfRule type="expression" dxfId="113" priority="44">
      <formula>$K$25=2</formula>
    </cfRule>
  </conditionalFormatting>
  <conditionalFormatting sqref="G31:G35">
    <cfRule type="expression" dxfId="112" priority="43">
      <formula>$K$31=2</formula>
    </cfRule>
  </conditionalFormatting>
  <conditionalFormatting sqref="G36:G37">
    <cfRule type="expression" dxfId="111" priority="45">
      <formula>$K$36+$K$37=2</formula>
    </cfRule>
  </conditionalFormatting>
  <conditionalFormatting sqref="G38:G39">
    <cfRule type="expression" dxfId="110" priority="42">
      <formula>$K$38+$K$39=2</formula>
    </cfRule>
  </conditionalFormatting>
  <conditionalFormatting sqref="G40:G42">
    <cfRule type="expression" dxfId="109" priority="4">
      <formula>$K$40+$K$41=2</formula>
    </cfRule>
  </conditionalFormatting>
  <conditionalFormatting sqref="G44:G45">
    <cfRule type="expression" dxfId="108" priority="41">
      <formula>$K$44=2</formula>
    </cfRule>
  </conditionalFormatting>
  <conditionalFormatting sqref="G46:G47">
    <cfRule type="expression" dxfId="107" priority="40">
      <formula>$K$46=2</formula>
    </cfRule>
  </conditionalFormatting>
  <conditionalFormatting sqref="G48:G49 H48">
    <cfRule type="expression" dxfId="106" priority="55">
      <formula>$F$48="－"</formula>
    </cfRule>
  </conditionalFormatting>
  <conditionalFormatting sqref="G48:G49">
    <cfRule type="expression" dxfId="105" priority="39">
      <formula>$K$48+$K$49=2</formula>
    </cfRule>
  </conditionalFormatting>
  <conditionalFormatting sqref="G50:G51 H50">
    <cfRule type="expression" dxfId="104" priority="63">
      <formula>$F$50="－"</formula>
    </cfRule>
  </conditionalFormatting>
  <conditionalFormatting sqref="G50:G51">
    <cfRule type="expression" dxfId="103" priority="38">
      <formula>$K$50+$K$51=2</formula>
    </cfRule>
  </conditionalFormatting>
  <conditionalFormatting sqref="G52:G54">
    <cfRule type="expression" dxfId="102" priority="37">
      <formula>$K$52+$K$53=2</formula>
    </cfRule>
  </conditionalFormatting>
  <conditionalFormatting sqref="G56:G57">
    <cfRule type="expression" dxfId="101" priority="36">
      <formula>$K$56+$K$57=2</formula>
    </cfRule>
  </conditionalFormatting>
  <conditionalFormatting sqref="G58:G59">
    <cfRule type="expression" dxfId="100" priority="35">
      <formula>$K$58+$K$59=2</formula>
    </cfRule>
  </conditionalFormatting>
  <conditionalFormatting sqref="G60:G61">
    <cfRule type="expression" dxfId="99" priority="34">
      <formula>$K$60+$K$61=2</formula>
    </cfRule>
  </conditionalFormatting>
  <conditionalFormatting sqref="G62:G64">
    <cfRule type="expression" dxfId="98" priority="8">
      <formula>$K$62+$K$64=2</formula>
    </cfRule>
  </conditionalFormatting>
  <conditionalFormatting sqref="G65:G66">
    <cfRule type="expression" dxfId="97" priority="1">
      <formula>$K$65+$K$66=2</formula>
    </cfRule>
  </conditionalFormatting>
  <conditionalFormatting sqref="G67:G68">
    <cfRule type="expression" dxfId="96" priority="2">
      <formula>$K$67+$K$68=2</formula>
    </cfRule>
  </conditionalFormatting>
  <conditionalFormatting sqref="G70:G71">
    <cfRule type="expression" dxfId="95" priority="32">
      <formula>$K$70+$K$71=2</formula>
    </cfRule>
  </conditionalFormatting>
  <conditionalFormatting sqref="G72:G73">
    <cfRule type="expression" dxfId="94" priority="31">
      <formula>$K$72+$K$73=2</formula>
    </cfRule>
  </conditionalFormatting>
  <conditionalFormatting sqref="G74:G75">
    <cfRule type="expression" dxfId="93" priority="30">
      <formula>$K$74+$K$75=2</formula>
    </cfRule>
  </conditionalFormatting>
  <conditionalFormatting sqref="G23:H24">
    <cfRule type="expression" dxfId="92" priority="14">
      <formula>$F$23="－"</formula>
    </cfRule>
  </conditionalFormatting>
  <conditionalFormatting sqref="G25:H30">
    <cfRule type="expression" dxfId="91" priority="13">
      <formula>$F$25="－"</formula>
    </cfRule>
  </conditionalFormatting>
  <conditionalFormatting sqref="G31:H35">
    <cfRule type="expression" dxfId="90" priority="12">
      <formula>$F$31="－"</formula>
    </cfRule>
  </conditionalFormatting>
  <conditionalFormatting sqref="G36:H37">
    <cfRule type="expression" dxfId="89" priority="66">
      <formula>$F$36="－"</formula>
    </cfRule>
  </conditionalFormatting>
  <conditionalFormatting sqref="G38:H39">
    <cfRule type="expression" dxfId="88" priority="65">
      <formula>$F$38="－"</formula>
    </cfRule>
  </conditionalFormatting>
  <conditionalFormatting sqref="G40:H42">
    <cfRule type="expression" dxfId="87" priority="5">
      <formula>$F$40="－"</formula>
    </cfRule>
  </conditionalFormatting>
  <conditionalFormatting sqref="G44:H45">
    <cfRule type="expression" dxfId="86" priority="11">
      <formula>$F$44="－"</formula>
    </cfRule>
  </conditionalFormatting>
  <conditionalFormatting sqref="G46:H47">
    <cfRule type="expression" dxfId="85" priority="10">
      <formula>$F$46="－"</formula>
    </cfRule>
  </conditionalFormatting>
  <conditionalFormatting sqref="G52:H54">
    <cfRule type="expression" dxfId="84" priority="62">
      <formula>$F$52="－"</formula>
    </cfRule>
  </conditionalFormatting>
  <conditionalFormatting sqref="G56:H57">
    <cfRule type="expression" dxfId="83" priority="28">
      <formula>$F$56="－"</formula>
    </cfRule>
  </conditionalFormatting>
  <conditionalFormatting sqref="G58:H59">
    <cfRule type="expression" dxfId="82" priority="61">
      <formula>$F$58="－"</formula>
    </cfRule>
  </conditionalFormatting>
  <conditionalFormatting sqref="G60:H61">
    <cfRule type="expression" dxfId="81" priority="60">
      <formula>$F$60="－"</formula>
    </cfRule>
  </conditionalFormatting>
  <conditionalFormatting sqref="G62:H64">
    <cfRule type="expression" dxfId="80" priority="9">
      <formula>$F$62="－"</formula>
    </cfRule>
  </conditionalFormatting>
  <conditionalFormatting sqref="G65:H66">
    <cfRule type="expression" dxfId="79" priority="59">
      <formula>$F$65="－"</formula>
    </cfRule>
  </conditionalFormatting>
  <conditionalFormatting sqref="G67:H68">
    <cfRule type="expression" dxfId="78" priority="33">
      <formula>$F$67="－"</formula>
    </cfRule>
  </conditionalFormatting>
  <conditionalFormatting sqref="G70:H71">
    <cfRule type="expression" dxfId="77" priority="58">
      <formula>$F$70="－"</formula>
    </cfRule>
  </conditionalFormatting>
  <conditionalFormatting sqref="G72:H73">
    <cfRule type="expression" dxfId="76" priority="57">
      <formula>$F$72="－"</formula>
    </cfRule>
  </conditionalFormatting>
  <conditionalFormatting sqref="G74:H75">
    <cfRule type="expression" dxfId="75" priority="56">
      <formula>$F$74="－"</formula>
    </cfRule>
  </conditionalFormatting>
  <dataValidations xWindow="964" yWindow="949" count="19">
    <dataValidation type="list" allowBlank="1" showInputMessage="1" showErrorMessage="1" errorTitle="評価基準を確認してください" error="1、0.5、0　以外は入力できません。" promptTitle="自己採点の入力" prompt="左記評価基準より点数を入力してください。" sqref="G52:G54" xr:uid="{00000000-0002-0000-0100-000000000000}">
      <formula1>$F$52:$F$54</formula1>
    </dataValidation>
    <dataValidation type="list" allowBlank="1" showInputMessage="1" showErrorMessage="1" errorTitle="評価基準を確認してください" error="左記に記載の点数のどちらかを入力してください。" promptTitle="自己採点の入力" prompt="左記評価基準より点数を入力してください。" sqref="G44:G45" xr:uid="{00000000-0002-0000-0100-000001000000}">
      <formula1>$F$44:$F$45</formula1>
    </dataValidation>
    <dataValidation type="list" allowBlank="1" showInputMessage="1" showErrorMessage="1" errorTitle="評価基準を確認してください" error="1、0　以外は、入力できません。　" promptTitle="自己採点の入力" prompt="左記評価基準より、点数を入力してください。" sqref="G50:G51" xr:uid="{00000000-0002-0000-0100-000002000000}">
      <formula1>$F$50:$F$51</formula1>
    </dataValidation>
    <dataValidation type="list" allowBlank="1" showInputMessage="1" showErrorMessage="1" errorTitle="評価基準を確認してください" error="1、0　以外は、入力できません。　" promptTitle="自己採点の入力" prompt="左記評価基準より、点数を入力してください。" sqref="G48:G49" xr:uid="{00000000-0002-0000-0100-000003000000}">
      <formula1>$F$48:$F$49</formula1>
    </dataValidation>
    <dataValidation type="list" allowBlank="1" showInputMessage="1" showErrorMessage="1" errorTitle="評価基準を確認してください" error="左記、点数の欄より選択してください。_x000a__x000a_「-」の場合は、入力不要です。" promptTitle="自己採点の入力" prompt="左記評価基準より、点数を入力してください。" sqref="G36:G37" xr:uid="{00000000-0002-0000-0100-000004000000}">
      <formula1>$F$36:$F$37</formula1>
    </dataValidation>
    <dataValidation type="list" allowBlank="1" showInputMessage="1" showErrorMessage="1" errorTitle="評価基準を確認してください" error="1、0　以外は、入力できません。　" promptTitle="自己採点の入力" prompt="左記評価基準より、点数を入力してください。" sqref="G38:G39" xr:uid="{00000000-0002-0000-0100-000005000000}">
      <formula1>$F$38:$F$39</formula1>
    </dataValidation>
    <dataValidation type="list" allowBlank="1" showInputMessage="1" showErrorMessage="1" errorTitle="評価基準を確認してください" error="1、0　以外は、入力できません。　" promptTitle="自己採点の入力" prompt="左記評価基準より、点数を入力してください。" sqref="G56:G57" xr:uid="{00000000-0002-0000-0100-000006000000}">
      <formula1>$F$56:$F$57</formula1>
    </dataValidation>
    <dataValidation type="list" allowBlank="1" showInputMessage="1" showErrorMessage="1" errorTitle="評価基準を確認してください" error="1、0　以外は、入力できません。　" promptTitle="自己採点の入力" prompt="左記評価基準より、点数を入力してください。" sqref="G58:G59" xr:uid="{00000000-0002-0000-0100-000007000000}">
      <formula1>$F$58:$F$59</formula1>
    </dataValidation>
    <dataValidation type="list" allowBlank="1" showInputMessage="1" showErrorMessage="1" errorTitle="評価基準を確認してください" error="1、0　以外は、入力できません。　" promptTitle="自己採点の入力" prompt="左記評価基準より、点数を入力してください。" sqref="G60:G61" xr:uid="{00000000-0002-0000-0100-000008000000}">
      <formula1>$F$60:$F$61</formula1>
    </dataValidation>
    <dataValidation type="list" allowBlank="1" showInputMessage="1" showErrorMessage="1" errorTitle="評価基準を確認してください" error="1、0　以外は、入力できません。　" promptTitle="自己採点の入力" prompt="左記評価基準より、点数を入力してください。" sqref="G65:G68" xr:uid="{00000000-0002-0000-0100-000009000000}">
      <formula1>$F$65:$F$66</formula1>
    </dataValidation>
    <dataValidation type="list" allowBlank="1" showInputMessage="1" showErrorMessage="1" errorTitle="評価基準を確認してください" error="左記点数のどちらかを入力してください。" promptTitle="自己採点の入力" prompt="左記評価基準より、点数を入力してください。" sqref="G70:G71" xr:uid="{00000000-0002-0000-0100-00000A000000}">
      <formula1>$F$70:$F$71</formula1>
    </dataValidation>
    <dataValidation type="list" allowBlank="1" showInputMessage="1" showErrorMessage="1" errorTitle="評価基準を確認してください" error="1、0　以外は、入力できません。　" promptTitle="自己採点の入力" prompt="左記評価基準より、点数を入力してください。" sqref="G72:G73" xr:uid="{00000000-0002-0000-0100-00000B000000}">
      <formula1>$F$72:$F$73</formula1>
    </dataValidation>
    <dataValidation type="list" allowBlank="1" showInputMessage="1" showErrorMessage="1" errorTitle="評価基準を確認してください" error="1、0　以外は、入力できません。　" promptTitle="自己採点の入力" prompt="左記評価基準より、点数を入力してください。" sqref="G74:G75" xr:uid="{00000000-0002-0000-0100-00000C000000}">
      <formula1>$F$74:$F$75</formula1>
    </dataValidation>
    <dataValidation type="list" allowBlank="1" showInputMessage="1" showErrorMessage="1" errorTitle="評価基準を確認してください" error="左記に記載の点数のどちらかを入力してください。" promptTitle="自己採点の入力" prompt="左記評価基準より点数を入力してください。" sqref="G46:G47" xr:uid="{00000000-0002-0000-0100-00000D000000}">
      <formula1>$F$46:$F$47</formula1>
    </dataValidation>
    <dataValidation type="list" allowBlank="1" showInputMessage="1" showErrorMessage="1" errorTitle="評価基準を確認してください" error="1、0　以外は、入力できません。　" promptTitle="自己採点の入力" prompt="左記評価基準より、点数を入力してください。" sqref="G31:G35" xr:uid="{00000000-0002-0000-0100-00000E000000}">
      <formula1>$F$31:$F$35</formula1>
    </dataValidation>
    <dataValidation type="list" allowBlank="1" showInputMessage="1" showErrorMessage="1" errorTitle="評価基準を確認してください" error="1、0　以外は、入力できません。　" promptTitle="自己採点の入力" prompt="左記評価基準より、点数を入力してください。" sqref="G23:G24" xr:uid="{00000000-0002-0000-0100-00000F000000}">
      <formula1>$F$23:$F$24</formula1>
    </dataValidation>
    <dataValidation type="list" allowBlank="1" showInputMessage="1" showErrorMessage="1" errorTitle="評価基準を確認してください" error="2、1.5、1、0.5、0、-1、-2　以外は入力できません。" promptTitle="自己採点の入力" prompt="左記評価基準より点数を入力してください。" sqref="G25:G30" xr:uid="{00000000-0002-0000-0100-000010000000}">
      <formula1>$F$25:$F$30</formula1>
    </dataValidation>
    <dataValidation type="list" allowBlank="1" showInputMessage="1" showErrorMessage="1" errorTitle="評価基準を確認してください" error="1、0　以外は、入力できません。　" promptTitle="自己採点の入力" prompt="左記評価基準より、点数を入力してください。" sqref="G40:G42" xr:uid="{00000000-0002-0000-0100-000011000000}">
      <formula1>$F$40:$F$42</formula1>
    </dataValidation>
    <dataValidation type="list" allowBlank="1" showInputMessage="1" showErrorMessage="1" errorTitle="評価基準を確認してください" error="1、0　以外は、入力できません。　" promptTitle="自己採点の入力" prompt="左記評価基準より、点数を入力してください。" sqref="G62:G64" xr:uid="{00000000-0002-0000-0100-000012000000}">
      <formula1>$F$62:$F$64</formula1>
    </dataValidation>
  </dataValidations>
  <printOptions horizontalCentered="1"/>
  <pageMargins left="0.59055118110236227" right="0.59055118110236227" top="0.23622047244094491" bottom="0.15" header="0.15748031496062992" footer="0.18"/>
  <pageSetup paperSize="9" scale="67" orientation="portrait" r:id="rId1"/>
  <ignoredErrors>
    <ignoredError sqref="F36 F38 F46 F48 F50 F58 F60 F65 F67 F72 F74" formula="1"/>
  </ignoredErrors>
  <drawing r:id="rId2"/>
  <extLst>
    <ext xmlns:x14="http://schemas.microsoft.com/office/spreadsheetml/2009/9/main" uri="{78C0D931-6437-407d-A8EE-F0AAD7539E65}">
      <x14:conditionalFormattings>
        <x14:conditionalFormatting xmlns:xm="http://schemas.microsoft.com/office/excel/2006/main">
          <x14:cfRule type="expression" priority="1469" id="{14853736-B94A-4DA1-A0D1-49A8C451F8CB}">
            <xm:f>'（発注所属入力）'!$C$17='（発注所属入力）'!$I$55</xm:f>
            <x14:dxf>
              <fill>
                <patternFill>
                  <bgColor theme="0" tint="-0.499984740745262"/>
                </patternFill>
              </fill>
            </x14:dxf>
          </x14:cfRule>
          <xm:sqref>C21:H21</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U58"/>
  <sheetViews>
    <sheetView zoomScale="70" zoomScaleNormal="70" zoomScaleSheetLayoutView="68" workbookViewId="0">
      <selection activeCell="M23" sqref="M23:M25"/>
    </sheetView>
  </sheetViews>
  <sheetFormatPr defaultColWidth="9" defaultRowHeight="13.2"/>
  <cols>
    <col min="1" max="10" width="4.59765625" style="304" customWidth="1"/>
    <col min="11" max="11" width="0.8984375" style="306" customWidth="1"/>
    <col min="12" max="12" width="3.69921875" style="304" bestFit="1" customWidth="1"/>
    <col min="13" max="13" width="5.59765625" style="304" customWidth="1"/>
    <col min="14" max="29" width="4.59765625" style="304" customWidth="1"/>
    <col min="30" max="16384" width="9" style="304"/>
  </cols>
  <sheetData>
    <row r="1" spans="1:21" ht="25.2" customHeight="1">
      <c r="A1" s="125"/>
      <c r="B1" s="397" t="str">
        <f>+IF('技術資料表紙（入札参加者）'!E6=0,"商号又は名称：　　　　　　　　　　　　　　　","商号又は名称："&amp;'技術資料表紙（入札参加者）'!E6)</f>
        <v>商号又は名称：　　　　　　　　　　　　　　　</v>
      </c>
      <c r="C1" s="398"/>
      <c r="D1" s="398"/>
      <c r="E1" s="398"/>
      <c r="F1" s="398"/>
      <c r="G1" s="398"/>
      <c r="H1" s="398"/>
      <c r="I1" s="398"/>
      <c r="J1" s="398"/>
      <c r="K1" s="398"/>
      <c r="L1" s="398"/>
      <c r="M1" s="398"/>
      <c r="N1" s="398"/>
      <c r="O1" s="398"/>
      <c r="P1" s="398"/>
      <c r="Q1" s="398"/>
      <c r="R1" s="398"/>
      <c r="S1" s="398"/>
      <c r="T1" s="398"/>
      <c r="U1" s="125"/>
    </row>
    <row r="2" spans="1:21" ht="25.2" customHeight="1">
      <c r="A2" s="125"/>
      <c r="B2" s="232"/>
      <c r="C2" s="281"/>
      <c r="D2" s="281"/>
      <c r="E2" s="281"/>
      <c r="F2" s="281"/>
      <c r="G2" s="281"/>
      <c r="H2" s="281"/>
      <c r="I2" s="281"/>
      <c r="J2" s="281"/>
      <c r="K2" s="305"/>
      <c r="L2" s="281"/>
      <c r="M2" s="281"/>
      <c r="N2" s="281"/>
      <c r="O2" s="281"/>
      <c r="P2" s="281"/>
      <c r="Q2" s="281"/>
      <c r="R2" s="281"/>
      <c r="S2" s="281"/>
      <c r="T2" s="281"/>
      <c r="U2" s="125"/>
    </row>
    <row r="3" spans="1:21" ht="16.2" customHeight="1">
      <c r="A3" s="125"/>
      <c r="B3" s="125"/>
      <c r="C3" s="125"/>
      <c r="D3" s="125"/>
      <c r="E3" s="125"/>
      <c r="F3" s="125"/>
      <c r="G3" s="125"/>
      <c r="H3" s="125"/>
      <c r="I3" s="125"/>
      <c r="J3" s="125"/>
      <c r="L3" s="125"/>
      <c r="M3" s="125"/>
      <c r="N3" s="125"/>
      <c r="O3" s="125"/>
      <c r="P3" s="125"/>
      <c r="Q3" s="125"/>
      <c r="R3" s="125"/>
      <c r="S3" s="125"/>
      <c r="T3" s="125"/>
      <c r="U3" s="125"/>
    </row>
    <row r="4" spans="1:21" ht="25.2" customHeight="1">
      <c r="A4" s="125"/>
      <c r="B4" s="307" t="s">
        <v>181</v>
      </c>
      <c r="C4" s="210"/>
      <c r="D4" s="210"/>
      <c r="E4" s="210"/>
      <c r="F4" s="210"/>
      <c r="G4" s="210"/>
      <c r="H4" s="210"/>
      <c r="I4" s="210"/>
      <c r="J4" s="210"/>
      <c r="K4" s="308"/>
      <c r="L4" s="210"/>
      <c r="M4" s="210"/>
      <c r="N4" s="210"/>
      <c r="O4" s="210"/>
      <c r="P4" s="210"/>
      <c r="Q4" s="210"/>
      <c r="R4" s="210"/>
      <c r="S4" s="210"/>
      <c r="T4" s="210"/>
      <c r="U4" s="125"/>
    </row>
    <row r="5" spans="1:21" ht="25.2" customHeight="1">
      <c r="A5" s="125"/>
      <c r="B5" s="309"/>
      <c r="C5" s="125"/>
      <c r="D5" s="125"/>
      <c r="E5" s="125"/>
      <c r="F5" s="125"/>
      <c r="G5" s="125"/>
      <c r="H5" s="125"/>
      <c r="I5" s="125"/>
      <c r="J5" s="125"/>
      <c r="L5" s="125"/>
      <c r="M5" s="125"/>
      <c r="N5" s="125"/>
      <c r="O5" s="125"/>
      <c r="P5" s="125"/>
      <c r="Q5" s="125"/>
      <c r="R5" s="125"/>
      <c r="S5" s="125"/>
      <c r="T5" s="125"/>
      <c r="U5" s="125"/>
    </row>
    <row r="6" spans="1:21" ht="10.199999999999999" customHeight="1">
      <c r="A6" s="125"/>
      <c r="B6" s="125"/>
      <c r="C6" s="125"/>
      <c r="D6" s="125"/>
      <c r="E6" s="125"/>
      <c r="F6" s="125"/>
      <c r="G6" s="125"/>
      <c r="H6" s="125"/>
      <c r="I6" s="125"/>
      <c r="J6" s="125"/>
      <c r="L6" s="125"/>
      <c r="M6" s="125"/>
      <c r="N6" s="125"/>
      <c r="O6" s="125"/>
      <c r="P6" s="125"/>
      <c r="Q6" s="125"/>
      <c r="R6" s="125"/>
      <c r="S6" s="125"/>
      <c r="T6" s="125"/>
      <c r="U6" s="125"/>
    </row>
    <row r="7" spans="1:21" ht="25.2" customHeight="1">
      <c r="A7" s="310"/>
      <c r="B7" s="289">
        <v>1</v>
      </c>
      <c r="C7" s="400" t="s">
        <v>262</v>
      </c>
      <c r="D7" s="401"/>
      <c r="E7" s="401"/>
      <c r="F7" s="401"/>
      <c r="G7" s="401"/>
      <c r="H7" s="401"/>
      <c r="I7" s="401"/>
      <c r="J7" s="401"/>
      <c r="K7" s="401"/>
      <c r="L7" s="401"/>
      <c r="M7" s="401"/>
      <c r="N7" s="401"/>
      <c r="O7" s="401"/>
      <c r="P7" s="401"/>
      <c r="Q7" s="401"/>
      <c r="R7" s="401"/>
      <c r="S7" s="401"/>
      <c r="T7" s="401"/>
      <c r="U7" s="125"/>
    </row>
    <row r="8" spans="1:21" ht="10.199999999999999" customHeight="1">
      <c r="A8" s="125"/>
      <c r="B8" s="311"/>
      <c r="C8" s="401"/>
      <c r="D8" s="401"/>
      <c r="E8" s="401"/>
      <c r="F8" s="401"/>
      <c r="G8" s="401"/>
      <c r="H8" s="401"/>
      <c r="I8" s="401"/>
      <c r="J8" s="401"/>
      <c r="K8" s="401"/>
      <c r="L8" s="401"/>
      <c r="M8" s="401"/>
      <c r="N8" s="401"/>
      <c r="O8" s="401"/>
      <c r="P8" s="401"/>
      <c r="Q8" s="401"/>
      <c r="R8" s="401"/>
      <c r="S8" s="401"/>
      <c r="T8" s="401"/>
      <c r="U8" s="125"/>
    </row>
    <row r="9" spans="1:21" ht="25.2" customHeight="1">
      <c r="A9" s="310"/>
      <c r="B9" s="289">
        <v>2</v>
      </c>
      <c r="C9" s="387" t="s">
        <v>257</v>
      </c>
      <c r="D9" s="387"/>
      <c r="E9" s="387"/>
      <c r="F9" s="387"/>
      <c r="G9" s="387"/>
      <c r="H9" s="387"/>
      <c r="I9" s="387"/>
      <c r="J9" s="387"/>
      <c r="K9" s="387"/>
      <c r="L9" s="387"/>
      <c r="M9" s="387"/>
      <c r="N9" s="387"/>
      <c r="O9" s="387"/>
      <c r="P9" s="387"/>
      <c r="Q9" s="387"/>
      <c r="R9" s="387"/>
      <c r="S9" s="387"/>
      <c r="T9" s="387"/>
      <c r="U9" s="125"/>
    </row>
    <row r="10" spans="1:21" ht="10.199999999999999" customHeight="1">
      <c r="A10" s="125"/>
      <c r="B10" s="311"/>
      <c r="C10" s="387"/>
      <c r="D10" s="387"/>
      <c r="E10" s="387"/>
      <c r="F10" s="387"/>
      <c r="G10" s="387"/>
      <c r="H10" s="387"/>
      <c r="I10" s="387"/>
      <c r="J10" s="387"/>
      <c r="K10" s="387"/>
      <c r="L10" s="387"/>
      <c r="M10" s="387"/>
      <c r="N10" s="387"/>
      <c r="O10" s="387"/>
      <c r="P10" s="387"/>
      <c r="Q10" s="387"/>
      <c r="R10" s="387"/>
      <c r="S10" s="387"/>
      <c r="T10" s="387"/>
      <c r="U10" s="125"/>
    </row>
    <row r="11" spans="1:21" ht="10.199999999999999" customHeight="1">
      <c r="A11" s="125"/>
      <c r="B11" s="311"/>
      <c r="C11" s="387"/>
      <c r="D11" s="387"/>
      <c r="E11" s="387"/>
      <c r="F11" s="387"/>
      <c r="G11" s="387"/>
      <c r="H11" s="387"/>
      <c r="I11" s="387"/>
      <c r="J11" s="387"/>
      <c r="K11" s="387"/>
      <c r="L11" s="387"/>
      <c r="M11" s="387"/>
      <c r="N11" s="387"/>
      <c r="O11" s="387"/>
      <c r="P11" s="387"/>
      <c r="Q11" s="387"/>
      <c r="R11" s="387"/>
      <c r="S11" s="387"/>
      <c r="T11" s="387"/>
      <c r="U11" s="125"/>
    </row>
    <row r="12" spans="1:21" ht="25.2" customHeight="1">
      <c r="A12" s="310"/>
      <c r="B12" s="289">
        <v>3</v>
      </c>
      <c r="C12" s="400" t="s">
        <v>239</v>
      </c>
      <c r="D12" s="401"/>
      <c r="E12" s="401"/>
      <c r="F12" s="401"/>
      <c r="G12" s="401"/>
      <c r="H12" s="401"/>
      <c r="I12" s="401"/>
      <c r="J12" s="401"/>
      <c r="K12" s="401"/>
      <c r="L12" s="401"/>
      <c r="M12" s="401"/>
      <c r="N12" s="401"/>
      <c r="O12" s="401"/>
      <c r="P12" s="401"/>
      <c r="Q12" s="401"/>
      <c r="R12" s="401"/>
      <c r="S12" s="401"/>
      <c r="T12" s="401"/>
      <c r="U12" s="125"/>
    </row>
    <row r="13" spans="1:21" ht="10.199999999999999" customHeight="1">
      <c r="A13" s="125"/>
      <c r="B13" s="311"/>
      <c r="C13" s="401"/>
      <c r="D13" s="401"/>
      <c r="E13" s="401"/>
      <c r="F13" s="401"/>
      <c r="G13" s="401"/>
      <c r="H13" s="401"/>
      <c r="I13" s="401"/>
      <c r="J13" s="401"/>
      <c r="K13" s="401"/>
      <c r="L13" s="401"/>
      <c r="M13" s="401"/>
      <c r="N13" s="401"/>
      <c r="O13" s="401"/>
      <c r="P13" s="401"/>
      <c r="Q13" s="401"/>
      <c r="R13" s="401"/>
      <c r="S13" s="401"/>
      <c r="T13" s="401"/>
      <c r="U13" s="125"/>
    </row>
    <row r="14" spans="1:21" ht="25.2" customHeight="1">
      <c r="A14" s="310"/>
      <c r="B14" s="289">
        <v>4</v>
      </c>
      <c r="C14" s="387" t="s">
        <v>263</v>
      </c>
      <c r="D14" s="387"/>
      <c r="E14" s="387"/>
      <c r="F14" s="387"/>
      <c r="G14" s="387"/>
      <c r="H14" s="387"/>
      <c r="I14" s="387"/>
      <c r="J14" s="387"/>
      <c r="K14" s="387"/>
      <c r="L14" s="387"/>
      <c r="M14" s="387"/>
      <c r="N14" s="387"/>
      <c r="O14" s="387"/>
      <c r="P14" s="387"/>
      <c r="Q14" s="387"/>
      <c r="R14" s="387"/>
      <c r="S14" s="387"/>
      <c r="T14" s="387"/>
      <c r="U14" s="125"/>
    </row>
    <row r="15" spans="1:21" ht="10.199999999999999" customHeight="1">
      <c r="A15" s="125"/>
      <c r="B15" s="312"/>
      <c r="C15" s="387"/>
      <c r="D15" s="387"/>
      <c r="E15" s="387"/>
      <c r="F15" s="387"/>
      <c r="G15" s="387"/>
      <c r="H15" s="387"/>
      <c r="I15" s="387"/>
      <c r="J15" s="387"/>
      <c r="K15" s="387"/>
      <c r="L15" s="387"/>
      <c r="M15" s="387"/>
      <c r="N15" s="387"/>
      <c r="O15" s="387"/>
      <c r="P15" s="387"/>
      <c r="Q15" s="387"/>
      <c r="R15" s="387"/>
      <c r="S15" s="387"/>
      <c r="T15" s="387"/>
      <c r="U15" s="125"/>
    </row>
    <row r="16" spans="1:21" ht="10.199999999999999" customHeight="1">
      <c r="A16" s="125"/>
      <c r="B16" s="312"/>
      <c r="C16" s="387"/>
      <c r="D16" s="387"/>
      <c r="E16" s="387"/>
      <c r="F16" s="387"/>
      <c r="G16" s="387"/>
      <c r="H16" s="387"/>
      <c r="I16" s="387"/>
      <c r="J16" s="387"/>
      <c r="K16" s="387"/>
      <c r="L16" s="387"/>
      <c r="M16" s="387"/>
      <c r="N16" s="387"/>
      <c r="O16" s="387"/>
      <c r="P16" s="387"/>
      <c r="Q16" s="387"/>
      <c r="R16" s="387"/>
      <c r="S16" s="387"/>
      <c r="T16" s="387"/>
      <c r="U16" s="125"/>
    </row>
    <row r="17" spans="1:21" ht="10.199999999999999" customHeight="1">
      <c r="A17" s="125"/>
      <c r="B17" s="312"/>
      <c r="C17" s="311"/>
      <c r="D17" s="311"/>
      <c r="E17" s="311"/>
      <c r="F17" s="311"/>
      <c r="G17" s="311"/>
      <c r="H17" s="311"/>
      <c r="I17" s="311"/>
      <c r="J17" s="311"/>
      <c r="K17" s="313"/>
      <c r="L17" s="311"/>
      <c r="M17" s="311"/>
      <c r="N17" s="311"/>
      <c r="O17" s="311"/>
      <c r="P17" s="311"/>
      <c r="Q17" s="311"/>
      <c r="R17" s="311"/>
      <c r="S17" s="311"/>
      <c r="T17" s="311"/>
      <c r="U17" s="125"/>
    </row>
    <row r="18" spans="1:21" ht="25.2" customHeight="1">
      <c r="A18" s="310"/>
      <c r="B18" s="399" t="s">
        <v>167</v>
      </c>
      <c r="C18" s="399"/>
      <c r="D18" s="400" t="s">
        <v>216</v>
      </c>
      <c r="E18" s="400"/>
      <c r="F18" s="400"/>
      <c r="G18" s="400"/>
      <c r="H18" s="400"/>
      <c r="I18" s="400"/>
      <c r="J18" s="400"/>
      <c r="K18" s="400"/>
      <c r="L18" s="400"/>
      <c r="M18" s="400"/>
      <c r="N18" s="400"/>
      <c r="O18" s="400"/>
      <c r="P18" s="400"/>
      <c r="Q18" s="400"/>
      <c r="R18" s="400"/>
      <c r="S18" s="400"/>
      <c r="T18" s="400"/>
      <c r="U18" s="125"/>
    </row>
    <row r="19" spans="1:21" ht="9.75" customHeight="1">
      <c r="A19" s="125"/>
      <c r="B19" s="289"/>
      <c r="C19" s="289"/>
      <c r="D19" s="400"/>
      <c r="E19" s="400"/>
      <c r="F19" s="400"/>
      <c r="G19" s="400"/>
      <c r="H19" s="400"/>
      <c r="I19" s="400"/>
      <c r="J19" s="400"/>
      <c r="K19" s="400"/>
      <c r="L19" s="400"/>
      <c r="M19" s="400"/>
      <c r="N19" s="400"/>
      <c r="O19" s="400"/>
      <c r="P19" s="400"/>
      <c r="Q19" s="400"/>
      <c r="R19" s="400"/>
      <c r="S19" s="400"/>
      <c r="T19" s="400"/>
      <c r="U19" s="125"/>
    </row>
    <row r="20" spans="1:21" ht="25.2" customHeight="1">
      <c r="A20" s="125"/>
      <c r="B20" s="289"/>
      <c r="C20" s="289"/>
      <c r="D20" s="387" t="s">
        <v>217</v>
      </c>
      <c r="E20" s="387"/>
      <c r="F20" s="387"/>
      <c r="G20" s="387"/>
      <c r="H20" s="387"/>
      <c r="I20" s="387"/>
      <c r="J20" s="387"/>
      <c r="K20" s="387"/>
      <c r="L20" s="387"/>
      <c r="M20" s="387"/>
      <c r="N20" s="387"/>
      <c r="O20" s="387"/>
      <c r="P20" s="387"/>
      <c r="Q20" s="387"/>
      <c r="R20" s="387"/>
      <c r="S20" s="387"/>
      <c r="T20" s="387"/>
      <c r="U20" s="125"/>
    </row>
    <row r="21" spans="1:21" ht="10.199999999999999" customHeight="1">
      <c r="A21" s="125"/>
      <c r="B21" s="125"/>
      <c r="C21" s="125"/>
      <c r="D21" s="387"/>
      <c r="E21" s="387"/>
      <c r="F21" s="387"/>
      <c r="G21" s="387"/>
      <c r="H21" s="387"/>
      <c r="I21" s="387"/>
      <c r="J21" s="387"/>
      <c r="K21" s="387"/>
      <c r="L21" s="387"/>
      <c r="M21" s="387"/>
      <c r="N21" s="387"/>
      <c r="O21" s="387"/>
      <c r="P21" s="387"/>
      <c r="Q21" s="387"/>
      <c r="R21" s="387"/>
      <c r="S21" s="387"/>
      <c r="T21" s="387"/>
      <c r="U21" s="125"/>
    </row>
    <row r="22" spans="1:21" ht="25.2" customHeight="1" thickBot="1">
      <c r="A22" s="125"/>
      <c r="B22" s="125"/>
      <c r="C22" s="124" t="s">
        <v>101</v>
      </c>
      <c r="D22" s="125"/>
      <c r="E22" s="125"/>
      <c r="F22" s="125"/>
      <c r="G22" s="125"/>
      <c r="H22" s="125"/>
      <c r="I22" s="125"/>
      <c r="J22" s="125"/>
      <c r="L22" s="125"/>
      <c r="M22" s="125"/>
      <c r="N22" s="125"/>
      <c r="O22" s="124" t="s">
        <v>190</v>
      </c>
      <c r="P22" s="125"/>
      <c r="Q22" s="125"/>
      <c r="R22" s="125"/>
      <c r="S22" s="126"/>
      <c r="T22" s="127"/>
      <c r="U22" s="125"/>
    </row>
    <row r="23" spans="1:21" ht="25.2" customHeight="1" thickBot="1">
      <c r="A23" s="125"/>
      <c r="B23" s="125"/>
      <c r="C23" s="388" t="s">
        <v>100</v>
      </c>
      <c r="D23" s="389"/>
      <c r="E23" s="390"/>
      <c r="F23" s="377"/>
      <c r="G23" s="377"/>
      <c r="H23" s="377"/>
      <c r="I23" s="377"/>
      <c r="J23" s="377"/>
      <c r="K23" s="314"/>
      <c r="L23" s="371" t="s">
        <v>240</v>
      </c>
      <c r="M23" s="374"/>
      <c r="N23" s="125"/>
      <c r="O23" s="378"/>
      <c r="P23" s="379"/>
      <c r="Q23" s="379"/>
      <c r="R23" s="379"/>
      <c r="S23" s="379"/>
      <c r="T23" s="380"/>
      <c r="U23" s="125"/>
    </row>
    <row r="24" spans="1:21" ht="25.2" customHeight="1">
      <c r="A24" s="125"/>
      <c r="B24" s="125"/>
      <c r="C24" s="391" t="s">
        <v>131</v>
      </c>
      <c r="D24" s="392"/>
      <c r="E24" s="393"/>
      <c r="F24" s="369"/>
      <c r="G24" s="369"/>
      <c r="H24" s="369"/>
      <c r="I24" s="369"/>
      <c r="J24" s="369"/>
      <c r="K24" s="315"/>
      <c r="L24" s="372"/>
      <c r="M24" s="375"/>
      <c r="N24" s="125"/>
      <c r="O24" s="381"/>
      <c r="P24" s="382"/>
      <c r="Q24" s="382"/>
      <c r="R24" s="382"/>
      <c r="S24" s="382"/>
      <c r="T24" s="383"/>
      <c r="U24" s="125"/>
    </row>
    <row r="25" spans="1:21" ht="25.2" customHeight="1" thickBot="1">
      <c r="A25" s="125"/>
      <c r="B25" s="125"/>
      <c r="C25" s="394"/>
      <c r="D25" s="395"/>
      <c r="E25" s="396"/>
      <c r="F25" s="370"/>
      <c r="G25" s="370"/>
      <c r="H25" s="370"/>
      <c r="I25" s="370"/>
      <c r="J25" s="370"/>
      <c r="K25" s="315"/>
      <c r="L25" s="373"/>
      <c r="M25" s="376"/>
      <c r="N25" s="125"/>
      <c r="O25" s="384"/>
      <c r="P25" s="385"/>
      <c r="Q25" s="385"/>
      <c r="R25" s="385"/>
      <c r="S25" s="385"/>
      <c r="T25" s="386"/>
      <c r="U25" s="125"/>
    </row>
    <row r="26" spans="1:21" ht="25.2" customHeight="1">
      <c r="A26" s="125"/>
      <c r="B26" s="125"/>
      <c r="C26" s="125"/>
      <c r="D26" s="125"/>
      <c r="E26" s="125"/>
      <c r="F26" s="125"/>
      <c r="G26" s="125"/>
      <c r="H26" s="125"/>
      <c r="I26" s="125"/>
      <c r="J26" s="125"/>
      <c r="L26" s="125"/>
      <c r="M26" s="125"/>
      <c r="N26" s="125"/>
      <c r="O26" s="125"/>
      <c r="P26" s="125"/>
      <c r="Q26" s="125"/>
      <c r="R26" s="125"/>
      <c r="S26" s="125"/>
      <c r="T26" s="125"/>
      <c r="U26" s="125"/>
    </row>
    <row r="27" spans="1:21" ht="25.2" customHeight="1" thickBot="1">
      <c r="A27" s="125"/>
      <c r="B27" s="125"/>
      <c r="C27" s="124" t="s">
        <v>102</v>
      </c>
      <c r="D27" s="125"/>
      <c r="E27" s="125"/>
      <c r="F27" s="125"/>
      <c r="G27" s="125"/>
      <c r="H27" s="125"/>
      <c r="I27" s="125"/>
      <c r="J27" s="125"/>
      <c r="L27" s="125"/>
      <c r="M27" s="125"/>
      <c r="N27" s="125"/>
      <c r="O27" s="124" t="s">
        <v>190</v>
      </c>
      <c r="P27" s="125"/>
      <c r="Q27" s="125"/>
      <c r="R27" s="125"/>
      <c r="S27" s="126"/>
      <c r="T27" s="127"/>
      <c r="U27" s="125"/>
    </row>
    <row r="28" spans="1:21" ht="25.2" customHeight="1" thickBot="1">
      <c r="A28" s="125"/>
      <c r="B28" s="125"/>
      <c r="C28" s="388" t="s">
        <v>100</v>
      </c>
      <c r="D28" s="389"/>
      <c r="E28" s="390"/>
      <c r="F28" s="377"/>
      <c r="G28" s="377"/>
      <c r="H28" s="377"/>
      <c r="I28" s="377"/>
      <c r="J28" s="377"/>
      <c r="K28" s="314"/>
      <c r="L28" s="371" t="s">
        <v>240</v>
      </c>
      <c r="M28" s="374"/>
      <c r="N28" s="125"/>
      <c r="O28" s="378"/>
      <c r="P28" s="379"/>
      <c r="Q28" s="379"/>
      <c r="R28" s="379"/>
      <c r="S28" s="379"/>
      <c r="T28" s="380"/>
      <c r="U28" s="125"/>
    </row>
    <row r="29" spans="1:21" ht="25.2" customHeight="1">
      <c r="A29" s="125"/>
      <c r="B29" s="125"/>
      <c r="C29" s="391" t="s">
        <v>131</v>
      </c>
      <c r="D29" s="392"/>
      <c r="E29" s="393"/>
      <c r="F29" s="369"/>
      <c r="G29" s="369"/>
      <c r="H29" s="369"/>
      <c r="I29" s="369"/>
      <c r="J29" s="369"/>
      <c r="K29" s="315"/>
      <c r="L29" s="372"/>
      <c r="M29" s="375"/>
      <c r="N29" s="125"/>
      <c r="O29" s="381"/>
      <c r="P29" s="382"/>
      <c r="Q29" s="382"/>
      <c r="R29" s="382"/>
      <c r="S29" s="382"/>
      <c r="T29" s="383"/>
      <c r="U29" s="125"/>
    </row>
    <row r="30" spans="1:21" ht="25.2" customHeight="1" thickBot="1">
      <c r="A30" s="125"/>
      <c r="B30" s="125"/>
      <c r="C30" s="394"/>
      <c r="D30" s="395"/>
      <c r="E30" s="396"/>
      <c r="F30" s="370"/>
      <c r="G30" s="370"/>
      <c r="H30" s="370"/>
      <c r="I30" s="370"/>
      <c r="J30" s="370"/>
      <c r="K30" s="315"/>
      <c r="L30" s="373"/>
      <c r="M30" s="376"/>
      <c r="N30" s="125"/>
      <c r="O30" s="384"/>
      <c r="P30" s="385"/>
      <c r="Q30" s="385"/>
      <c r="R30" s="385"/>
      <c r="S30" s="385"/>
      <c r="T30" s="386"/>
      <c r="U30" s="125"/>
    </row>
    <row r="31" spans="1:21" ht="25.2" customHeight="1">
      <c r="A31" s="125"/>
      <c r="B31" s="125"/>
      <c r="C31" s="125"/>
      <c r="D31" s="125"/>
      <c r="E31" s="125"/>
      <c r="F31" s="125"/>
      <c r="G31" s="125"/>
      <c r="H31" s="125"/>
      <c r="I31" s="125"/>
      <c r="J31" s="125"/>
      <c r="L31" s="125"/>
      <c r="M31" s="125"/>
      <c r="N31" s="125"/>
      <c r="O31" s="125"/>
      <c r="P31" s="125"/>
      <c r="Q31" s="125"/>
      <c r="R31" s="125"/>
      <c r="S31" s="125"/>
      <c r="T31" s="125"/>
      <c r="U31" s="125"/>
    </row>
    <row r="32" spans="1:21" ht="25.2" customHeight="1" thickBot="1">
      <c r="A32" s="125"/>
      <c r="B32" s="125"/>
      <c r="C32" s="124" t="s">
        <v>103</v>
      </c>
      <c r="D32" s="125"/>
      <c r="E32" s="125"/>
      <c r="F32" s="125"/>
      <c r="G32" s="125"/>
      <c r="H32" s="125"/>
      <c r="I32" s="125"/>
      <c r="J32" s="125"/>
      <c r="L32" s="125"/>
      <c r="M32" s="125"/>
      <c r="N32" s="125"/>
      <c r="O32" s="124" t="s">
        <v>190</v>
      </c>
      <c r="P32" s="125"/>
      <c r="Q32" s="125"/>
      <c r="R32" s="125"/>
      <c r="S32" s="126"/>
      <c r="T32" s="127"/>
      <c r="U32" s="125"/>
    </row>
    <row r="33" spans="1:21" ht="25.2" customHeight="1" thickBot="1">
      <c r="A33" s="125"/>
      <c r="B33" s="125"/>
      <c r="C33" s="388" t="s">
        <v>100</v>
      </c>
      <c r="D33" s="389"/>
      <c r="E33" s="390"/>
      <c r="F33" s="377"/>
      <c r="G33" s="377"/>
      <c r="H33" s="377"/>
      <c r="I33" s="377"/>
      <c r="J33" s="377"/>
      <c r="K33" s="314"/>
      <c r="L33" s="371" t="s">
        <v>240</v>
      </c>
      <c r="M33" s="374"/>
      <c r="N33" s="125"/>
      <c r="O33" s="378"/>
      <c r="P33" s="379"/>
      <c r="Q33" s="379"/>
      <c r="R33" s="379"/>
      <c r="S33" s="379"/>
      <c r="T33" s="380"/>
      <c r="U33" s="125"/>
    </row>
    <row r="34" spans="1:21" ht="25.2" customHeight="1">
      <c r="A34" s="125"/>
      <c r="B34" s="125"/>
      <c r="C34" s="391" t="s">
        <v>131</v>
      </c>
      <c r="D34" s="392"/>
      <c r="E34" s="393"/>
      <c r="F34" s="369"/>
      <c r="G34" s="369"/>
      <c r="H34" s="369"/>
      <c r="I34" s="369"/>
      <c r="J34" s="369"/>
      <c r="K34" s="315"/>
      <c r="L34" s="372"/>
      <c r="M34" s="375"/>
      <c r="N34" s="125"/>
      <c r="O34" s="381"/>
      <c r="P34" s="382"/>
      <c r="Q34" s="382"/>
      <c r="R34" s="382"/>
      <c r="S34" s="382"/>
      <c r="T34" s="383"/>
      <c r="U34" s="125"/>
    </row>
    <row r="35" spans="1:21" ht="25.2" customHeight="1" thickBot="1">
      <c r="A35" s="125"/>
      <c r="B35" s="125"/>
      <c r="C35" s="394"/>
      <c r="D35" s="395"/>
      <c r="E35" s="396"/>
      <c r="F35" s="370"/>
      <c r="G35" s="370"/>
      <c r="H35" s="370"/>
      <c r="I35" s="370"/>
      <c r="J35" s="370"/>
      <c r="K35" s="315"/>
      <c r="L35" s="373"/>
      <c r="M35" s="376"/>
      <c r="N35" s="125"/>
      <c r="O35" s="384"/>
      <c r="P35" s="385"/>
      <c r="Q35" s="385"/>
      <c r="R35" s="385"/>
      <c r="S35" s="385"/>
      <c r="T35" s="386"/>
      <c r="U35" s="125"/>
    </row>
    <row r="36" spans="1:21" ht="25.2" customHeight="1">
      <c r="A36" s="125"/>
      <c r="B36" s="125"/>
      <c r="C36" s="125"/>
      <c r="D36" s="125"/>
      <c r="E36" s="125"/>
      <c r="F36" s="125"/>
      <c r="G36" s="125"/>
      <c r="H36" s="125"/>
      <c r="I36" s="125"/>
      <c r="J36" s="125"/>
      <c r="L36" s="125"/>
      <c r="M36" s="125"/>
      <c r="N36" s="125"/>
      <c r="O36" s="125"/>
      <c r="P36" s="125"/>
      <c r="Q36" s="125"/>
      <c r="R36" s="125"/>
      <c r="S36" s="125"/>
      <c r="T36" s="125"/>
      <c r="U36" s="125"/>
    </row>
    <row r="37" spans="1:21" ht="25.2" customHeight="1" thickBot="1">
      <c r="A37" s="125"/>
      <c r="B37" s="125"/>
      <c r="C37" s="124" t="s">
        <v>104</v>
      </c>
      <c r="D37" s="125"/>
      <c r="E37" s="125"/>
      <c r="F37" s="125"/>
      <c r="G37" s="125"/>
      <c r="H37" s="125"/>
      <c r="I37" s="125"/>
      <c r="J37" s="125"/>
      <c r="L37" s="125"/>
      <c r="M37" s="125"/>
      <c r="N37" s="125"/>
      <c r="O37" s="124" t="s">
        <v>190</v>
      </c>
      <c r="P37" s="125"/>
      <c r="Q37" s="125"/>
      <c r="R37" s="125"/>
      <c r="S37" s="126"/>
      <c r="T37" s="127"/>
      <c r="U37" s="125"/>
    </row>
    <row r="38" spans="1:21" ht="25.2" customHeight="1" thickBot="1">
      <c r="A38" s="125"/>
      <c r="B38" s="125"/>
      <c r="C38" s="388" t="s">
        <v>100</v>
      </c>
      <c r="D38" s="389"/>
      <c r="E38" s="390"/>
      <c r="F38" s="377"/>
      <c r="G38" s="377"/>
      <c r="H38" s="377"/>
      <c r="I38" s="377"/>
      <c r="J38" s="377"/>
      <c r="K38" s="314"/>
      <c r="L38" s="371" t="s">
        <v>240</v>
      </c>
      <c r="M38" s="374"/>
      <c r="N38" s="125"/>
      <c r="O38" s="378"/>
      <c r="P38" s="379"/>
      <c r="Q38" s="379"/>
      <c r="R38" s="379"/>
      <c r="S38" s="379"/>
      <c r="T38" s="380"/>
      <c r="U38" s="125"/>
    </row>
    <row r="39" spans="1:21" ht="25.2" customHeight="1">
      <c r="A39" s="125"/>
      <c r="B39" s="125"/>
      <c r="C39" s="391" t="s">
        <v>131</v>
      </c>
      <c r="D39" s="392"/>
      <c r="E39" s="393"/>
      <c r="F39" s="369"/>
      <c r="G39" s="369"/>
      <c r="H39" s="369"/>
      <c r="I39" s="369"/>
      <c r="J39" s="369"/>
      <c r="K39" s="315"/>
      <c r="L39" s="372"/>
      <c r="M39" s="375"/>
      <c r="N39" s="125"/>
      <c r="O39" s="381"/>
      <c r="P39" s="382"/>
      <c r="Q39" s="382"/>
      <c r="R39" s="382"/>
      <c r="S39" s="382"/>
      <c r="T39" s="383"/>
      <c r="U39" s="125"/>
    </row>
    <row r="40" spans="1:21" ht="25.2" customHeight="1" thickBot="1">
      <c r="A40" s="125"/>
      <c r="B40" s="125"/>
      <c r="C40" s="394"/>
      <c r="D40" s="395"/>
      <c r="E40" s="396"/>
      <c r="F40" s="370"/>
      <c r="G40" s="370"/>
      <c r="H40" s="370"/>
      <c r="I40" s="370"/>
      <c r="J40" s="370"/>
      <c r="K40" s="315"/>
      <c r="L40" s="373"/>
      <c r="M40" s="376"/>
      <c r="N40" s="125"/>
      <c r="O40" s="384"/>
      <c r="P40" s="385"/>
      <c r="Q40" s="385"/>
      <c r="R40" s="385"/>
      <c r="S40" s="385"/>
      <c r="T40" s="386"/>
      <c r="U40" s="125"/>
    </row>
    <row r="41" spans="1:21" ht="25.2" customHeight="1">
      <c r="A41" s="125"/>
      <c r="B41" s="125"/>
      <c r="C41" s="125"/>
      <c r="D41" s="125"/>
      <c r="E41" s="125"/>
      <c r="F41" s="125"/>
      <c r="G41" s="125"/>
      <c r="H41" s="125"/>
      <c r="I41" s="125"/>
      <c r="J41" s="125"/>
      <c r="L41" s="125"/>
      <c r="M41" s="125"/>
      <c r="N41" s="125"/>
      <c r="O41" s="125"/>
      <c r="P41" s="125"/>
      <c r="Q41" s="125"/>
      <c r="R41" s="125"/>
      <c r="S41" s="125"/>
      <c r="T41" s="125"/>
      <c r="U41" s="125"/>
    </row>
    <row r="42" spans="1:21" ht="25.2" customHeight="1" thickBot="1">
      <c r="A42" s="125"/>
      <c r="B42" s="125"/>
      <c r="C42" s="124" t="s">
        <v>105</v>
      </c>
      <c r="D42" s="125"/>
      <c r="E42" s="125"/>
      <c r="F42" s="125"/>
      <c r="G42" s="125"/>
      <c r="H42" s="125"/>
      <c r="I42" s="125"/>
      <c r="J42" s="125"/>
      <c r="L42" s="125"/>
      <c r="M42" s="125"/>
      <c r="N42" s="125"/>
      <c r="O42" s="124" t="s">
        <v>190</v>
      </c>
      <c r="P42" s="125"/>
      <c r="Q42" s="125"/>
      <c r="R42" s="125"/>
      <c r="S42" s="126"/>
      <c r="T42" s="127"/>
      <c r="U42" s="125"/>
    </row>
    <row r="43" spans="1:21" ht="25.2" customHeight="1" thickBot="1">
      <c r="A43" s="125"/>
      <c r="B43" s="125"/>
      <c r="C43" s="388" t="s">
        <v>100</v>
      </c>
      <c r="D43" s="389"/>
      <c r="E43" s="390"/>
      <c r="F43" s="377"/>
      <c r="G43" s="377"/>
      <c r="H43" s="377"/>
      <c r="I43" s="377"/>
      <c r="J43" s="377"/>
      <c r="K43" s="314"/>
      <c r="L43" s="371" t="s">
        <v>240</v>
      </c>
      <c r="M43" s="374"/>
      <c r="N43" s="125"/>
      <c r="O43" s="378"/>
      <c r="P43" s="379"/>
      <c r="Q43" s="379"/>
      <c r="R43" s="379"/>
      <c r="S43" s="379"/>
      <c r="T43" s="380"/>
      <c r="U43" s="125"/>
    </row>
    <row r="44" spans="1:21" ht="25.2" customHeight="1">
      <c r="A44" s="125"/>
      <c r="B44" s="125"/>
      <c r="C44" s="391" t="s">
        <v>131</v>
      </c>
      <c r="D44" s="392"/>
      <c r="E44" s="393"/>
      <c r="F44" s="369"/>
      <c r="G44" s="369"/>
      <c r="H44" s="369"/>
      <c r="I44" s="369"/>
      <c r="J44" s="369"/>
      <c r="K44" s="315"/>
      <c r="L44" s="372"/>
      <c r="M44" s="375"/>
      <c r="N44" s="125"/>
      <c r="O44" s="381"/>
      <c r="P44" s="382"/>
      <c r="Q44" s="382"/>
      <c r="R44" s="382"/>
      <c r="S44" s="382"/>
      <c r="T44" s="383"/>
      <c r="U44" s="125"/>
    </row>
    <row r="45" spans="1:21" ht="25.2" customHeight="1" thickBot="1">
      <c r="A45" s="125"/>
      <c r="B45" s="125"/>
      <c r="C45" s="394"/>
      <c r="D45" s="395"/>
      <c r="E45" s="396"/>
      <c r="F45" s="370"/>
      <c r="G45" s="370"/>
      <c r="H45" s="370"/>
      <c r="I45" s="370"/>
      <c r="J45" s="370"/>
      <c r="K45" s="315"/>
      <c r="L45" s="373"/>
      <c r="M45" s="376"/>
      <c r="N45" s="125"/>
      <c r="O45" s="384"/>
      <c r="P45" s="385"/>
      <c r="Q45" s="385"/>
      <c r="R45" s="385"/>
      <c r="S45" s="385"/>
      <c r="T45" s="386"/>
      <c r="U45" s="125"/>
    </row>
    <row r="46" spans="1:21" ht="25.2" customHeight="1">
      <c r="A46" s="125"/>
      <c r="B46" s="125"/>
      <c r="C46" s="125"/>
      <c r="D46" s="125"/>
      <c r="E46" s="125"/>
      <c r="F46" s="125"/>
      <c r="G46" s="125"/>
      <c r="H46" s="125"/>
      <c r="I46" s="125"/>
      <c r="J46" s="125"/>
      <c r="L46" s="125"/>
      <c r="M46" s="125"/>
      <c r="N46" s="125"/>
      <c r="O46" s="125"/>
      <c r="P46" s="125"/>
      <c r="Q46" s="125"/>
      <c r="R46" s="125"/>
      <c r="S46" s="125"/>
      <c r="T46" s="125"/>
      <c r="U46" s="125"/>
    </row>
    <row r="47" spans="1:21" ht="25.2" customHeight="1">
      <c r="A47" s="125" t="s">
        <v>240</v>
      </c>
      <c r="B47" s="125"/>
      <c r="C47" s="125"/>
      <c r="D47" s="125"/>
      <c r="E47" s="125"/>
      <c r="F47" s="125"/>
      <c r="G47" s="125"/>
      <c r="H47" s="125"/>
      <c r="I47" s="125"/>
      <c r="J47" s="125"/>
      <c r="L47" s="125"/>
      <c r="M47" s="125"/>
      <c r="N47" s="125"/>
      <c r="O47" s="125"/>
      <c r="P47" s="125"/>
      <c r="Q47" s="125"/>
      <c r="R47" s="125"/>
      <c r="S47" s="125"/>
      <c r="T47" s="125"/>
      <c r="U47" s="125"/>
    </row>
    <row r="48" spans="1:21" ht="25.2" customHeight="1">
      <c r="A48" s="125" t="s">
        <v>18</v>
      </c>
      <c r="B48" s="125"/>
      <c r="C48" s="125"/>
      <c r="D48" s="125"/>
      <c r="E48" s="125"/>
      <c r="F48" s="125"/>
      <c r="G48" s="125"/>
      <c r="H48" s="125"/>
      <c r="I48" s="125"/>
      <c r="J48" s="125"/>
      <c r="L48" s="125"/>
      <c r="M48" s="125"/>
      <c r="N48" s="125"/>
      <c r="O48" s="125"/>
      <c r="P48" s="125"/>
      <c r="Q48" s="125"/>
      <c r="R48" s="125"/>
      <c r="S48" s="125"/>
      <c r="T48" s="125"/>
      <c r="U48" s="125"/>
    </row>
    <row r="49" spans="1:21" ht="25.2" customHeight="1">
      <c r="A49" s="125"/>
      <c r="B49" s="125"/>
      <c r="U49" s="125"/>
    </row>
    <row r="50" spans="1:21" ht="25.2" customHeight="1">
      <c r="A50" s="125"/>
      <c r="B50" s="125"/>
    </row>
    <row r="51" spans="1:21" ht="25.2" customHeight="1">
      <c r="A51" s="125"/>
      <c r="B51" s="125"/>
    </row>
    <row r="52" spans="1:21" ht="25.2" customHeight="1">
      <c r="A52" s="125"/>
      <c r="B52" s="125"/>
    </row>
    <row r="53" spans="1:21" ht="25.2" customHeight="1">
      <c r="A53" s="125"/>
      <c r="B53" s="125"/>
    </row>
    <row r="54" spans="1:21" ht="25.2" customHeight="1">
      <c r="A54" s="125"/>
      <c r="B54" s="125"/>
    </row>
    <row r="55" spans="1:21" ht="25.2" customHeight="1">
      <c r="A55" s="125"/>
      <c r="B55" s="125"/>
    </row>
    <row r="56" spans="1:21" ht="25.2" customHeight="1"/>
    <row r="57" spans="1:21" ht="25.2" customHeight="1"/>
    <row r="58" spans="1:21" ht="25.2" customHeight="1"/>
  </sheetData>
  <mergeCells count="43">
    <mergeCell ref="O28:T30"/>
    <mergeCell ref="B1:T1"/>
    <mergeCell ref="B18:C18"/>
    <mergeCell ref="D18:T19"/>
    <mergeCell ref="C7:T8"/>
    <mergeCell ref="C29:E30"/>
    <mergeCell ref="C12:T13"/>
    <mergeCell ref="F23:J23"/>
    <mergeCell ref="F24:J25"/>
    <mergeCell ref="C9:T11"/>
    <mergeCell ref="C14:T16"/>
    <mergeCell ref="F33:J33"/>
    <mergeCell ref="O33:T35"/>
    <mergeCell ref="O38:T40"/>
    <mergeCell ref="O43:T45"/>
    <mergeCell ref="D20:T21"/>
    <mergeCell ref="C33:E33"/>
    <mergeCell ref="C23:E23"/>
    <mergeCell ref="C24:E25"/>
    <mergeCell ref="C28:E28"/>
    <mergeCell ref="C44:E45"/>
    <mergeCell ref="C34:E35"/>
    <mergeCell ref="C38:E38"/>
    <mergeCell ref="C39:E40"/>
    <mergeCell ref="C43:E43"/>
    <mergeCell ref="F43:J43"/>
    <mergeCell ref="O23:T25"/>
    <mergeCell ref="F44:J45"/>
    <mergeCell ref="L23:L25"/>
    <mergeCell ref="M23:M25"/>
    <mergeCell ref="L28:L30"/>
    <mergeCell ref="M28:M30"/>
    <mergeCell ref="L33:L35"/>
    <mergeCell ref="M33:M35"/>
    <mergeCell ref="L38:L40"/>
    <mergeCell ref="M38:M40"/>
    <mergeCell ref="L43:L45"/>
    <mergeCell ref="M43:M45"/>
    <mergeCell ref="F34:J35"/>
    <mergeCell ref="F38:J38"/>
    <mergeCell ref="F39:J40"/>
    <mergeCell ref="F28:J28"/>
    <mergeCell ref="F29:J30"/>
  </mergeCells>
  <phoneticPr fontId="1"/>
  <dataValidations count="1">
    <dataValidation type="list" allowBlank="1" showInputMessage="1" showErrorMessage="1" sqref="M33:M35 M43:M45 M28:M30 M38:M40 M23:M25" xr:uid="{E014F842-96D6-49DB-977B-05329610EEDC}">
      <formula1>$A$48</formula1>
    </dataValidation>
  </dataValidations>
  <printOptions horizontalCentered="1"/>
  <pageMargins left="0.59055118110236227" right="0.78740157480314965" top="0.59055118110236227" bottom="0.55118110236220474" header="0.31496062992125984" footer="0.31496062992125984"/>
  <pageSetup paperSize="9" scale="7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6:BJ186"/>
  <sheetViews>
    <sheetView view="pageBreakPreview" zoomScale="76" zoomScaleNormal="70" zoomScaleSheetLayoutView="100" workbookViewId="0">
      <selection activeCell="S14" sqref="S14"/>
    </sheetView>
  </sheetViews>
  <sheetFormatPr defaultColWidth="9" defaultRowHeight="18"/>
  <cols>
    <col min="1" max="1" width="9" style="91"/>
    <col min="2" max="2" width="3.09765625" style="91" customWidth="1"/>
    <col min="3" max="3" width="2.19921875" style="96" customWidth="1"/>
    <col min="4" max="6" width="5.59765625" style="96" customWidth="1"/>
    <col min="7" max="32" width="3.69921875" style="96" customWidth="1"/>
    <col min="33" max="33" width="2.59765625" style="96" customWidth="1"/>
    <col min="34" max="34" width="6.59765625" style="96" customWidth="1"/>
    <col min="35" max="35" width="3.8984375" style="97" customWidth="1"/>
    <col min="36" max="52" width="9" style="97"/>
    <col min="53" max="62" width="9" style="98"/>
    <col min="63" max="16384" width="9" style="96"/>
  </cols>
  <sheetData>
    <row r="6" spans="1:52">
      <c r="A6" s="140"/>
      <c r="B6" s="140"/>
      <c r="C6" s="140"/>
      <c r="D6" s="140"/>
      <c r="E6" s="140"/>
      <c r="F6" s="140"/>
      <c r="G6" s="140"/>
      <c r="H6" s="140"/>
      <c r="I6" s="140"/>
      <c r="J6" s="140"/>
      <c r="K6" s="140"/>
      <c r="L6" s="140"/>
      <c r="M6" s="140"/>
      <c r="N6" s="140"/>
      <c r="O6" s="140"/>
      <c r="P6" s="140"/>
      <c r="Q6" s="140"/>
      <c r="R6" s="140"/>
      <c r="S6" s="140"/>
      <c r="T6" s="140"/>
      <c r="U6" s="140"/>
      <c r="V6" s="140"/>
      <c r="W6" s="140"/>
      <c r="X6" s="140"/>
      <c r="Y6" s="140"/>
      <c r="Z6" s="140"/>
      <c r="AA6" s="140"/>
      <c r="AB6" s="140"/>
      <c r="AC6" s="140"/>
      <c r="AD6" s="140"/>
      <c r="AE6" s="140"/>
      <c r="AF6" s="231"/>
      <c r="AG6" s="140"/>
      <c r="AH6" s="140"/>
      <c r="AI6" s="141"/>
      <c r="AJ6" s="141"/>
    </row>
    <row r="7" spans="1:52" ht="19.2">
      <c r="A7" s="140"/>
      <c r="B7" s="140"/>
      <c r="C7" s="140"/>
      <c r="D7" s="124" t="s">
        <v>132</v>
      </c>
      <c r="E7" s="316"/>
      <c r="F7" s="316"/>
      <c r="G7" s="478" t="str">
        <f>+IF('技術資料表紙（入札参加者）'!E6=0,"商号又は名称：　　　　　　　　　　　　　　　","商号又は名称："&amp;'技術資料表紙（入札参加者）'!E6)</f>
        <v>商号又は名称：　　　　　　　　　　　　　　　</v>
      </c>
      <c r="H7" s="478"/>
      <c r="I7" s="478"/>
      <c r="J7" s="478"/>
      <c r="K7" s="478"/>
      <c r="L7" s="478"/>
      <c r="M7" s="478"/>
      <c r="N7" s="478"/>
      <c r="O7" s="478"/>
      <c r="P7" s="478"/>
      <c r="Q7" s="478"/>
      <c r="R7" s="478"/>
      <c r="S7" s="478"/>
      <c r="T7" s="478"/>
      <c r="U7" s="478"/>
      <c r="V7" s="478"/>
      <c r="W7" s="478"/>
      <c r="X7" s="478"/>
      <c r="Y7" s="478"/>
      <c r="Z7" s="478"/>
      <c r="AA7" s="478"/>
      <c r="AB7" s="478"/>
      <c r="AC7" s="478"/>
      <c r="AD7" s="478"/>
      <c r="AE7" s="478"/>
      <c r="AF7" s="478"/>
      <c r="AG7" s="140"/>
      <c r="AH7" s="140"/>
      <c r="AI7" s="141"/>
      <c r="AJ7" s="141"/>
    </row>
    <row r="8" spans="1:52" ht="14.1" customHeight="1">
      <c r="A8" s="140"/>
      <c r="B8" s="140"/>
      <c r="C8" s="140"/>
      <c r="D8" s="140"/>
      <c r="E8" s="140"/>
      <c r="F8" s="140"/>
      <c r="G8" s="140"/>
      <c r="H8" s="140"/>
      <c r="I8" s="140"/>
      <c r="J8" s="317"/>
      <c r="K8" s="317"/>
      <c r="L8" s="317"/>
      <c r="M8" s="317"/>
      <c r="N8" s="317"/>
      <c r="O8" s="317"/>
      <c r="P8" s="317"/>
      <c r="Q8" s="317"/>
      <c r="R8" s="317"/>
      <c r="S8" s="317"/>
      <c r="T8" s="317"/>
      <c r="U8" s="317"/>
      <c r="V8" s="317"/>
      <c r="W8" s="317"/>
      <c r="X8" s="318"/>
      <c r="Y8" s="318"/>
      <c r="Z8" s="318"/>
      <c r="AA8" s="318"/>
      <c r="AB8" s="318"/>
      <c r="AC8" s="318"/>
      <c r="AD8" s="318"/>
      <c r="AE8" s="318"/>
      <c r="AF8" s="318"/>
      <c r="AG8" s="140"/>
      <c r="AH8" s="140"/>
      <c r="AI8" s="141"/>
      <c r="AJ8" s="141"/>
    </row>
    <row r="9" spans="1:52" ht="31.8">
      <c r="A9" s="140"/>
      <c r="B9" s="140"/>
      <c r="C9" s="140"/>
      <c r="D9" s="197" t="s">
        <v>133</v>
      </c>
      <c r="E9" s="198"/>
      <c r="F9" s="198"/>
      <c r="G9" s="198"/>
      <c r="H9" s="198"/>
      <c r="I9" s="199"/>
      <c r="J9" s="199"/>
      <c r="K9" s="199"/>
      <c r="L9" s="199"/>
      <c r="M9" s="199"/>
      <c r="N9" s="199"/>
      <c r="O9" s="199"/>
      <c r="P9" s="199"/>
      <c r="Q9" s="199"/>
      <c r="R9" s="199"/>
      <c r="S9" s="199"/>
      <c r="T9" s="199"/>
      <c r="U9" s="199"/>
      <c r="V9" s="199"/>
      <c r="W9" s="199"/>
      <c r="X9" s="199"/>
      <c r="Y9" s="199"/>
      <c r="Z9" s="199"/>
      <c r="AA9" s="199"/>
      <c r="AB9" s="199"/>
      <c r="AC9" s="199"/>
      <c r="AD9" s="199"/>
      <c r="AE9" s="199"/>
      <c r="AF9" s="199"/>
      <c r="AG9" s="140"/>
      <c r="AH9" s="140"/>
      <c r="AI9" s="141"/>
      <c r="AJ9" s="141"/>
    </row>
    <row r="10" spans="1:52" ht="10.95" customHeight="1">
      <c r="A10" s="140"/>
      <c r="B10" s="140"/>
      <c r="C10" s="140"/>
      <c r="D10" s="197"/>
      <c r="E10" s="198"/>
      <c r="F10" s="198"/>
      <c r="G10" s="198"/>
      <c r="H10" s="198"/>
      <c r="I10" s="199"/>
      <c r="J10" s="199"/>
      <c r="K10" s="199"/>
      <c r="L10" s="199"/>
      <c r="M10" s="199"/>
      <c r="N10" s="199"/>
      <c r="O10" s="199"/>
      <c r="P10" s="199"/>
      <c r="Q10" s="199"/>
      <c r="R10" s="199"/>
      <c r="S10" s="199"/>
      <c r="T10" s="199"/>
      <c r="U10" s="199"/>
      <c r="V10" s="199"/>
      <c r="W10" s="199"/>
      <c r="X10" s="199"/>
      <c r="Y10" s="199"/>
      <c r="Z10" s="199"/>
      <c r="AA10" s="199"/>
      <c r="AB10" s="199"/>
      <c r="AC10" s="199"/>
      <c r="AD10" s="199"/>
      <c r="AE10" s="199"/>
      <c r="AF10" s="199"/>
      <c r="AG10" s="140"/>
      <c r="AH10" s="140"/>
      <c r="AI10" s="141"/>
      <c r="AJ10" s="141"/>
    </row>
    <row r="11" spans="1:52" ht="26.4">
      <c r="A11" s="140"/>
      <c r="B11" s="140"/>
      <c r="C11" s="140"/>
      <c r="D11" s="201" t="s">
        <v>179</v>
      </c>
      <c r="E11" s="198"/>
      <c r="F11" s="198"/>
      <c r="G11" s="198"/>
      <c r="H11" s="198"/>
      <c r="I11" s="199"/>
      <c r="J11" s="199"/>
      <c r="K11" s="199"/>
      <c r="L11" s="199"/>
      <c r="M11" s="199"/>
      <c r="N11" s="199"/>
      <c r="O11" s="199"/>
      <c r="P11" s="199"/>
      <c r="Q11" s="199"/>
      <c r="R11" s="199"/>
      <c r="S11" s="199"/>
      <c r="T11" s="199"/>
      <c r="U11" s="199"/>
      <c r="V11" s="199"/>
      <c r="W11" s="199"/>
      <c r="X11" s="199"/>
      <c r="Y11" s="199"/>
      <c r="Z11" s="199"/>
      <c r="AA11" s="199"/>
      <c r="AB11" s="199"/>
      <c r="AC11" s="199"/>
      <c r="AD11" s="199"/>
      <c r="AE11" s="199"/>
      <c r="AF11" s="199"/>
      <c r="AG11" s="140"/>
      <c r="AH11" s="140"/>
      <c r="AI11" s="141"/>
      <c r="AJ11" s="141"/>
    </row>
    <row r="12" spans="1:52" ht="26.4">
      <c r="A12" s="140"/>
      <c r="B12" s="140"/>
      <c r="C12" s="140"/>
      <c r="D12" s="200" t="s">
        <v>172</v>
      </c>
      <c r="E12" s="198"/>
      <c r="F12" s="198"/>
      <c r="G12" s="198"/>
      <c r="H12" s="198"/>
      <c r="I12" s="199"/>
      <c r="J12" s="199"/>
      <c r="K12" s="199"/>
      <c r="L12" s="199"/>
      <c r="M12" s="199"/>
      <c r="N12" s="199"/>
      <c r="O12" s="199"/>
      <c r="P12" s="199"/>
      <c r="Q12" s="199"/>
      <c r="R12" s="199"/>
      <c r="S12" s="199"/>
      <c r="T12" s="199"/>
      <c r="U12" s="199"/>
      <c r="V12" s="199"/>
      <c r="W12" s="199"/>
      <c r="X12" s="199"/>
      <c r="Y12" s="199"/>
      <c r="Z12" s="199"/>
      <c r="AA12" s="199"/>
      <c r="AB12" s="199"/>
      <c r="AC12" s="199"/>
      <c r="AD12" s="199"/>
      <c r="AE12" s="199"/>
      <c r="AF12" s="199"/>
      <c r="AG12" s="140"/>
      <c r="AH12" s="140"/>
      <c r="AI12" s="141"/>
      <c r="AJ12" s="141"/>
    </row>
    <row r="13" spans="1:52" s="98" customFormat="1" ht="15" customHeight="1">
      <c r="A13" s="140"/>
      <c r="B13" s="140"/>
      <c r="C13" s="140"/>
      <c r="D13" s="131"/>
      <c r="E13" s="131"/>
      <c r="F13" s="131"/>
      <c r="G13" s="319"/>
      <c r="H13" s="319"/>
      <c r="I13" s="132"/>
      <c r="J13" s="199"/>
      <c r="K13" s="199"/>
      <c r="L13" s="199"/>
      <c r="M13" s="199"/>
      <c r="N13" s="199"/>
      <c r="O13" s="199"/>
      <c r="P13" s="199"/>
      <c r="Q13" s="199"/>
      <c r="R13" s="199"/>
      <c r="S13" s="199"/>
      <c r="T13" s="199"/>
      <c r="U13" s="199"/>
      <c r="V13" s="199"/>
      <c r="W13" s="199"/>
      <c r="X13" s="199"/>
      <c r="Y13" s="199"/>
      <c r="Z13" s="199"/>
      <c r="AA13" s="199"/>
      <c r="AB13" s="199"/>
      <c r="AC13" s="199"/>
      <c r="AD13" s="199"/>
      <c r="AE13" s="199"/>
      <c r="AF13" s="199"/>
      <c r="AG13" s="140"/>
      <c r="AH13" s="140"/>
      <c r="AI13" s="141"/>
      <c r="AJ13" s="141"/>
      <c r="AK13" s="97"/>
      <c r="AL13" s="97"/>
      <c r="AM13" s="97"/>
      <c r="AN13" s="97"/>
      <c r="AO13" s="97"/>
      <c r="AP13" s="97"/>
      <c r="AQ13" s="97"/>
      <c r="AR13" s="97"/>
      <c r="AS13" s="97"/>
      <c r="AT13" s="97"/>
      <c r="AU13" s="97"/>
      <c r="AV13" s="97"/>
      <c r="AW13" s="97"/>
      <c r="AX13" s="97"/>
      <c r="AY13" s="97"/>
      <c r="AZ13" s="97"/>
    </row>
    <row r="14" spans="1:52" s="92" customFormat="1" ht="25.2" customHeight="1" thickBot="1">
      <c r="A14" s="91"/>
      <c r="B14" s="91"/>
      <c r="D14" s="99" t="s">
        <v>134</v>
      </c>
      <c r="E14" s="112"/>
      <c r="F14" s="112"/>
      <c r="G14" s="112"/>
      <c r="H14" s="112"/>
      <c r="AI14" s="95"/>
      <c r="AJ14" s="95"/>
      <c r="AK14" s="95"/>
      <c r="AL14" s="95"/>
      <c r="AM14" s="95"/>
      <c r="AN14" s="95"/>
      <c r="AO14" s="95"/>
      <c r="AP14" s="95"/>
      <c r="AQ14" s="95"/>
      <c r="AR14" s="95"/>
      <c r="AS14" s="95"/>
      <c r="AT14" s="95"/>
      <c r="AU14" s="95"/>
      <c r="AV14" s="95"/>
      <c r="AW14" s="95"/>
      <c r="AX14" s="95"/>
      <c r="AY14" s="95"/>
      <c r="AZ14" s="95"/>
    </row>
    <row r="15" spans="1:52" ht="25.2" customHeight="1">
      <c r="A15" s="140"/>
      <c r="B15" s="140"/>
      <c r="C15" s="140"/>
      <c r="D15" s="388" t="s">
        <v>59</v>
      </c>
      <c r="E15" s="389"/>
      <c r="F15" s="390"/>
      <c r="G15" s="418"/>
      <c r="H15" s="409"/>
      <c r="I15" s="409"/>
      <c r="J15" s="35" t="s">
        <v>20</v>
      </c>
      <c r="K15" s="36"/>
      <c r="L15" s="36"/>
      <c r="M15" s="37"/>
      <c r="N15" s="527" t="str">
        <f>IF(COUNTBLANK(G15:I16)=6,"　←　該当する方に○",IF(COUNTBLANK(G15:I16)=4,"　←　どちらか一方に○",""))</f>
        <v>　←　該当する方に○</v>
      </c>
      <c r="O15" s="528"/>
      <c r="P15" s="528"/>
      <c r="Q15" s="528"/>
      <c r="R15" s="528"/>
      <c r="S15" s="528"/>
      <c r="T15" s="528"/>
      <c r="U15" s="528"/>
      <c r="V15" s="528"/>
      <c r="W15" s="528"/>
      <c r="X15" s="528"/>
      <c r="Y15" s="528"/>
      <c r="Z15" s="528"/>
      <c r="AA15" s="528"/>
      <c r="AB15" s="528"/>
      <c r="AC15" s="528"/>
      <c r="AD15" s="528"/>
      <c r="AE15" s="528"/>
      <c r="AF15" s="529"/>
      <c r="AG15" s="140"/>
      <c r="AH15" s="140"/>
      <c r="AJ15" s="97" t="s">
        <v>18</v>
      </c>
    </row>
    <row r="16" spans="1:52" ht="25.2" customHeight="1" thickBot="1">
      <c r="A16" s="140"/>
      <c r="B16" s="140"/>
      <c r="C16" s="140"/>
      <c r="D16" s="524"/>
      <c r="E16" s="525"/>
      <c r="F16" s="526"/>
      <c r="G16" s="533"/>
      <c r="H16" s="534"/>
      <c r="I16" s="534"/>
      <c r="J16" s="38" t="s">
        <v>21</v>
      </c>
      <c r="K16" s="39"/>
      <c r="L16" s="39"/>
      <c r="M16" s="40"/>
      <c r="N16" s="530"/>
      <c r="O16" s="531"/>
      <c r="P16" s="531"/>
      <c r="Q16" s="531"/>
      <c r="R16" s="531"/>
      <c r="S16" s="531"/>
      <c r="T16" s="531"/>
      <c r="U16" s="531"/>
      <c r="V16" s="531"/>
      <c r="W16" s="531"/>
      <c r="X16" s="531"/>
      <c r="Y16" s="531"/>
      <c r="Z16" s="531"/>
      <c r="AA16" s="531"/>
      <c r="AB16" s="531"/>
      <c r="AC16" s="531"/>
      <c r="AD16" s="531"/>
      <c r="AE16" s="531"/>
      <c r="AF16" s="532"/>
      <c r="AG16" s="140"/>
      <c r="AH16" s="140"/>
    </row>
    <row r="17" spans="1:52" ht="25.2" customHeight="1">
      <c r="A17" s="140"/>
      <c r="B17" s="140"/>
      <c r="C17" s="140"/>
      <c r="D17" s="537" t="s">
        <v>117</v>
      </c>
      <c r="E17" s="538"/>
      <c r="F17" s="539"/>
      <c r="G17" s="540"/>
      <c r="H17" s="541"/>
      <c r="I17" s="541"/>
      <c r="J17" s="541"/>
      <c r="K17" s="541"/>
      <c r="L17" s="541"/>
      <c r="M17" s="541"/>
      <c r="N17" s="541"/>
      <c r="O17" s="541"/>
      <c r="P17" s="541"/>
      <c r="Q17" s="541"/>
      <c r="R17" s="541"/>
      <c r="S17" s="541"/>
      <c r="T17" s="541"/>
      <c r="U17" s="541"/>
      <c r="V17" s="541"/>
      <c r="W17" s="541"/>
      <c r="X17" s="541"/>
      <c r="Y17" s="541"/>
      <c r="Z17" s="541"/>
      <c r="AA17" s="541"/>
      <c r="AB17" s="541"/>
      <c r="AC17" s="541"/>
      <c r="AD17" s="541"/>
      <c r="AE17" s="541"/>
      <c r="AF17" s="542"/>
      <c r="AG17" s="140"/>
      <c r="AH17" s="140"/>
    </row>
    <row r="18" spans="1:52" ht="25.2" customHeight="1">
      <c r="A18" s="140"/>
      <c r="B18" s="140"/>
      <c r="C18" s="140"/>
      <c r="D18" s="492" t="s">
        <v>106</v>
      </c>
      <c r="E18" s="493"/>
      <c r="F18" s="494"/>
      <c r="G18" s="504"/>
      <c r="H18" s="505"/>
      <c r="I18" s="505"/>
      <c r="J18" s="505"/>
      <c r="K18" s="505"/>
      <c r="L18" s="505"/>
      <c r="M18" s="505"/>
      <c r="N18" s="505"/>
      <c r="O18" s="505"/>
      <c r="P18" s="505"/>
      <c r="Q18" s="505"/>
      <c r="R18" s="505"/>
      <c r="S18" s="505"/>
      <c r="T18" s="505"/>
      <c r="U18" s="505"/>
      <c r="V18" s="505"/>
      <c r="W18" s="505"/>
      <c r="X18" s="505"/>
      <c r="Y18" s="505"/>
      <c r="Z18" s="505"/>
      <c r="AA18" s="505"/>
      <c r="AB18" s="505"/>
      <c r="AC18" s="505"/>
      <c r="AD18" s="505"/>
      <c r="AE18" s="505"/>
      <c r="AF18" s="506"/>
      <c r="AG18" s="140"/>
      <c r="AH18" s="140"/>
    </row>
    <row r="19" spans="1:52" ht="25.2" customHeight="1">
      <c r="A19" s="140"/>
      <c r="B19" s="140"/>
      <c r="C19" s="140"/>
      <c r="D19" s="492" t="s">
        <v>61</v>
      </c>
      <c r="E19" s="507"/>
      <c r="F19" s="508"/>
      <c r="G19" s="509" t="s">
        <v>197</v>
      </c>
      <c r="H19" s="510"/>
      <c r="I19" s="511"/>
      <c r="J19" s="511"/>
      <c r="K19" s="298" t="s">
        <v>93</v>
      </c>
      <c r="L19" s="511"/>
      <c r="M19" s="511"/>
      <c r="N19" s="298" t="s">
        <v>94</v>
      </c>
      <c r="O19" s="511"/>
      <c r="P19" s="511"/>
      <c r="Q19" s="298" t="s">
        <v>95</v>
      </c>
      <c r="R19" s="512" t="s">
        <v>113</v>
      </c>
      <c r="S19" s="513"/>
      <c r="T19" s="514" t="s">
        <v>197</v>
      </c>
      <c r="U19" s="515"/>
      <c r="V19" s="491"/>
      <c r="W19" s="491"/>
      <c r="X19" s="296" t="s">
        <v>93</v>
      </c>
      <c r="Y19" s="491"/>
      <c r="Z19" s="491"/>
      <c r="AA19" s="296" t="s">
        <v>94</v>
      </c>
      <c r="AB19" s="491"/>
      <c r="AC19" s="491"/>
      <c r="AD19" s="296" t="s">
        <v>95</v>
      </c>
      <c r="AE19" s="535" t="s">
        <v>114</v>
      </c>
      <c r="AF19" s="536"/>
      <c r="AG19" s="140"/>
      <c r="AH19" s="140"/>
    </row>
    <row r="20" spans="1:52" ht="25.2" customHeight="1">
      <c r="A20" s="140"/>
      <c r="B20" s="140"/>
      <c r="C20" s="140"/>
      <c r="D20" s="492" t="s">
        <v>64</v>
      </c>
      <c r="E20" s="493"/>
      <c r="F20" s="494"/>
      <c r="G20" s="48"/>
      <c r="H20" s="49"/>
      <c r="I20" s="49"/>
      <c r="J20" s="49"/>
      <c r="K20" s="49"/>
      <c r="L20" s="49"/>
      <c r="M20" s="49"/>
      <c r="N20" s="49"/>
      <c r="O20" s="49"/>
      <c r="P20" s="49"/>
      <c r="Q20" s="43" t="str">
        <f>IF(COUNTBLANK(G20:P20)&gt;0,"　←　10桁の番号を入力","")</f>
        <v>　←　10桁の番号を入力</v>
      </c>
      <c r="R20" s="41"/>
      <c r="S20" s="41"/>
      <c r="T20" s="41"/>
      <c r="U20" s="41"/>
      <c r="V20" s="41"/>
      <c r="W20" s="41"/>
      <c r="X20" s="41"/>
      <c r="Y20" s="41"/>
      <c r="Z20" s="41"/>
      <c r="AA20" s="41"/>
      <c r="AB20" s="41"/>
      <c r="AC20" s="41"/>
      <c r="AD20" s="41"/>
      <c r="AE20" s="41"/>
      <c r="AF20" s="42"/>
      <c r="AG20" s="140"/>
      <c r="AH20" s="140"/>
    </row>
    <row r="21" spans="1:52" ht="49.5" customHeight="1">
      <c r="A21" s="140"/>
      <c r="B21" s="140"/>
      <c r="C21" s="140"/>
      <c r="D21" s="516" t="s">
        <v>258</v>
      </c>
      <c r="E21" s="517"/>
      <c r="F21" s="518"/>
      <c r="G21" s="519"/>
      <c r="H21" s="520"/>
      <c r="I21" s="520"/>
      <c r="J21" s="521" t="s">
        <v>264</v>
      </c>
      <c r="K21" s="522"/>
      <c r="L21" s="522"/>
      <c r="M21" s="522"/>
      <c r="N21" s="522"/>
      <c r="O21" s="522"/>
      <c r="P21" s="522"/>
      <c r="Q21" s="522"/>
      <c r="R21" s="522"/>
      <c r="S21" s="522"/>
      <c r="T21" s="522"/>
      <c r="U21" s="522"/>
      <c r="V21" s="522"/>
      <c r="W21" s="522"/>
      <c r="X21" s="522"/>
      <c r="Y21" s="522"/>
      <c r="Z21" s="522"/>
      <c r="AA21" s="522"/>
      <c r="AB21" s="522"/>
      <c r="AC21" s="522"/>
      <c r="AD21" s="522"/>
      <c r="AE21" s="522"/>
      <c r="AF21" s="523"/>
      <c r="AG21" s="140"/>
      <c r="AH21" s="140"/>
    </row>
    <row r="22" spans="1:52" ht="25.2" customHeight="1">
      <c r="A22" s="140"/>
      <c r="B22" s="140"/>
      <c r="C22" s="140"/>
      <c r="D22" s="495" t="s">
        <v>259</v>
      </c>
      <c r="E22" s="496"/>
      <c r="F22" s="497"/>
      <c r="G22" s="501"/>
      <c r="H22" s="502"/>
      <c r="I22" s="502"/>
      <c r="J22" s="502"/>
      <c r="K22" s="502"/>
      <c r="L22" s="502"/>
      <c r="M22" s="502"/>
      <c r="N22" s="502"/>
      <c r="O22" s="502"/>
      <c r="P22" s="502"/>
      <c r="Q22" s="502"/>
      <c r="R22" s="502"/>
      <c r="S22" s="502"/>
      <c r="T22" s="502"/>
      <c r="U22" s="502"/>
      <c r="V22" s="502"/>
      <c r="W22" s="502"/>
      <c r="X22" s="502"/>
      <c r="Y22" s="502"/>
      <c r="Z22" s="502"/>
      <c r="AA22" s="502"/>
      <c r="AB22" s="502"/>
      <c r="AC22" s="502"/>
      <c r="AD22" s="502"/>
      <c r="AE22" s="502"/>
      <c r="AF22" s="503"/>
      <c r="AG22" s="140"/>
      <c r="AH22" s="140"/>
    </row>
    <row r="23" spans="1:52" ht="25.2" customHeight="1" thickBot="1">
      <c r="A23" s="140"/>
      <c r="B23" s="140"/>
      <c r="C23" s="140"/>
      <c r="D23" s="498"/>
      <c r="E23" s="499"/>
      <c r="F23" s="500"/>
      <c r="G23" s="502"/>
      <c r="H23" s="502"/>
      <c r="I23" s="502"/>
      <c r="J23" s="502"/>
      <c r="K23" s="502"/>
      <c r="L23" s="502"/>
      <c r="M23" s="502"/>
      <c r="N23" s="502"/>
      <c r="O23" s="502"/>
      <c r="P23" s="502"/>
      <c r="Q23" s="502"/>
      <c r="R23" s="502"/>
      <c r="S23" s="502"/>
      <c r="T23" s="502"/>
      <c r="U23" s="502"/>
      <c r="V23" s="502"/>
      <c r="W23" s="502"/>
      <c r="X23" s="502"/>
      <c r="Y23" s="502"/>
      <c r="Z23" s="502"/>
      <c r="AA23" s="502"/>
      <c r="AB23" s="502"/>
      <c r="AC23" s="502"/>
      <c r="AD23" s="502"/>
      <c r="AE23" s="502"/>
      <c r="AF23" s="503"/>
      <c r="AG23" s="140"/>
      <c r="AH23" s="140"/>
    </row>
    <row r="24" spans="1:52" ht="25.2" customHeight="1">
      <c r="A24" s="140"/>
      <c r="B24" s="140"/>
      <c r="C24" s="140"/>
      <c r="D24" s="483" t="s">
        <v>125</v>
      </c>
      <c r="E24" s="483"/>
      <c r="F24" s="483"/>
      <c r="G24" s="486" t="s">
        <v>265</v>
      </c>
      <c r="H24" s="487"/>
      <c r="I24" s="487"/>
      <c r="J24" s="487"/>
      <c r="K24" s="487"/>
      <c r="L24" s="487"/>
      <c r="M24" s="487"/>
      <c r="N24" s="487"/>
      <c r="O24" s="487"/>
      <c r="P24" s="487"/>
      <c r="Q24" s="487"/>
      <c r="R24" s="487"/>
      <c r="S24" s="487"/>
      <c r="T24" s="487"/>
      <c r="U24" s="487"/>
      <c r="V24" s="487"/>
      <c r="W24" s="487"/>
      <c r="X24" s="487"/>
      <c r="Y24" s="487"/>
      <c r="Z24" s="487"/>
      <c r="AA24" s="487"/>
      <c r="AB24" s="487"/>
      <c r="AC24" s="487"/>
      <c r="AD24" s="487"/>
      <c r="AE24" s="487"/>
      <c r="AF24" s="487"/>
      <c r="AG24" s="140"/>
      <c r="AH24" s="140"/>
      <c r="AI24" s="141"/>
    </row>
    <row r="25" spans="1:52" ht="25.2" customHeight="1">
      <c r="A25" s="140"/>
      <c r="B25" s="140"/>
      <c r="C25" s="140"/>
      <c r="D25" s="484"/>
      <c r="E25" s="484"/>
      <c r="F25" s="484"/>
      <c r="G25" s="488"/>
      <c r="H25" s="489"/>
      <c r="I25" s="489"/>
      <c r="J25" s="489"/>
      <c r="K25" s="489"/>
      <c r="L25" s="489"/>
      <c r="M25" s="489"/>
      <c r="N25" s="489"/>
      <c r="O25" s="489"/>
      <c r="P25" s="489"/>
      <c r="Q25" s="489"/>
      <c r="R25" s="489"/>
      <c r="S25" s="489"/>
      <c r="T25" s="489"/>
      <c r="U25" s="489"/>
      <c r="V25" s="489"/>
      <c r="W25" s="489"/>
      <c r="X25" s="489"/>
      <c r="Y25" s="489"/>
      <c r="Z25" s="489"/>
      <c r="AA25" s="489"/>
      <c r="AB25" s="489"/>
      <c r="AC25" s="489"/>
      <c r="AD25" s="489"/>
      <c r="AE25" s="489"/>
      <c r="AF25" s="489"/>
      <c r="AG25" s="140"/>
      <c r="AH25" s="140"/>
      <c r="AI25" s="141"/>
    </row>
    <row r="26" spans="1:52" ht="25.2" customHeight="1">
      <c r="A26" s="140"/>
      <c r="B26" s="140"/>
      <c r="C26" s="140"/>
      <c r="D26" s="485"/>
      <c r="E26" s="485"/>
      <c r="F26" s="485"/>
      <c r="G26" s="490"/>
      <c r="H26" s="490"/>
      <c r="I26" s="490"/>
      <c r="J26" s="490"/>
      <c r="K26" s="490"/>
      <c r="L26" s="490"/>
      <c r="M26" s="490"/>
      <c r="N26" s="490"/>
      <c r="O26" s="490"/>
      <c r="P26" s="490"/>
      <c r="Q26" s="490"/>
      <c r="R26" s="490"/>
      <c r="S26" s="490"/>
      <c r="T26" s="490"/>
      <c r="U26" s="490"/>
      <c r="V26" s="490"/>
      <c r="W26" s="490"/>
      <c r="X26" s="490"/>
      <c r="Y26" s="490"/>
      <c r="Z26" s="490"/>
      <c r="AA26" s="490"/>
      <c r="AB26" s="490"/>
      <c r="AC26" s="490"/>
      <c r="AD26" s="490"/>
      <c r="AE26" s="490"/>
      <c r="AF26" s="490"/>
      <c r="AG26" s="140"/>
      <c r="AH26" s="140"/>
      <c r="AI26" s="141"/>
    </row>
    <row r="27" spans="1:52" ht="25.2" customHeight="1">
      <c r="A27" s="140"/>
      <c r="B27" s="140"/>
      <c r="C27" s="140"/>
      <c r="D27" s="293"/>
      <c r="E27" s="293"/>
      <c r="F27" s="293"/>
      <c r="G27" s="181" t="s">
        <v>260</v>
      </c>
      <c r="H27" s="295"/>
      <c r="I27" s="295"/>
      <c r="J27" s="295"/>
      <c r="K27" s="295"/>
      <c r="L27" s="295"/>
      <c r="M27" s="295"/>
      <c r="N27" s="295"/>
      <c r="O27" s="295"/>
      <c r="P27" s="295"/>
      <c r="Q27" s="295"/>
      <c r="R27" s="295"/>
      <c r="S27" s="295"/>
      <c r="T27" s="295"/>
      <c r="U27" s="295"/>
      <c r="V27" s="295"/>
      <c r="W27" s="295"/>
      <c r="X27" s="295"/>
      <c r="Y27" s="295"/>
      <c r="Z27" s="295"/>
      <c r="AA27" s="295"/>
      <c r="AB27" s="295"/>
      <c r="AC27" s="295"/>
      <c r="AD27" s="295"/>
      <c r="AE27" s="295"/>
      <c r="AF27" s="295"/>
      <c r="AG27" s="140"/>
      <c r="AH27" s="140"/>
      <c r="AI27" s="141"/>
    </row>
    <row r="28" spans="1:52" ht="7.2" customHeight="1">
      <c r="A28" s="140"/>
      <c r="B28" s="140"/>
      <c r="C28" s="140"/>
      <c r="D28" s="299"/>
      <c r="E28" s="299"/>
      <c r="F28" s="299"/>
      <c r="G28" s="295"/>
      <c r="H28" s="295"/>
      <c r="I28" s="295"/>
      <c r="J28" s="295"/>
      <c r="K28" s="295"/>
      <c r="L28" s="295"/>
      <c r="M28" s="295"/>
      <c r="N28" s="295"/>
      <c r="O28" s="295"/>
      <c r="P28" s="295"/>
      <c r="Q28" s="295"/>
      <c r="R28" s="295"/>
      <c r="S28" s="295"/>
      <c r="T28" s="295"/>
      <c r="U28" s="295"/>
      <c r="V28" s="295"/>
      <c r="W28" s="295"/>
      <c r="X28" s="295"/>
      <c r="Y28" s="295"/>
      <c r="Z28" s="295"/>
      <c r="AA28" s="295"/>
      <c r="AB28" s="295"/>
      <c r="AC28" s="295"/>
      <c r="AD28" s="295"/>
      <c r="AE28" s="295"/>
      <c r="AF28" s="295"/>
      <c r="AG28" s="140"/>
      <c r="AH28" s="140"/>
      <c r="AI28" s="141"/>
    </row>
    <row r="29" spans="1:52" s="92" customFormat="1" ht="25.2" customHeight="1" thickBot="1">
      <c r="A29" s="91"/>
      <c r="B29" s="91"/>
      <c r="D29" s="99" t="s">
        <v>135</v>
      </c>
      <c r="E29" s="182"/>
      <c r="F29" s="183"/>
      <c r="G29" s="184"/>
      <c r="H29" s="185"/>
      <c r="I29" s="185"/>
      <c r="J29" s="185"/>
      <c r="K29" s="185"/>
      <c r="L29" s="185"/>
      <c r="M29" s="185"/>
      <c r="N29" s="185"/>
      <c r="O29" s="185"/>
      <c r="P29" s="185"/>
      <c r="Q29" s="185"/>
      <c r="R29" s="185"/>
      <c r="S29" s="185"/>
      <c r="T29" s="185"/>
      <c r="U29" s="185"/>
      <c r="V29" s="185"/>
      <c r="W29" s="185"/>
      <c r="X29" s="185"/>
      <c r="Y29" s="185"/>
      <c r="Z29" s="185"/>
      <c r="AA29" s="185"/>
      <c r="AB29" s="185"/>
      <c r="AC29" s="185"/>
      <c r="AD29" s="185"/>
      <c r="AE29" s="185"/>
      <c r="AF29" s="185"/>
      <c r="AI29" s="95"/>
      <c r="AJ29" s="95"/>
      <c r="AK29" s="95"/>
      <c r="AL29" s="95"/>
      <c r="AM29" s="95"/>
      <c r="AN29" s="95"/>
      <c r="AO29" s="95"/>
      <c r="AP29" s="95"/>
      <c r="AQ29" s="95"/>
      <c r="AR29" s="95"/>
      <c r="AS29" s="95"/>
      <c r="AT29" s="95"/>
      <c r="AU29" s="95"/>
      <c r="AV29" s="95"/>
      <c r="AW29" s="95"/>
      <c r="AX29" s="95"/>
      <c r="AY29" s="95"/>
      <c r="AZ29" s="95"/>
    </row>
    <row r="30" spans="1:52" ht="25.2" customHeight="1">
      <c r="A30" s="140"/>
      <c r="B30" s="140"/>
      <c r="C30" s="140"/>
      <c r="D30" s="402" t="s">
        <v>59</v>
      </c>
      <c r="E30" s="403"/>
      <c r="F30" s="416"/>
      <c r="G30" s="418"/>
      <c r="H30" s="409"/>
      <c r="I30" s="409"/>
      <c r="J30" s="35" t="s">
        <v>20</v>
      </c>
      <c r="K30" s="36"/>
      <c r="L30" s="36"/>
      <c r="M30" s="37"/>
      <c r="N30" s="457" t="str">
        <f>IF(COUNTBLANK(G30:I31)=6,"　←　該当する方に○",IF(COUNTBLANK(G30:I31)=4,"　←　どちらか一方に○",""))</f>
        <v>　←　該当する方に○</v>
      </c>
      <c r="O30" s="458"/>
      <c r="P30" s="458"/>
      <c r="Q30" s="458"/>
      <c r="R30" s="458"/>
      <c r="S30" s="458"/>
      <c r="T30" s="458"/>
      <c r="U30" s="458"/>
      <c r="V30" s="458"/>
      <c r="W30" s="458"/>
      <c r="X30" s="458"/>
      <c r="Y30" s="458"/>
      <c r="Z30" s="458"/>
      <c r="AA30" s="458"/>
      <c r="AB30" s="458"/>
      <c r="AC30" s="458"/>
      <c r="AD30" s="458"/>
      <c r="AE30" s="458"/>
      <c r="AF30" s="458"/>
      <c r="AG30" s="140"/>
      <c r="AH30" s="140"/>
      <c r="AI30" s="141"/>
      <c r="AJ30" s="141"/>
    </row>
    <row r="31" spans="1:52" ht="25.2" customHeight="1" thickBot="1">
      <c r="A31" s="140"/>
      <c r="B31" s="140"/>
      <c r="C31" s="140"/>
      <c r="D31" s="444"/>
      <c r="E31" s="445"/>
      <c r="F31" s="446"/>
      <c r="G31" s="422"/>
      <c r="H31" s="411"/>
      <c r="I31" s="411"/>
      <c r="J31" s="45" t="s">
        <v>21</v>
      </c>
      <c r="K31" s="46"/>
      <c r="L31" s="46"/>
      <c r="M31" s="47"/>
      <c r="N31" s="459"/>
      <c r="O31" s="459"/>
      <c r="P31" s="459"/>
      <c r="Q31" s="459"/>
      <c r="R31" s="459"/>
      <c r="S31" s="459"/>
      <c r="T31" s="459"/>
      <c r="U31" s="459"/>
      <c r="V31" s="459"/>
      <c r="W31" s="459"/>
      <c r="X31" s="459"/>
      <c r="Y31" s="459"/>
      <c r="Z31" s="459"/>
      <c r="AA31" s="459"/>
      <c r="AB31" s="459"/>
      <c r="AC31" s="459"/>
      <c r="AD31" s="459"/>
      <c r="AE31" s="459"/>
      <c r="AF31" s="459"/>
      <c r="AG31" s="140"/>
      <c r="AH31" s="140"/>
      <c r="AI31" s="141"/>
      <c r="AJ31" s="141"/>
    </row>
    <row r="32" spans="1:52" ht="25.2" customHeight="1" thickBot="1">
      <c r="A32" s="140"/>
      <c r="B32" s="140"/>
      <c r="C32" s="140"/>
      <c r="D32" s="441" t="s">
        <v>136</v>
      </c>
      <c r="E32" s="481"/>
      <c r="F32" s="482"/>
      <c r="G32" s="479" t="str">
        <f>+IF(G30="〇",'様式－2b'!AN17,"")</f>
        <v/>
      </c>
      <c r="H32" s="480"/>
      <c r="I32" s="480"/>
      <c r="J32" s="63" t="s">
        <v>29</v>
      </c>
      <c r="K32" s="294" t="s">
        <v>203</v>
      </c>
      <c r="L32" s="186"/>
      <c r="M32" s="186"/>
      <c r="N32" s="186"/>
      <c r="O32" s="187"/>
      <c r="P32" s="187"/>
      <c r="Q32" s="133"/>
      <c r="R32" s="188"/>
      <c r="S32" s="188"/>
      <c r="T32" s="186"/>
      <c r="U32" s="187"/>
      <c r="V32" s="187"/>
      <c r="W32" s="187"/>
      <c r="X32" s="187"/>
      <c r="Y32" s="187"/>
      <c r="Z32" s="187"/>
      <c r="AA32" s="133"/>
      <c r="AB32" s="133"/>
      <c r="AC32" s="133"/>
      <c r="AD32" s="133"/>
      <c r="AE32" s="186"/>
      <c r="AF32" s="133"/>
      <c r="AG32" s="187"/>
      <c r="AH32" s="140"/>
      <c r="AI32" s="141"/>
      <c r="AJ32" s="141"/>
    </row>
    <row r="33" spans="1:62" s="211" customFormat="1" ht="25.2" customHeight="1">
      <c r="A33" s="283"/>
      <c r="B33" s="283"/>
      <c r="C33" s="283"/>
      <c r="D33" s="294"/>
      <c r="E33" s="133"/>
      <c r="F33" s="133"/>
      <c r="G33" s="294" t="s">
        <v>182</v>
      </c>
      <c r="H33" s="133"/>
      <c r="I33" s="133"/>
      <c r="J33" s="132"/>
      <c r="K33" s="132"/>
      <c r="L33" s="132"/>
      <c r="M33" s="132"/>
      <c r="N33" s="132"/>
      <c r="O33" s="132"/>
      <c r="P33" s="132"/>
      <c r="Q33" s="132"/>
      <c r="R33" s="132"/>
      <c r="S33" s="132"/>
      <c r="T33" s="132"/>
      <c r="U33" s="132"/>
      <c r="V33" s="132"/>
      <c r="W33" s="132"/>
      <c r="X33" s="132"/>
      <c r="Y33" s="132"/>
      <c r="Z33" s="132"/>
      <c r="AA33" s="132"/>
      <c r="AB33" s="132"/>
      <c r="AC33" s="132"/>
      <c r="AD33" s="132"/>
      <c r="AE33" s="132"/>
      <c r="AF33" s="132"/>
      <c r="AG33" s="283"/>
      <c r="AH33" s="283"/>
      <c r="AI33" s="320"/>
      <c r="AJ33" s="320"/>
      <c r="AK33" s="284"/>
      <c r="AL33" s="284"/>
      <c r="AM33" s="284"/>
      <c r="AN33" s="284"/>
      <c r="AO33" s="284"/>
      <c r="AP33" s="284"/>
      <c r="AQ33" s="284"/>
      <c r="AR33" s="284"/>
      <c r="AS33" s="284"/>
      <c r="AT33" s="284"/>
      <c r="AU33" s="284"/>
      <c r="AV33" s="284"/>
      <c r="AW33" s="284"/>
      <c r="AX33" s="284"/>
      <c r="AY33" s="284"/>
      <c r="AZ33" s="284"/>
      <c r="BA33" s="321"/>
      <c r="BB33" s="321"/>
      <c r="BC33" s="321"/>
      <c r="BD33" s="321"/>
      <c r="BE33" s="321"/>
      <c r="BF33" s="321"/>
      <c r="BG33" s="321"/>
      <c r="BH33" s="321"/>
      <c r="BI33" s="321"/>
      <c r="BJ33" s="321"/>
    </row>
    <row r="34" spans="1:62" ht="9" customHeight="1">
      <c r="A34" s="140"/>
      <c r="B34" s="140"/>
      <c r="C34" s="140"/>
      <c r="D34" s="140"/>
      <c r="E34" s="140"/>
      <c r="F34" s="140"/>
      <c r="G34" s="140"/>
      <c r="H34" s="140"/>
      <c r="I34" s="140"/>
      <c r="J34" s="140"/>
      <c r="K34" s="140"/>
      <c r="L34" s="140"/>
      <c r="M34" s="140"/>
      <c r="N34" s="140"/>
      <c r="O34" s="140"/>
      <c r="P34" s="140"/>
      <c r="Q34" s="140"/>
      <c r="R34" s="140"/>
      <c r="S34" s="140"/>
      <c r="T34" s="140"/>
      <c r="U34" s="140"/>
      <c r="V34" s="140"/>
      <c r="W34" s="140"/>
      <c r="X34" s="140"/>
      <c r="Y34" s="140"/>
      <c r="Z34" s="140"/>
      <c r="AA34" s="140"/>
      <c r="AB34" s="140"/>
      <c r="AC34" s="140"/>
      <c r="AD34" s="140"/>
      <c r="AE34" s="140"/>
      <c r="AF34" s="140"/>
      <c r="AG34" s="140"/>
      <c r="AH34" s="140"/>
      <c r="AI34" s="141"/>
      <c r="AJ34" s="141"/>
    </row>
    <row r="35" spans="1:62" s="92" customFormat="1" ht="25.2" customHeight="1" thickBot="1">
      <c r="A35" s="91"/>
      <c r="B35" s="91"/>
      <c r="D35" s="99" t="s">
        <v>173</v>
      </c>
      <c r="AI35" s="95"/>
      <c r="AJ35" s="95"/>
      <c r="AK35" s="95"/>
      <c r="AL35" s="95"/>
      <c r="AM35" s="95"/>
      <c r="AN35" s="95"/>
      <c r="AO35" s="95"/>
      <c r="AP35" s="95"/>
      <c r="AQ35" s="95"/>
      <c r="AR35" s="95"/>
      <c r="AS35" s="95"/>
      <c r="AT35" s="95"/>
      <c r="AU35" s="95"/>
      <c r="AV35" s="95"/>
      <c r="AW35" s="95"/>
      <c r="AX35" s="95"/>
      <c r="AY35" s="95"/>
      <c r="AZ35" s="95"/>
    </row>
    <row r="36" spans="1:62" ht="25.2" customHeight="1">
      <c r="A36" s="140"/>
      <c r="B36" s="140"/>
      <c r="C36" s="140"/>
      <c r="D36" s="402" t="s">
        <v>59</v>
      </c>
      <c r="E36" s="403"/>
      <c r="F36" s="416"/>
      <c r="G36" s="408"/>
      <c r="H36" s="409"/>
      <c r="I36" s="409"/>
      <c r="J36" s="465" t="s">
        <v>138</v>
      </c>
      <c r="K36" s="466"/>
      <c r="L36" s="466"/>
      <c r="M36" s="466"/>
      <c r="N36" s="466"/>
      <c r="O36" s="466"/>
      <c r="P36" s="466"/>
      <c r="Q36" s="466"/>
      <c r="R36" s="466"/>
      <c r="S36" s="466"/>
      <c r="T36" s="466"/>
      <c r="U36" s="466"/>
      <c r="V36" s="466"/>
      <c r="W36" s="466"/>
      <c r="X36" s="467"/>
      <c r="Y36" s="462" t="str">
        <f>IF(COUNTBLANK(G36:I40)=15,"　←　該当するところに○",IF(COUNTBLANK(G36:I40)=13,"　←　どちらか一方に○",IF(COUNTBLANK(G36:I40)=12,"　←　いずれか一つに○",IF(COUNTBLANK(G36:I40)=11,"　←　いずれか一つに○",IF(COUNTBLANK(G36:I40)=10,"　←　いずれか一つに○","")))))</f>
        <v>　←　該当するところに○</v>
      </c>
      <c r="Z36" s="463"/>
      <c r="AA36" s="463"/>
      <c r="AB36" s="463"/>
      <c r="AC36" s="463"/>
      <c r="AD36" s="463"/>
      <c r="AE36" s="463"/>
      <c r="AF36" s="463"/>
      <c r="AG36" s="140"/>
      <c r="AH36" s="140"/>
      <c r="AI36" s="141"/>
    </row>
    <row r="37" spans="1:62" ht="25.2" customHeight="1">
      <c r="A37" s="140"/>
      <c r="B37" s="140"/>
      <c r="C37" s="140"/>
      <c r="D37" s="404"/>
      <c r="E37" s="405"/>
      <c r="F37" s="460"/>
      <c r="G37" s="414"/>
      <c r="H37" s="461"/>
      <c r="I37" s="461"/>
      <c r="J37" s="468" t="s">
        <v>139</v>
      </c>
      <c r="K37" s="469"/>
      <c r="L37" s="469"/>
      <c r="M37" s="469"/>
      <c r="N37" s="469"/>
      <c r="O37" s="469"/>
      <c r="P37" s="469"/>
      <c r="Q37" s="469"/>
      <c r="R37" s="469"/>
      <c r="S37" s="469"/>
      <c r="T37" s="469"/>
      <c r="U37" s="469"/>
      <c r="V37" s="469"/>
      <c r="W37" s="469"/>
      <c r="X37" s="470"/>
      <c r="Y37" s="464"/>
      <c r="Z37" s="463"/>
      <c r="AA37" s="463"/>
      <c r="AB37" s="463"/>
      <c r="AC37" s="463"/>
      <c r="AD37" s="463"/>
      <c r="AE37" s="463"/>
      <c r="AF37" s="463"/>
      <c r="AG37" s="140"/>
      <c r="AH37" s="140"/>
      <c r="AI37" s="141"/>
    </row>
    <row r="38" spans="1:62" ht="25.2" customHeight="1">
      <c r="A38" s="140"/>
      <c r="B38" s="140"/>
      <c r="C38" s="140"/>
      <c r="D38" s="404"/>
      <c r="E38" s="405"/>
      <c r="F38" s="460"/>
      <c r="G38" s="414"/>
      <c r="H38" s="461"/>
      <c r="I38" s="461"/>
      <c r="J38" s="468" t="s">
        <v>140</v>
      </c>
      <c r="K38" s="469"/>
      <c r="L38" s="469"/>
      <c r="M38" s="469"/>
      <c r="N38" s="469"/>
      <c r="O38" s="469"/>
      <c r="P38" s="469"/>
      <c r="Q38" s="469"/>
      <c r="R38" s="469"/>
      <c r="S38" s="469"/>
      <c r="T38" s="469"/>
      <c r="U38" s="469"/>
      <c r="V38" s="469"/>
      <c r="W38" s="469"/>
      <c r="X38" s="470"/>
      <c r="Y38" s="464"/>
      <c r="Z38" s="463"/>
      <c r="AA38" s="463"/>
      <c r="AB38" s="463"/>
      <c r="AC38" s="463"/>
      <c r="AD38" s="463"/>
      <c r="AE38" s="463"/>
      <c r="AF38" s="463"/>
      <c r="AG38" s="140"/>
      <c r="AH38" s="140"/>
      <c r="AI38" s="141"/>
    </row>
    <row r="39" spans="1:62" ht="25.2" customHeight="1">
      <c r="A39" s="140"/>
      <c r="B39" s="140"/>
      <c r="C39" s="140"/>
      <c r="D39" s="404"/>
      <c r="E39" s="405"/>
      <c r="F39" s="460"/>
      <c r="G39" s="414"/>
      <c r="H39" s="461"/>
      <c r="I39" s="461"/>
      <c r="J39" s="468" t="s">
        <v>141</v>
      </c>
      <c r="K39" s="471"/>
      <c r="L39" s="471"/>
      <c r="M39" s="471"/>
      <c r="N39" s="471"/>
      <c r="O39" s="471"/>
      <c r="P39" s="471"/>
      <c r="Q39" s="471"/>
      <c r="R39" s="471"/>
      <c r="S39" s="471"/>
      <c r="T39" s="471"/>
      <c r="U39" s="471"/>
      <c r="V39" s="471"/>
      <c r="W39" s="471"/>
      <c r="X39" s="472"/>
      <c r="Y39" s="464"/>
      <c r="Z39" s="463"/>
      <c r="AA39" s="463"/>
      <c r="AB39" s="463"/>
      <c r="AC39" s="463"/>
      <c r="AD39" s="463"/>
      <c r="AE39" s="463"/>
      <c r="AF39" s="463"/>
      <c r="AG39" s="140"/>
      <c r="AH39" s="140"/>
      <c r="AI39" s="141"/>
    </row>
    <row r="40" spans="1:62" ht="25.2" customHeight="1" thickBot="1">
      <c r="A40" s="140"/>
      <c r="B40" s="140"/>
      <c r="C40" s="140"/>
      <c r="D40" s="444"/>
      <c r="E40" s="445"/>
      <c r="F40" s="446"/>
      <c r="G40" s="410"/>
      <c r="H40" s="411"/>
      <c r="I40" s="411"/>
      <c r="J40" s="473" t="s">
        <v>108</v>
      </c>
      <c r="K40" s="474"/>
      <c r="L40" s="474"/>
      <c r="M40" s="474"/>
      <c r="N40" s="474"/>
      <c r="O40" s="474"/>
      <c r="P40" s="474"/>
      <c r="Q40" s="474"/>
      <c r="R40" s="474"/>
      <c r="S40" s="474"/>
      <c r="T40" s="475"/>
      <c r="U40" s="475"/>
      <c r="V40" s="475"/>
      <c r="W40" s="475"/>
      <c r="X40" s="476"/>
      <c r="Y40" s="464"/>
      <c r="Z40" s="463"/>
      <c r="AA40" s="463"/>
      <c r="AB40" s="463"/>
      <c r="AC40" s="463"/>
      <c r="AD40" s="463"/>
      <c r="AE40" s="463"/>
      <c r="AF40" s="463"/>
      <c r="AG40" s="140"/>
      <c r="AH40" s="140"/>
      <c r="AI40" s="141"/>
    </row>
    <row r="41" spans="1:62" ht="25.2" customHeight="1" thickBot="1">
      <c r="A41" s="140"/>
      <c r="B41" s="140"/>
      <c r="C41" s="140"/>
      <c r="D41" s="441" t="s">
        <v>137</v>
      </c>
      <c r="E41" s="481"/>
      <c r="F41" s="482"/>
      <c r="G41" s="437" t="s">
        <v>197</v>
      </c>
      <c r="H41" s="438"/>
      <c r="I41" s="429"/>
      <c r="J41" s="430"/>
      <c r="K41" s="439" t="s">
        <v>126</v>
      </c>
      <c r="L41" s="440"/>
      <c r="M41" s="441" t="s">
        <v>106</v>
      </c>
      <c r="N41" s="442"/>
      <c r="O41" s="442"/>
      <c r="P41" s="443"/>
      <c r="Q41" s="431"/>
      <c r="R41" s="430"/>
      <c r="S41" s="430"/>
      <c r="T41" s="430"/>
      <c r="U41" s="430"/>
      <c r="V41" s="430"/>
      <c r="W41" s="430"/>
      <c r="X41" s="432"/>
      <c r="Y41" s="322"/>
      <c r="Z41" s="322"/>
      <c r="AA41" s="135"/>
      <c r="AB41" s="135"/>
      <c r="AC41" s="135"/>
      <c r="AD41" s="135"/>
      <c r="AE41" s="323"/>
      <c r="AF41" s="133"/>
      <c r="AG41" s="283"/>
      <c r="AH41" s="140"/>
      <c r="AI41" s="141"/>
    </row>
    <row r="42" spans="1:62" ht="25.2" hidden="1" customHeight="1">
      <c r="A42" s="140"/>
      <c r="B42" s="140"/>
      <c r="C42" s="140"/>
      <c r="D42" s="402" t="s">
        <v>52</v>
      </c>
      <c r="E42" s="403"/>
      <c r="F42" s="416"/>
      <c r="G42" s="455"/>
      <c r="H42" s="456"/>
      <c r="I42" s="418"/>
      <c r="J42" s="452" t="s">
        <v>177</v>
      </c>
      <c r="K42" s="453"/>
      <c r="L42" s="453"/>
      <c r="M42" s="453"/>
      <c r="N42" s="453"/>
      <c r="O42" s="453"/>
      <c r="P42" s="453"/>
      <c r="Q42" s="453"/>
      <c r="R42" s="453"/>
      <c r="S42" s="453"/>
      <c r="T42" s="453"/>
      <c r="U42" s="453"/>
      <c r="V42" s="453"/>
      <c r="W42" s="453"/>
      <c r="X42" s="454"/>
      <c r="Y42" s="433" t="str">
        <f>IF(COUNTBLANK(G42:I43)=6,"　←　該当する方に○",IF(COUNTBLANK(G42:I43)=4,"　←　どちらか一方に○",""))</f>
        <v>　←　該当する方に○</v>
      </c>
      <c r="Z42" s="434"/>
      <c r="AA42" s="434"/>
      <c r="AB42" s="434"/>
      <c r="AC42" s="434"/>
      <c r="AD42" s="434"/>
      <c r="AE42" s="434"/>
      <c r="AF42" s="434"/>
      <c r="AG42" s="283"/>
      <c r="AH42" s="140"/>
      <c r="AI42" s="141"/>
    </row>
    <row r="43" spans="1:62" ht="25.2" hidden="1" customHeight="1" thickBot="1">
      <c r="A43" s="140"/>
      <c r="B43" s="140"/>
      <c r="C43" s="140"/>
      <c r="D43" s="444"/>
      <c r="E43" s="445"/>
      <c r="F43" s="446"/>
      <c r="G43" s="450"/>
      <c r="H43" s="451"/>
      <c r="I43" s="422"/>
      <c r="J43" s="447" t="s">
        <v>178</v>
      </c>
      <c r="K43" s="448"/>
      <c r="L43" s="448"/>
      <c r="M43" s="448"/>
      <c r="N43" s="448"/>
      <c r="O43" s="448"/>
      <c r="P43" s="448"/>
      <c r="Q43" s="448"/>
      <c r="R43" s="448"/>
      <c r="S43" s="448"/>
      <c r="T43" s="448"/>
      <c r="U43" s="448"/>
      <c r="V43" s="448"/>
      <c r="W43" s="448"/>
      <c r="X43" s="449"/>
      <c r="Y43" s="433"/>
      <c r="Z43" s="434"/>
      <c r="AA43" s="434"/>
      <c r="AB43" s="434"/>
      <c r="AC43" s="434"/>
      <c r="AD43" s="434"/>
      <c r="AE43" s="434"/>
      <c r="AF43" s="434"/>
      <c r="AG43" s="140"/>
      <c r="AH43" s="140"/>
      <c r="AI43" s="141"/>
    </row>
    <row r="44" spans="1:62" ht="9.6" customHeight="1">
      <c r="A44" s="140"/>
      <c r="B44" s="140"/>
      <c r="C44" s="140"/>
      <c r="D44" s="137"/>
      <c r="E44" s="138"/>
      <c r="F44" s="138"/>
      <c r="G44" s="139"/>
      <c r="H44" s="136"/>
      <c r="I44" s="136"/>
      <c r="J44" s="136"/>
      <c r="K44" s="136"/>
      <c r="L44" s="136"/>
      <c r="M44" s="136"/>
      <c r="N44" s="136"/>
      <c r="O44" s="136"/>
      <c r="P44" s="136"/>
      <c r="Q44" s="136"/>
      <c r="R44" s="136"/>
      <c r="S44" s="136"/>
      <c r="T44" s="136"/>
      <c r="U44" s="136"/>
      <c r="V44" s="136"/>
      <c r="W44" s="136"/>
      <c r="X44" s="136"/>
      <c r="Y44" s="136"/>
      <c r="Z44" s="136"/>
      <c r="AA44" s="136"/>
      <c r="AB44" s="136"/>
      <c r="AC44" s="136"/>
      <c r="AD44" s="136"/>
      <c r="AE44" s="136"/>
      <c r="AF44" s="136"/>
      <c r="AG44" s="140"/>
      <c r="AH44" s="140"/>
      <c r="AI44" s="141"/>
    </row>
    <row r="45" spans="1:62" s="92" customFormat="1" ht="25.2" customHeight="1" thickBot="1">
      <c r="A45" s="91"/>
      <c r="B45" s="91"/>
      <c r="D45" s="93" t="s">
        <v>142</v>
      </c>
      <c r="E45" s="94"/>
      <c r="F45" s="94"/>
      <c r="G45" s="71"/>
      <c r="H45" s="72"/>
      <c r="I45" s="72"/>
      <c r="J45" s="72"/>
      <c r="K45" s="72"/>
      <c r="L45" s="72"/>
      <c r="M45" s="72"/>
      <c r="N45" s="72"/>
      <c r="O45" s="72"/>
      <c r="P45" s="72"/>
      <c r="Q45" s="72"/>
      <c r="R45" s="72"/>
      <c r="S45" s="72"/>
      <c r="T45" s="72"/>
      <c r="U45" s="72"/>
      <c r="V45" s="72"/>
      <c r="W45" s="72"/>
      <c r="X45" s="72"/>
      <c r="Y45" s="72"/>
      <c r="Z45" s="72"/>
      <c r="AA45" s="72"/>
      <c r="AB45" s="72"/>
      <c r="AC45" s="72"/>
      <c r="AD45" s="72"/>
      <c r="AE45" s="72"/>
      <c r="AF45" s="72"/>
      <c r="AI45" s="95"/>
      <c r="AJ45" s="95"/>
      <c r="AK45" s="95"/>
      <c r="AL45" s="95"/>
      <c r="AM45" s="95"/>
      <c r="AN45" s="95"/>
      <c r="AO45" s="95"/>
      <c r="AP45" s="95"/>
      <c r="AQ45" s="95"/>
      <c r="AR45" s="95"/>
      <c r="AS45" s="95"/>
      <c r="AT45" s="95"/>
      <c r="AU45" s="95"/>
      <c r="AV45" s="95"/>
      <c r="AW45" s="95"/>
      <c r="AX45" s="95"/>
      <c r="AY45" s="95"/>
      <c r="AZ45" s="95"/>
    </row>
    <row r="46" spans="1:62" ht="25.2" customHeight="1">
      <c r="A46" s="140"/>
      <c r="B46" s="140"/>
      <c r="C46" s="140"/>
      <c r="D46" s="402" t="s">
        <v>143</v>
      </c>
      <c r="E46" s="403"/>
      <c r="F46" s="416"/>
      <c r="G46" s="418"/>
      <c r="H46" s="409"/>
      <c r="I46" s="409"/>
      <c r="J46" s="35" t="s">
        <v>20</v>
      </c>
      <c r="K46" s="36"/>
      <c r="L46" s="36"/>
      <c r="M46" s="37"/>
      <c r="N46" s="457" t="str">
        <f>IF(COUNTBLANK(G46:I47)=6,"　←　該当する方に○",IF(COUNTBLANK(G46:I47)=4,"　←　どちらか一方に○",""))</f>
        <v>　←　該当する方に○</v>
      </c>
      <c r="O46" s="458"/>
      <c r="P46" s="458"/>
      <c r="Q46" s="458"/>
      <c r="R46" s="458"/>
      <c r="S46" s="458"/>
      <c r="T46" s="458"/>
      <c r="U46" s="458"/>
      <c r="V46" s="458"/>
      <c r="W46" s="458"/>
      <c r="X46" s="458"/>
      <c r="Y46" s="458"/>
      <c r="Z46" s="458"/>
      <c r="AA46" s="458"/>
      <c r="AB46" s="458"/>
      <c r="AC46" s="458"/>
      <c r="AD46" s="458"/>
      <c r="AE46" s="458"/>
      <c r="AF46" s="458"/>
      <c r="AG46" s="140"/>
      <c r="AH46" s="140"/>
      <c r="AI46" s="141"/>
    </row>
    <row r="47" spans="1:62" ht="25.2" customHeight="1" thickBot="1">
      <c r="A47" s="140"/>
      <c r="B47" s="140"/>
      <c r="C47" s="140"/>
      <c r="D47" s="406"/>
      <c r="E47" s="407"/>
      <c r="F47" s="417"/>
      <c r="G47" s="422"/>
      <c r="H47" s="411"/>
      <c r="I47" s="411"/>
      <c r="J47" s="45" t="s">
        <v>21</v>
      </c>
      <c r="K47" s="46"/>
      <c r="L47" s="46"/>
      <c r="M47" s="47"/>
      <c r="N47" s="459"/>
      <c r="O47" s="459"/>
      <c r="P47" s="459"/>
      <c r="Q47" s="459"/>
      <c r="R47" s="459"/>
      <c r="S47" s="459"/>
      <c r="T47" s="459"/>
      <c r="U47" s="459"/>
      <c r="V47" s="459"/>
      <c r="W47" s="459"/>
      <c r="X47" s="459"/>
      <c r="Y47" s="459"/>
      <c r="Z47" s="459"/>
      <c r="AA47" s="459"/>
      <c r="AB47" s="459"/>
      <c r="AC47" s="459"/>
      <c r="AD47" s="459"/>
      <c r="AE47" s="459"/>
      <c r="AF47" s="459"/>
      <c r="AG47" s="140"/>
      <c r="AH47" s="140"/>
      <c r="AI47" s="141"/>
    </row>
    <row r="48" spans="1:62" ht="25.2" customHeight="1">
      <c r="A48" s="140"/>
      <c r="B48" s="140"/>
      <c r="C48" s="140"/>
      <c r="D48" s="412" t="s">
        <v>124</v>
      </c>
      <c r="E48" s="413"/>
      <c r="F48" s="413"/>
      <c r="G48" s="294" t="s">
        <v>175</v>
      </c>
      <c r="H48" s="294"/>
      <c r="I48" s="294"/>
      <c r="J48" s="294"/>
      <c r="K48" s="294"/>
      <c r="L48" s="294"/>
      <c r="M48" s="294"/>
      <c r="N48" s="294"/>
      <c r="O48" s="294"/>
      <c r="P48" s="294"/>
      <c r="Q48" s="294"/>
      <c r="R48" s="294"/>
      <c r="S48" s="294"/>
      <c r="T48" s="294"/>
      <c r="U48" s="294"/>
      <c r="V48" s="294"/>
      <c r="W48" s="294"/>
      <c r="X48" s="294"/>
      <c r="Y48" s="294"/>
      <c r="Z48" s="294"/>
      <c r="AA48" s="294"/>
      <c r="AB48" s="294"/>
      <c r="AC48" s="294"/>
      <c r="AD48" s="294"/>
      <c r="AE48" s="294"/>
      <c r="AF48" s="294"/>
      <c r="AG48" s="140"/>
      <c r="AH48" s="140"/>
      <c r="AI48" s="141"/>
    </row>
    <row r="49" spans="1:62" ht="10.95" customHeight="1">
      <c r="A49" s="140"/>
      <c r="B49" s="140"/>
      <c r="C49" s="140"/>
      <c r="D49" s="137"/>
      <c r="E49" s="138"/>
      <c r="F49" s="138"/>
      <c r="G49" s="139"/>
      <c r="H49" s="136"/>
      <c r="I49" s="136"/>
      <c r="J49" s="136"/>
      <c r="K49" s="136"/>
      <c r="L49" s="136"/>
      <c r="M49" s="136"/>
      <c r="N49" s="136"/>
      <c r="O49" s="136"/>
      <c r="P49" s="136"/>
      <c r="Q49" s="136"/>
      <c r="R49" s="136"/>
      <c r="S49" s="136"/>
      <c r="T49" s="136"/>
      <c r="U49" s="136"/>
      <c r="V49" s="136"/>
      <c r="W49" s="136"/>
      <c r="X49" s="136"/>
      <c r="Y49" s="136"/>
      <c r="Z49" s="136"/>
      <c r="AA49" s="136"/>
      <c r="AB49" s="136"/>
      <c r="AC49" s="136"/>
      <c r="AD49" s="136"/>
      <c r="AE49" s="136"/>
      <c r="AF49" s="136"/>
      <c r="AG49" s="140"/>
      <c r="AH49" s="140"/>
      <c r="AI49" s="141"/>
    </row>
    <row r="50" spans="1:62" s="92" customFormat="1" ht="25.2" customHeight="1" thickBot="1">
      <c r="A50" s="91"/>
      <c r="B50" s="91"/>
      <c r="D50" s="93" t="s">
        <v>144</v>
      </c>
      <c r="E50" s="94"/>
      <c r="F50" s="94"/>
      <c r="G50" s="71"/>
      <c r="H50" s="72"/>
      <c r="I50" s="72"/>
      <c r="J50" s="72"/>
      <c r="K50" s="72"/>
      <c r="L50" s="72"/>
      <c r="M50" s="72"/>
      <c r="N50" s="72"/>
      <c r="O50" s="72"/>
      <c r="P50" s="72"/>
      <c r="Q50" s="73"/>
      <c r="R50" s="72"/>
      <c r="S50" s="72"/>
      <c r="T50" s="72"/>
      <c r="U50" s="72"/>
      <c r="V50" s="72"/>
      <c r="W50" s="72"/>
      <c r="X50" s="72"/>
      <c r="Y50" s="72"/>
      <c r="Z50" s="72"/>
      <c r="AA50" s="72"/>
      <c r="AB50" s="72"/>
      <c r="AC50" s="72"/>
      <c r="AD50" s="72"/>
      <c r="AE50" s="72"/>
      <c r="AF50" s="72"/>
      <c r="AI50" s="95"/>
      <c r="AJ50" s="95"/>
      <c r="AK50" s="95"/>
      <c r="AL50" s="95"/>
      <c r="AM50" s="95"/>
      <c r="AN50" s="95"/>
      <c r="AO50" s="95"/>
      <c r="AP50" s="95"/>
      <c r="AQ50" s="95"/>
      <c r="AR50" s="95"/>
      <c r="AS50" s="95"/>
      <c r="AT50" s="95"/>
      <c r="AU50" s="95"/>
      <c r="AV50" s="95"/>
      <c r="AW50" s="95"/>
      <c r="AX50" s="95"/>
      <c r="AY50" s="95"/>
      <c r="AZ50" s="95"/>
    </row>
    <row r="51" spans="1:62" ht="25.2" customHeight="1">
      <c r="A51" s="140"/>
      <c r="B51" s="140"/>
      <c r="C51" s="140"/>
      <c r="D51" s="402" t="s">
        <v>62</v>
      </c>
      <c r="E51" s="403"/>
      <c r="F51" s="416"/>
      <c r="G51" s="418"/>
      <c r="H51" s="409"/>
      <c r="I51" s="409"/>
      <c r="J51" s="35" t="s">
        <v>20</v>
      </c>
      <c r="K51" s="36"/>
      <c r="L51" s="36"/>
      <c r="M51" s="37"/>
      <c r="N51" s="419" t="str">
        <f>IF(COUNTBLANK(G51:I52)=6,"　←　該当する方に○",IF(COUNTBLANK(G51:I52)=4,"　←　どちらか一方に○",""))</f>
        <v>　←　該当する方に○</v>
      </c>
      <c r="O51" s="420"/>
      <c r="P51" s="420"/>
      <c r="Q51" s="420"/>
      <c r="R51" s="420"/>
      <c r="S51" s="420"/>
      <c r="T51" s="420"/>
      <c r="U51" s="420"/>
      <c r="V51" s="420"/>
      <c r="W51" s="420"/>
      <c r="X51" s="420"/>
      <c r="Y51" s="420"/>
      <c r="Z51" s="420"/>
      <c r="AA51" s="420"/>
      <c r="AB51" s="420"/>
      <c r="AC51" s="420"/>
      <c r="AD51" s="420"/>
      <c r="AE51" s="420"/>
      <c r="AF51" s="420"/>
      <c r="AG51" s="140"/>
      <c r="AH51" s="140"/>
      <c r="AI51" s="141"/>
    </row>
    <row r="52" spans="1:62" ht="25.2" customHeight="1" thickBot="1">
      <c r="A52" s="140"/>
      <c r="B52" s="140"/>
      <c r="C52" s="140"/>
      <c r="D52" s="406"/>
      <c r="E52" s="407"/>
      <c r="F52" s="417"/>
      <c r="G52" s="422"/>
      <c r="H52" s="411"/>
      <c r="I52" s="411"/>
      <c r="J52" s="45" t="s">
        <v>21</v>
      </c>
      <c r="K52" s="46"/>
      <c r="L52" s="46"/>
      <c r="M52" s="47"/>
      <c r="N52" s="421"/>
      <c r="O52" s="421"/>
      <c r="P52" s="421"/>
      <c r="Q52" s="421"/>
      <c r="R52" s="421"/>
      <c r="S52" s="421"/>
      <c r="T52" s="421"/>
      <c r="U52" s="421"/>
      <c r="V52" s="421"/>
      <c r="W52" s="421"/>
      <c r="X52" s="421"/>
      <c r="Y52" s="421"/>
      <c r="Z52" s="421"/>
      <c r="AA52" s="421"/>
      <c r="AB52" s="421"/>
      <c r="AC52" s="421"/>
      <c r="AD52" s="421"/>
      <c r="AE52" s="421"/>
      <c r="AF52" s="421"/>
      <c r="AG52" s="140"/>
      <c r="AH52" s="140"/>
      <c r="AI52" s="141"/>
    </row>
    <row r="53" spans="1:62" ht="25.2" customHeight="1">
      <c r="A53" s="140"/>
      <c r="B53" s="140"/>
      <c r="C53" s="140"/>
      <c r="D53" s="412" t="s">
        <v>124</v>
      </c>
      <c r="E53" s="413"/>
      <c r="F53" s="413"/>
      <c r="G53" s="294" t="s">
        <v>176</v>
      </c>
      <c r="H53" s="294"/>
      <c r="I53" s="294"/>
      <c r="J53" s="294"/>
      <c r="K53" s="294"/>
      <c r="L53" s="294"/>
      <c r="M53" s="294"/>
      <c r="N53" s="294"/>
      <c r="O53" s="294"/>
      <c r="P53" s="294"/>
      <c r="Q53" s="294"/>
      <c r="R53" s="294"/>
      <c r="S53" s="294"/>
      <c r="T53" s="294"/>
      <c r="U53" s="294"/>
      <c r="V53" s="294"/>
      <c r="W53" s="294"/>
      <c r="X53" s="294"/>
      <c r="Y53" s="294"/>
      <c r="Z53" s="294"/>
      <c r="AA53" s="294"/>
      <c r="AB53" s="294"/>
      <c r="AC53" s="294"/>
      <c r="AD53" s="294"/>
      <c r="AE53" s="294"/>
      <c r="AF53" s="294"/>
      <c r="AG53" s="140"/>
      <c r="AH53" s="140"/>
      <c r="AI53" s="141"/>
      <c r="AJ53" s="141"/>
    </row>
    <row r="54" spans="1:62" ht="9" customHeight="1">
      <c r="A54" s="140"/>
      <c r="B54" s="140"/>
      <c r="C54" s="140"/>
      <c r="D54" s="290"/>
      <c r="E54" s="291"/>
      <c r="F54" s="291"/>
      <c r="G54" s="294"/>
      <c r="H54" s="294"/>
      <c r="I54" s="294"/>
      <c r="J54" s="294"/>
      <c r="K54" s="294"/>
      <c r="L54" s="294"/>
      <c r="M54" s="294"/>
      <c r="N54" s="294"/>
      <c r="O54" s="294"/>
      <c r="P54" s="294"/>
      <c r="Q54" s="294"/>
      <c r="R54" s="294"/>
      <c r="S54" s="294"/>
      <c r="T54" s="294"/>
      <c r="U54" s="294"/>
      <c r="V54" s="294"/>
      <c r="W54" s="294"/>
      <c r="X54" s="294"/>
      <c r="Y54" s="294"/>
      <c r="Z54" s="294"/>
      <c r="AA54" s="294"/>
      <c r="AB54" s="294"/>
      <c r="AC54" s="294"/>
      <c r="AD54" s="294"/>
      <c r="AE54" s="294"/>
      <c r="AF54" s="294"/>
      <c r="AG54" s="140"/>
      <c r="AH54" s="140"/>
      <c r="AI54" s="141"/>
      <c r="AJ54" s="141"/>
      <c r="AK54" s="141"/>
    </row>
    <row r="55" spans="1:62" s="92" customFormat="1" ht="25.2" customHeight="1" thickBot="1">
      <c r="A55" s="91"/>
      <c r="B55" s="91"/>
      <c r="D55" s="93" t="s">
        <v>246</v>
      </c>
      <c r="E55" s="94"/>
      <c r="F55" s="94"/>
      <c r="G55" s="71"/>
      <c r="H55" s="72"/>
      <c r="I55" s="72"/>
      <c r="J55" s="72"/>
      <c r="K55" s="72"/>
      <c r="L55" s="72"/>
      <c r="M55" s="72"/>
      <c r="N55" s="72"/>
      <c r="O55" s="72"/>
      <c r="P55" s="72"/>
      <c r="Q55" s="73"/>
      <c r="R55" s="72"/>
      <c r="S55" s="72"/>
      <c r="T55" s="72"/>
      <c r="U55" s="72"/>
      <c r="V55" s="72"/>
      <c r="W55" s="72"/>
      <c r="X55" s="72"/>
      <c r="Y55" s="72"/>
      <c r="Z55" s="72"/>
      <c r="AA55" s="72"/>
      <c r="AB55" s="72"/>
      <c r="AC55" s="72"/>
      <c r="AD55" s="72"/>
      <c r="AE55" s="72"/>
      <c r="AF55" s="72"/>
      <c r="AI55" s="95"/>
      <c r="AJ55" s="95"/>
      <c r="AK55" s="95"/>
      <c r="AL55" s="95"/>
      <c r="AM55" s="95"/>
      <c r="AN55" s="95"/>
      <c r="AO55" s="95"/>
      <c r="AP55" s="95"/>
      <c r="AQ55" s="95"/>
      <c r="AR55" s="95"/>
      <c r="AS55" s="95"/>
      <c r="AT55" s="95"/>
      <c r="AU55" s="95"/>
      <c r="AV55" s="95"/>
      <c r="AW55" s="95"/>
      <c r="AX55" s="95"/>
      <c r="AY55" s="95"/>
      <c r="AZ55" s="95"/>
    </row>
    <row r="56" spans="1:62" ht="25.2" customHeight="1">
      <c r="A56" s="140"/>
      <c r="B56" s="140"/>
      <c r="C56" s="140"/>
      <c r="D56" s="402" t="s">
        <v>211</v>
      </c>
      <c r="E56" s="403"/>
      <c r="F56" s="403"/>
      <c r="G56" s="408"/>
      <c r="H56" s="409"/>
      <c r="I56" s="409"/>
      <c r="J56" s="423" t="s">
        <v>213</v>
      </c>
      <c r="K56" s="423"/>
      <c r="L56" s="423"/>
      <c r="M56" s="423"/>
      <c r="N56" s="423"/>
      <c r="O56" s="423"/>
      <c r="P56" s="423"/>
      <c r="Q56" s="423"/>
      <c r="R56" s="423"/>
      <c r="S56" s="423"/>
      <c r="T56" s="423"/>
      <c r="U56" s="423"/>
      <c r="V56" s="423"/>
      <c r="W56" s="423"/>
      <c r="X56" s="423"/>
      <c r="Y56" s="423"/>
      <c r="Z56" s="423"/>
      <c r="AA56" s="423"/>
      <c r="AB56" s="424"/>
      <c r="AC56" s="435" t="str">
        <f>IF(COUNTBLANK(G56:I58)=9,"←該当するところに○",IF(COUNTBLANK(G56:I58)=7,"　←　どちらか一方に○",IF(COUNTBLANK(G56:I58)=6,"　←　いずれか一つに○","")))</f>
        <v>←該当するところに○</v>
      </c>
      <c r="AD56" s="436"/>
      <c r="AE56" s="436"/>
      <c r="AF56" s="436"/>
      <c r="AG56" s="436"/>
      <c r="AH56" s="436"/>
      <c r="AI56" s="279"/>
    </row>
    <row r="57" spans="1:62" ht="25.2" customHeight="1">
      <c r="A57" s="140"/>
      <c r="B57" s="140"/>
      <c r="C57" s="140"/>
      <c r="D57" s="404"/>
      <c r="E57" s="405"/>
      <c r="F57" s="405"/>
      <c r="G57" s="414"/>
      <c r="H57" s="415"/>
      <c r="I57" s="415"/>
      <c r="J57" s="425" t="s">
        <v>214</v>
      </c>
      <c r="K57" s="425"/>
      <c r="L57" s="425"/>
      <c r="M57" s="425"/>
      <c r="N57" s="425"/>
      <c r="O57" s="425"/>
      <c r="P57" s="425"/>
      <c r="Q57" s="425"/>
      <c r="R57" s="425"/>
      <c r="S57" s="425"/>
      <c r="T57" s="425"/>
      <c r="U57" s="425"/>
      <c r="V57" s="425"/>
      <c r="W57" s="425"/>
      <c r="X57" s="425"/>
      <c r="Y57" s="425"/>
      <c r="Z57" s="425"/>
      <c r="AA57" s="425"/>
      <c r="AB57" s="426"/>
      <c r="AC57" s="435"/>
      <c r="AD57" s="436"/>
      <c r="AE57" s="436"/>
      <c r="AF57" s="436"/>
      <c r="AG57" s="436"/>
      <c r="AH57" s="436"/>
      <c r="AI57" s="279"/>
    </row>
    <row r="58" spans="1:62" ht="25.2" customHeight="1" thickBot="1">
      <c r="A58" s="140"/>
      <c r="B58" s="140"/>
      <c r="C58" s="140"/>
      <c r="D58" s="406"/>
      <c r="E58" s="407"/>
      <c r="F58" s="407"/>
      <c r="G58" s="410"/>
      <c r="H58" s="411"/>
      <c r="I58" s="411"/>
      <c r="J58" s="427" t="s">
        <v>212</v>
      </c>
      <c r="K58" s="427"/>
      <c r="L58" s="427"/>
      <c r="M58" s="427"/>
      <c r="N58" s="427"/>
      <c r="O58" s="427"/>
      <c r="P58" s="427"/>
      <c r="Q58" s="427"/>
      <c r="R58" s="427"/>
      <c r="S58" s="427"/>
      <c r="T58" s="427"/>
      <c r="U58" s="427"/>
      <c r="V58" s="427"/>
      <c r="W58" s="427"/>
      <c r="X58" s="427"/>
      <c r="Y58" s="427"/>
      <c r="Z58" s="427"/>
      <c r="AA58" s="427"/>
      <c r="AB58" s="428"/>
      <c r="AC58" s="435"/>
      <c r="AD58" s="436"/>
      <c r="AE58" s="436"/>
      <c r="AF58" s="436"/>
      <c r="AG58" s="436"/>
      <c r="AH58" s="436"/>
      <c r="AI58" s="279"/>
    </row>
    <row r="59" spans="1:62" ht="25.2" customHeight="1">
      <c r="A59" s="140"/>
      <c r="B59" s="140"/>
      <c r="C59" s="140"/>
      <c r="D59" s="412"/>
      <c r="E59" s="413"/>
      <c r="F59" s="413"/>
      <c r="G59" s="294"/>
      <c r="H59" s="294"/>
      <c r="I59" s="294"/>
      <c r="J59" s="294"/>
      <c r="K59" s="294"/>
      <c r="L59" s="294"/>
      <c r="M59" s="294"/>
      <c r="N59" s="294"/>
      <c r="O59" s="294"/>
      <c r="P59" s="294"/>
      <c r="Q59" s="294"/>
      <c r="R59" s="294"/>
      <c r="S59" s="294"/>
      <c r="T59" s="294"/>
      <c r="U59" s="294"/>
      <c r="V59" s="294"/>
      <c r="W59" s="294"/>
      <c r="X59" s="294"/>
      <c r="Y59" s="294"/>
      <c r="Z59" s="294"/>
      <c r="AA59" s="294"/>
      <c r="AB59" s="294"/>
      <c r="AC59" s="294"/>
      <c r="AD59" s="294"/>
      <c r="AE59" s="294"/>
      <c r="AF59" s="294"/>
      <c r="AG59" s="140"/>
      <c r="AH59" s="140"/>
      <c r="AI59" s="141"/>
      <c r="AJ59" s="141"/>
    </row>
    <row r="60" spans="1:62" s="225" customFormat="1">
      <c r="A60" s="91"/>
      <c r="B60" s="91"/>
      <c r="AI60" s="97"/>
      <c r="AJ60" s="97"/>
      <c r="AK60" s="97"/>
      <c r="AL60" s="97"/>
      <c r="AM60" s="97"/>
      <c r="AN60" s="97"/>
      <c r="AO60" s="97"/>
      <c r="AP60" s="97"/>
      <c r="AQ60" s="97"/>
      <c r="AR60" s="97"/>
      <c r="AS60" s="97"/>
      <c r="AT60" s="97"/>
      <c r="AU60" s="97"/>
      <c r="AV60" s="97"/>
      <c r="AW60" s="97"/>
      <c r="AX60" s="97"/>
      <c r="AY60" s="97"/>
      <c r="AZ60" s="97"/>
      <c r="BA60" s="98"/>
      <c r="BB60" s="98"/>
      <c r="BC60" s="98"/>
      <c r="BD60" s="98"/>
      <c r="BE60" s="98"/>
      <c r="BF60" s="98"/>
      <c r="BG60" s="98"/>
      <c r="BH60" s="98"/>
      <c r="BI60" s="98"/>
      <c r="BJ60" s="98"/>
    </row>
    <row r="61" spans="1:62" s="225" customFormat="1" ht="18.600000000000001">
      <c r="A61" s="91"/>
      <c r="B61" s="91"/>
      <c r="D61" s="477"/>
      <c r="E61" s="477"/>
      <c r="F61" s="477"/>
      <c r="G61" s="477"/>
      <c r="H61" s="477"/>
      <c r="AI61" s="97"/>
      <c r="AJ61" s="97"/>
      <c r="AK61" s="97"/>
      <c r="AL61" s="97"/>
      <c r="AM61" s="97"/>
      <c r="AN61" s="97"/>
      <c r="AO61" s="97"/>
      <c r="AP61" s="97"/>
      <c r="AQ61" s="97"/>
      <c r="AR61" s="97"/>
      <c r="AS61" s="97"/>
      <c r="AT61" s="97"/>
      <c r="AU61" s="97"/>
      <c r="AV61" s="97"/>
      <c r="AW61" s="97"/>
      <c r="AX61" s="97"/>
      <c r="AY61" s="97"/>
      <c r="AZ61" s="97"/>
      <c r="BA61" s="98"/>
      <c r="BB61" s="98"/>
      <c r="BC61" s="98"/>
      <c r="BD61" s="98"/>
      <c r="BE61" s="98"/>
      <c r="BF61" s="98"/>
      <c r="BG61" s="98"/>
      <c r="BH61" s="98"/>
      <c r="BI61" s="98"/>
      <c r="BJ61" s="98"/>
    </row>
    <row r="62" spans="1:62" s="225" customFormat="1">
      <c r="A62" s="91"/>
      <c r="B62" s="91"/>
      <c r="AI62" s="97"/>
      <c r="AJ62" s="97"/>
      <c r="AK62" s="97"/>
      <c r="AL62" s="97"/>
      <c r="AM62" s="97"/>
      <c r="AN62" s="97"/>
      <c r="AO62" s="97"/>
      <c r="AP62" s="97"/>
      <c r="AQ62" s="97"/>
      <c r="AR62" s="97"/>
      <c r="AS62" s="97"/>
      <c r="AT62" s="97"/>
      <c r="AU62" s="97"/>
      <c r="AV62" s="97"/>
      <c r="AW62" s="97"/>
      <c r="AX62" s="97"/>
      <c r="AY62" s="97"/>
      <c r="AZ62" s="97"/>
      <c r="BA62" s="98"/>
      <c r="BB62" s="98"/>
      <c r="BC62" s="98"/>
      <c r="BD62" s="98"/>
      <c r="BE62" s="98"/>
      <c r="BF62" s="98"/>
      <c r="BG62" s="98"/>
      <c r="BH62" s="98"/>
      <c r="BI62" s="98"/>
      <c r="BJ62" s="98"/>
    </row>
    <row r="63" spans="1:62" s="225" customFormat="1">
      <c r="A63" s="91"/>
      <c r="B63" s="91"/>
      <c r="AI63" s="97"/>
      <c r="AJ63" s="97"/>
      <c r="AK63" s="97"/>
      <c r="AL63" s="97"/>
      <c r="AM63" s="97"/>
      <c r="AN63" s="97"/>
      <c r="AO63" s="97"/>
      <c r="AP63" s="97"/>
      <c r="AQ63" s="97"/>
      <c r="AR63" s="97"/>
      <c r="AS63" s="97"/>
      <c r="AT63" s="97"/>
      <c r="AU63" s="97"/>
      <c r="AV63" s="97"/>
      <c r="AW63" s="97"/>
      <c r="AX63" s="97"/>
      <c r="AY63" s="97"/>
      <c r="AZ63" s="97"/>
      <c r="BA63" s="98"/>
      <c r="BB63" s="98"/>
      <c r="BC63" s="98"/>
      <c r="BD63" s="98"/>
      <c r="BE63" s="98"/>
      <c r="BF63" s="98"/>
      <c r="BG63" s="98"/>
      <c r="BH63" s="98"/>
      <c r="BI63" s="98"/>
      <c r="BJ63" s="98"/>
    </row>
    <row r="64" spans="1:62" s="225" customFormat="1">
      <c r="A64" s="91"/>
      <c r="B64" s="91"/>
      <c r="AI64" s="97"/>
      <c r="AJ64" s="97"/>
      <c r="AK64" s="97"/>
      <c r="AL64" s="97"/>
      <c r="AM64" s="97"/>
      <c r="AN64" s="97"/>
      <c r="AO64" s="97"/>
      <c r="AP64" s="97"/>
      <c r="AQ64" s="97"/>
      <c r="AR64" s="97"/>
      <c r="AS64" s="97"/>
      <c r="AT64" s="97"/>
      <c r="AU64" s="97"/>
      <c r="AV64" s="97"/>
      <c r="AW64" s="97"/>
      <c r="AX64" s="97"/>
      <c r="AY64" s="97"/>
      <c r="AZ64" s="97"/>
      <c r="BA64" s="98"/>
      <c r="BB64" s="98"/>
      <c r="BC64" s="98"/>
      <c r="BD64" s="98"/>
      <c r="BE64" s="98"/>
      <c r="BF64" s="98"/>
      <c r="BG64" s="98"/>
      <c r="BH64" s="98"/>
      <c r="BI64" s="98"/>
      <c r="BJ64" s="98"/>
    </row>
    <row r="65" spans="1:62" s="225" customFormat="1">
      <c r="A65" s="91"/>
      <c r="B65" s="91"/>
      <c r="AI65" s="97"/>
      <c r="AJ65" s="97"/>
      <c r="AK65" s="97"/>
      <c r="AL65" s="97"/>
      <c r="AM65" s="97"/>
      <c r="AN65" s="97"/>
      <c r="AO65" s="97"/>
      <c r="AP65" s="97"/>
      <c r="AQ65" s="97"/>
      <c r="AR65" s="97"/>
      <c r="AS65" s="97"/>
      <c r="AT65" s="97"/>
      <c r="AU65" s="97"/>
      <c r="AV65" s="97"/>
      <c r="AW65" s="97"/>
      <c r="AX65" s="97"/>
      <c r="AY65" s="97"/>
      <c r="AZ65" s="97"/>
      <c r="BA65" s="98"/>
      <c r="BB65" s="98"/>
      <c r="BC65" s="98"/>
      <c r="BD65" s="98"/>
      <c r="BE65" s="98"/>
      <c r="BF65" s="98"/>
      <c r="BG65" s="98"/>
      <c r="BH65" s="98"/>
      <c r="BI65" s="98"/>
      <c r="BJ65" s="98"/>
    </row>
    <row r="66" spans="1:62" s="225" customFormat="1">
      <c r="A66" s="91"/>
      <c r="B66" s="91"/>
      <c r="AI66" s="97"/>
      <c r="AJ66" s="97"/>
      <c r="AK66" s="97"/>
      <c r="AL66" s="97"/>
      <c r="AM66" s="97"/>
      <c r="AN66" s="97"/>
      <c r="AO66" s="97"/>
      <c r="AP66" s="97"/>
      <c r="AQ66" s="97"/>
      <c r="AR66" s="97"/>
      <c r="AS66" s="97"/>
      <c r="AT66" s="97"/>
      <c r="AU66" s="97"/>
      <c r="AV66" s="97"/>
      <c r="AW66" s="97"/>
      <c r="AX66" s="97"/>
      <c r="AY66" s="97"/>
      <c r="AZ66" s="97"/>
      <c r="BA66" s="98"/>
      <c r="BB66" s="98"/>
      <c r="BC66" s="98"/>
      <c r="BD66" s="98"/>
      <c r="BE66" s="98"/>
      <c r="BF66" s="98"/>
      <c r="BG66" s="98"/>
      <c r="BH66" s="98"/>
      <c r="BI66" s="98"/>
      <c r="BJ66" s="98"/>
    </row>
    <row r="67" spans="1:62" s="225" customFormat="1">
      <c r="A67" s="91"/>
      <c r="B67" s="91"/>
      <c r="AI67" s="97"/>
      <c r="AJ67" s="97"/>
      <c r="AK67" s="97"/>
      <c r="AL67" s="97"/>
      <c r="AM67" s="97"/>
      <c r="AN67" s="97"/>
      <c r="AO67" s="97"/>
      <c r="AP67" s="97"/>
      <c r="AQ67" s="97"/>
      <c r="AR67" s="97"/>
      <c r="AS67" s="97"/>
      <c r="AT67" s="97"/>
      <c r="AU67" s="97"/>
      <c r="AV67" s="97"/>
      <c r="AW67" s="97"/>
      <c r="AX67" s="97"/>
      <c r="AY67" s="97"/>
      <c r="AZ67" s="97"/>
      <c r="BA67" s="98"/>
      <c r="BB67" s="98"/>
      <c r="BC67" s="98"/>
      <c r="BD67" s="98"/>
      <c r="BE67" s="98"/>
      <c r="BF67" s="98"/>
      <c r="BG67" s="98"/>
      <c r="BH67" s="98"/>
      <c r="BI67" s="98"/>
      <c r="BJ67" s="98"/>
    </row>
    <row r="68" spans="1:62" s="225" customFormat="1">
      <c r="A68" s="91"/>
      <c r="B68" s="91"/>
      <c r="AI68" s="97"/>
      <c r="AJ68" s="97"/>
      <c r="AK68" s="97"/>
      <c r="AL68" s="97"/>
      <c r="AM68" s="97"/>
      <c r="AN68" s="97"/>
      <c r="AO68" s="97"/>
      <c r="AP68" s="97"/>
      <c r="AQ68" s="97"/>
      <c r="AR68" s="97"/>
      <c r="AS68" s="97"/>
      <c r="AT68" s="97"/>
      <c r="AU68" s="97"/>
      <c r="AV68" s="97"/>
      <c r="AW68" s="97"/>
      <c r="AX68" s="97"/>
      <c r="AY68" s="97"/>
      <c r="AZ68" s="97"/>
      <c r="BA68" s="98"/>
      <c r="BB68" s="98"/>
      <c r="BC68" s="98"/>
      <c r="BD68" s="98"/>
      <c r="BE68" s="98"/>
      <c r="BF68" s="98"/>
      <c r="BG68" s="98"/>
      <c r="BH68" s="98"/>
      <c r="BI68" s="98"/>
      <c r="BJ68" s="98"/>
    </row>
    <row r="69" spans="1:62" s="225" customFormat="1">
      <c r="A69" s="91"/>
      <c r="B69" s="91"/>
      <c r="AI69" s="97"/>
      <c r="AJ69" s="97"/>
      <c r="AK69" s="97"/>
      <c r="AL69" s="97"/>
      <c r="AM69" s="97"/>
      <c r="AN69" s="97"/>
      <c r="AO69" s="97"/>
      <c r="AP69" s="97"/>
      <c r="AQ69" s="97"/>
      <c r="AR69" s="97"/>
      <c r="AS69" s="97"/>
      <c r="AT69" s="97"/>
      <c r="AU69" s="97"/>
      <c r="AV69" s="97"/>
      <c r="AW69" s="97"/>
      <c r="AX69" s="97"/>
      <c r="AY69" s="97"/>
      <c r="AZ69" s="97"/>
      <c r="BA69" s="98"/>
      <c r="BB69" s="98"/>
      <c r="BC69" s="98"/>
      <c r="BD69" s="98"/>
      <c r="BE69" s="98"/>
      <c r="BF69" s="98"/>
      <c r="BG69" s="98"/>
      <c r="BH69" s="98"/>
      <c r="BI69" s="98"/>
      <c r="BJ69" s="98"/>
    </row>
    <row r="70" spans="1:62" s="225" customFormat="1">
      <c r="A70" s="91"/>
      <c r="B70" s="91"/>
      <c r="AI70" s="97"/>
      <c r="AJ70" s="97"/>
      <c r="AK70" s="97"/>
      <c r="AL70" s="97"/>
      <c r="AM70" s="97"/>
      <c r="AN70" s="97"/>
      <c r="AO70" s="97"/>
      <c r="AP70" s="97"/>
      <c r="AQ70" s="97"/>
      <c r="AR70" s="97"/>
      <c r="AS70" s="97"/>
      <c r="AT70" s="97"/>
      <c r="AU70" s="97"/>
      <c r="AV70" s="97"/>
      <c r="AW70" s="97"/>
      <c r="AX70" s="97"/>
      <c r="AY70" s="97"/>
      <c r="AZ70" s="97"/>
      <c r="BA70" s="98"/>
      <c r="BB70" s="98"/>
      <c r="BC70" s="98"/>
      <c r="BD70" s="98"/>
      <c r="BE70" s="98"/>
      <c r="BF70" s="98"/>
      <c r="BG70" s="98"/>
      <c r="BH70" s="98"/>
      <c r="BI70" s="98"/>
      <c r="BJ70" s="98"/>
    </row>
    <row r="71" spans="1:62" s="225" customFormat="1">
      <c r="A71" s="91"/>
      <c r="B71" s="91"/>
      <c r="AI71" s="97"/>
      <c r="AJ71" s="97"/>
      <c r="AK71" s="97"/>
      <c r="AL71" s="97"/>
      <c r="AM71" s="97"/>
      <c r="AN71" s="97"/>
      <c r="AO71" s="97"/>
      <c r="AP71" s="97"/>
      <c r="AQ71" s="97"/>
      <c r="AR71" s="97"/>
      <c r="AS71" s="97"/>
      <c r="AT71" s="97"/>
      <c r="AU71" s="97"/>
      <c r="AV71" s="97"/>
      <c r="AW71" s="97"/>
      <c r="AX71" s="97"/>
      <c r="AY71" s="97"/>
      <c r="AZ71" s="97"/>
      <c r="BA71" s="98"/>
      <c r="BB71" s="98"/>
      <c r="BC71" s="98"/>
      <c r="BD71" s="98"/>
      <c r="BE71" s="98"/>
      <c r="BF71" s="98"/>
      <c r="BG71" s="98"/>
      <c r="BH71" s="98"/>
      <c r="BI71" s="98"/>
      <c r="BJ71" s="98"/>
    </row>
    <row r="72" spans="1:62" s="225" customFormat="1">
      <c r="A72" s="91"/>
      <c r="B72" s="91"/>
      <c r="AI72" s="97"/>
      <c r="AJ72" s="97"/>
      <c r="AK72" s="97"/>
      <c r="AL72" s="97"/>
      <c r="AM72" s="97"/>
      <c r="AN72" s="97"/>
      <c r="AO72" s="97"/>
      <c r="AP72" s="97"/>
      <c r="AQ72" s="97"/>
      <c r="AR72" s="97"/>
      <c r="AS72" s="97"/>
      <c r="AT72" s="97"/>
      <c r="AU72" s="97"/>
      <c r="AV72" s="97"/>
      <c r="AW72" s="97"/>
      <c r="AX72" s="97"/>
      <c r="AY72" s="97"/>
      <c r="AZ72" s="97"/>
      <c r="BA72" s="98"/>
      <c r="BB72" s="98"/>
      <c r="BC72" s="98"/>
      <c r="BD72" s="98"/>
      <c r="BE72" s="98"/>
      <c r="BF72" s="98"/>
      <c r="BG72" s="98"/>
      <c r="BH72" s="98"/>
      <c r="BI72" s="98"/>
      <c r="BJ72" s="98"/>
    </row>
    <row r="73" spans="1:62" s="225" customFormat="1">
      <c r="A73" s="91"/>
      <c r="B73" s="91"/>
      <c r="AI73" s="97"/>
      <c r="AJ73" s="97"/>
      <c r="AK73" s="97"/>
      <c r="AL73" s="97"/>
      <c r="AM73" s="97"/>
      <c r="AN73" s="97"/>
      <c r="AO73" s="97"/>
      <c r="AP73" s="97"/>
      <c r="AQ73" s="97"/>
      <c r="AR73" s="97"/>
      <c r="AS73" s="97"/>
      <c r="AT73" s="97"/>
      <c r="AU73" s="97"/>
      <c r="AV73" s="97"/>
      <c r="AW73" s="97"/>
      <c r="AX73" s="97"/>
      <c r="AY73" s="97"/>
      <c r="AZ73" s="97"/>
      <c r="BA73" s="98"/>
      <c r="BB73" s="98"/>
      <c r="BC73" s="98"/>
      <c r="BD73" s="98"/>
      <c r="BE73" s="98"/>
      <c r="BF73" s="98"/>
      <c r="BG73" s="98"/>
      <c r="BH73" s="98"/>
      <c r="BI73" s="98"/>
      <c r="BJ73" s="98"/>
    </row>
    <row r="74" spans="1:62" s="225" customFormat="1">
      <c r="A74" s="91"/>
      <c r="B74" s="91"/>
      <c r="AI74" s="97"/>
      <c r="AJ74" s="97"/>
      <c r="AK74" s="97"/>
      <c r="AL74" s="97"/>
      <c r="AM74" s="97"/>
      <c r="AN74" s="97"/>
      <c r="AO74" s="97"/>
      <c r="AP74" s="97"/>
      <c r="AQ74" s="97"/>
      <c r="AR74" s="97"/>
      <c r="AS74" s="97"/>
      <c r="AT74" s="97"/>
      <c r="AU74" s="97"/>
      <c r="AV74" s="97"/>
      <c r="AW74" s="97"/>
      <c r="AX74" s="97"/>
      <c r="AY74" s="97"/>
      <c r="AZ74" s="97"/>
      <c r="BA74" s="98"/>
      <c r="BB74" s="98"/>
      <c r="BC74" s="98"/>
      <c r="BD74" s="98"/>
      <c r="BE74" s="98"/>
      <c r="BF74" s="98"/>
      <c r="BG74" s="98"/>
      <c r="BH74" s="98"/>
      <c r="BI74" s="98"/>
      <c r="BJ74" s="98"/>
    </row>
    <row r="75" spans="1:62" s="225" customFormat="1">
      <c r="A75" s="91"/>
      <c r="B75" s="91"/>
      <c r="AI75" s="97"/>
      <c r="AJ75" s="97"/>
      <c r="AK75" s="97"/>
      <c r="AL75" s="97"/>
      <c r="AM75" s="97"/>
      <c r="AN75" s="97"/>
      <c r="AO75" s="97"/>
      <c r="AP75" s="97"/>
      <c r="AQ75" s="97"/>
      <c r="AR75" s="97"/>
      <c r="AS75" s="97"/>
      <c r="AT75" s="97"/>
      <c r="AU75" s="97"/>
      <c r="AV75" s="97"/>
      <c r="AW75" s="97"/>
      <c r="AX75" s="97"/>
      <c r="AY75" s="97"/>
      <c r="AZ75" s="97"/>
      <c r="BA75" s="98"/>
      <c r="BB75" s="98"/>
      <c r="BC75" s="98"/>
      <c r="BD75" s="98"/>
      <c r="BE75" s="98"/>
      <c r="BF75" s="98"/>
      <c r="BG75" s="98"/>
      <c r="BH75" s="98"/>
      <c r="BI75" s="98"/>
      <c r="BJ75" s="98"/>
    </row>
    <row r="76" spans="1:62" s="225" customFormat="1">
      <c r="A76" s="91"/>
      <c r="B76" s="91"/>
      <c r="AI76" s="97"/>
      <c r="AJ76" s="97"/>
      <c r="AK76" s="97"/>
      <c r="AL76" s="97"/>
      <c r="AM76" s="97"/>
      <c r="AN76" s="97"/>
      <c r="AO76" s="97"/>
      <c r="AP76" s="97"/>
      <c r="AQ76" s="97"/>
      <c r="AR76" s="97"/>
      <c r="AS76" s="97"/>
      <c r="AT76" s="97"/>
      <c r="AU76" s="97"/>
      <c r="AV76" s="97"/>
      <c r="AW76" s="97"/>
      <c r="AX76" s="97"/>
      <c r="AY76" s="97"/>
      <c r="AZ76" s="97"/>
      <c r="BA76" s="98"/>
      <c r="BB76" s="98"/>
      <c r="BC76" s="98"/>
      <c r="BD76" s="98"/>
      <c r="BE76" s="98"/>
      <c r="BF76" s="98"/>
      <c r="BG76" s="98"/>
      <c r="BH76" s="98"/>
      <c r="BI76" s="98"/>
      <c r="BJ76" s="98"/>
    </row>
    <row r="77" spans="1:62" s="225" customFormat="1">
      <c r="A77" s="91"/>
      <c r="B77" s="91"/>
      <c r="AI77" s="97"/>
      <c r="AJ77" s="97"/>
      <c r="AK77" s="97"/>
      <c r="AL77" s="97"/>
      <c r="AM77" s="97"/>
      <c r="AN77" s="97"/>
      <c r="AO77" s="97"/>
      <c r="AP77" s="97"/>
      <c r="AQ77" s="97"/>
      <c r="AR77" s="97"/>
      <c r="AS77" s="97"/>
      <c r="AT77" s="97"/>
      <c r="AU77" s="97"/>
      <c r="AV77" s="97"/>
      <c r="AW77" s="97"/>
      <c r="AX77" s="97"/>
      <c r="AY77" s="97"/>
      <c r="AZ77" s="97"/>
      <c r="BA77" s="98"/>
      <c r="BB77" s="98"/>
      <c r="BC77" s="98"/>
      <c r="BD77" s="98"/>
      <c r="BE77" s="98"/>
      <c r="BF77" s="98"/>
      <c r="BG77" s="98"/>
      <c r="BH77" s="98"/>
      <c r="BI77" s="98"/>
      <c r="BJ77" s="98"/>
    </row>
    <row r="78" spans="1:62" s="225" customFormat="1">
      <c r="A78" s="91"/>
      <c r="B78" s="91"/>
      <c r="AI78" s="97"/>
      <c r="AJ78" s="97"/>
      <c r="AK78" s="97"/>
      <c r="AL78" s="97"/>
      <c r="AM78" s="97"/>
      <c r="AN78" s="97"/>
      <c r="AO78" s="97"/>
      <c r="AP78" s="97"/>
      <c r="AQ78" s="97"/>
      <c r="AR78" s="97"/>
      <c r="AS78" s="97"/>
      <c r="AT78" s="97"/>
      <c r="AU78" s="97"/>
      <c r="AV78" s="97"/>
      <c r="AW78" s="97"/>
      <c r="AX78" s="97"/>
      <c r="AY78" s="97"/>
      <c r="AZ78" s="97"/>
      <c r="BA78" s="98"/>
      <c r="BB78" s="98"/>
      <c r="BC78" s="98"/>
      <c r="BD78" s="98"/>
      <c r="BE78" s="98"/>
      <c r="BF78" s="98"/>
      <c r="BG78" s="98"/>
      <c r="BH78" s="98"/>
      <c r="BI78" s="98"/>
      <c r="BJ78" s="98"/>
    </row>
    <row r="79" spans="1:62" s="225" customFormat="1">
      <c r="A79" s="91"/>
      <c r="B79" s="91"/>
      <c r="AI79" s="97"/>
      <c r="AJ79" s="97"/>
      <c r="AK79" s="97"/>
      <c r="AL79" s="97"/>
      <c r="AM79" s="97"/>
      <c r="AN79" s="97"/>
      <c r="AO79" s="97"/>
      <c r="AP79" s="97"/>
      <c r="AQ79" s="97"/>
      <c r="AR79" s="97"/>
      <c r="AS79" s="97"/>
      <c r="AT79" s="97"/>
      <c r="AU79" s="97"/>
      <c r="AV79" s="97"/>
      <c r="AW79" s="97"/>
      <c r="AX79" s="97"/>
      <c r="AY79" s="97"/>
      <c r="AZ79" s="97"/>
      <c r="BA79" s="98"/>
      <c r="BB79" s="98"/>
      <c r="BC79" s="98"/>
      <c r="BD79" s="98"/>
      <c r="BE79" s="98"/>
      <c r="BF79" s="98"/>
      <c r="BG79" s="98"/>
      <c r="BH79" s="98"/>
      <c r="BI79" s="98"/>
      <c r="BJ79" s="98"/>
    </row>
    <row r="80" spans="1:62" s="225" customFormat="1">
      <c r="A80" s="91"/>
      <c r="B80" s="91"/>
      <c r="AI80" s="97"/>
      <c r="AJ80" s="97"/>
      <c r="AK80" s="97"/>
      <c r="AL80" s="97"/>
      <c r="AM80" s="97"/>
      <c r="AN80" s="97"/>
      <c r="AO80" s="97"/>
      <c r="AP80" s="97"/>
      <c r="AQ80" s="97"/>
      <c r="AR80" s="97"/>
      <c r="AS80" s="97"/>
      <c r="AT80" s="97"/>
      <c r="AU80" s="97"/>
      <c r="AV80" s="97"/>
      <c r="AW80" s="97"/>
      <c r="AX80" s="97"/>
      <c r="AY80" s="97"/>
      <c r="AZ80" s="97"/>
      <c r="BA80" s="98"/>
      <c r="BB80" s="98"/>
      <c r="BC80" s="98"/>
      <c r="BD80" s="98"/>
      <c r="BE80" s="98"/>
      <c r="BF80" s="98"/>
      <c r="BG80" s="98"/>
      <c r="BH80" s="98"/>
      <c r="BI80" s="98"/>
      <c r="BJ80" s="98"/>
    </row>
    <row r="81" spans="1:62" s="225" customFormat="1">
      <c r="A81" s="91"/>
      <c r="B81" s="91"/>
      <c r="AI81" s="97"/>
      <c r="AJ81" s="97"/>
      <c r="AK81" s="97"/>
      <c r="AL81" s="97"/>
      <c r="AM81" s="97"/>
      <c r="AN81" s="97"/>
      <c r="AO81" s="97"/>
      <c r="AP81" s="97"/>
      <c r="AQ81" s="97"/>
      <c r="AR81" s="97"/>
      <c r="AS81" s="97"/>
      <c r="AT81" s="97"/>
      <c r="AU81" s="97"/>
      <c r="AV81" s="97"/>
      <c r="AW81" s="97"/>
      <c r="AX81" s="97"/>
      <c r="AY81" s="97"/>
      <c r="AZ81" s="97"/>
      <c r="BA81" s="98"/>
      <c r="BB81" s="98"/>
      <c r="BC81" s="98"/>
      <c r="BD81" s="98"/>
      <c r="BE81" s="98"/>
      <c r="BF81" s="98"/>
      <c r="BG81" s="98"/>
      <c r="BH81" s="98"/>
      <c r="BI81" s="98"/>
      <c r="BJ81" s="98"/>
    </row>
    <row r="82" spans="1:62" s="225" customFormat="1">
      <c r="A82" s="91"/>
      <c r="B82" s="91"/>
      <c r="AI82" s="97"/>
      <c r="AJ82" s="97"/>
      <c r="AK82" s="97"/>
      <c r="AL82" s="97"/>
      <c r="AM82" s="97"/>
      <c r="AN82" s="97"/>
      <c r="AO82" s="97"/>
      <c r="AP82" s="97"/>
      <c r="AQ82" s="97"/>
      <c r="AR82" s="97"/>
      <c r="AS82" s="97"/>
      <c r="AT82" s="97"/>
      <c r="AU82" s="97"/>
      <c r="AV82" s="97"/>
      <c r="AW82" s="97"/>
      <c r="AX82" s="97"/>
      <c r="AY82" s="97"/>
      <c r="AZ82" s="97"/>
      <c r="BA82" s="98"/>
      <c r="BB82" s="98"/>
      <c r="BC82" s="98"/>
      <c r="BD82" s="98"/>
      <c r="BE82" s="98"/>
      <c r="BF82" s="98"/>
      <c r="BG82" s="98"/>
      <c r="BH82" s="98"/>
      <c r="BI82" s="98"/>
      <c r="BJ82" s="98"/>
    </row>
    <row r="83" spans="1:62" s="225" customFormat="1">
      <c r="A83" s="91"/>
      <c r="B83" s="91"/>
      <c r="AI83" s="97"/>
      <c r="AJ83" s="97"/>
      <c r="AK83" s="97"/>
      <c r="AL83" s="97"/>
      <c r="AM83" s="97"/>
      <c r="AN83" s="97"/>
      <c r="AO83" s="97"/>
      <c r="AP83" s="97"/>
      <c r="AQ83" s="97"/>
      <c r="AR83" s="97"/>
      <c r="AS83" s="97"/>
      <c r="AT83" s="97"/>
      <c r="AU83" s="97"/>
      <c r="AV83" s="97"/>
      <c r="AW83" s="97"/>
      <c r="AX83" s="97"/>
      <c r="AY83" s="97"/>
      <c r="AZ83" s="97"/>
      <c r="BA83" s="98"/>
      <c r="BB83" s="98"/>
      <c r="BC83" s="98"/>
      <c r="BD83" s="98"/>
      <c r="BE83" s="98"/>
      <c r="BF83" s="98"/>
      <c r="BG83" s="98"/>
      <c r="BH83" s="98"/>
      <c r="BI83" s="98"/>
      <c r="BJ83" s="98"/>
    </row>
    <row r="84" spans="1:62" s="225" customFormat="1">
      <c r="A84" s="91"/>
      <c r="B84" s="91"/>
      <c r="AI84" s="97"/>
      <c r="AJ84" s="97"/>
      <c r="AK84" s="97"/>
      <c r="AL84" s="97"/>
      <c r="AM84" s="97"/>
      <c r="AN84" s="97"/>
      <c r="AO84" s="97"/>
      <c r="AP84" s="97"/>
      <c r="AQ84" s="97"/>
      <c r="AR84" s="97"/>
      <c r="AS84" s="97"/>
      <c r="AT84" s="97"/>
      <c r="AU84" s="97"/>
      <c r="AV84" s="97"/>
      <c r="AW84" s="97"/>
      <c r="AX84" s="97"/>
      <c r="AY84" s="97"/>
      <c r="AZ84" s="97"/>
      <c r="BA84" s="98"/>
      <c r="BB84" s="98"/>
      <c r="BC84" s="98"/>
      <c r="BD84" s="98"/>
      <c r="BE84" s="98"/>
      <c r="BF84" s="98"/>
      <c r="BG84" s="98"/>
      <c r="BH84" s="98"/>
      <c r="BI84" s="98"/>
      <c r="BJ84" s="98"/>
    </row>
    <row r="85" spans="1:62" s="225" customFormat="1">
      <c r="A85" s="91"/>
      <c r="B85" s="91"/>
      <c r="AI85" s="97"/>
      <c r="AJ85" s="97"/>
      <c r="AK85" s="97"/>
      <c r="AL85" s="97"/>
      <c r="AM85" s="97"/>
      <c r="AN85" s="97"/>
      <c r="AO85" s="97"/>
      <c r="AP85" s="97"/>
      <c r="AQ85" s="97"/>
      <c r="AR85" s="97"/>
      <c r="AS85" s="97"/>
      <c r="AT85" s="97"/>
      <c r="AU85" s="97"/>
      <c r="AV85" s="97"/>
      <c r="AW85" s="97"/>
      <c r="AX85" s="97"/>
      <c r="AY85" s="97"/>
      <c r="AZ85" s="97"/>
      <c r="BA85" s="98"/>
      <c r="BB85" s="98"/>
      <c r="BC85" s="98"/>
      <c r="BD85" s="98"/>
      <c r="BE85" s="98"/>
      <c r="BF85" s="98"/>
      <c r="BG85" s="98"/>
      <c r="BH85" s="98"/>
      <c r="BI85" s="98"/>
      <c r="BJ85" s="98"/>
    </row>
    <row r="86" spans="1:62" s="225" customFormat="1">
      <c r="A86" s="91"/>
      <c r="B86" s="91"/>
      <c r="AI86" s="97"/>
      <c r="AJ86" s="97"/>
      <c r="AK86" s="97"/>
      <c r="AL86" s="97"/>
      <c r="AM86" s="97"/>
      <c r="AN86" s="97"/>
      <c r="AO86" s="97"/>
      <c r="AP86" s="97"/>
      <c r="AQ86" s="97"/>
      <c r="AR86" s="97"/>
      <c r="AS86" s="97"/>
      <c r="AT86" s="97"/>
      <c r="AU86" s="97"/>
      <c r="AV86" s="97"/>
      <c r="AW86" s="97"/>
      <c r="AX86" s="97"/>
      <c r="AY86" s="97"/>
      <c r="AZ86" s="97"/>
      <c r="BA86" s="98"/>
      <c r="BB86" s="98"/>
      <c r="BC86" s="98"/>
      <c r="BD86" s="98"/>
      <c r="BE86" s="98"/>
      <c r="BF86" s="98"/>
      <c r="BG86" s="98"/>
      <c r="BH86" s="98"/>
      <c r="BI86" s="98"/>
      <c r="BJ86" s="98"/>
    </row>
    <row r="87" spans="1:62" s="225" customFormat="1">
      <c r="A87" s="91"/>
      <c r="B87" s="91"/>
      <c r="AI87" s="97"/>
      <c r="AJ87" s="97"/>
      <c r="AK87" s="97"/>
      <c r="AL87" s="97"/>
      <c r="AM87" s="97"/>
      <c r="AN87" s="97"/>
      <c r="AO87" s="97"/>
      <c r="AP87" s="97"/>
      <c r="AQ87" s="97"/>
      <c r="AR87" s="97"/>
      <c r="AS87" s="97"/>
      <c r="AT87" s="97"/>
      <c r="AU87" s="97"/>
      <c r="AV87" s="97"/>
      <c r="AW87" s="97"/>
      <c r="AX87" s="97"/>
      <c r="AY87" s="97"/>
      <c r="AZ87" s="97"/>
      <c r="BA87" s="98"/>
      <c r="BB87" s="98"/>
      <c r="BC87" s="98"/>
      <c r="BD87" s="98"/>
      <c r="BE87" s="98"/>
      <c r="BF87" s="98"/>
      <c r="BG87" s="98"/>
      <c r="BH87" s="98"/>
      <c r="BI87" s="98"/>
      <c r="BJ87" s="98"/>
    </row>
    <row r="88" spans="1:62" s="225" customFormat="1">
      <c r="A88" s="91"/>
      <c r="B88" s="91"/>
      <c r="AI88" s="97"/>
      <c r="AJ88" s="97"/>
      <c r="AK88" s="97"/>
      <c r="AL88" s="97"/>
      <c r="AM88" s="97"/>
      <c r="AN88" s="97"/>
      <c r="AO88" s="97"/>
      <c r="AP88" s="97"/>
      <c r="AQ88" s="97"/>
      <c r="AR88" s="97"/>
      <c r="AS88" s="97"/>
      <c r="AT88" s="97"/>
      <c r="AU88" s="97"/>
      <c r="AV88" s="97"/>
      <c r="AW88" s="97"/>
      <c r="AX88" s="97"/>
      <c r="AY88" s="97"/>
      <c r="AZ88" s="97"/>
      <c r="BA88" s="98"/>
      <c r="BB88" s="98"/>
      <c r="BC88" s="98"/>
      <c r="BD88" s="98"/>
      <c r="BE88" s="98"/>
      <c r="BF88" s="98"/>
      <c r="BG88" s="98"/>
      <c r="BH88" s="98"/>
      <c r="BI88" s="98"/>
      <c r="BJ88" s="98"/>
    </row>
    <row r="89" spans="1:62" s="225" customFormat="1">
      <c r="A89" s="91"/>
      <c r="B89" s="91"/>
      <c r="AI89" s="97"/>
      <c r="AJ89" s="97"/>
      <c r="AK89" s="97"/>
      <c r="AL89" s="97"/>
      <c r="AM89" s="97"/>
      <c r="AN89" s="97"/>
      <c r="AO89" s="97"/>
      <c r="AP89" s="97"/>
      <c r="AQ89" s="97"/>
      <c r="AR89" s="97"/>
      <c r="AS89" s="97"/>
      <c r="AT89" s="97"/>
      <c r="AU89" s="97"/>
      <c r="AV89" s="97"/>
      <c r="AW89" s="97"/>
      <c r="AX89" s="97"/>
      <c r="AY89" s="97"/>
      <c r="AZ89" s="97"/>
      <c r="BA89" s="98"/>
      <c r="BB89" s="98"/>
      <c r="BC89" s="98"/>
      <c r="BD89" s="98"/>
      <c r="BE89" s="98"/>
      <c r="BF89" s="98"/>
      <c r="BG89" s="98"/>
      <c r="BH89" s="98"/>
      <c r="BI89" s="98"/>
      <c r="BJ89" s="98"/>
    </row>
    <row r="90" spans="1:62" s="225" customFormat="1">
      <c r="A90" s="91"/>
      <c r="B90" s="91"/>
      <c r="AI90" s="97"/>
      <c r="AJ90" s="97"/>
      <c r="AK90" s="97"/>
      <c r="AL90" s="97"/>
      <c r="AM90" s="97"/>
      <c r="AN90" s="97"/>
      <c r="AO90" s="97"/>
      <c r="AP90" s="97"/>
      <c r="AQ90" s="97"/>
      <c r="AR90" s="97"/>
      <c r="AS90" s="97"/>
      <c r="AT90" s="97"/>
      <c r="AU90" s="97"/>
      <c r="AV90" s="97"/>
      <c r="AW90" s="97"/>
      <c r="AX90" s="97"/>
      <c r="AY90" s="97"/>
      <c r="AZ90" s="97"/>
      <c r="BA90" s="98"/>
      <c r="BB90" s="98"/>
      <c r="BC90" s="98"/>
      <c r="BD90" s="98"/>
      <c r="BE90" s="98"/>
      <c r="BF90" s="98"/>
      <c r="BG90" s="98"/>
      <c r="BH90" s="98"/>
      <c r="BI90" s="98"/>
      <c r="BJ90" s="98"/>
    </row>
    <row r="91" spans="1:62" s="225" customFormat="1">
      <c r="A91" s="91"/>
      <c r="B91" s="91"/>
      <c r="AI91" s="97"/>
      <c r="AJ91" s="97"/>
      <c r="AK91" s="97"/>
      <c r="AL91" s="97"/>
      <c r="AM91" s="97"/>
      <c r="AN91" s="97"/>
      <c r="AO91" s="97"/>
      <c r="AP91" s="97"/>
      <c r="AQ91" s="97"/>
      <c r="AR91" s="97"/>
      <c r="AS91" s="97"/>
      <c r="AT91" s="97"/>
      <c r="AU91" s="97"/>
      <c r="AV91" s="97"/>
      <c r="AW91" s="97"/>
      <c r="AX91" s="97"/>
      <c r="AY91" s="97"/>
      <c r="AZ91" s="97"/>
      <c r="BA91" s="98"/>
      <c r="BB91" s="98"/>
      <c r="BC91" s="98"/>
      <c r="BD91" s="98"/>
      <c r="BE91" s="98"/>
      <c r="BF91" s="98"/>
      <c r="BG91" s="98"/>
      <c r="BH91" s="98"/>
      <c r="BI91" s="98"/>
      <c r="BJ91" s="98"/>
    </row>
    <row r="92" spans="1:62" s="225" customFormat="1">
      <c r="A92" s="91"/>
      <c r="B92" s="91"/>
      <c r="AI92" s="97"/>
      <c r="AJ92" s="97"/>
      <c r="AK92" s="97"/>
      <c r="AL92" s="97"/>
      <c r="AM92" s="97"/>
      <c r="AN92" s="97"/>
      <c r="AO92" s="97"/>
      <c r="AP92" s="97"/>
      <c r="AQ92" s="97"/>
      <c r="AR92" s="97"/>
      <c r="AS92" s="97"/>
      <c r="AT92" s="97"/>
      <c r="AU92" s="97"/>
      <c r="AV92" s="97"/>
      <c r="AW92" s="97"/>
      <c r="AX92" s="97"/>
      <c r="AY92" s="97"/>
      <c r="AZ92" s="97"/>
      <c r="BA92" s="98"/>
      <c r="BB92" s="98"/>
      <c r="BC92" s="98"/>
      <c r="BD92" s="98"/>
      <c r="BE92" s="98"/>
      <c r="BF92" s="98"/>
      <c r="BG92" s="98"/>
      <c r="BH92" s="98"/>
      <c r="BI92" s="98"/>
      <c r="BJ92" s="98"/>
    </row>
    <row r="93" spans="1:62" s="225" customFormat="1">
      <c r="A93" s="91"/>
      <c r="B93" s="91"/>
      <c r="AI93" s="97"/>
      <c r="AJ93" s="97"/>
      <c r="AK93" s="97"/>
      <c r="AL93" s="97"/>
      <c r="AM93" s="97"/>
      <c r="AN93" s="97"/>
      <c r="AO93" s="97"/>
      <c r="AP93" s="97"/>
      <c r="AQ93" s="97"/>
      <c r="AR93" s="97"/>
      <c r="AS93" s="97"/>
      <c r="AT93" s="97"/>
      <c r="AU93" s="97"/>
      <c r="AV93" s="97"/>
      <c r="AW93" s="97"/>
      <c r="AX93" s="97"/>
      <c r="AY93" s="97"/>
      <c r="AZ93" s="97"/>
      <c r="BA93" s="98"/>
      <c r="BB93" s="98"/>
      <c r="BC93" s="98"/>
      <c r="BD93" s="98"/>
      <c r="BE93" s="98"/>
      <c r="BF93" s="98"/>
      <c r="BG93" s="98"/>
      <c r="BH93" s="98"/>
      <c r="BI93" s="98"/>
      <c r="BJ93" s="98"/>
    </row>
    <row r="94" spans="1:62" s="225" customFormat="1">
      <c r="A94" s="91"/>
      <c r="B94" s="91"/>
      <c r="AI94" s="97"/>
      <c r="AJ94" s="97"/>
      <c r="AK94" s="97"/>
      <c r="AL94" s="97"/>
      <c r="AM94" s="97"/>
      <c r="AN94" s="97"/>
      <c r="AO94" s="97"/>
      <c r="AP94" s="97"/>
      <c r="AQ94" s="97"/>
      <c r="AR94" s="97"/>
      <c r="AS94" s="97"/>
      <c r="AT94" s="97"/>
      <c r="AU94" s="97"/>
      <c r="AV94" s="97"/>
      <c r="AW94" s="97"/>
      <c r="AX94" s="97"/>
      <c r="AY94" s="97"/>
      <c r="AZ94" s="97"/>
      <c r="BA94" s="98"/>
      <c r="BB94" s="98"/>
      <c r="BC94" s="98"/>
      <c r="BD94" s="98"/>
      <c r="BE94" s="98"/>
      <c r="BF94" s="98"/>
      <c r="BG94" s="98"/>
      <c r="BH94" s="98"/>
      <c r="BI94" s="98"/>
      <c r="BJ94" s="98"/>
    </row>
    <row r="95" spans="1:62" s="225" customFormat="1">
      <c r="A95" s="91"/>
      <c r="B95" s="91"/>
      <c r="AI95" s="97"/>
      <c r="AJ95" s="97"/>
      <c r="AK95" s="97"/>
      <c r="AL95" s="97"/>
      <c r="AM95" s="97"/>
      <c r="AN95" s="97"/>
      <c r="AO95" s="97"/>
      <c r="AP95" s="97"/>
      <c r="AQ95" s="97"/>
      <c r="AR95" s="97"/>
      <c r="AS95" s="97"/>
      <c r="AT95" s="97"/>
      <c r="AU95" s="97"/>
      <c r="AV95" s="97"/>
      <c r="AW95" s="97"/>
      <c r="AX95" s="97"/>
      <c r="AY95" s="97"/>
      <c r="AZ95" s="97"/>
      <c r="BA95" s="98"/>
      <c r="BB95" s="98"/>
      <c r="BC95" s="98"/>
      <c r="BD95" s="98"/>
      <c r="BE95" s="98"/>
      <c r="BF95" s="98"/>
      <c r="BG95" s="98"/>
      <c r="BH95" s="98"/>
      <c r="BI95" s="98"/>
      <c r="BJ95" s="98"/>
    </row>
    <row r="96" spans="1:62" s="225" customFormat="1">
      <c r="A96" s="91"/>
      <c r="B96" s="91"/>
      <c r="AI96" s="97"/>
      <c r="AJ96" s="97"/>
      <c r="AK96" s="97"/>
      <c r="AL96" s="97"/>
      <c r="AM96" s="97"/>
      <c r="AN96" s="97"/>
      <c r="AO96" s="97"/>
      <c r="AP96" s="97"/>
      <c r="AQ96" s="97"/>
      <c r="AR96" s="97"/>
      <c r="AS96" s="97"/>
      <c r="AT96" s="97"/>
      <c r="AU96" s="97"/>
      <c r="AV96" s="97"/>
      <c r="AW96" s="97"/>
      <c r="AX96" s="97"/>
      <c r="AY96" s="97"/>
      <c r="AZ96" s="97"/>
      <c r="BA96" s="98"/>
      <c r="BB96" s="98"/>
      <c r="BC96" s="98"/>
      <c r="BD96" s="98"/>
      <c r="BE96" s="98"/>
      <c r="BF96" s="98"/>
      <c r="BG96" s="98"/>
      <c r="BH96" s="98"/>
      <c r="BI96" s="98"/>
      <c r="BJ96" s="98"/>
    </row>
    <row r="97" spans="1:62" s="225" customFormat="1">
      <c r="A97" s="91"/>
      <c r="B97" s="91"/>
      <c r="AI97" s="97"/>
      <c r="AJ97" s="97"/>
      <c r="AK97" s="97"/>
      <c r="AL97" s="97"/>
      <c r="AM97" s="97"/>
      <c r="AN97" s="97"/>
      <c r="AO97" s="97"/>
      <c r="AP97" s="97"/>
      <c r="AQ97" s="97"/>
      <c r="AR97" s="97"/>
      <c r="AS97" s="97"/>
      <c r="AT97" s="97"/>
      <c r="AU97" s="97"/>
      <c r="AV97" s="97"/>
      <c r="AW97" s="97"/>
      <c r="AX97" s="97"/>
      <c r="AY97" s="97"/>
      <c r="AZ97" s="97"/>
      <c r="BA97" s="98"/>
      <c r="BB97" s="98"/>
      <c r="BC97" s="98"/>
      <c r="BD97" s="98"/>
      <c r="BE97" s="98"/>
      <c r="BF97" s="98"/>
      <c r="BG97" s="98"/>
      <c r="BH97" s="98"/>
      <c r="BI97" s="98"/>
      <c r="BJ97" s="98"/>
    </row>
    <row r="98" spans="1:62" s="225" customFormat="1">
      <c r="A98" s="91"/>
      <c r="B98" s="91"/>
      <c r="AI98" s="97"/>
      <c r="AJ98" s="97"/>
      <c r="AK98" s="97"/>
      <c r="AL98" s="97"/>
      <c r="AM98" s="97"/>
      <c r="AN98" s="97"/>
      <c r="AO98" s="97"/>
      <c r="AP98" s="97"/>
      <c r="AQ98" s="97"/>
      <c r="AR98" s="97"/>
      <c r="AS98" s="97"/>
      <c r="AT98" s="97"/>
      <c r="AU98" s="97"/>
      <c r="AV98" s="97"/>
      <c r="AW98" s="97"/>
      <c r="AX98" s="97"/>
      <c r="AY98" s="97"/>
      <c r="AZ98" s="97"/>
      <c r="BA98" s="98"/>
      <c r="BB98" s="98"/>
      <c r="BC98" s="98"/>
      <c r="BD98" s="98"/>
      <c r="BE98" s="98"/>
      <c r="BF98" s="98"/>
      <c r="BG98" s="98"/>
      <c r="BH98" s="98"/>
      <c r="BI98" s="98"/>
      <c r="BJ98" s="98"/>
    </row>
    <row r="99" spans="1:62" s="225" customFormat="1">
      <c r="A99" s="91"/>
      <c r="B99" s="91"/>
      <c r="AI99" s="97"/>
      <c r="AJ99" s="97"/>
      <c r="AK99" s="97"/>
      <c r="AL99" s="97"/>
      <c r="AM99" s="97"/>
      <c r="AN99" s="97"/>
      <c r="AO99" s="97"/>
      <c r="AP99" s="97"/>
      <c r="AQ99" s="97"/>
      <c r="AR99" s="97"/>
      <c r="AS99" s="97"/>
      <c r="AT99" s="97"/>
      <c r="AU99" s="97"/>
      <c r="AV99" s="97"/>
      <c r="AW99" s="97"/>
      <c r="AX99" s="97"/>
      <c r="AY99" s="97"/>
      <c r="AZ99" s="97"/>
      <c r="BA99" s="98"/>
      <c r="BB99" s="98"/>
      <c r="BC99" s="98"/>
      <c r="BD99" s="98"/>
      <c r="BE99" s="98"/>
      <c r="BF99" s="98"/>
      <c r="BG99" s="98"/>
      <c r="BH99" s="98"/>
      <c r="BI99" s="98"/>
      <c r="BJ99" s="98"/>
    </row>
    <row r="100" spans="1:62" s="225" customFormat="1">
      <c r="A100" s="91"/>
      <c r="B100" s="91"/>
      <c r="AI100" s="97"/>
      <c r="AJ100" s="97"/>
      <c r="AK100" s="97"/>
      <c r="AL100" s="97"/>
      <c r="AM100" s="97"/>
      <c r="AN100" s="97"/>
      <c r="AO100" s="97"/>
      <c r="AP100" s="97"/>
      <c r="AQ100" s="97"/>
      <c r="AR100" s="97"/>
      <c r="AS100" s="97"/>
      <c r="AT100" s="97"/>
      <c r="AU100" s="97"/>
      <c r="AV100" s="97"/>
      <c r="AW100" s="97"/>
      <c r="AX100" s="97"/>
      <c r="AY100" s="97"/>
      <c r="AZ100" s="97"/>
      <c r="BA100" s="98"/>
      <c r="BB100" s="98"/>
      <c r="BC100" s="98"/>
      <c r="BD100" s="98"/>
      <c r="BE100" s="98"/>
      <c r="BF100" s="98"/>
      <c r="BG100" s="98"/>
      <c r="BH100" s="98"/>
      <c r="BI100" s="98"/>
      <c r="BJ100" s="98"/>
    </row>
    <row r="101" spans="1:62" s="225" customFormat="1">
      <c r="A101" s="91"/>
      <c r="B101" s="91"/>
      <c r="AI101" s="97"/>
      <c r="AJ101" s="97"/>
      <c r="AK101" s="97"/>
      <c r="AL101" s="97"/>
      <c r="AM101" s="97"/>
      <c r="AN101" s="97"/>
      <c r="AO101" s="97"/>
      <c r="AP101" s="97"/>
      <c r="AQ101" s="97"/>
      <c r="AR101" s="97"/>
      <c r="AS101" s="97"/>
      <c r="AT101" s="97"/>
      <c r="AU101" s="97"/>
      <c r="AV101" s="97"/>
      <c r="AW101" s="97"/>
      <c r="AX101" s="97"/>
      <c r="AY101" s="97"/>
      <c r="AZ101" s="97"/>
      <c r="BA101" s="98"/>
      <c r="BB101" s="98"/>
      <c r="BC101" s="98"/>
      <c r="BD101" s="98"/>
      <c r="BE101" s="98"/>
      <c r="BF101" s="98"/>
      <c r="BG101" s="98"/>
      <c r="BH101" s="98"/>
      <c r="BI101" s="98"/>
      <c r="BJ101" s="98"/>
    </row>
    <row r="102" spans="1:62" s="225" customFormat="1">
      <c r="A102" s="91"/>
      <c r="B102" s="91"/>
      <c r="AI102" s="97"/>
      <c r="AJ102" s="97"/>
      <c r="AK102" s="97"/>
      <c r="AL102" s="97"/>
      <c r="AM102" s="97"/>
      <c r="AN102" s="97"/>
      <c r="AO102" s="97"/>
      <c r="AP102" s="97"/>
      <c r="AQ102" s="97"/>
      <c r="AR102" s="97"/>
      <c r="AS102" s="97"/>
      <c r="AT102" s="97"/>
      <c r="AU102" s="97"/>
      <c r="AV102" s="97"/>
      <c r="AW102" s="97"/>
      <c r="AX102" s="97"/>
      <c r="AY102" s="97"/>
      <c r="AZ102" s="97"/>
      <c r="BA102" s="98"/>
      <c r="BB102" s="98"/>
      <c r="BC102" s="98"/>
      <c r="BD102" s="98"/>
      <c r="BE102" s="98"/>
      <c r="BF102" s="98"/>
      <c r="BG102" s="98"/>
      <c r="BH102" s="98"/>
      <c r="BI102" s="98"/>
      <c r="BJ102" s="98"/>
    </row>
    <row r="103" spans="1:62" s="225" customFormat="1">
      <c r="A103" s="91"/>
      <c r="B103" s="91"/>
      <c r="AI103" s="97"/>
      <c r="AJ103" s="97"/>
      <c r="AK103" s="97"/>
      <c r="AL103" s="97"/>
      <c r="AM103" s="97"/>
      <c r="AN103" s="97"/>
      <c r="AO103" s="97"/>
      <c r="AP103" s="97"/>
      <c r="AQ103" s="97"/>
      <c r="AR103" s="97"/>
      <c r="AS103" s="97"/>
      <c r="AT103" s="97"/>
      <c r="AU103" s="97"/>
      <c r="AV103" s="97"/>
      <c r="AW103" s="97"/>
      <c r="AX103" s="97"/>
      <c r="AY103" s="97"/>
      <c r="AZ103" s="97"/>
      <c r="BA103" s="98"/>
      <c r="BB103" s="98"/>
      <c r="BC103" s="98"/>
      <c r="BD103" s="98"/>
      <c r="BE103" s="98"/>
      <c r="BF103" s="98"/>
      <c r="BG103" s="98"/>
      <c r="BH103" s="98"/>
      <c r="BI103" s="98"/>
      <c r="BJ103" s="98"/>
    </row>
    <row r="104" spans="1:62" s="225" customFormat="1">
      <c r="A104" s="91"/>
      <c r="B104" s="91"/>
      <c r="AI104" s="97"/>
      <c r="AJ104" s="97"/>
      <c r="AK104" s="97"/>
      <c r="AL104" s="97"/>
      <c r="AM104" s="97"/>
      <c r="AN104" s="97"/>
      <c r="AO104" s="97"/>
      <c r="AP104" s="97"/>
      <c r="AQ104" s="97"/>
      <c r="AR104" s="97"/>
      <c r="AS104" s="97"/>
      <c r="AT104" s="97"/>
      <c r="AU104" s="97"/>
      <c r="AV104" s="97"/>
      <c r="AW104" s="97"/>
      <c r="AX104" s="97"/>
      <c r="AY104" s="97"/>
      <c r="AZ104" s="97"/>
      <c r="BA104" s="98"/>
      <c r="BB104" s="98"/>
      <c r="BC104" s="98"/>
      <c r="BD104" s="98"/>
      <c r="BE104" s="98"/>
      <c r="BF104" s="98"/>
      <c r="BG104" s="98"/>
      <c r="BH104" s="98"/>
      <c r="BI104" s="98"/>
      <c r="BJ104" s="98"/>
    </row>
    <row r="105" spans="1:62" s="225" customFormat="1">
      <c r="A105" s="91"/>
      <c r="B105" s="91"/>
      <c r="AI105" s="97"/>
      <c r="AJ105" s="97"/>
      <c r="AK105" s="97"/>
      <c r="AL105" s="97"/>
      <c r="AM105" s="97"/>
      <c r="AN105" s="97"/>
      <c r="AO105" s="97"/>
      <c r="AP105" s="97"/>
      <c r="AQ105" s="97"/>
      <c r="AR105" s="97"/>
      <c r="AS105" s="97"/>
      <c r="AT105" s="97"/>
      <c r="AU105" s="97"/>
      <c r="AV105" s="97"/>
      <c r="AW105" s="97"/>
      <c r="AX105" s="97"/>
      <c r="AY105" s="97"/>
      <c r="AZ105" s="97"/>
      <c r="BA105" s="98"/>
      <c r="BB105" s="98"/>
      <c r="BC105" s="98"/>
      <c r="BD105" s="98"/>
      <c r="BE105" s="98"/>
      <c r="BF105" s="98"/>
      <c r="BG105" s="98"/>
      <c r="BH105" s="98"/>
      <c r="BI105" s="98"/>
      <c r="BJ105" s="98"/>
    </row>
    <row r="106" spans="1:62" s="225" customFormat="1">
      <c r="A106" s="91"/>
      <c r="B106" s="91"/>
      <c r="AI106" s="97"/>
      <c r="AJ106" s="97"/>
      <c r="AK106" s="97"/>
      <c r="AL106" s="97"/>
      <c r="AM106" s="97"/>
      <c r="AN106" s="97"/>
      <c r="AO106" s="97"/>
      <c r="AP106" s="97"/>
      <c r="AQ106" s="97"/>
      <c r="AR106" s="97"/>
      <c r="AS106" s="97"/>
      <c r="AT106" s="97"/>
      <c r="AU106" s="97"/>
      <c r="AV106" s="97"/>
      <c r="AW106" s="97"/>
      <c r="AX106" s="97"/>
      <c r="AY106" s="97"/>
      <c r="AZ106" s="97"/>
      <c r="BA106" s="98"/>
      <c r="BB106" s="98"/>
      <c r="BC106" s="98"/>
      <c r="BD106" s="98"/>
      <c r="BE106" s="98"/>
      <c r="BF106" s="98"/>
      <c r="BG106" s="98"/>
      <c r="BH106" s="98"/>
      <c r="BI106" s="98"/>
      <c r="BJ106" s="98"/>
    </row>
    <row r="107" spans="1:62" s="225" customFormat="1">
      <c r="A107" s="91"/>
      <c r="B107" s="91"/>
      <c r="AI107" s="97"/>
      <c r="AJ107" s="97"/>
      <c r="AK107" s="97"/>
      <c r="AL107" s="97"/>
      <c r="AM107" s="97"/>
      <c r="AN107" s="97"/>
      <c r="AO107" s="97"/>
      <c r="AP107" s="97"/>
      <c r="AQ107" s="97"/>
      <c r="AR107" s="97"/>
      <c r="AS107" s="97"/>
      <c r="AT107" s="97"/>
      <c r="AU107" s="97"/>
      <c r="AV107" s="97"/>
      <c r="AW107" s="97"/>
      <c r="AX107" s="97"/>
      <c r="AY107" s="97"/>
      <c r="AZ107" s="97"/>
      <c r="BA107" s="98"/>
      <c r="BB107" s="98"/>
      <c r="BC107" s="98"/>
      <c r="BD107" s="98"/>
      <c r="BE107" s="98"/>
      <c r="BF107" s="98"/>
      <c r="BG107" s="98"/>
      <c r="BH107" s="98"/>
      <c r="BI107" s="98"/>
      <c r="BJ107" s="98"/>
    </row>
    <row r="108" spans="1:62" s="225" customFormat="1">
      <c r="A108" s="91"/>
      <c r="B108" s="91"/>
      <c r="AI108" s="97"/>
      <c r="AJ108" s="97"/>
      <c r="AK108" s="97"/>
      <c r="AL108" s="97"/>
      <c r="AM108" s="97"/>
      <c r="AN108" s="97"/>
      <c r="AO108" s="97"/>
      <c r="AP108" s="97"/>
      <c r="AQ108" s="97"/>
      <c r="AR108" s="97"/>
      <c r="AS108" s="97"/>
      <c r="AT108" s="97"/>
      <c r="AU108" s="97"/>
      <c r="AV108" s="97"/>
      <c r="AW108" s="97"/>
      <c r="AX108" s="97"/>
      <c r="AY108" s="97"/>
      <c r="AZ108" s="97"/>
      <c r="BA108" s="98"/>
      <c r="BB108" s="98"/>
      <c r="BC108" s="98"/>
      <c r="BD108" s="98"/>
      <c r="BE108" s="98"/>
      <c r="BF108" s="98"/>
      <c r="BG108" s="98"/>
      <c r="BH108" s="98"/>
      <c r="BI108" s="98"/>
      <c r="BJ108" s="98"/>
    </row>
    <row r="109" spans="1:62" s="225" customFormat="1">
      <c r="A109" s="91"/>
      <c r="B109" s="91"/>
      <c r="AI109" s="97"/>
      <c r="AJ109" s="97"/>
      <c r="AK109" s="97"/>
      <c r="AL109" s="97"/>
      <c r="AM109" s="97"/>
      <c r="AN109" s="97"/>
      <c r="AO109" s="97"/>
      <c r="AP109" s="97"/>
      <c r="AQ109" s="97"/>
      <c r="AR109" s="97"/>
      <c r="AS109" s="97"/>
      <c r="AT109" s="97"/>
      <c r="AU109" s="97"/>
      <c r="AV109" s="97"/>
      <c r="AW109" s="97"/>
      <c r="AX109" s="97"/>
      <c r="AY109" s="97"/>
      <c r="AZ109" s="97"/>
      <c r="BA109" s="98"/>
      <c r="BB109" s="98"/>
      <c r="BC109" s="98"/>
      <c r="BD109" s="98"/>
      <c r="BE109" s="98"/>
      <c r="BF109" s="98"/>
      <c r="BG109" s="98"/>
      <c r="BH109" s="98"/>
      <c r="BI109" s="98"/>
      <c r="BJ109" s="98"/>
    </row>
    <row r="110" spans="1:62" s="225" customFormat="1">
      <c r="A110" s="91"/>
      <c r="B110" s="91"/>
      <c r="AI110" s="97"/>
      <c r="AJ110" s="97"/>
      <c r="AK110" s="97"/>
      <c r="AL110" s="97"/>
      <c r="AM110" s="97"/>
      <c r="AN110" s="97"/>
      <c r="AO110" s="97"/>
      <c r="AP110" s="97"/>
      <c r="AQ110" s="97"/>
      <c r="AR110" s="97"/>
      <c r="AS110" s="97"/>
      <c r="AT110" s="97"/>
      <c r="AU110" s="97"/>
      <c r="AV110" s="97"/>
      <c r="AW110" s="97"/>
      <c r="AX110" s="97"/>
      <c r="AY110" s="97"/>
      <c r="AZ110" s="97"/>
      <c r="BA110" s="98"/>
      <c r="BB110" s="98"/>
      <c r="BC110" s="98"/>
      <c r="BD110" s="98"/>
      <c r="BE110" s="98"/>
      <c r="BF110" s="98"/>
      <c r="BG110" s="98"/>
      <c r="BH110" s="98"/>
      <c r="BI110" s="98"/>
      <c r="BJ110" s="98"/>
    </row>
    <row r="111" spans="1:62" s="225" customFormat="1">
      <c r="A111" s="91"/>
      <c r="B111" s="91"/>
      <c r="AI111" s="97"/>
      <c r="AJ111" s="97"/>
      <c r="AK111" s="97"/>
      <c r="AL111" s="97"/>
      <c r="AM111" s="97"/>
      <c r="AN111" s="97"/>
      <c r="AO111" s="97"/>
      <c r="AP111" s="97"/>
      <c r="AQ111" s="97"/>
      <c r="AR111" s="97"/>
      <c r="AS111" s="97"/>
      <c r="AT111" s="97"/>
      <c r="AU111" s="97"/>
      <c r="AV111" s="97"/>
      <c r="AW111" s="97"/>
      <c r="AX111" s="97"/>
      <c r="AY111" s="97"/>
      <c r="AZ111" s="97"/>
      <c r="BA111" s="98"/>
      <c r="BB111" s="98"/>
      <c r="BC111" s="98"/>
      <c r="BD111" s="98"/>
      <c r="BE111" s="98"/>
      <c r="BF111" s="98"/>
      <c r="BG111" s="98"/>
      <c r="BH111" s="98"/>
      <c r="BI111" s="98"/>
      <c r="BJ111" s="98"/>
    </row>
    <row r="112" spans="1:62" s="225" customFormat="1">
      <c r="A112" s="91"/>
      <c r="B112" s="91"/>
      <c r="AI112" s="97"/>
      <c r="AJ112" s="97"/>
      <c r="AK112" s="97"/>
      <c r="AL112" s="97"/>
      <c r="AM112" s="97"/>
      <c r="AN112" s="97"/>
      <c r="AO112" s="97"/>
      <c r="AP112" s="97"/>
      <c r="AQ112" s="97"/>
      <c r="AR112" s="97"/>
      <c r="AS112" s="97"/>
      <c r="AT112" s="97"/>
      <c r="AU112" s="97"/>
      <c r="AV112" s="97"/>
      <c r="AW112" s="97"/>
      <c r="AX112" s="97"/>
      <c r="AY112" s="97"/>
      <c r="AZ112" s="97"/>
      <c r="BA112" s="98"/>
      <c r="BB112" s="98"/>
      <c r="BC112" s="98"/>
      <c r="BD112" s="98"/>
      <c r="BE112" s="98"/>
      <c r="BF112" s="98"/>
      <c r="BG112" s="98"/>
      <c r="BH112" s="98"/>
      <c r="BI112" s="98"/>
      <c r="BJ112" s="98"/>
    </row>
    <row r="113" spans="1:62" s="225" customFormat="1">
      <c r="A113" s="91"/>
      <c r="B113" s="91"/>
      <c r="AI113" s="97"/>
      <c r="AJ113" s="97"/>
      <c r="AK113" s="97"/>
      <c r="AL113" s="97"/>
      <c r="AM113" s="97"/>
      <c r="AN113" s="97"/>
      <c r="AO113" s="97"/>
      <c r="AP113" s="97"/>
      <c r="AQ113" s="97"/>
      <c r="AR113" s="97"/>
      <c r="AS113" s="97"/>
      <c r="AT113" s="97"/>
      <c r="AU113" s="97"/>
      <c r="AV113" s="97"/>
      <c r="AW113" s="97"/>
      <c r="AX113" s="97"/>
      <c r="AY113" s="97"/>
      <c r="AZ113" s="97"/>
      <c r="BA113" s="98"/>
      <c r="BB113" s="98"/>
      <c r="BC113" s="98"/>
      <c r="BD113" s="98"/>
      <c r="BE113" s="98"/>
      <c r="BF113" s="98"/>
      <c r="BG113" s="98"/>
      <c r="BH113" s="98"/>
      <c r="BI113" s="98"/>
      <c r="BJ113" s="98"/>
    </row>
    <row r="114" spans="1:62" s="225" customFormat="1">
      <c r="A114" s="91"/>
      <c r="B114" s="91"/>
      <c r="AI114" s="97"/>
      <c r="AJ114" s="97"/>
      <c r="AK114" s="97"/>
      <c r="AL114" s="97"/>
      <c r="AM114" s="97"/>
      <c r="AN114" s="97"/>
      <c r="AO114" s="97"/>
      <c r="AP114" s="97"/>
      <c r="AQ114" s="97"/>
      <c r="AR114" s="97"/>
      <c r="AS114" s="97"/>
      <c r="AT114" s="97"/>
      <c r="AU114" s="97"/>
      <c r="AV114" s="97"/>
      <c r="AW114" s="97"/>
      <c r="AX114" s="97"/>
      <c r="AY114" s="97"/>
      <c r="AZ114" s="97"/>
      <c r="BA114" s="98"/>
      <c r="BB114" s="98"/>
      <c r="BC114" s="98"/>
      <c r="BD114" s="98"/>
      <c r="BE114" s="98"/>
      <c r="BF114" s="98"/>
      <c r="BG114" s="98"/>
      <c r="BH114" s="98"/>
      <c r="BI114" s="98"/>
      <c r="BJ114" s="98"/>
    </row>
    <row r="115" spans="1:62" s="225" customFormat="1">
      <c r="A115" s="91"/>
      <c r="B115" s="91"/>
      <c r="AI115" s="97"/>
      <c r="AJ115" s="97"/>
      <c r="AK115" s="97"/>
      <c r="AL115" s="97"/>
      <c r="AM115" s="97"/>
      <c r="AN115" s="97"/>
      <c r="AO115" s="97"/>
      <c r="AP115" s="97"/>
      <c r="AQ115" s="97"/>
      <c r="AR115" s="97"/>
      <c r="AS115" s="97"/>
      <c r="AT115" s="97"/>
      <c r="AU115" s="97"/>
      <c r="AV115" s="97"/>
      <c r="AW115" s="97"/>
      <c r="AX115" s="97"/>
      <c r="AY115" s="97"/>
      <c r="AZ115" s="97"/>
      <c r="BA115" s="98"/>
      <c r="BB115" s="98"/>
      <c r="BC115" s="98"/>
      <c r="BD115" s="98"/>
      <c r="BE115" s="98"/>
      <c r="BF115" s="98"/>
      <c r="BG115" s="98"/>
      <c r="BH115" s="98"/>
      <c r="BI115" s="98"/>
      <c r="BJ115" s="98"/>
    </row>
    <row r="116" spans="1:62" s="225" customFormat="1">
      <c r="A116" s="91"/>
      <c r="B116" s="91"/>
      <c r="AI116" s="97"/>
      <c r="AJ116" s="97"/>
      <c r="AK116" s="97"/>
      <c r="AL116" s="97"/>
      <c r="AM116" s="97"/>
      <c r="AN116" s="97"/>
      <c r="AO116" s="97"/>
      <c r="AP116" s="97"/>
      <c r="AQ116" s="97"/>
      <c r="AR116" s="97"/>
      <c r="AS116" s="97"/>
      <c r="AT116" s="97"/>
      <c r="AU116" s="97"/>
      <c r="AV116" s="97"/>
      <c r="AW116" s="97"/>
      <c r="AX116" s="97"/>
      <c r="AY116" s="97"/>
      <c r="AZ116" s="97"/>
      <c r="BA116" s="98"/>
      <c r="BB116" s="98"/>
      <c r="BC116" s="98"/>
      <c r="BD116" s="98"/>
      <c r="BE116" s="98"/>
      <c r="BF116" s="98"/>
      <c r="BG116" s="98"/>
      <c r="BH116" s="98"/>
      <c r="BI116" s="98"/>
      <c r="BJ116" s="98"/>
    </row>
    <row r="117" spans="1:62" s="225" customFormat="1">
      <c r="A117" s="91"/>
      <c r="B117" s="91"/>
      <c r="AI117" s="97"/>
      <c r="AJ117" s="97"/>
      <c r="AK117" s="97"/>
      <c r="AL117" s="97"/>
      <c r="AM117" s="97"/>
      <c r="AN117" s="97"/>
      <c r="AO117" s="97"/>
      <c r="AP117" s="97"/>
      <c r="AQ117" s="97"/>
      <c r="AR117" s="97"/>
      <c r="AS117" s="97"/>
      <c r="AT117" s="97"/>
      <c r="AU117" s="97"/>
      <c r="AV117" s="97"/>
      <c r="AW117" s="97"/>
      <c r="AX117" s="97"/>
      <c r="AY117" s="97"/>
      <c r="AZ117" s="97"/>
      <c r="BA117" s="98"/>
      <c r="BB117" s="98"/>
      <c r="BC117" s="98"/>
      <c r="BD117" s="98"/>
      <c r="BE117" s="98"/>
      <c r="BF117" s="98"/>
      <c r="BG117" s="98"/>
      <c r="BH117" s="98"/>
      <c r="BI117" s="98"/>
      <c r="BJ117" s="98"/>
    </row>
    <row r="118" spans="1:62" s="225" customFormat="1">
      <c r="A118" s="91"/>
      <c r="B118" s="91"/>
      <c r="AI118" s="97"/>
      <c r="AJ118" s="97"/>
      <c r="AK118" s="97"/>
      <c r="AL118" s="97"/>
      <c r="AM118" s="97"/>
      <c r="AN118" s="97"/>
      <c r="AO118" s="97"/>
      <c r="AP118" s="97"/>
      <c r="AQ118" s="97"/>
      <c r="AR118" s="97"/>
      <c r="AS118" s="97"/>
      <c r="AT118" s="97"/>
      <c r="AU118" s="97"/>
      <c r="AV118" s="97"/>
      <c r="AW118" s="97"/>
      <c r="AX118" s="97"/>
      <c r="AY118" s="97"/>
      <c r="AZ118" s="97"/>
      <c r="BA118" s="98"/>
      <c r="BB118" s="98"/>
      <c r="BC118" s="98"/>
      <c r="BD118" s="98"/>
      <c r="BE118" s="98"/>
      <c r="BF118" s="98"/>
      <c r="BG118" s="98"/>
      <c r="BH118" s="98"/>
      <c r="BI118" s="98"/>
      <c r="BJ118" s="98"/>
    </row>
    <row r="119" spans="1:62" s="225" customFormat="1">
      <c r="A119" s="91"/>
      <c r="B119" s="91"/>
      <c r="AI119" s="97"/>
      <c r="AJ119" s="97"/>
      <c r="AK119" s="97"/>
      <c r="AL119" s="97"/>
      <c r="AM119" s="97"/>
      <c r="AN119" s="97"/>
      <c r="AO119" s="97"/>
      <c r="AP119" s="97"/>
      <c r="AQ119" s="97"/>
      <c r="AR119" s="97"/>
      <c r="AS119" s="97"/>
      <c r="AT119" s="97"/>
      <c r="AU119" s="97"/>
      <c r="AV119" s="97"/>
      <c r="AW119" s="97"/>
      <c r="AX119" s="97"/>
      <c r="AY119" s="97"/>
      <c r="AZ119" s="97"/>
      <c r="BA119" s="98"/>
      <c r="BB119" s="98"/>
      <c r="BC119" s="98"/>
      <c r="BD119" s="98"/>
      <c r="BE119" s="98"/>
      <c r="BF119" s="98"/>
      <c r="BG119" s="98"/>
      <c r="BH119" s="98"/>
      <c r="BI119" s="98"/>
      <c r="BJ119" s="98"/>
    </row>
    <row r="120" spans="1:62" s="225" customFormat="1">
      <c r="A120" s="91"/>
      <c r="B120" s="91"/>
      <c r="AI120" s="97"/>
      <c r="AJ120" s="97"/>
      <c r="AK120" s="97"/>
      <c r="AL120" s="97"/>
      <c r="AM120" s="97"/>
      <c r="AN120" s="97"/>
      <c r="AO120" s="97"/>
      <c r="AP120" s="97"/>
      <c r="AQ120" s="97"/>
      <c r="AR120" s="97"/>
      <c r="AS120" s="97"/>
      <c r="AT120" s="97"/>
      <c r="AU120" s="97"/>
      <c r="AV120" s="97"/>
      <c r="AW120" s="97"/>
      <c r="AX120" s="97"/>
      <c r="AY120" s="97"/>
      <c r="AZ120" s="97"/>
      <c r="BA120" s="98"/>
      <c r="BB120" s="98"/>
      <c r="BC120" s="98"/>
      <c r="BD120" s="98"/>
      <c r="BE120" s="98"/>
      <c r="BF120" s="98"/>
      <c r="BG120" s="98"/>
      <c r="BH120" s="98"/>
      <c r="BI120" s="98"/>
      <c r="BJ120" s="98"/>
    </row>
    <row r="121" spans="1:62" s="225" customFormat="1">
      <c r="A121" s="91"/>
      <c r="B121" s="91"/>
      <c r="AI121" s="97"/>
      <c r="AJ121" s="97"/>
      <c r="AK121" s="97"/>
      <c r="AL121" s="97"/>
      <c r="AM121" s="97"/>
      <c r="AN121" s="97"/>
      <c r="AO121" s="97"/>
      <c r="AP121" s="97"/>
      <c r="AQ121" s="97"/>
      <c r="AR121" s="97"/>
      <c r="AS121" s="97"/>
      <c r="AT121" s="97"/>
      <c r="AU121" s="97"/>
      <c r="AV121" s="97"/>
      <c r="AW121" s="97"/>
      <c r="AX121" s="97"/>
      <c r="AY121" s="97"/>
      <c r="AZ121" s="97"/>
      <c r="BA121" s="98"/>
      <c r="BB121" s="98"/>
      <c r="BC121" s="98"/>
      <c r="BD121" s="98"/>
      <c r="BE121" s="98"/>
      <c r="BF121" s="98"/>
      <c r="BG121" s="98"/>
      <c r="BH121" s="98"/>
      <c r="BI121" s="98"/>
      <c r="BJ121" s="98"/>
    </row>
    <row r="122" spans="1:62" s="225" customFormat="1">
      <c r="A122" s="91"/>
      <c r="B122" s="91"/>
      <c r="AI122" s="97"/>
      <c r="AJ122" s="97"/>
      <c r="AK122" s="97"/>
      <c r="AL122" s="97"/>
      <c r="AM122" s="97"/>
      <c r="AN122" s="97"/>
      <c r="AO122" s="97"/>
      <c r="AP122" s="97"/>
      <c r="AQ122" s="97"/>
      <c r="AR122" s="97"/>
      <c r="AS122" s="97"/>
      <c r="AT122" s="97"/>
      <c r="AU122" s="97"/>
      <c r="AV122" s="97"/>
      <c r="AW122" s="97"/>
      <c r="AX122" s="97"/>
      <c r="AY122" s="97"/>
      <c r="AZ122" s="97"/>
      <c r="BA122" s="98"/>
      <c r="BB122" s="98"/>
      <c r="BC122" s="98"/>
      <c r="BD122" s="98"/>
      <c r="BE122" s="98"/>
      <c r="BF122" s="98"/>
      <c r="BG122" s="98"/>
      <c r="BH122" s="98"/>
      <c r="BI122" s="98"/>
      <c r="BJ122" s="98"/>
    </row>
    <row r="123" spans="1:62" s="225" customFormat="1">
      <c r="A123" s="91"/>
      <c r="B123" s="91"/>
      <c r="AI123" s="97"/>
      <c r="AJ123" s="97"/>
      <c r="AK123" s="97"/>
      <c r="AL123" s="97"/>
      <c r="AM123" s="97"/>
      <c r="AN123" s="97"/>
      <c r="AO123" s="97"/>
      <c r="AP123" s="97"/>
      <c r="AQ123" s="97"/>
      <c r="AR123" s="97"/>
      <c r="AS123" s="97"/>
      <c r="AT123" s="97"/>
      <c r="AU123" s="97"/>
      <c r="AV123" s="97"/>
      <c r="AW123" s="97"/>
      <c r="AX123" s="97"/>
      <c r="AY123" s="97"/>
      <c r="AZ123" s="97"/>
      <c r="BA123" s="98"/>
      <c r="BB123" s="98"/>
      <c r="BC123" s="98"/>
      <c r="BD123" s="98"/>
      <c r="BE123" s="98"/>
      <c r="BF123" s="98"/>
      <c r="BG123" s="98"/>
      <c r="BH123" s="98"/>
      <c r="BI123" s="98"/>
      <c r="BJ123" s="98"/>
    </row>
    <row r="124" spans="1:62" s="225" customFormat="1">
      <c r="A124" s="91"/>
      <c r="B124" s="91"/>
      <c r="AI124" s="97"/>
      <c r="AJ124" s="97"/>
      <c r="AK124" s="97"/>
      <c r="AL124" s="97"/>
      <c r="AM124" s="97"/>
      <c r="AN124" s="97"/>
      <c r="AO124" s="97"/>
      <c r="AP124" s="97"/>
      <c r="AQ124" s="97"/>
      <c r="AR124" s="97"/>
      <c r="AS124" s="97"/>
      <c r="AT124" s="97"/>
      <c r="AU124" s="97"/>
      <c r="AV124" s="97"/>
      <c r="AW124" s="97"/>
      <c r="AX124" s="97"/>
      <c r="AY124" s="97"/>
      <c r="AZ124" s="97"/>
      <c r="BA124" s="98"/>
      <c r="BB124" s="98"/>
      <c r="BC124" s="98"/>
      <c r="BD124" s="98"/>
      <c r="BE124" s="98"/>
      <c r="BF124" s="98"/>
      <c r="BG124" s="98"/>
      <c r="BH124" s="98"/>
      <c r="BI124" s="98"/>
      <c r="BJ124" s="98"/>
    </row>
    <row r="125" spans="1:62" s="225" customFormat="1">
      <c r="A125" s="91"/>
      <c r="B125" s="91"/>
      <c r="AI125" s="97"/>
      <c r="AJ125" s="97"/>
      <c r="AK125" s="97"/>
      <c r="AL125" s="97"/>
      <c r="AM125" s="97"/>
      <c r="AN125" s="97"/>
      <c r="AO125" s="97"/>
      <c r="AP125" s="97"/>
      <c r="AQ125" s="97"/>
      <c r="AR125" s="97"/>
      <c r="AS125" s="97"/>
      <c r="AT125" s="97"/>
      <c r="AU125" s="97"/>
      <c r="AV125" s="97"/>
      <c r="AW125" s="97"/>
      <c r="AX125" s="97"/>
      <c r="AY125" s="97"/>
      <c r="AZ125" s="97"/>
      <c r="BA125" s="98"/>
      <c r="BB125" s="98"/>
      <c r="BC125" s="98"/>
      <c r="BD125" s="98"/>
      <c r="BE125" s="98"/>
      <c r="BF125" s="98"/>
      <c r="BG125" s="98"/>
      <c r="BH125" s="98"/>
      <c r="BI125" s="98"/>
      <c r="BJ125" s="98"/>
    </row>
    <row r="126" spans="1:62" s="225" customFormat="1">
      <c r="A126" s="91"/>
      <c r="B126" s="91"/>
      <c r="AI126" s="97"/>
      <c r="AJ126" s="97"/>
      <c r="AK126" s="97"/>
      <c r="AL126" s="97"/>
      <c r="AM126" s="97"/>
      <c r="AN126" s="97"/>
      <c r="AO126" s="97"/>
      <c r="AP126" s="97"/>
      <c r="AQ126" s="97"/>
      <c r="AR126" s="97"/>
      <c r="AS126" s="97"/>
      <c r="AT126" s="97"/>
      <c r="AU126" s="97"/>
      <c r="AV126" s="97"/>
      <c r="AW126" s="97"/>
      <c r="AX126" s="97"/>
      <c r="AY126" s="97"/>
      <c r="AZ126" s="97"/>
      <c r="BA126" s="98"/>
      <c r="BB126" s="98"/>
      <c r="BC126" s="98"/>
      <c r="BD126" s="98"/>
      <c r="BE126" s="98"/>
      <c r="BF126" s="98"/>
      <c r="BG126" s="98"/>
      <c r="BH126" s="98"/>
      <c r="BI126" s="98"/>
      <c r="BJ126" s="98"/>
    </row>
    <row r="127" spans="1:62" s="225" customFormat="1">
      <c r="A127" s="91"/>
      <c r="B127" s="91"/>
      <c r="AI127" s="97"/>
      <c r="AJ127" s="97"/>
      <c r="AK127" s="97"/>
      <c r="AL127" s="97"/>
      <c r="AM127" s="97"/>
      <c r="AN127" s="97"/>
      <c r="AO127" s="97"/>
      <c r="AP127" s="97"/>
      <c r="AQ127" s="97"/>
      <c r="AR127" s="97"/>
      <c r="AS127" s="97"/>
      <c r="AT127" s="97"/>
      <c r="AU127" s="97"/>
      <c r="AV127" s="97"/>
      <c r="AW127" s="97"/>
      <c r="AX127" s="97"/>
      <c r="AY127" s="97"/>
      <c r="AZ127" s="97"/>
      <c r="BA127" s="98"/>
      <c r="BB127" s="98"/>
      <c r="BC127" s="98"/>
      <c r="BD127" s="98"/>
      <c r="BE127" s="98"/>
      <c r="BF127" s="98"/>
      <c r="BG127" s="98"/>
      <c r="BH127" s="98"/>
      <c r="BI127" s="98"/>
      <c r="BJ127" s="98"/>
    </row>
    <row r="128" spans="1:62" s="225" customFormat="1">
      <c r="A128" s="91"/>
      <c r="B128" s="91"/>
      <c r="AI128" s="97"/>
      <c r="AJ128" s="97"/>
      <c r="AK128" s="97"/>
      <c r="AL128" s="97"/>
      <c r="AM128" s="97"/>
      <c r="AN128" s="97"/>
      <c r="AO128" s="97"/>
      <c r="AP128" s="97"/>
      <c r="AQ128" s="97"/>
      <c r="AR128" s="97"/>
      <c r="AS128" s="97"/>
      <c r="AT128" s="97"/>
      <c r="AU128" s="97"/>
      <c r="AV128" s="97"/>
      <c r="AW128" s="97"/>
      <c r="AX128" s="97"/>
      <c r="AY128" s="97"/>
      <c r="AZ128" s="97"/>
      <c r="BA128" s="98"/>
      <c r="BB128" s="98"/>
      <c r="BC128" s="98"/>
      <c r="BD128" s="98"/>
      <c r="BE128" s="98"/>
      <c r="BF128" s="98"/>
      <c r="BG128" s="98"/>
      <c r="BH128" s="98"/>
      <c r="BI128" s="98"/>
      <c r="BJ128" s="98"/>
    </row>
    <row r="129" spans="1:62" s="225" customFormat="1">
      <c r="A129" s="91"/>
      <c r="B129" s="91"/>
      <c r="AI129" s="97"/>
      <c r="AJ129" s="97"/>
      <c r="AK129" s="97"/>
      <c r="AL129" s="97"/>
      <c r="AM129" s="97"/>
      <c r="AN129" s="97"/>
      <c r="AO129" s="97"/>
      <c r="AP129" s="97"/>
      <c r="AQ129" s="97"/>
      <c r="AR129" s="97"/>
      <c r="AS129" s="97"/>
      <c r="AT129" s="97"/>
      <c r="AU129" s="97"/>
      <c r="AV129" s="97"/>
      <c r="AW129" s="97"/>
      <c r="AX129" s="97"/>
      <c r="AY129" s="97"/>
      <c r="AZ129" s="97"/>
      <c r="BA129" s="98"/>
      <c r="BB129" s="98"/>
      <c r="BC129" s="98"/>
      <c r="BD129" s="98"/>
      <c r="BE129" s="98"/>
      <c r="BF129" s="98"/>
      <c r="BG129" s="98"/>
      <c r="BH129" s="98"/>
      <c r="BI129" s="98"/>
      <c r="BJ129" s="98"/>
    </row>
    <row r="130" spans="1:62" s="225" customFormat="1">
      <c r="A130" s="91"/>
      <c r="B130" s="91"/>
      <c r="AI130" s="97"/>
      <c r="AJ130" s="97"/>
      <c r="AK130" s="97"/>
      <c r="AL130" s="97"/>
      <c r="AM130" s="97"/>
      <c r="AN130" s="97"/>
      <c r="AO130" s="97"/>
      <c r="AP130" s="97"/>
      <c r="AQ130" s="97"/>
      <c r="AR130" s="97"/>
      <c r="AS130" s="97"/>
      <c r="AT130" s="97"/>
      <c r="AU130" s="97"/>
      <c r="AV130" s="97"/>
      <c r="AW130" s="97"/>
      <c r="AX130" s="97"/>
      <c r="AY130" s="97"/>
      <c r="AZ130" s="97"/>
      <c r="BA130" s="98"/>
      <c r="BB130" s="98"/>
      <c r="BC130" s="98"/>
      <c r="BD130" s="98"/>
      <c r="BE130" s="98"/>
      <c r="BF130" s="98"/>
      <c r="BG130" s="98"/>
      <c r="BH130" s="98"/>
      <c r="BI130" s="98"/>
      <c r="BJ130" s="98"/>
    </row>
    <row r="131" spans="1:62" s="225" customFormat="1">
      <c r="A131" s="91"/>
      <c r="B131" s="91"/>
      <c r="AI131" s="97"/>
      <c r="AJ131" s="97"/>
      <c r="AK131" s="97"/>
      <c r="AL131" s="97"/>
      <c r="AM131" s="97"/>
      <c r="AN131" s="97"/>
      <c r="AO131" s="97"/>
      <c r="AP131" s="97"/>
      <c r="AQ131" s="97"/>
      <c r="AR131" s="97"/>
      <c r="AS131" s="97"/>
      <c r="AT131" s="97"/>
      <c r="AU131" s="97"/>
      <c r="AV131" s="97"/>
      <c r="AW131" s="97"/>
      <c r="AX131" s="97"/>
      <c r="AY131" s="97"/>
      <c r="AZ131" s="97"/>
      <c r="BA131" s="98"/>
      <c r="BB131" s="98"/>
      <c r="BC131" s="98"/>
      <c r="BD131" s="98"/>
      <c r="BE131" s="98"/>
      <c r="BF131" s="98"/>
      <c r="BG131" s="98"/>
      <c r="BH131" s="98"/>
      <c r="BI131" s="98"/>
      <c r="BJ131" s="98"/>
    </row>
    <row r="132" spans="1:62" s="225" customFormat="1">
      <c r="A132" s="91"/>
      <c r="B132" s="91"/>
      <c r="AI132" s="97"/>
      <c r="AJ132" s="97"/>
      <c r="AK132" s="97"/>
      <c r="AL132" s="97"/>
      <c r="AM132" s="97"/>
      <c r="AN132" s="97"/>
      <c r="AO132" s="97"/>
      <c r="AP132" s="97"/>
      <c r="AQ132" s="97"/>
      <c r="AR132" s="97"/>
      <c r="AS132" s="97"/>
      <c r="AT132" s="97"/>
      <c r="AU132" s="97"/>
      <c r="AV132" s="97"/>
      <c r="AW132" s="97"/>
      <c r="AX132" s="97"/>
      <c r="AY132" s="97"/>
      <c r="AZ132" s="97"/>
      <c r="BA132" s="98"/>
      <c r="BB132" s="98"/>
      <c r="BC132" s="98"/>
      <c r="BD132" s="98"/>
      <c r="BE132" s="98"/>
      <c r="BF132" s="98"/>
      <c r="BG132" s="98"/>
      <c r="BH132" s="98"/>
      <c r="BI132" s="98"/>
      <c r="BJ132" s="98"/>
    </row>
    <row r="133" spans="1:62" s="225" customFormat="1">
      <c r="A133" s="91"/>
      <c r="B133" s="91"/>
      <c r="AI133" s="97"/>
      <c r="AJ133" s="97"/>
      <c r="AK133" s="97"/>
      <c r="AL133" s="97"/>
      <c r="AM133" s="97"/>
      <c r="AN133" s="97"/>
      <c r="AO133" s="97"/>
      <c r="AP133" s="97"/>
      <c r="AQ133" s="97"/>
      <c r="AR133" s="97"/>
      <c r="AS133" s="97"/>
      <c r="AT133" s="97"/>
      <c r="AU133" s="97"/>
      <c r="AV133" s="97"/>
      <c r="AW133" s="97"/>
      <c r="AX133" s="97"/>
      <c r="AY133" s="97"/>
      <c r="AZ133" s="97"/>
      <c r="BA133" s="98"/>
      <c r="BB133" s="98"/>
      <c r="BC133" s="98"/>
      <c r="BD133" s="98"/>
      <c r="BE133" s="98"/>
      <c r="BF133" s="98"/>
      <c r="BG133" s="98"/>
      <c r="BH133" s="98"/>
      <c r="BI133" s="98"/>
      <c r="BJ133" s="98"/>
    </row>
    <row r="134" spans="1:62" s="225" customFormat="1">
      <c r="A134" s="91"/>
      <c r="B134" s="91"/>
      <c r="AI134" s="97"/>
      <c r="AJ134" s="97"/>
      <c r="AK134" s="97"/>
      <c r="AL134" s="97"/>
      <c r="AM134" s="97"/>
      <c r="AN134" s="97"/>
      <c r="AO134" s="97"/>
      <c r="AP134" s="97"/>
      <c r="AQ134" s="97"/>
      <c r="AR134" s="97"/>
      <c r="AS134" s="97"/>
      <c r="AT134" s="97"/>
      <c r="AU134" s="97"/>
      <c r="AV134" s="97"/>
      <c r="AW134" s="97"/>
      <c r="AX134" s="97"/>
      <c r="AY134" s="97"/>
      <c r="AZ134" s="97"/>
      <c r="BA134" s="98"/>
      <c r="BB134" s="98"/>
      <c r="BC134" s="98"/>
      <c r="BD134" s="98"/>
      <c r="BE134" s="98"/>
      <c r="BF134" s="98"/>
      <c r="BG134" s="98"/>
      <c r="BH134" s="98"/>
      <c r="BI134" s="98"/>
      <c r="BJ134" s="98"/>
    </row>
    <row r="135" spans="1:62" s="225" customFormat="1">
      <c r="A135" s="91"/>
      <c r="B135" s="91"/>
      <c r="AI135" s="97"/>
      <c r="AJ135" s="97"/>
      <c r="AK135" s="97"/>
      <c r="AL135" s="97"/>
      <c r="AM135" s="97"/>
      <c r="AN135" s="97"/>
      <c r="AO135" s="97"/>
      <c r="AP135" s="97"/>
      <c r="AQ135" s="97"/>
      <c r="AR135" s="97"/>
      <c r="AS135" s="97"/>
      <c r="AT135" s="97"/>
      <c r="AU135" s="97"/>
      <c r="AV135" s="97"/>
      <c r="AW135" s="97"/>
      <c r="AX135" s="97"/>
      <c r="AY135" s="97"/>
      <c r="AZ135" s="97"/>
      <c r="BA135" s="98"/>
      <c r="BB135" s="98"/>
      <c r="BC135" s="98"/>
      <c r="BD135" s="98"/>
      <c r="BE135" s="98"/>
      <c r="BF135" s="98"/>
      <c r="BG135" s="98"/>
      <c r="BH135" s="98"/>
      <c r="BI135" s="98"/>
      <c r="BJ135" s="98"/>
    </row>
    <row r="136" spans="1:62" s="225" customFormat="1">
      <c r="A136" s="91"/>
      <c r="B136" s="91"/>
      <c r="AI136" s="97"/>
      <c r="AJ136" s="97"/>
      <c r="AK136" s="97"/>
      <c r="AL136" s="97"/>
      <c r="AM136" s="97"/>
      <c r="AN136" s="97"/>
      <c r="AO136" s="97"/>
      <c r="AP136" s="97"/>
      <c r="AQ136" s="97"/>
      <c r="AR136" s="97"/>
      <c r="AS136" s="97"/>
      <c r="AT136" s="97"/>
      <c r="AU136" s="97"/>
      <c r="AV136" s="97"/>
      <c r="AW136" s="97"/>
      <c r="AX136" s="97"/>
      <c r="AY136" s="97"/>
      <c r="AZ136" s="97"/>
      <c r="BA136" s="98"/>
      <c r="BB136" s="98"/>
      <c r="BC136" s="98"/>
      <c r="BD136" s="98"/>
      <c r="BE136" s="98"/>
      <c r="BF136" s="98"/>
      <c r="BG136" s="98"/>
      <c r="BH136" s="98"/>
      <c r="BI136" s="98"/>
      <c r="BJ136" s="98"/>
    </row>
    <row r="137" spans="1:62" s="225" customFormat="1">
      <c r="A137" s="91"/>
      <c r="B137" s="91"/>
      <c r="AI137" s="97"/>
      <c r="AJ137" s="97"/>
      <c r="AK137" s="97"/>
      <c r="AL137" s="97"/>
      <c r="AM137" s="97"/>
      <c r="AN137" s="97"/>
      <c r="AO137" s="97"/>
      <c r="AP137" s="97"/>
      <c r="AQ137" s="97"/>
      <c r="AR137" s="97"/>
      <c r="AS137" s="97"/>
      <c r="AT137" s="97"/>
      <c r="AU137" s="97"/>
      <c r="AV137" s="97"/>
      <c r="AW137" s="97"/>
      <c r="AX137" s="97"/>
      <c r="AY137" s="97"/>
      <c r="AZ137" s="97"/>
      <c r="BA137" s="98"/>
      <c r="BB137" s="98"/>
      <c r="BC137" s="98"/>
      <c r="BD137" s="98"/>
      <c r="BE137" s="98"/>
      <c r="BF137" s="98"/>
      <c r="BG137" s="98"/>
      <c r="BH137" s="98"/>
      <c r="BI137" s="98"/>
      <c r="BJ137" s="98"/>
    </row>
    <row r="138" spans="1:62" s="225" customFormat="1">
      <c r="A138" s="91"/>
      <c r="B138" s="91"/>
      <c r="AI138" s="97"/>
      <c r="AJ138" s="97"/>
      <c r="AK138" s="97"/>
      <c r="AL138" s="97"/>
      <c r="AM138" s="97"/>
      <c r="AN138" s="97"/>
      <c r="AO138" s="97"/>
      <c r="AP138" s="97"/>
      <c r="AQ138" s="97"/>
      <c r="AR138" s="97"/>
      <c r="AS138" s="97"/>
      <c r="AT138" s="97"/>
      <c r="AU138" s="97"/>
      <c r="AV138" s="97"/>
      <c r="AW138" s="97"/>
      <c r="AX138" s="97"/>
      <c r="AY138" s="97"/>
      <c r="AZ138" s="97"/>
      <c r="BA138" s="98"/>
      <c r="BB138" s="98"/>
      <c r="BC138" s="98"/>
      <c r="BD138" s="98"/>
      <c r="BE138" s="98"/>
      <c r="BF138" s="98"/>
      <c r="BG138" s="98"/>
      <c r="BH138" s="98"/>
      <c r="BI138" s="98"/>
      <c r="BJ138" s="98"/>
    </row>
    <row r="139" spans="1:62" s="225" customFormat="1">
      <c r="A139" s="91"/>
      <c r="B139" s="91"/>
      <c r="AI139" s="97"/>
      <c r="AJ139" s="97"/>
      <c r="AK139" s="97"/>
      <c r="AL139" s="97"/>
      <c r="AM139" s="97"/>
      <c r="AN139" s="97"/>
      <c r="AO139" s="97"/>
      <c r="AP139" s="97"/>
      <c r="AQ139" s="97"/>
      <c r="AR139" s="97"/>
      <c r="AS139" s="97"/>
      <c r="AT139" s="97"/>
      <c r="AU139" s="97"/>
      <c r="AV139" s="97"/>
      <c r="AW139" s="97"/>
      <c r="AX139" s="97"/>
      <c r="AY139" s="97"/>
      <c r="AZ139" s="97"/>
      <c r="BA139" s="98"/>
      <c r="BB139" s="98"/>
      <c r="BC139" s="98"/>
      <c r="BD139" s="98"/>
      <c r="BE139" s="98"/>
      <c r="BF139" s="98"/>
      <c r="BG139" s="98"/>
      <c r="BH139" s="98"/>
      <c r="BI139" s="98"/>
      <c r="BJ139" s="98"/>
    </row>
    <row r="140" spans="1:62" s="225" customFormat="1">
      <c r="A140" s="91"/>
      <c r="B140" s="91"/>
      <c r="AI140" s="97"/>
      <c r="AJ140" s="97"/>
      <c r="AK140" s="97"/>
      <c r="AL140" s="97"/>
      <c r="AM140" s="97"/>
      <c r="AN140" s="97"/>
      <c r="AO140" s="97"/>
      <c r="AP140" s="97"/>
      <c r="AQ140" s="97"/>
      <c r="AR140" s="97"/>
      <c r="AS140" s="97"/>
      <c r="AT140" s="97"/>
      <c r="AU140" s="97"/>
      <c r="AV140" s="97"/>
      <c r="AW140" s="97"/>
      <c r="AX140" s="97"/>
      <c r="AY140" s="97"/>
      <c r="AZ140" s="97"/>
      <c r="BA140" s="98"/>
      <c r="BB140" s="98"/>
      <c r="BC140" s="98"/>
      <c r="BD140" s="98"/>
      <c r="BE140" s="98"/>
      <c r="BF140" s="98"/>
      <c r="BG140" s="98"/>
      <c r="BH140" s="98"/>
      <c r="BI140" s="98"/>
      <c r="BJ140" s="98"/>
    </row>
    <row r="141" spans="1:62" s="225" customFormat="1">
      <c r="A141" s="91"/>
      <c r="B141" s="91"/>
      <c r="AI141" s="97"/>
      <c r="AJ141" s="97"/>
      <c r="AK141" s="97"/>
      <c r="AL141" s="97"/>
      <c r="AM141" s="97"/>
      <c r="AN141" s="97"/>
      <c r="AO141" s="97"/>
      <c r="AP141" s="97"/>
      <c r="AQ141" s="97"/>
      <c r="AR141" s="97"/>
      <c r="AS141" s="97"/>
      <c r="AT141" s="97"/>
      <c r="AU141" s="97"/>
      <c r="AV141" s="97"/>
      <c r="AW141" s="97"/>
      <c r="AX141" s="97"/>
      <c r="AY141" s="97"/>
      <c r="AZ141" s="97"/>
      <c r="BA141" s="98"/>
      <c r="BB141" s="98"/>
      <c r="BC141" s="98"/>
      <c r="BD141" s="98"/>
      <c r="BE141" s="98"/>
      <c r="BF141" s="98"/>
      <c r="BG141" s="98"/>
      <c r="BH141" s="98"/>
      <c r="BI141" s="98"/>
      <c r="BJ141" s="98"/>
    </row>
    <row r="142" spans="1:62" s="225" customFormat="1">
      <c r="A142" s="91"/>
      <c r="B142" s="91"/>
      <c r="AI142" s="97"/>
      <c r="AJ142" s="97"/>
      <c r="AK142" s="97"/>
      <c r="AL142" s="97"/>
      <c r="AM142" s="97"/>
      <c r="AN142" s="97"/>
      <c r="AO142" s="97"/>
      <c r="AP142" s="97"/>
      <c r="AQ142" s="97"/>
      <c r="AR142" s="97"/>
      <c r="AS142" s="97"/>
      <c r="AT142" s="97"/>
      <c r="AU142" s="97"/>
      <c r="AV142" s="97"/>
      <c r="AW142" s="97"/>
      <c r="AX142" s="97"/>
      <c r="AY142" s="97"/>
      <c r="AZ142" s="97"/>
      <c r="BA142" s="98"/>
      <c r="BB142" s="98"/>
      <c r="BC142" s="98"/>
      <c r="BD142" s="98"/>
      <c r="BE142" s="98"/>
      <c r="BF142" s="98"/>
      <c r="BG142" s="98"/>
      <c r="BH142" s="98"/>
      <c r="BI142" s="98"/>
      <c r="BJ142" s="98"/>
    </row>
    <row r="143" spans="1:62" s="225" customFormat="1">
      <c r="A143" s="91"/>
      <c r="B143" s="91"/>
      <c r="AI143" s="97"/>
      <c r="AJ143" s="97"/>
      <c r="AK143" s="97"/>
      <c r="AL143" s="97"/>
      <c r="AM143" s="97"/>
      <c r="AN143" s="97"/>
      <c r="AO143" s="97"/>
      <c r="AP143" s="97"/>
      <c r="AQ143" s="97"/>
      <c r="AR143" s="97"/>
      <c r="AS143" s="97"/>
      <c r="AT143" s="97"/>
      <c r="AU143" s="97"/>
      <c r="AV143" s="97"/>
      <c r="AW143" s="97"/>
      <c r="AX143" s="97"/>
      <c r="AY143" s="97"/>
      <c r="AZ143" s="97"/>
      <c r="BA143" s="98"/>
      <c r="BB143" s="98"/>
      <c r="BC143" s="98"/>
      <c r="BD143" s="98"/>
      <c r="BE143" s="98"/>
      <c r="BF143" s="98"/>
      <c r="BG143" s="98"/>
      <c r="BH143" s="98"/>
      <c r="BI143" s="98"/>
      <c r="BJ143" s="98"/>
    </row>
    <row r="144" spans="1:62" s="225" customFormat="1">
      <c r="A144" s="91"/>
      <c r="B144" s="91"/>
      <c r="AI144" s="97"/>
      <c r="AJ144" s="97"/>
      <c r="AK144" s="97"/>
      <c r="AL144" s="97"/>
      <c r="AM144" s="97"/>
      <c r="AN144" s="97"/>
      <c r="AO144" s="97"/>
      <c r="AP144" s="97"/>
      <c r="AQ144" s="97"/>
      <c r="AR144" s="97"/>
      <c r="AS144" s="97"/>
      <c r="AT144" s="97"/>
      <c r="AU144" s="97"/>
      <c r="AV144" s="97"/>
      <c r="AW144" s="97"/>
      <c r="AX144" s="97"/>
      <c r="AY144" s="97"/>
      <c r="AZ144" s="97"/>
      <c r="BA144" s="98"/>
      <c r="BB144" s="98"/>
      <c r="BC144" s="98"/>
      <c r="BD144" s="98"/>
      <c r="BE144" s="98"/>
      <c r="BF144" s="98"/>
      <c r="BG144" s="98"/>
      <c r="BH144" s="98"/>
      <c r="BI144" s="98"/>
      <c r="BJ144" s="98"/>
    </row>
    <row r="145" spans="1:62" s="225" customFormat="1">
      <c r="A145" s="91"/>
      <c r="B145" s="91"/>
      <c r="AI145" s="97"/>
      <c r="AJ145" s="97"/>
      <c r="AK145" s="97"/>
      <c r="AL145" s="97"/>
      <c r="AM145" s="97"/>
      <c r="AN145" s="97"/>
      <c r="AO145" s="97"/>
      <c r="AP145" s="97"/>
      <c r="AQ145" s="97"/>
      <c r="AR145" s="97"/>
      <c r="AS145" s="97"/>
      <c r="AT145" s="97"/>
      <c r="AU145" s="97"/>
      <c r="AV145" s="97"/>
      <c r="AW145" s="97"/>
      <c r="AX145" s="97"/>
      <c r="AY145" s="97"/>
      <c r="AZ145" s="97"/>
      <c r="BA145" s="98"/>
      <c r="BB145" s="98"/>
      <c r="BC145" s="98"/>
      <c r="BD145" s="98"/>
      <c r="BE145" s="98"/>
      <c r="BF145" s="98"/>
      <c r="BG145" s="98"/>
      <c r="BH145" s="98"/>
      <c r="BI145" s="98"/>
      <c r="BJ145" s="98"/>
    </row>
    <row r="146" spans="1:62" s="225" customFormat="1">
      <c r="A146" s="91"/>
      <c r="B146" s="91"/>
      <c r="AI146" s="97"/>
      <c r="AJ146" s="97"/>
      <c r="AK146" s="97"/>
      <c r="AL146" s="97"/>
      <c r="AM146" s="97"/>
      <c r="AN146" s="97"/>
      <c r="AO146" s="97"/>
      <c r="AP146" s="97"/>
      <c r="AQ146" s="97"/>
      <c r="AR146" s="97"/>
      <c r="AS146" s="97"/>
      <c r="AT146" s="97"/>
      <c r="AU146" s="97"/>
      <c r="AV146" s="97"/>
      <c r="AW146" s="97"/>
      <c r="AX146" s="97"/>
      <c r="AY146" s="97"/>
      <c r="AZ146" s="97"/>
      <c r="BA146" s="98"/>
      <c r="BB146" s="98"/>
      <c r="BC146" s="98"/>
      <c r="BD146" s="98"/>
      <c r="BE146" s="98"/>
      <c r="BF146" s="98"/>
      <c r="BG146" s="98"/>
      <c r="BH146" s="98"/>
      <c r="BI146" s="98"/>
      <c r="BJ146" s="98"/>
    </row>
    <row r="147" spans="1:62" s="225" customFormat="1">
      <c r="A147" s="91"/>
      <c r="B147" s="91"/>
      <c r="AI147" s="97"/>
      <c r="AJ147" s="97"/>
      <c r="AK147" s="97"/>
      <c r="AL147" s="97"/>
      <c r="AM147" s="97"/>
      <c r="AN147" s="97"/>
      <c r="AO147" s="97"/>
      <c r="AP147" s="97"/>
      <c r="AQ147" s="97"/>
      <c r="AR147" s="97"/>
      <c r="AS147" s="97"/>
      <c r="AT147" s="97"/>
      <c r="AU147" s="97"/>
      <c r="AV147" s="97"/>
      <c r="AW147" s="97"/>
      <c r="AX147" s="97"/>
      <c r="AY147" s="97"/>
      <c r="AZ147" s="97"/>
      <c r="BA147" s="98"/>
      <c r="BB147" s="98"/>
      <c r="BC147" s="98"/>
      <c r="BD147" s="98"/>
      <c r="BE147" s="98"/>
      <c r="BF147" s="98"/>
      <c r="BG147" s="98"/>
      <c r="BH147" s="98"/>
      <c r="BI147" s="98"/>
      <c r="BJ147" s="98"/>
    </row>
    <row r="148" spans="1:62" s="225" customFormat="1">
      <c r="A148" s="91"/>
      <c r="B148" s="91"/>
      <c r="AI148" s="97"/>
      <c r="AJ148" s="97"/>
      <c r="AK148" s="97"/>
      <c r="AL148" s="97"/>
      <c r="AM148" s="97"/>
      <c r="AN148" s="97"/>
      <c r="AO148" s="97"/>
      <c r="AP148" s="97"/>
      <c r="AQ148" s="97"/>
      <c r="AR148" s="97"/>
      <c r="AS148" s="97"/>
      <c r="AT148" s="97"/>
      <c r="AU148" s="97"/>
      <c r="AV148" s="97"/>
      <c r="AW148" s="97"/>
      <c r="AX148" s="97"/>
      <c r="AY148" s="97"/>
      <c r="AZ148" s="97"/>
      <c r="BA148" s="98"/>
      <c r="BB148" s="98"/>
      <c r="BC148" s="98"/>
      <c r="BD148" s="98"/>
      <c r="BE148" s="98"/>
      <c r="BF148" s="98"/>
      <c r="BG148" s="98"/>
      <c r="BH148" s="98"/>
      <c r="BI148" s="98"/>
      <c r="BJ148" s="98"/>
    </row>
    <row r="149" spans="1:62" s="225" customFormat="1">
      <c r="A149" s="91"/>
      <c r="B149" s="91"/>
      <c r="AI149" s="97"/>
      <c r="AJ149" s="97"/>
      <c r="AK149" s="97"/>
      <c r="AL149" s="97"/>
      <c r="AM149" s="97"/>
      <c r="AN149" s="97"/>
      <c r="AO149" s="97"/>
      <c r="AP149" s="97"/>
      <c r="AQ149" s="97"/>
      <c r="AR149" s="97"/>
      <c r="AS149" s="97"/>
      <c r="AT149" s="97"/>
      <c r="AU149" s="97"/>
      <c r="AV149" s="97"/>
      <c r="AW149" s="97"/>
      <c r="AX149" s="97"/>
      <c r="AY149" s="97"/>
      <c r="AZ149" s="97"/>
      <c r="BA149" s="98"/>
      <c r="BB149" s="98"/>
      <c r="BC149" s="98"/>
      <c r="BD149" s="98"/>
      <c r="BE149" s="98"/>
      <c r="BF149" s="98"/>
      <c r="BG149" s="98"/>
      <c r="BH149" s="98"/>
      <c r="BI149" s="98"/>
      <c r="BJ149" s="98"/>
    </row>
    <row r="150" spans="1:62" s="225" customFormat="1">
      <c r="A150" s="91"/>
      <c r="B150" s="91"/>
      <c r="AI150" s="97"/>
      <c r="AJ150" s="97"/>
      <c r="AK150" s="97"/>
      <c r="AL150" s="97"/>
      <c r="AM150" s="97"/>
      <c r="AN150" s="97"/>
      <c r="AO150" s="97"/>
      <c r="AP150" s="97"/>
      <c r="AQ150" s="97"/>
      <c r="AR150" s="97"/>
      <c r="AS150" s="97"/>
      <c r="AT150" s="97"/>
      <c r="AU150" s="97"/>
      <c r="AV150" s="97"/>
      <c r="AW150" s="97"/>
      <c r="AX150" s="97"/>
      <c r="AY150" s="97"/>
      <c r="AZ150" s="97"/>
      <c r="BA150" s="98"/>
      <c r="BB150" s="98"/>
      <c r="BC150" s="98"/>
      <c r="BD150" s="98"/>
      <c r="BE150" s="98"/>
      <c r="BF150" s="98"/>
      <c r="BG150" s="98"/>
      <c r="BH150" s="98"/>
      <c r="BI150" s="98"/>
      <c r="BJ150" s="98"/>
    </row>
    <row r="151" spans="1:62" s="225" customFormat="1">
      <c r="A151" s="91"/>
      <c r="B151" s="91"/>
      <c r="AI151" s="97"/>
      <c r="AJ151" s="97"/>
      <c r="AK151" s="97"/>
      <c r="AL151" s="97"/>
      <c r="AM151" s="97"/>
      <c r="AN151" s="97"/>
      <c r="AO151" s="97"/>
      <c r="AP151" s="97"/>
      <c r="AQ151" s="97"/>
      <c r="AR151" s="97"/>
      <c r="AS151" s="97"/>
      <c r="AT151" s="97"/>
      <c r="AU151" s="97"/>
      <c r="AV151" s="97"/>
      <c r="AW151" s="97"/>
      <c r="AX151" s="97"/>
      <c r="AY151" s="97"/>
      <c r="AZ151" s="97"/>
      <c r="BA151" s="98"/>
      <c r="BB151" s="98"/>
      <c r="BC151" s="98"/>
      <c r="BD151" s="98"/>
      <c r="BE151" s="98"/>
      <c r="BF151" s="98"/>
      <c r="BG151" s="98"/>
      <c r="BH151" s="98"/>
      <c r="BI151" s="98"/>
      <c r="BJ151" s="98"/>
    </row>
    <row r="152" spans="1:62" s="225" customFormat="1">
      <c r="A152" s="91"/>
      <c r="B152" s="91"/>
      <c r="AI152" s="97"/>
      <c r="AJ152" s="97"/>
      <c r="AK152" s="97"/>
      <c r="AL152" s="97"/>
      <c r="AM152" s="97"/>
      <c r="AN152" s="97"/>
      <c r="AO152" s="97"/>
      <c r="AP152" s="97"/>
      <c r="AQ152" s="97"/>
      <c r="AR152" s="97"/>
      <c r="AS152" s="97"/>
      <c r="AT152" s="97"/>
      <c r="AU152" s="97"/>
      <c r="AV152" s="97"/>
      <c r="AW152" s="97"/>
      <c r="AX152" s="97"/>
      <c r="AY152" s="97"/>
      <c r="AZ152" s="97"/>
      <c r="BA152" s="98"/>
      <c r="BB152" s="98"/>
      <c r="BC152" s="98"/>
      <c r="BD152" s="98"/>
      <c r="BE152" s="98"/>
      <c r="BF152" s="98"/>
      <c r="BG152" s="98"/>
      <c r="BH152" s="98"/>
      <c r="BI152" s="98"/>
      <c r="BJ152" s="98"/>
    </row>
    <row r="153" spans="1:62" s="225" customFormat="1">
      <c r="A153" s="91"/>
      <c r="B153" s="91"/>
      <c r="AI153" s="97"/>
      <c r="AJ153" s="97"/>
      <c r="AK153" s="97"/>
      <c r="AL153" s="97"/>
      <c r="AM153" s="97"/>
      <c r="AN153" s="97"/>
      <c r="AO153" s="97"/>
      <c r="AP153" s="97"/>
      <c r="AQ153" s="97"/>
      <c r="AR153" s="97"/>
      <c r="AS153" s="97"/>
      <c r="AT153" s="97"/>
      <c r="AU153" s="97"/>
      <c r="AV153" s="97"/>
      <c r="AW153" s="97"/>
      <c r="AX153" s="97"/>
      <c r="AY153" s="97"/>
      <c r="AZ153" s="97"/>
      <c r="BA153" s="98"/>
      <c r="BB153" s="98"/>
      <c r="BC153" s="98"/>
      <c r="BD153" s="98"/>
      <c r="BE153" s="98"/>
      <c r="BF153" s="98"/>
      <c r="BG153" s="98"/>
      <c r="BH153" s="98"/>
      <c r="BI153" s="98"/>
      <c r="BJ153" s="98"/>
    </row>
    <row r="154" spans="1:62" s="225" customFormat="1">
      <c r="A154" s="91"/>
      <c r="B154" s="91"/>
      <c r="AI154" s="97"/>
      <c r="AJ154" s="97"/>
      <c r="AK154" s="97"/>
      <c r="AL154" s="97"/>
      <c r="AM154" s="97"/>
      <c r="AN154" s="97"/>
      <c r="AO154" s="97"/>
      <c r="AP154" s="97"/>
      <c r="AQ154" s="97"/>
      <c r="AR154" s="97"/>
      <c r="AS154" s="97"/>
      <c r="AT154" s="97"/>
      <c r="AU154" s="97"/>
      <c r="AV154" s="97"/>
      <c r="AW154" s="97"/>
      <c r="AX154" s="97"/>
      <c r="AY154" s="97"/>
      <c r="AZ154" s="97"/>
      <c r="BA154" s="98"/>
      <c r="BB154" s="98"/>
      <c r="BC154" s="98"/>
      <c r="BD154" s="98"/>
      <c r="BE154" s="98"/>
      <c r="BF154" s="98"/>
      <c r="BG154" s="98"/>
      <c r="BH154" s="98"/>
      <c r="BI154" s="98"/>
      <c r="BJ154" s="98"/>
    </row>
    <row r="155" spans="1:62" s="225" customFormat="1">
      <c r="A155" s="91"/>
      <c r="B155" s="91"/>
      <c r="AI155" s="97"/>
      <c r="AJ155" s="97"/>
      <c r="AK155" s="97"/>
      <c r="AL155" s="97"/>
      <c r="AM155" s="97"/>
      <c r="AN155" s="97"/>
      <c r="AO155" s="97"/>
      <c r="AP155" s="97"/>
      <c r="AQ155" s="97"/>
      <c r="AR155" s="97"/>
      <c r="AS155" s="97"/>
      <c r="AT155" s="97"/>
      <c r="AU155" s="97"/>
      <c r="AV155" s="97"/>
      <c r="AW155" s="97"/>
      <c r="AX155" s="97"/>
      <c r="AY155" s="97"/>
      <c r="AZ155" s="97"/>
      <c r="BA155" s="98"/>
      <c r="BB155" s="98"/>
      <c r="BC155" s="98"/>
      <c r="BD155" s="98"/>
      <c r="BE155" s="98"/>
      <c r="BF155" s="98"/>
      <c r="BG155" s="98"/>
      <c r="BH155" s="98"/>
      <c r="BI155" s="98"/>
      <c r="BJ155" s="98"/>
    </row>
    <row r="156" spans="1:62" s="225" customFormat="1">
      <c r="A156" s="91"/>
      <c r="B156" s="91"/>
      <c r="AI156" s="97"/>
      <c r="AJ156" s="97"/>
      <c r="AK156" s="97"/>
      <c r="AL156" s="97"/>
      <c r="AM156" s="97"/>
      <c r="AN156" s="97"/>
      <c r="AO156" s="97"/>
      <c r="AP156" s="97"/>
      <c r="AQ156" s="97"/>
      <c r="AR156" s="97"/>
      <c r="AS156" s="97"/>
      <c r="AT156" s="97"/>
      <c r="AU156" s="97"/>
      <c r="AV156" s="97"/>
      <c r="AW156" s="97"/>
      <c r="AX156" s="97"/>
      <c r="AY156" s="97"/>
      <c r="AZ156" s="97"/>
      <c r="BA156" s="98"/>
      <c r="BB156" s="98"/>
      <c r="BC156" s="98"/>
      <c r="BD156" s="98"/>
      <c r="BE156" s="98"/>
      <c r="BF156" s="98"/>
      <c r="BG156" s="98"/>
      <c r="BH156" s="98"/>
      <c r="BI156" s="98"/>
      <c r="BJ156" s="98"/>
    </row>
    <row r="157" spans="1:62" s="225" customFormat="1">
      <c r="A157" s="91"/>
      <c r="B157" s="91"/>
      <c r="AI157" s="97"/>
      <c r="AJ157" s="97"/>
      <c r="AK157" s="97"/>
      <c r="AL157" s="97"/>
      <c r="AM157" s="97"/>
      <c r="AN157" s="97"/>
      <c r="AO157" s="97"/>
      <c r="AP157" s="97"/>
      <c r="AQ157" s="97"/>
      <c r="AR157" s="97"/>
      <c r="AS157" s="97"/>
      <c r="AT157" s="97"/>
      <c r="AU157" s="97"/>
      <c r="AV157" s="97"/>
      <c r="AW157" s="97"/>
      <c r="AX157" s="97"/>
      <c r="AY157" s="97"/>
      <c r="AZ157" s="97"/>
      <c r="BA157" s="98"/>
      <c r="BB157" s="98"/>
      <c r="BC157" s="98"/>
      <c r="BD157" s="98"/>
      <c r="BE157" s="98"/>
      <c r="BF157" s="98"/>
      <c r="BG157" s="98"/>
      <c r="BH157" s="98"/>
      <c r="BI157" s="98"/>
      <c r="BJ157" s="98"/>
    </row>
    <row r="158" spans="1:62" s="225" customFormat="1">
      <c r="A158" s="91"/>
      <c r="B158" s="91"/>
      <c r="AI158" s="97"/>
      <c r="AJ158" s="97"/>
      <c r="AK158" s="97"/>
      <c r="AL158" s="97"/>
      <c r="AM158" s="97"/>
      <c r="AN158" s="97"/>
      <c r="AO158" s="97"/>
      <c r="AP158" s="97"/>
      <c r="AQ158" s="97"/>
      <c r="AR158" s="97"/>
      <c r="AS158" s="97"/>
      <c r="AT158" s="97"/>
      <c r="AU158" s="97"/>
      <c r="AV158" s="97"/>
      <c r="AW158" s="97"/>
      <c r="AX158" s="97"/>
      <c r="AY158" s="97"/>
      <c r="AZ158" s="97"/>
      <c r="BA158" s="98"/>
      <c r="BB158" s="98"/>
      <c r="BC158" s="98"/>
      <c r="BD158" s="98"/>
      <c r="BE158" s="98"/>
      <c r="BF158" s="98"/>
      <c r="BG158" s="98"/>
      <c r="BH158" s="98"/>
      <c r="BI158" s="98"/>
      <c r="BJ158" s="98"/>
    </row>
    <row r="159" spans="1:62" s="225" customFormat="1">
      <c r="A159" s="91"/>
      <c r="B159" s="91"/>
      <c r="AI159" s="97"/>
      <c r="AJ159" s="97"/>
      <c r="AK159" s="97"/>
      <c r="AL159" s="97"/>
      <c r="AM159" s="97"/>
      <c r="AN159" s="97"/>
      <c r="AO159" s="97"/>
      <c r="AP159" s="97"/>
      <c r="AQ159" s="97"/>
      <c r="AR159" s="97"/>
      <c r="AS159" s="97"/>
      <c r="AT159" s="97"/>
      <c r="AU159" s="97"/>
      <c r="AV159" s="97"/>
      <c r="AW159" s="97"/>
      <c r="AX159" s="97"/>
      <c r="AY159" s="97"/>
      <c r="AZ159" s="97"/>
      <c r="BA159" s="98"/>
      <c r="BB159" s="98"/>
      <c r="BC159" s="98"/>
      <c r="BD159" s="98"/>
      <c r="BE159" s="98"/>
      <c r="BF159" s="98"/>
      <c r="BG159" s="98"/>
      <c r="BH159" s="98"/>
      <c r="BI159" s="98"/>
      <c r="BJ159" s="98"/>
    </row>
    <row r="160" spans="1:62" s="225" customFormat="1">
      <c r="A160" s="91"/>
      <c r="B160" s="91"/>
      <c r="AI160" s="97"/>
      <c r="AJ160" s="97"/>
      <c r="AK160" s="97"/>
      <c r="AL160" s="97"/>
      <c r="AM160" s="97"/>
      <c r="AN160" s="97"/>
      <c r="AO160" s="97"/>
      <c r="AP160" s="97"/>
      <c r="AQ160" s="97"/>
      <c r="AR160" s="97"/>
      <c r="AS160" s="97"/>
      <c r="AT160" s="97"/>
      <c r="AU160" s="97"/>
      <c r="AV160" s="97"/>
      <c r="AW160" s="97"/>
      <c r="AX160" s="97"/>
      <c r="AY160" s="97"/>
      <c r="AZ160" s="97"/>
      <c r="BA160" s="98"/>
      <c r="BB160" s="98"/>
      <c r="BC160" s="98"/>
      <c r="BD160" s="98"/>
      <c r="BE160" s="98"/>
      <c r="BF160" s="98"/>
      <c r="BG160" s="98"/>
      <c r="BH160" s="98"/>
      <c r="BI160" s="98"/>
      <c r="BJ160" s="98"/>
    </row>
    <row r="161" spans="1:62" s="225" customFormat="1">
      <c r="A161" s="91"/>
      <c r="B161" s="91"/>
      <c r="AI161" s="97"/>
      <c r="AJ161" s="97"/>
      <c r="AK161" s="97"/>
      <c r="AL161" s="97"/>
      <c r="AM161" s="97"/>
      <c r="AN161" s="97"/>
      <c r="AO161" s="97"/>
      <c r="AP161" s="97"/>
      <c r="AQ161" s="97"/>
      <c r="AR161" s="97"/>
      <c r="AS161" s="97"/>
      <c r="AT161" s="97"/>
      <c r="AU161" s="97"/>
      <c r="AV161" s="97"/>
      <c r="AW161" s="97"/>
      <c r="AX161" s="97"/>
      <c r="AY161" s="97"/>
      <c r="AZ161" s="97"/>
      <c r="BA161" s="98"/>
      <c r="BB161" s="98"/>
      <c r="BC161" s="98"/>
      <c r="BD161" s="98"/>
      <c r="BE161" s="98"/>
      <c r="BF161" s="98"/>
      <c r="BG161" s="98"/>
      <c r="BH161" s="98"/>
      <c r="BI161" s="98"/>
      <c r="BJ161" s="98"/>
    </row>
    <row r="162" spans="1:62" s="225" customFormat="1">
      <c r="A162" s="91"/>
      <c r="B162" s="91"/>
      <c r="AI162" s="97"/>
      <c r="AJ162" s="97"/>
      <c r="AK162" s="97"/>
      <c r="AL162" s="97"/>
      <c r="AM162" s="97"/>
      <c r="AN162" s="97"/>
      <c r="AO162" s="97"/>
      <c r="AP162" s="97"/>
      <c r="AQ162" s="97"/>
      <c r="AR162" s="97"/>
      <c r="AS162" s="97"/>
      <c r="AT162" s="97"/>
      <c r="AU162" s="97"/>
      <c r="AV162" s="97"/>
      <c r="AW162" s="97"/>
      <c r="AX162" s="97"/>
      <c r="AY162" s="97"/>
      <c r="AZ162" s="97"/>
      <c r="BA162" s="98"/>
      <c r="BB162" s="98"/>
      <c r="BC162" s="98"/>
      <c r="BD162" s="98"/>
      <c r="BE162" s="98"/>
      <c r="BF162" s="98"/>
      <c r="BG162" s="98"/>
      <c r="BH162" s="98"/>
      <c r="BI162" s="98"/>
      <c r="BJ162" s="98"/>
    </row>
    <row r="163" spans="1:62" s="225" customFormat="1">
      <c r="A163" s="91"/>
      <c r="B163" s="91"/>
      <c r="AI163" s="97"/>
      <c r="AJ163" s="97"/>
      <c r="AK163" s="97"/>
      <c r="AL163" s="97"/>
      <c r="AM163" s="97"/>
      <c r="AN163" s="97"/>
      <c r="AO163" s="97"/>
      <c r="AP163" s="97"/>
      <c r="AQ163" s="97"/>
      <c r="AR163" s="97"/>
      <c r="AS163" s="97"/>
      <c r="AT163" s="97"/>
      <c r="AU163" s="97"/>
      <c r="AV163" s="97"/>
      <c r="AW163" s="97"/>
      <c r="AX163" s="97"/>
      <c r="AY163" s="97"/>
      <c r="AZ163" s="97"/>
      <c r="BA163" s="98"/>
      <c r="BB163" s="98"/>
      <c r="BC163" s="98"/>
      <c r="BD163" s="98"/>
      <c r="BE163" s="98"/>
      <c r="BF163" s="98"/>
      <c r="BG163" s="98"/>
      <c r="BH163" s="98"/>
      <c r="BI163" s="98"/>
      <c r="BJ163" s="98"/>
    </row>
    <row r="164" spans="1:62" s="225" customFormat="1">
      <c r="A164" s="91"/>
      <c r="B164" s="91"/>
      <c r="AI164" s="97"/>
      <c r="AJ164" s="97"/>
      <c r="AK164" s="97"/>
      <c r="AL164" s="97"/>
      <c r="AM164" s="97"/>
      <c r="AN164" s="97"/>
      <c r="AO164" s="97"/>
      <c r="AP164" s="97"/>
      <c r="AQ164" s="97"/>
      <c r="AR164" s="97"/>
      <c r="AS164" s="97"/>
      <c r="AT164" s="97"/>
      <c r="AU164" s="97"/>
      <c r="AV164" s="97"/>
      <c r="AW164" s="97"/>
      <c r="AX164" s="97"/>
      <c r="AY164" s="97"/>
      <c r="AZ164" s="97"/>
      <c r="BA164" s="98"/>
      <c r="BB164" s="98"/>
      <c r="BC164" s="98"/>
      <c r="BD164" s="98"/>
      <c r="BE164" s="98"/>
      <c r="BF164" s="98"/>
      <c r="BG164" s="98"/>
      <c r="BH164" s="98"/>
      <c r="BI164" s="98"/>
      <c r="BJ164" s="98"/>
    </row>
    <row r="165" spans="1:62" s="225" customFormat="1">
      <c r="A165" s="91"/>
      <c r="B165" s="91"/>
      <c r="AI165" s="97"/>
      <c r="AJ165" s="97"/>
      <c r="AK165" s="97"/>
      <c r="AL165" s="97"/>
      <c r="AM165" s="97"/>
      <c r="AN165" s="97"/>
      <c r="AO165" s="97"/>
      <c r="AP165" s="97"/>
      <c r="AQ165" s="97"/>
      <c r="AR165" s="97"/>
      <c r="AS165" s="97"/>
      <c r="AT165" s="97"/>
      <c r="AU165" s="97"/>
      <c r="AV165" s="97"/>
      <c r="AW165" s="97"/>
      <c r="AX165" s="97"/>
      <c r="AY165" s="97"/>
      <c r="AZ165" s="97"/>
      <c r="BA165" s="98"/>
      <c r="BB165" s="98"/>
      <c r="BC165" s="98"/>
      <c r="BD165" s="98"/>
      <c r="BE165" s="98"/>
      <c r="BF165" s="98"/>
      <c r="BG165" s="98"/>
      <c r="BH165" s="98"/>
      <c r="BI165" s="98"/>
      <c r="BJ165" s="98"/>
    </row>
    <row r="166" spans="1:62" s="225" customFormat="1">
      <c r="A166" s="91"/>
      <c r="B166" s="91"/>
      <c r="AI166" s="97"/>
      <c r="AJ166" s="97"/>
      <c r="AK166" s="97"/>
      <c r="AL166" s="97"/>
      <c r="AM166" s="97"/>
      <c r="AN166" s="97"/>
      <c r="AO166" s="97"/>
      <c r="AP166" s="97"/>
      <c r="AQ166" s="97"/>
      <c r="AR166" s="97"/>
      <c r="AS166" s="97"/>
      <c r="AT166" s="97"/>
      <c r="AU166" s="97"/>
      <c r="AV166" s="97"/>
      <c r="AW166" s="97"/>
      <c r="AX166" s="97"/>
      <c r="AY166" s="97"/>
      <c r="AZ166" s="97"/>
      <c r="BA166" s="98"/>
      <c r="BB166" s="98"/>
      <c r="BC166" s="98"/>
      <c r="BD166" s="98"/>
      <c r="BE166" s="98"/>
      <c r="BF166" s="98"/>
      <c r="BG166" s="98"/>
      <c r="BH166" s="98"/>
      <c r="BI166" s="98"/>
      <c r="BJ166" s="98"/>
    </row>
    <row r="167" spans="1:62" s="225" customFormat="1">
      <c r="A167" s="91"/>
      <c r="B167" s="91"/>
      <c r="AI167" s="97"/>
      <c r="AJ167" s="97"/>
      <c r="AK167" s="97"/>
      <c r="AL167" s="97"/>
      <c r="AM167" s="97"/>
      <c r="AN167" s="97"/>
      <c r="AO167" s="97"/>
      <c r="AP167" s="97"/>
      <c r="AQ167" s="97"/>
      <c r="AR167" s="97"/>
      <c r="AS167" s="97"/>
      <c r="AT167" s="97"/>
      <c r="AU167" s="97"/>
      <c r="AV167" s="97"/>
      <c r="AW167" s="97"/>
      <c r="AX167" s="97"/>
      <c r="AY167" s="97"/>
      <c r="AZ167" s="97"/>
      <c r="BA167" s="98"/>
      <c r="BB167" s="98"/>
      <c r="BC167" s="98"/>
      <c r="BD167" s="98"/>
      <c r="BE167" s="98"/>
      <c r="BF167" s="98"/>
      <c r="BG167" s="98"/>
      <c r="BH167" s="98"/>
      <c r="BI167" s="98"/>
      <c r="BJ167" s="98"/>
    </row>
    <row r="168" spans="1:62" s="225" customFormat="1">
      <c r="A168" s="91"/>
      <c r="B168" s="91"/>
      <c r="AI168" s="97"/>
      <c r="AJ168" s="97"/>
      <c r="AK168" s="97"/>
      <c r="AL168" s="97"/>
      <c r="AM168" s="97"/>
      <c r="AN168" s="97"/>
      <c r="AO168" s="97"/>
      <c r="AP168" s="97"/>
      <c r="AQ168" s="97"/>
      <c r="AR168" s="97"/>
      <c r="AS168" s="97"/>
      <c r="AT168" s="97"/>
      <c r="AU168" s="97"/>
      <c r="AV168" s="97"/>
      <c r="AW168" s="97"/>
      <c r="AX168" s="97"/>
      <c r="AY168" s="97"/>
      <c r="AZ168" s="97"/>
      <c r="BA168" s="98"/>
      <c r="BB168" s="98"/>
      <c r="BC168" s="98"/>
      <c r="BD168" s="98"/>
      <c r="BE168" s="98"/>
      <c r="BF168" s="98"/>
      <c r="BG168" s="98"/>
      <c r="BH168" s="98"/>
      <c r="BI168" s="98"/>
      <c r="BJ168" s="98"/>
    </row>
    <row r="169" spans="1:62" s="225" customFormat="1">
      <c r="A169" s="91"/>
      <c r="B169" s="91"/>
      <c r="AI169" s="97"/>
      <c r="AJ169" s="97"/>
      <c r="AK169" s="97"/>
      <c r="AL169" s="97"/>
      <c r="AM169" s="97"/>
      <c r="AN169" s="97"/>
      <c r="AO169" s="97"/>
      <c r="AP169" s="97"/>
      <c r="AQ169" s="97"/>
      <c r="AR169" s="97"/>
      <c r="AS169" s="97"/>
      <c r="AT169" s="97"/>
      <c r="AU169" s="97"/>
      <c r="AV169" s="97"/>
      <c r="AW169" s="97"/>
      <c r="AX169" s="97"/>
      <c r="AY169" s="97"/>
      <c r="AZ169" s="97"/>
      <c r="BA169" s="98"/>
      <c r="BB169" s="98"/>
      <c r="BC169" s="98"/>
      <c r="BD169" s="98"/>
      <c r="BE169" s="98"/>
      <c r="BF169" s="98"/>
      <c r="BG169" s="98"/>
      <c r="BH169" s="98"/>
      <c r="BI169" s="98"/>
      <c r="BJ169" s="98"/>
    </row>
    <row r="170" spans="1:62" s="225" customFormat="1">
      <c r="A170" s="91"/>
      <c r="B170" s="91"/>
      <c r="AI170" s="97"/>
      <c r="AJ170" s="97"/>
      <c r="AK170" s="97"/>
      <c r="AL170" s="97"/>
      <c r="AM170" s="97"/>
      <c r="AN170" s="97"/>
      <c r="AO170" s="97"/>
      <c r="AP170" s="97"/>
      <c r="AQ170" s="97"/>
      <c r="AR170" s="97"/>
      <c r="AS170" s="97"/>
      <c r="AT170" s="97"/>
      <c r="AU170" s="97"/>
      <c r="AV170" s="97"/>
      <c r="AW170" s="97"/>
      <c r="AX170" s="97"/>
      <c r="AY170" s="97"/>
      <c r="AZ170" s="97"/>
      <c r="BA170" s="98"/>
      <c r="BB170" s="98"/>
      <c r="BC170" s="98"/>
      <c r="BD170" s="98"/>
      <c r="BE170" s="98"/>
      <c r="BF170" s="98"/>
      <c r="BG170" s="98"/>
      <c r="BH170" s="98"/>
      <c r="BI170" s="98"/>
      <c r="BJ170" s="98"/>
    </row>
    <row r="171" spans="1:62" s="225" customFormat="1">
      <c r="A171" s="91"/>
      <c r="B171" s="91"/>
      <c r="AI171" s="97"/>
      <c r="AJ171" s="97"/>
      <c r="AK171" s="97"/>
      <c r="AL171" s="97"/>
      <c r="AM171" s="97"/>
      <c r="AN171" s="97"/>
      <c r="AO171" s="97"/>
      <c r="AP171" s="97"/>
      <c r="AQ171" s="97"/>
      <c r="AR171" s="97"/>
      <c r="AS171" s="97"/>
      <c r="AT171" s="97"/>
      <c r="AU171" s="97"/>
      <c r="AV171" s="97"/>
      <c r="AW171" s="97"/>
      <c r="AX171" s="97"/>
      <c r="AY171" s="97"/>
      <c r="AZ171" s="97"/>
      <c r="BA171" s="98"/>
      <c r="BB171" s="98"/>
      <c r="BC171" s="98"/>
      <c r="BD171" s="98"/>
      <c r="BE171" s="98"/>
      <c r="BF171" s="98"/>
      <c r="BG171" s="98"/>
      <c r="BH171" s="98"/>
      <c r="BI171" s="98"/>
      <c r="BJ171" s="98"/>
    </row>
    <row r="172" spans="1:62" s="225" customFormat="1">
      <c r="A172" s="91"/>
      <c r="B172" s="91"/>
      <c r="AI172" s="97"/>
      <c r="AJ172" s="97"/>
      <c r="AK172" s="97"/>
      <c r="AL172" s="97"/>
      <c r="AM172" s="97"/>
      <c r="AN172" s="97"/>
      <c r="AO172" s="97"/>
      <c r="AP172" s="97"/>
      <c r="AQ172" s="97"/>
      <c r="AR172" s="97"/>
      <c r="AS172" s="97"/>
      <c r="AT172" s="97"/>
      <c r="AU172" s="97"/>
      <c r="AV172" s="97"/>
      <c r="AW172" s="97"/>
      <c r="AX172" s="97"/>
      <c r="AY172" s="97"/>
      <c r="AZ172" s="97"/>
      <c r="BA172" s="98"/>
      <c r="BB172" s="98"/>
      <c r="BC172" s="98"/>
      <c r="BD172" s="98"/>
      <c r="BE172" s="98"/>
      <c r="BF172" s="98"/>
      <c r="BG172" s="98"/>
      <c r="BH172" s="98"/>
      <c r="BI172" s="98"/>
      <c r="BJ172" s="98"/>
    </row>
    <row r="173" spans="1:62" s="225" customFormat="1">
      <c r="A173" s="91"/>
      <c r="B173" s="91"/>
      <c r="AI173" s="97"/>
      <c r="AJ173" s="97"/>
      <c r="AK173" s="97"/>
      <c r="AL173" s="97"/>
      <c r="AM173" s="97"/>
      <c r="AN173" s="97"/>
      <c r="AO173" s="97"/>
      <c r="AP173" s="97"/>
      <c r="AQ173" s="97"/>
      <c r="AR173" s="97"/>
      <c r="AS173" s="97"/>
      <c r="AT173" s="97"/>
      <c r="AU173" s="97"/>
      <c r="AV173" s="97"/>
      <c r="AW173" s="97"/>
      <c r="AX173" s="97"/>
      <c r="AY173" s="97"/>
      <c r="AZ173" s="97"/>
      <c r="BA173" s="98"/>
      <c r="BB173" s="98"/>
      <c r="BC173" s="98"/>
      <c r="BD173" s="98"/>
      <c r="BE173" s="98"/>
      <c r="BF173" s="98"/>
      <c r="BG173" s="98"/>
      <c r="BH173" s="98"/>
      <c r="BI173" s="98"/>
      <c r="BJ173" s="98"/>
    </row>
    <row r="174" spans="1:62" s="225" customFormat="1">
      <c r="A174" s="91"/>
      <c r="B174" s="91"/>
      <c r="AI174" s="97"/>
      <c r="AJ174" s="97"/>
      <c r="AK174" s="97"/>
      <c r="AL174" s="97"/>
      <c r="AM174" s="97"/>
      <c r="AN174" s="97"/>
      <c r="AO174" s="97"/>
      <c r="AP174" s="97"/>
      <c r="AQ174" s="97"/>
      <c r="AR174" s="97"/>
      <c r="AS174" s="97"/>
      <c r="AT174" s="97"/>
      <c r="AU174" s="97"/>
      <c r="AV174" s="97"/>
      <c r="AW174" s="97"/>
      <c r="AX174" s="97"/>
      <c r="AY174" s="97"/>
      <c r="AZ174" s="97"/>
      <c r="BA174" s="98"/>
      <c r="BB174" s="98"/>
      <c r="BC174" s="98"/>
      <c r="BD174" s="98"/>
      <c r="BE174" s="98"/>
      <c r="BF174" s="98"/>
      <c r="BG174" s="98"/>
      <c r="BH174" s="98"/>
      <c r="BI174" s="98"/>
      <c r="BJ174" s="98"/>
    </row>
    <row r="175" spans="1:62" s="225" customFormat="1">
      <c r="A175" s="91"/>
      <c r="B175" s="91"/>
      <c r="AI175" s="97"/>
      <c r="AJ175" s="97"/>
      <c r="AK175" s="97"/>
      <c r="AL175" s="97"/>
      <c r="AM175" s="97"/>
      <c r="AN175" s="97"/>
      <c r="AO175" s="97"/>
      <c r="AP175" s="97"/>
      <c r="AQ175" s="97"/>
      <c r="AR175" s="97"/>
      <c r="AS175" s="97"/>
      <c r="AT175" s="97"/>
      <c r="AU175" s="97"/>
      <c r="AV175" s="97"/>
      <c r="AW175" s="97"/>
      <c r="AX175" s="97"/>
      <c r="AY175" s="97"/>
      <c r="AZ175" s="97"/>
      <c r="BA175" s="98"/>
      <c r="BB175" s="98"/>
      <c r="BC175" s="98"/>
      <c r="BD175" s="98"/>
      <c r="BE175" s="98"/>
      <c r="BF175" s="98"/>
      <c r="BG175" s="98"/>
      <c r="BH175" s="98"/>
      <c r="BI175" s="98"/>
      <c r="BJ175" s="98"/>
    </row>
    <row r="176" spans="1:62" s="225" customFormat="1">
      <c r="A176" s="91"/>
      <c r="B176" s="91"/>
      <c r="AI176" s="97"/>
      <c r="AJ176" s="97"/>
      <c r="AK176" s="97"/>
      <c r="AL176" s="97"/>
      <c r="AM176" s="97"/>
      <c r="AN176" s="97"/>
      <c r="AO176" s="97"/>
      <c r="AP176" s="97"/>
      <c r="AQ176" s="97"/>
      <c r="AR176" s="97"/>
      <c r="AS176" s="97"/>
      <c r="AT176" s="97"/>
      <c r="AU176" s="97"/>
      <c r="AV176" s="97"/>
      <c r="AW176" s="97"/>
      <c r="AX176" s="97"/>
      <c r="AY176" s="97"/>
      <c r="AZ176" s="97"/>
      <c r="BA176" s="98"/>
      <c r="BB176" s="98"/>
      <c r="BC176" s="98"/>
      <c r="BD176" s="98"/>
      <c r="BE176" s="98"/>
      <c r="BF176" s="98"/>
      <c r="BG176" s="98"/>
      <c r="BH176" s="98"/>
      <c r="BI176" s="98"/>
      <c r="BJ176" s="98"/>
    </row>
    <row r="177" spans="1:62" s="225" customFormat="1">
      <c r="A177" s="91"/>
      <c r="B177" s="91"/>
      <c r="AI177" s="97"/>
      <c r="AJ177" s="97"/>
      <c r="AK177" s="97"/>
      <c r="AL177" s="97"/>
      <c r="AM177" s="97"/>
      <c r="AN177" s="97"/>
      <c r="AO177" s="97"/>
      <c r="AP177" s="97"/>
      <c r="AQ177" s="97"/>
      <c r="AR177" s="97"/>
      <c r="AS177" s="97"/>
      <c r="AT177" s="97"/>
      <c r="AU177" s="97"/>
      <c r="AV177" s="97"/>
      <c r="AW177" s="97"/>
      <c r="AX177" s="97"/>
      <c r="AY177" s="97"/>
      <c r="AZ177" s="97"/>
      <c r="BA177" s="98"/>
      <c r="BB177" s="98"/>
      <c r="BC177" s="98"/>
      <c r="BD177" s="98"/>
      <c r="BE177" s="98"/>
      <c r="BF177" s="98"/>
      <c r="BG177" s="98"/>
      <c r="BH177" s="98"/>
      <c r="BI177" s="98"/>
      <c r="BJ177" s="98"/>
    </row>
    <row r="178" spans="1:62" s="225" customFormat="1">
      <c r="A178" s="91"/>
      <c r="B178" s="91"/>
      <c r="AI178" s="97"/>
      <c r="AJ178" s="97"/>
      <c r="AK178" s="97"/>
      <c r="AL178" s="97"/>
      <c r="AM178" s="97"/>
      <c r="AN178" s="97"/>
      <c r="AO178" s="97"/>
      <c r="AP178" s="97"/>
      <c r="AQ178" s="97"/>
      <c r="AR178" s="97"/>
      <c r="AS178" s="97"/>
      <c r="AT178" s="97"/>
      <c r="AU178" s="97"/>
      <c r="AV178" s="97"/>
      <c r="AW178" s="97"/>
      <c r="AX178" s="97"/>
      <c r="AY178" s="97"/>
      <c r="AZ178" s="97"/>
      <c r="BA178" s="98"/>
      <c r="BB178" s="98"/>
      <c r="BC178" s="98"/>
      <c r="BD178" s="98"/>
      <c r="BE178" s="98"/>
      <c r="BF178" s="98"/>
      <c r="BG178" s="98"/>
      <c r="BH178" s="98"/>
      <c r="BI178" s="98"/>
      <c r="BJ178" s="98"/>
    </row>
    <row r="179" spans="1:62" s="225" customFormat="1">
      <c r="A179" s="91"/>
      <c r="B179" s="91"/>
      <c r="AI179" s="97"/>
      <c r="AJ179" s="97"/>
      <c r="AK179" s="97"/>
      <c r="AL179" s="97"/>
      <c r="AM179" s="97"/>
      <c r="AN179" s="97"/>
      <c r="AO179" s="97"/>
      <c r="AP179" s="97"/>
      <c r="AQ179" s="97"/>
      <c r="AR179" s="97"/>
      <c r="AS179" s="97"/>
      <c r="AT179" s="97"/>
      <c r="AU179" s="97"/>
      <c r="AV179" s="97"/>
      <c r="AW179" s="97"/>
      <c r="AX179" s="97"/>
      <c r="AY179" s="97"/>
      <c r="AZ179" s="97"/>
      <c r="BA179" s="98"/>
      <c r="BB179" s="98"/>
      <c r="BC179" s="98"/>
      <c r="BD179" s="98"/>
      <c r="BE179" s="98"/>
      <c r="BF179" s="98"/>
      <c r="BG179" s="98"/>
      <c r="BH179" s="98"/>
      <c r="BI179" s="98"/>
      <c r="BJ179" s="98"/>
    </row>
    <row r="180" spans="1:62" s="225" customFormat="1">
      <c r="A180" s="91"/>
      <c r="B180" s="91"/>
      <c r="AI180" s="97"/>
      <c r="AJ180" s="97"/>
      <c r="AK180" s="97"/>
      <c r="AL180" s="97"/>
      <c r="AM180" s="97"/>
      <c r="AN180" s="97"/>
      <c r="AO180" s="97"/>
      <c r="AP180" s="97"/>
      <c r="AQ180" s="97"/>
      <c r="AR180" s="97"/>
      <c r="AS180" s="97"/>
      <c r="AT180" s="97"/>
      <c r="AU180" s="97"/>
      <c r="AV180" s="97"/>
      <c r="AW180" s="97"/>
      <c r="AX180" s="97"/>
      <c r="AY180" s="97"/>
      <c r="AZ180" s="97"/>
      <c r="BA180" s="98"/>
      <c r="BB180" s="98"/>
      <c r="BC180" s="98"/>
      <c r="BD180" s="98"/>
      <c r="BE180" s="98"/>
      <c r="BF180" s="98"/>
      <c r="BG180" s="98"/>
      <c r="BH180" s="98"/>
      <c r="BI180" s="98"/>
      <c r="BJ180" s="98"/>
    </row>
    <row r="181" spans="1:62" s="225" customFormat="1">
      <c r="A181" s="91"/>
      <c r="B181" s="91"/>
      <c r="AI181" s="97"/>
      <c r="AJ181" s="97"/>
      <c r="AK181" s="97"/>
      <c r="AL181" s="97"/>
      <c r="AM181" s="97"/>
      <c r="AN181" s="97"/>
      <c r="AO181" s="97"/>
      <c r="AP181" s="97"/>
      <c r="AQ181" s="97"/>
      <c r="AR181" s="97"/>
      <c r="AS181" s="97"/>
      <c r="AT181" s="97"/>
      <c r="AU181" s="97"/>
      <c r="AV181" s="97"/>
      <c r="AW181" s="97"/>
      <c r="AX181" s="97"/>
      <c r="AY181" s="97"/>
      <c r="AZ181" s="97"/>
      <c r="BA181" s="98"/>
      <c r="BB181" s="98"/>
      <c r="BC181" s="98"/>
      <c r="BD181" s="98"/>
      <c r="BE181" s="98"/>
      <c r="BF181" s="98"/>
      <c r="BG181" s="98"/>
      <c r="BH181" s="98"/>
      <c r="BI181" s="98"/>
      <c r="BJ181" s="98"/>
    </row>
    <row r="182" spans="1:62" s="225" customFormat="1">
      <c r="A182" s="91"/>
      <c r="B182" s="91"/>
      <c r="AI182" s="97"/>
      <c r="AJ182" s="97"/>
      <c r="AK182" s="97"/>
      <c r="AL182" s="97"/>
      <c r="AM182" s="97"/>
      <c r="AN182" s="97"/>
      <c r="AO182" s="97"/>
      <c r="AP182" s="97"/>
      <c r="AQ182" s="97"/>
      <c r="AR182" s="97"/>
      <c r="AS182" s="97"/>
      <c r="AT182" s="97"/>
      <c r="AU182" s="97"/>
      <c r="AV182" s="97"/>
      <c r="AW182" s="97"/>
      <c r="AX182" s="97"/>
      <c r="AY182" s="97"/>
      <c r="AZ182" s="97"/>
      <c r="BA182" s="98"/>
      <c r="BB182" s="98"/>
      <c r="BC182" s="98"/>
      <c r="BD182" s="98"/>
      <c r="BE182" s="98"/>
      <c r="BF182" s="98"/>
      <c r="BG182" s="98"/>
      <c r="BH182" s="98"/>
      <c r="BI182" s="98"/>
      <c r="BJ182" s="98"/>
    </row>
    <row r="183" spans="1:62" s="225" customFormat="1">
      <c r="A183" s="91"/>
      <c r="B183" s="91"/>
      <c r="AI183" s="97"/>
      <c r="AJ183" s="97"/>
      <c r="AK183" s="97"/>
      <c r="AL183" s="97"/>
      <c r="AM183" s="97"/>
      <c r="AN183" s="97"/>
      <c r="AO183" s="97"/>
      <c r="AP183" s="97"/>
      <c r="AQ183" s="97"/>
      <c r="AR183" s="97"/>
      <c r="AS183" s="97"/>
      <c r="AT183" s="97"/>
      <c r="AU183" s="97"/>
      <c r="AV183" s="97"/>
      <c r="AW183" s="97"/>
      <c r="AX183" s="97"/>
      <c r="AY183" s="97"/>
      <c r="AZ183" s="97"/>
      <c r="BA183" s="98"/>
      <c r="BB183" s="98"/>
      <c r="BC183" s="98"/>
      <c r="BD183" s="98"/>
      <c r="BE183" s="98"/>
      <c r="BF183" s="98"/>
      <c r="BG183" s="98"/>
      <c r="BH183" s="98"/>
      <c r="BI183" s="98"/>
      <c r="BJ183" s="98"/>
    </row>
    <row r="184" spans="1:62" s="225" customFormat="1">
      <c r="A184" s="91"/>
      <c r="B184" s="91"/>
      <c r="AI184" s="97"/>
      <c r="AJ184" s="97"/>
      <c r="AK184" s="97"/>
      <c r="AL184" s="97"/>
      <c r="AM184" s="97"/>
      <c r="AN184" s="97"/>
      <c r="AO184" s="97"/>
      <c r="AP184" s="97"/>
      <c r="AQ184" s="97"/>
      <c r="AR184" s="97"/>
      <c r="AS184" s="97"/>
      <c r="AT184" s="97"/>
      <c r="AU184" s="97"/>
      <c r="AV184" s="97"/>
      <c r="AW184" s="97"/>
      <c r="AX184" s="97"/>
      <c r="AY184" s="97"/>
      <c r="AZ184" s="97"/>
      <c r="BA184" s="98"/>
      <c r="BB184" s="98"/>
      <c r="BC184" s="98"/>
      <c r="BD184" s="98"/>
      <c r="BE184" s="98"/>
      <c r="BF184" s="98"/>
      <c r="BG184" s="98"/>
      <c r="BH184" s="98"/>
      <c r="BI184" s="98"/>
      <c r="BJ184" s="98"/>
    </row>
    <row r="185" spans="1:62" s="225" customFormat="1">
      <c r="A185" s="91"/>
      <c r="B185" s="91"/>
      <c r="AI185" s="97"/>
      <c r="AJ185" s="97"/>
      <c r="AK185" s="97"/>
      <c r="AL185" s="97"/>
      <c r="AM185" s="97"/>
      <c r="AN185" s="97"/>
      <c r="AO185" s="97"/>
      <c r="AP185" s="97"/>
      <c r="AQ185" s="97"/>
      <c r="AR185" s="97"/>
      <c r="AS185" s="97"/>
      <c r="AT185" s="97"/>
      <c r="AU185" s="97"/>
      <c r="AV185" s="97"/>
      <c r="AW185" s="97"/>
      <c r="AX185" s="97"/>
      <c r="AY185" s="97"/>
      <c r="AZ185" s="97"/>
      <c r="BA185" s="98"/>
      <c r="BB185" s="98"/>
      <c r="BC185" s="98"/>
      <c r="BD185" s="98"/>
      <c r="BE185" s="98"/>
      <c r="BF185" s="98"/>
      <c r="BG185" s="98"/>
      <c r="BH185" s="98"/>
      <c r="BI185" s="98"/>
      <c r="BJ185" s="98"/>
    </row>
    <row r="186" spans="1:62" s="225" customFormat="1">
      <c r="A186" s="91"/>
      <c r="B186" s="91"/>
      <c r="AI186" s="97"/>
      <c r="AJ186" s="97"/>
      <c r="AK186" s="97"/>
      <c r="AL186" s="97"/>
      <c r="AM186" s="97"/>
      <c r="AN186" s="97"/>
      <c r="AO186" s="97"/>
      <c r="AP186" s="97"/>
      <c r="AQ186" s="97"/>
      <c r="AR186" s="97"/>
      <c r="AS186" s="97"/>
      <c r="AT186" s="97"/>
      <c r="AU186" s="97"/>
      <c r="AV186" s="97"/>
      <c r="AW186" s="97"/>
      <c r="AX186" s="97"/>
      <c r="AY186" s="97"/>
      <c r="AZ186" s="97"/>
      <c r="BA186" s="98"/>
      <c r="BB186" s="98"/>
      <c r="BC186" s="98"/>
      <c r="BD186" s="98"/>
      <c r="BE186" s="98"/>
      <c r="BF186" s="98"/>
      <c r="BG186" s="98"/>
      <c r="BH186" s="98"/>
      <c r="BI186" s="98"/>
      <c r="BJ186" s="98"/>
    </row>
  </sheetData>
  <mergeCells count="78">
    <mergeCell ref="D15:F16"/>
    <mergeCell ref="G15:I15"/>
    <mergeCell ref="N15:AF16"/>
    <mergeCell ref="G16:I16"/>
    <mergeCell ref="AE19:AF19"/>
    <mergeCell ref="D17:F17"/>
    <mergeCell ref="G17:AF17"/>
    <mergeCell ref="G22:AF23"/>
    <mergeCell ref="D18:F18"/>
    <mergeCell ref="G18:AF18"/>
    <mergeCell ref="D19:F19"/>
    <mergeCell ref="G19:H19"/>
    <mergeCell ref="I19:J19"/>
    <mergeCell ref="L19:M19"/>
    <mergeCell ref="O19:P19"/>
    <mergeCell ref="R19:S19"/>
    <mergeCell ref="T19:U19"/>
    <mergeCell ref="V19:W19"/>
    <mergeCell ref="D21:F21"/>
    <mergeCell ref="G21:I21"/>
    <mergeCell ref="J21:AF21"/>
    <mergeCell ref="D61:H61"/>
    <mergeCell ref="G7:AF7"/>
    <mergeCell ref="G32:I32"/>
    <mergeCell ref="D48:F48"/>
    <mergeCell ref="D46:F47"/>
    <mergeCell ref="G46:I46"/>
    <mergeCell ref="N46:AF47"/>
    <mergeCell ref="G47:I47"/>
    <mergeCell ref="D41:F41"/>
    <mergeCell ref="D32:F32"/>
    <mergeCell ref="D24:F26"/>
    <mergeCell ref="G24:AF26"/>
    <mergeCell ref="Y19:Z19"/>
    <mergeCell ref="AB19:AC19"/>
    <mergeCell ref="D20:F20"/>
    <mergeCell ref="D22:F23"/>
    <mergeCell ref="D30:F31"/>
    <mergeCell ref="G30:I30"/>
    <mergeCell ref="N30:AF31"/>
    <mergeCell ref="G31:I31"/>
    <mergeCell ref="D36:F40"/>
    <mergeCell ref="G36:I36"/>
    <mergeCell ref="G37:I37"/>
    <mergeCell ref="G38:I38"/>
    <mergeCell ref="Y36:AF40"/>
    <mergeCell ref="J36:X36"/>
    <mergeCell ref="J37:X37"/>
    <mergeCell ref="J38:X38"/>
    <mergeCell ref="G39:I39"/>
    <mergeCell ref="G40:I40"/>
    <mergeCell ref="J39:X39"/>
    <mergeCell ref="J40:X40"/>
    <mergeCell ref="G41:H41"/>
    <mergeCell ref="K41:L41"/>
    <mergeCell ref="M41:P41"/>
    <mergeCell ref="D42:F43"/>
    <mergeCell ref="J43:X43"/>
    <mergeCell ref="G43:I43"/>
    <mergeCell ref="J42:X42"/>
    <mergeCell ref="G42:I42"/>
    <mergeCell ref="J56:AB56"/>
    <mergeCell ref="J57:AB57"/>
    <mergeCell ref="J58:AB58"/>
    <mergeCell ref="I41:J41"/>
    <mergeCell ref="Q41:X41"/>
    <mergeCell ref="Y42:AF43"/>
    <mergeCell ref="AC56:AH58"/>
    <mergeCell ref="D51:F52"/>
    <mergeCell ref="G51:I51"/>
    <mergeCell ref="N51:AF52"/>
    <mergeCell ref="G52:I52"/>
    <mergeCell ref="D53:F53"/>
    <mergeCell ref="D56:F58"/>
    <mergeCell ref="G56:I56"/>
    <mergeCell ref="G58:I58"/>
    <mergeCell ref="D59:F59"/>
    <mergeCell ref="G57:I57"/>
  </mergeCells>
  <phoneticPr fontId="1"/>
  <conditionalFormatting sqref="G17:AF20 G21 G22:AF27">
    <cfRule type="expression" dxfId="68" priority="30">
      <formula>$G$16="〇"</formula>
    </cfRule>
  </conditionalFormatting>
  <conditionalFormatting sqref="G32:AF33">
    <cfRule type="expression" dxfId="67" priority="29">
      <formula>$G$31="〇"</formula>
    </cfRule>
  </conditionalFormatting>
  <conditionalFormatting sqref="G48:AF48">
    <cfRule type="expression" dxfId="66" priority="27">
      <formula>$G$47="〇"</formula>
    </cfRule>
  </conditionalFormatting>
  <conditionalFormatting sqref="G53:AF53">
    <cfRule type="expression" dxfId="65" priority="21">
      <formula>$G$52="〇"</formula>
    </cfRule>
  </conditionalFormatting>
  <conditionalFormatting sqref="G59:AF59">
    <cfRule type="expression" dxfId="64" priority="2">
      <formula>#REF!="〇"</formula>
    </cfRule>
  </conditionalFormatting>
  <conditionalFormatting sqref="I41 K41:Q41 Y41:AF41 G42:AF43">
    <cfRule type="expression" dxfId="63" priority="28">
      <formula>$G$40="〇"</formula>
    </cfRule>
  </conditionalFormatting>
  <dataValidations count="6">
    <dataValidation type="custom" allowBlank="1" showInputMessage="1" showErrorMessage="1" errorTitle="80点以上が対象" error="80点以上が対象です。_x000a_「総合評価方式に係る説明書」を確認してください。" sqref="AD32:AE32 AD41:AE41" xr:uid="{00000000-0002-0000-0300-000000000000}">
      <formula1>AD32&gt;79</formula1>
    </dataValidation>
    <dataValidation type="custom" allowBlank="1" showInputMessage="1" showErrorMessage="1" errorTitle="80点以上が対象" error="80点以上が対象です。" sqref="G33:I33" xr:uid="{00000000-0002-0000-0300-000001000000}">
      <formula1>G33&gt;79</formula1>
    </dataValidation>
    <dataValidation type="list" allowBlank="1" showInputMessage="1" showErrorMessage="1" sqref="G15:I16 H58:I58 H56:I56 G56:G58 G42:I43 G46:I47 G30:I31 G36:I40 G51:I52" xr:uid="{00000000-0002-0000-0300-000002000000}">
      <formula1>$AJ$15:$AJ$16</formula1>
    </dataValidation>
    <dataValidation type="list" allowBlank="1" showInputMessage="1" showErrorMessage="1" promptTitle="元号選択" sqref="G19:H19 G41:H41" xr:uid="{00000000-0002-0000-0300-000003000000}">
      <formula1>"平成,令和"</formula1>
    </dataValidation>
    <dataValidation type="list" allowBlank="1" showInputMessage="1" showErrorMessage="1" sqref="T19:U19" xr:uid="{00000000-0002-0000-0300-000004000000}">
      <formula1>"平成,令和"</formula1>
    </dataValidation>
    <dataValidation type="list" allowBlank="1" showInputMessage="1" showErrorMessage="1" sqref="G21:I21" xr:uid="{3DA52448-AF7C-4F64-9712-5CD55FC7C8B4}">
      <formula1>$AJ$15</formula1>
    </dataValidation>
  </dataValidations>
  <printOptions horizontalCentered="1"/>
  <pageMargins left="0.59055118110236227" right="0.78740157480314965" top="0.34" bottom="0.34" header="0.31496062992125984" footer="0.31496062992125984"/>
  <pageSetup paperSize="9" scale="63"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8" id="{F7E3D675-5DB1-4C48-B124-352444053F53}">
            <xm:f>'（発注所属入力）'!$G$23=" "</xm:f>
            <x14:dxf>
              <fill>
                <patternFill>
                  <bgColor theme="1" tint="0.499984740745262"/>
                </patternFill>
              </fill>
            </x14:dxf>
          </x14:cfRule>
          <xm:sqref>C15:N15 AG15:AG16 C16:M16 C17:AG20 C21:D21 G21 AG21 C22:AG27</xm:sqref>
        </x14:conditionalFormatting>
        <x14:conditionalFormatting xmlns:xm="http://schemas.microsoft.com/office/excel/2006/main">
          <x14:cfRule type="expression" priority="9" id="{D28DEAC2-130C-4D9B-9705-AF34BE0E5602}">
            <xm:f>'（発注所属入力）'!$G$24=" "</xm:f>
            <x14:dxf>
              <fill>
                <patternFill>
                  <bgColor theme="1" tint="0.499984740745262"/>
                </patternFill>
              </fill>
            </x14:dxf>
          </x14:cfRule>
          <xm:sqref>C30:AG33</xm:sqref>
        </x14:conditionalFormatting>
        <x14:conditionalFormatting xmlns:xm="http://schemas.microsoft.com/office/excel/2006/main">
          <x14:cfRule type="expression" priority="10" id="{2DD5DAAD-9171-4E62-833A-9E9628A0CEFB}">
            <xm:f>'（発注所属入力）'!$G$25=" "</xm:f>
            <x14:dxf>
              <fill>
                <patternFill>
                  <bgColor theme="1" tint="0.499984740745262"/>
                </patternFill>
              </fill>
            </x14:dxf>
          </x14:cfRule>
          <xm:sqref>C36:AG43</xm:sqref>
        </x14:conditionalFormatting>
        <x14:conditionalFormatting xmlns:xm="http://schemas.microsoft.com/office/excel/2006/main">
          <x14:cfRule type="expression" priority="17" id="{539B1775-3624-4ABD-871B-6029AF75103B}">
            <xm:f>'（発注所属入力）'!$G$26=" "</xm:f>
            <x14:dxf>
              <fill>
                <patternFill>
                  <bgColor theme="0" tint="-0.499984740745262"/>
                </patternFill>
              </fill>
            </x14:dxf>
          </x14:cfRule>
          <xm:sqref>C46:AH48</xm:sqref>
        </x14:conditionalFormatting>
        <x14:conditionalFormatting xmlns:xm="http://schemas.microsoft.com/office/excel/2006/main">
          <x14:cfRule type="expression" priority="16" id="{9FBF679E-AA60-409A-9700-02C17AD075FC}">
            <xm:f>'（発注所属入力）'!$G$27=" "</xm:f>
            <x14:dxf>
              <fill>
                <patternFill>
                  <bgColor theme="0" tint="-0.499984740745262"/>
                </patternFill>
              </fill>
            </x14:dxf>
          </x14:cfRule>
          <xm:sqref>C51:AH53</xm:sqref>
        </x14:conditionalFormatting>
        <x14:conditionalFormatting xmlns:xm="http://schemas.microsoft.com/office/excel/2006/main">
          <x14:cfRule type="expression" priority="1" id="{553E038F-2318-45D7-A897-CB9BF817D242}">
            <xm:f>'（発注所属入力）'!$G$28=" "</xm:f>
            <x14:dxf>
              <fill>
                <patternFill>
                  <bgColor theme="0" tint="-0.499984740745262"/>
                </patternFill>
              </fill>
            </x14:dxf>
          </x14:cfRule>
          <xm:sqref>C56:AH58</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A315"/>
  <sheetViews>
    <sheetView view="pageBreakPreview" topLeftCell="A4" zoomScale="55" zoomScaleNormal="85" zoomScaleSheetLayoutView="55" workbookViewId="0">
      <selection activeCell="AN26" sqref="AN26"/>
    </sheetView>
  </sheetViews>
  <sheetFormatPr defaultColWidth="9" defaultRowHeight="18"/>
  <cols>
    <col min="1" max="1" width="4.59765625" style="75" customWidth="1"/>
    <col min="2" max="2" width="4.59765625" style="76" customWidth="1"/>
    <col min="3" max="3" width="5.59765625" style="29" customWidth="1"/>
    <col min="4" max="6" width="4.09765625" style="29" customWidth="1"/>
    <col min="7" max="32" width="3.59765625" style="29" customWidth="1"/>
    <col min="33" max="34" width="4.09765625" style="29" customWidth="1"/>
    <col min="35" max="35" width="3.59765625" style="29" customWidth="1"/>
    <col min="36" max="36" width="9.69921875" style="82" customWidth="1"/>
    <col min="37" max="37" width="2.59765625" style="84" customWidth="1"/>
    <col min="38" max="79" width="9" style="33"/>
    <col min="80" max="16384" width="9" style="29"/>
  </cols>
  <sheetData>
    <row r="1" spans="3:44">
      <c r="AK1" s="83"/>
    </row>
    <row r="2" spans="3:44">
      <c r="AK2" s="83"/>
    </row>
    <row r="3" spans="3:44">
      <c r="AK3" s="83"/>
    </row>
    <row r="4" spans="3:44">
      <c r="AK4" s="83"/>
    </row>
    <row r="5" spans="3:44">
      <c r="AK5" s="83"/>
    </row>
    <row r="6" spans="3:44">
      <c r="C6" s="142"/>
      <c r="D6" s="142"/>
      <c r="E6" s="142"/>
      <c r="F6" s="142"/>
      <c r="G6" s="142"/>
      <c r="H6" s="142"/>
      <c r="I6" s="142"/>
      <c r="J6" s="142"/>
      <c r="K6" s="142"/>
      <c r="L6" s="142"/>
      <c r="M6" s="142"/>
      <c r="N6" s="142"/>
      <c r="O6" s="142"/>
      <c r="P6" s="142"/>
      <c r="Q6" s="142"/>
      <c r="R6" s="142"/>
      <c r="S6" s="142"/>
      <c r="T6" s="142"/>
      <c r="U6" s="142"/>
      <c r="V6" s="142"/>
      <c r="W6" s="142"/>
      <c r="X6" s="142"/>
      <c r="Y6" s="142"/>
      <c r="Z6" s="142"/>
      <c r="AA6" s="142"/>
      <c r="AB6" s="142"/>
      <c r="AC6" s="142"/>
      <c r="AD6" s="142"/>
      <c r="AE6" s="142"/>
      <c r="AF6" s="142"/>
      <c r="AG6" s="142"/>
      <c r="AH6" s="142"/>
      <c r="AI6" s="142"/>
      <c r="AJ6" s="159"/>
      <c r="AK6" s="156"/>
    </row>
    <row r="7" spans="3:44" ht="19.2">
      <c r="C7" s="123" t="s">
        <v>159</v>
      </c>
      <c r="D7" s="128"/>
      <c r="E7" s="128"/>
      <c r="F7" s="546" t="str">
        <f>+IF('技術資料表紙（入札参加者）'!E6=0,"商号又は名称：　　　　　　　　　　　　　　　　　","商号又は名称："&amp;'技術資料表紙（入札参加者）'!E6)</f>
        <v>商号又は名称：　　　　　　　　　　　　　　　　　</v>
      </c>
      <c r="G7" s="546"/>
      <c r="H7" s="546"/>
      <c r="I7" s="546"/>
      <c r="J7" s="546"/>
      <c r="K7" s="546"/>
      <c r="L7" s="546"/>
      <c r="M7" s="546"/>
      <c r="N7" s="546"/>
      <c r="O7" s="546"/>
      <c r="P7" s="546"/>
      <c r="Q7" s="546"/>
      <c r="R7" s="546"/>
      <c r="S7" s="546"/>
      <c r="T7" s="546"/>
      <c r="U7" s="546"/>
      <c r="V7" s="546"/>
      <c r="W7" s="546"/>
      <c r="X7" s="546"/>
      <c r="Y7" s="546"/>
      <c r="Z7" s="546"/>
      <c r="AA7" s="546"/>
      <c r="AB7" s="546"/>
      <c r="AC7" s="546"/>
      <c r="AD7" s="546"/>
      <c r="AE7" s="546"/>
      <c r="AF7" s="547"/>
      <c r="AG7" s="547"/>
      <c r="AH7" s="547"/>
      <c r="AI7" s="547"/>
      <c r="AJ7" s="159"/>
      <c r="AK7" s="156"/>
    </row>
    <row r="8" spans="3:44">
      <c r="C8" s="128"/>
      <c r="D8" s="128"/>
      <c r="E8" s="128"/>
      <c r="F8" s="122"/>
      <c r="G8" s="122"/>
      <c r="H8" s="122"/>
      <c r="I8" s="122"/>
      <c r="J8" s="122"/>
      <c r="K8" s="122"/>
      <c r="L8" s="122"/>
      <c r="M8" s="122"/>
      <c r="N8" s="122"/>
      <c r="O8" s="122"/>
      <c r="P8" s="122"/>
      <c r="Q8" s="122"/>
      <c r="R8" s="122"/>
      <c r="S8" s="122"/>
      <c r="T8" s="122"/>
      <c r="U8" s="122"/>
      <c r="V8" s="122"/>
      <c r="W8" s="122"/>
      <c r="X8" s="122"/>
      <c r="Y8" s="122"/>
      <c r="Z8" s="122"/>
      <c r="AA8" s="122"/>
      <c r="AB8" s="122"/>
      <c r="AC8" s="122"/>
      <c r="AD8" s="122"/>
      <c r="AE8" s="122"/>
      <c r="AF8" s="142"/>
      <c r="AG8" s="142"/>
      <c r="AH8" s="142"/>
      <c r="AI8" s="159"/>
      <c r="AJ8" s="159"/>
      <c r="AK8" s="157"/>
    </row>
    <row r="9" spans="3:44" ht="30">
      <c r="C9" s="144" t="s">
        <v>198</v>
      </c>
      <c r="D9" s="129"/>
      <c r="E9" s="129"/>
      <c r="F9" s="129"/>
      <c r="G9" s="129"/>
      <c r="H9" s="130"/>
      <c r="I9" s="130"/>
      <c r="J9" s="130"/>
      <c r="K9" s="130"/>
      <c r="L9" s="130"/>
      <c r="M9" s="130"/>
      <c r="N9" s="130"/>
      <c r="O9" s="130"/>
      <c r="P9" s="130"/>
      <c r="Q9" s="130"/>
      <c r="R9" s="130"/>
      <c r="S9" s="130"/>
      <c r="T9" s="130"/>
      <c r="U9" s="130"/>
      <c r="V9" s="130"/>
      <c r="W9" s="130"/>
      <c r="X9" s="130"/>
      <c r="Y9" s="130"/>
      <c r="Z9" s="130"/>
      <c r="AA9" s="130"/>
      <c r="AB9" s="130"/>
      <c r="AC9" s="130"/>
      <c r="AD9" s="130"/>
      <c r="AE9" s="130"/>
      <c r="AF9" s="142"/>
      <c r="AG9" s="142"/>
      <c r="AH9" s="142"/>
      <c r="AI9" s="142"/>
      <c r="AJ9" s="159"/>
      <c r="AK9" s="157"/>
    </row>
    <row r="10" spans="3:44" ht="16.2" customHeight="1">
      <c r="C10" s="145"/>
      <c r="D10" s="129"/>
      <c r="E10" s="129"/>
      <c r="F10" s="129"/>
      <c r="G10" s="129"/>
      <c r="H10" s="130"/>
      <c r="I10" s="130"/>
      <c r="J10" s="130"/>
      <c r="K10" s="130"/>
      <c r="L10" s="130"/>
      <c r="M10" s="130"/>
      <c r="N10" s="130"/>
      <c r="O10" s="130"/>
      <c r="P10" s="130"/>
      <c r="Q10" s="130"/>
      <c r="R10" s="130"/>
      <c r="S10" s="130"/>
      <c r="T10" s="130"/>
      <c r="U10" s="130"/>
      <c r="V10" s="130"/>
      <c r="W10" s="130"/>
      <c r="X10" s="130"/>
      <c r="Y10" s="130"/>
      <c r="Z10" s="130"/>
      <c r="AA10" s="130"/>
      <c r="AB10" s="130"/>
      <c r="AC10" s="130"/>
      <c r="AD10" s="130"/>
      <c r="AE10" s="130"/>
      <c r="AF10" s="142"/>
      <c r="AG10" s="142"/>
      <c r="AH10" s="142"/>
      <c r="AI10" s="142"/>
      <c r="AJ10" s="159"/>
      <c r="AK10" s="158"/>
    </row>
    <row r="11" spans="3:44" ht="24" customHeight="1">
      <c r="C11" s="142"/>
      <c r="D11" s="189" t="s">
        <v>168</v>
      </c>
      <c r="E11" s="190"/>
      <c r="F11" s="191"/>
      <c r="G11" s="191"/>
      <c r="H11" s="191"/>
      <c r="I11" s="191"/>
      <c r="J11" s="191"/>
      <c r="K11" s="191"/>
      <c r="L11" s="191"/>
      <c r="M11" s="191"/>
      <c r="N11" s="191"/>
      <c r="O11" s="191"/>
      <c r="P11" s="191"/>
      <c r="Q11" s="191"/>
      <c r="R11" s="191"/>
      <c r="S11" s="191"/>
      <c r="T11" s="191"/>
      <c r="U11" s="191"/>
      <c r="V11" s="191"/>
      <c r="W11" s="191"/>
      <c r="X11" s="191"/>
      <c r="Y11" s="191"/>
      <c r="Z11" s="191"/>
      <c r="AA11" s="191"/>
      <c r="AB11" s="191"/>
      <c r="AC11" s="191"/>
      <c r="AD11" s="191"/>
      <c r="AE11" s="191"/>
      <c r="AF11" s="191"/>
      <c r="AG11" s="192"/>
      <c r="AH11" s="191"/>
      <c r="AI11" s="191"/>
      <c r="AJ11" s="193"/>
      <c r="AK11" s="158"/>
      <c r="AN11" s="64"/>
      <c r="AR11" s="64"/>
    </row>
    <row r="12" spans="3:44" ht="16.2" customHeight="1">
      <c r="C12" s="146"/>
      <c r="D12" s="194" t="s">
        <v>215</v>
      </c>
      <c r="E12" s="190"/>
      <c r="F12" s="191"/>
      <c r="G12" s="191"/>
      <c r="H12" s="191"/>
      <c r="I12" s="191"/>
      <c r="J12" s="191"/>
      <c r="K12" s="191"/>
      <c r="L12" s="191"/>
      <c r="M12" s="191"/>
      <c r="N12" s="191"/>
      <c r="O12" s="191"/>
      <c r="P12" s="191"/>
      <c r="Q12" s="191"/>
      <c r="R12" s="191"/>
      <c r="S12" s="191"/>
      <c r="T12" s="191"/>
      <c r="U12" s="191"/>
      <c r="V12" s="191"/>
      <c r="W12" s="191"/>
      <c r="X12" s="191"/>
      <c r="Y12" s="191"/>
      <c r="Z12" s="191"/>
      <c r="AA12" s="191"/>
      <c r="AB12" s="191"/>
      <c r="AC12" s="191"/>
      <c r="AD12" s="191"/>
      <c r="AE12" s="191"/>
      <c r="AF12" s="191"/>
      <c r="AG12" s="192"/>
      <c r="AH12" s="191"/>
      <c r="AI12" s="191"/>
      <c r="AJ12" s="193"/>
      <c r="AK12" s="158"/>
      <c r="AN12" s="64"/>
      <c r="AR12" s="64"/>
    </row>
    <row r="13" spans="3:44" ht="16.2" customHeight="1">
      <c r="C13" s="146"/>
      <c r="D13" s="195" t="s">
        <v>218</v>
      </c>
      <c r="E13" s="190"/>
      <c r="F13" s="191"/>
      <c r="G13" s="191"/>
      <c r="H13" s="191"/>
      <c r="I13" s="191"/>
      <c r="J13" s="191"/>
      <c r="K13" s="191"/>
      <c r="L13" s="191"/>
      <c r="M13" s="191"/>
      <c r="N13" s="191"/>
      <c r="O13" s="191"/>
      <c r="P13" s="191"/>
      <c r="Q13" s="191"/>
      <c r="R13" s="191"/>
      <c r="S13" s="191"/>
      <c r="T13" s="191"/>
      <c r="U13" s="191"/>
      <c r="V13" s="191"/>
      <c r="W13" s="191"/>
      <c r="X13" s="191"/>
      <c r="Y13" s="191"/>
      <c r="Z13" s="191"/>
      <c r="AA13" s="191"/>
      <c r="AB13" s="191"/>
      <c r="AC13" s="191"/>
      <c r="AD13" s="191"/>
      <c r="AE13" s="191"/>
      <c r="AF13" s="191"/>
      <c r="AG13" s="192"/>
      <c r="AH13" s="191"/>
      <c r="AI13" s="191"/>
      <c r="AJ13" s="193"/>
      <c r="AK13" s="158"/>
      <c r="AN13" s="64"/>
      <c r="AR13" s="64"/>
    </row>
    <row r="14" spans="3:44" ht="16.2" customHeight="1">
      <c r="C14" s="146"/>
      <c r="D14" s="195" t="s">
        <v>169</v>
      </c>
      <c r="E14" s="190"/>
      <c r="F14" s="191"/>
      <c r="G14" s="191"/>
      <c r="H14" s="191"/>
      <c r="I14" s="191"/>
      <c r="J14" s="191"/>
      <c r="K14" s="191"/>
      <c r="L14" s="191"/>
      <c r="M14" s="191"/>
      <c r="N14" s="191"/>
      <c r="O14" s="191"/>
      <c r="P14" s="191"/>
      <c r="Q14" s="191"/>
      <c r="R14" s="191"/>
      <c r="S14" s="191"/>
      <c r="T14" s="191"/>
      <c r="U14" s="191"/>
      <c r="V14" s="191"/>
      <c r="W14" s="191"/>
      <c r="X14" s="191"/>
      <c r="Y14" s="191"/>
      <c r="Z14" s="191"/>
      <c r="AA14" s="191"/>
      <c r="AB14" s="191"/>
      <c r="AC14" s="191"/>
      <c r="AD14" s="191"/>
      <c r="AE14" s="191"/>
      <c r="AF14" s="191"/>
      <c r="AG14" s="192"/>
      <c r="AH14" s="191"/>
      <c r="AI14" s="191"/>
      <c r="AJ14" s="193"/>
      <c r="AK14" s="158"/>
      <c r="AN14" s="64"/>
      <c r="AR14" s="64"/>
    </row>
    <row r="15" spans="3:44" ht="16.2" customHeight="1">
      <c r="C15" s="146"/>
      <c r="D15" s="195" t="s">
        <v>170</v>
      </c>
      <c r="E15" s="190"/>
      <c r="F15" s="191"/>
      <c r="G15" s="191"/>
      <c r="H15" s="191"/>
      <c r="I15" s="191"/>
      <c r="J15" s="191"/>
      <c r="K15" s="191"/>
      <c r="L15" s="191"/>
      <c r="M15" s="191"/>
      <c r="N15" s="191"/>
      <c r="O15" s="191"/>
      <c r="P15" s="191"/>
      <c r="Q15" s="191"/>
      <c r="R15" s="191"/>
      <c r="S15" s="191"/>
      <c r="T15" s="191"/>
      <c r="U15" s="191"/>
      <c r="V15" s="191"/>
      <c r="W15" s="191"/>
      <c r="X15" s="191"/>
      <c r="Y15" s="191"/>
      <c r="Z15" s="191"/>
      <c r="AA15" s="191"/>
      <c r="AB15" s="191"/>
      <c r="AC15" s="191"/>
      <c r="AD15" s="191"/>
      <c r="AE15" s="191"/>
      <c r="AF15" s="191"/>
      <c r="AG15" s="192"/>
      <c r="AH15" s="191"/>
      <c r="AI15" s="191"/>
      <c r="AJ15" s="193"/>
      <c r="AK15" s="158"/>
      <c r="AN15" s="64"/>
      <c r="AR15" s="64"/>
    </row>
    <row r="16" spans="3:44" ht="16.2" customHeight="1" thickBot="1">
      <c r="C16" s="146"/>
      <c r="D16" s="195" t="s">
        <v>207</v>
      </c>
      <c r="E16" s="147"/>
      <c r="F16" s="142"/>
      <c r="G16" s="142"/>
      <c r="H16" s="142"/>
      <c r="I16" s="142"/>
      <c r="J16" s="142"/>
      <c r="K16" s="142"/>
      <c r="L16" s="142"/>
      <c r="M16" s="142"/>
      <c r="N16" s="142"/>
      <c r="O16" s="142"/>
      <c r="P16" s="142"/>
      <c r="Q16" s="142"/>
      <c r="R16" s="142"/>
      <c r="S16" s="142"/>
      <c r="T16" s="142"/>
      <c r="U16" s="142"/>
      <c r="V16" s="142"/>
      <c r="W16" s="142"/>
      <c r="X16" s="142"/>
      <c r="Y16" s="142"/>
      <c r="Z16" s="142"/>
      <c r="AA16" s="142"/>
      <c r="AB16" s="142"/>
      <c r="AC16" s="142"/>
      <c r="AD16" s="142"/>
      <c r="AE16" s="142"/>
      <c r="AF16" s="142"/>
      <c r="AG16" s="148"/>
      <c r="AH16" s="142"/>
      <c r="AI16" s="142"/>
      <c r="AJ16" s="142"/>
      <c r="AK16" s="158"/>
      <c r="AN16" s="64"/>
      <c r="AR16" s="64"/>
    </row>
    <row r="17" spans="1:40" ht="36" customHeight="1" thickBot="1">
      <c r="C17" s="68" t="s">
        <v>158</v>
      </c>
      <c r="D17" s="65" t="s">
        <v>157</v>
      </c>
      <c r="E17" s="66"/>
      <c r="F17" s="66"/>
      <c r="G17" s="66"/>
      <c r="H17" s="66"/>
      <c r="I17" s="66"/>
      <c r="J17" s="66"/>
      <c r="K17" s="66"/>
      <c r="L17" s="66"/>
      <c r="M17" s="66"/>
      <c r="N17" s="66"/>
      <c r="O17" s="66"/>
      <c r="P17" s="66"/>
      <c r="Q17" s="66"/>
      <c r="R17" s="66"/>
      <c r="S17" s="66"/>
      <c r="T17" s="66"/>
      <c r="U17" s="66"/>
      <c r="V17" s="66"/>
      <c r="W17" s="66"/>
      <c r="X17" s="66"/>
      <c r="Y17" s="66"/>
      <c r="Z17" s="66"/>
      <c r="AA17" s="66"/>
      <c r="AB17" s="66"/>
      <c r="AC17" s="66"/>
      <c r="AD17" s="66"/>
      <c r="AE17" s="66"/>
      <c r="AF17" s="67"/>
      <c r="AG17" s="573" t="s">
        <v>160</v>
      </c>
      <c r="AH17" s="481"/>
      <c r="AI17" s="481"/>
      <c r="AJ17" s="114" t="s">
        <v>202</v>
      </c>
      <c r="AK17" s="155"/>
      <c r="AN17" s="70" t="str">
        <f>IF(AG18=0," ",ROUNDDOWN(AN18/AM18,0))</f>
        <v xml:space="preserve"> </v>
      </c>
    </row>
    <row r="18" spans="1:40" ht="20.100000000000001" customHeight="1">
      <c r="A18" s="77"/>
      <c r="B18" s="78"/>
      <c r="C18" s="548">
        <v>1</v>
      </c>
      <c r="D18" s="388" t="s">
        <v>65</v>
      </c>
      <c r="E18" s="389"/>
      <c r="F18" s="390"/>
      <c r="G18" s="559" t="s">
        <v>197</v>
      </c>
      <c r="H18" s="560"/>
      <c r="I18" s="563"/>
      <c r="J18" s="564"/>
      <c r="K18" s="389" t="s">
        <v>126</v>
      </c>
      <c r="L18" s="565"/>
      <c r="M18" s="388" t="s">
        <v>26</v>
      </c>
      <c r="N18" s="550"/>
      <c r="O18" s="550"/>
      <c r="P18" s="552"/>
      <c r="Q18" s="564"/>
      <c r="R18" s="564"/>
      <c r="S18" s="564"/>
      <c r="T18" s="566"/>
      <c r="U18" s="389" t="s">
        <v>106</v>
      </c>
      <c r="V18" s="567"/>
      <c r="W18" s="565"/>
      <c r="X18" s="568"/>
      <c r="Y18" s="569"/>
      <c r="Z18" s="569"/>
      <c r="AA18" s="569"/>
      <c r="AB18" s="569"/>
      <c r="AC18" s="569"/>
      <c r="AD18" s="569"/>
      <c r="AE18" s="564"/>
      <c r="AF18" s="566"/>
      <c r="AG18" s="552"/>
      <c r="AH18" s="553"/>
      <c r="AI18" s="550" t="s">
        <v>29</v>
      </c>
      <c r="AJ18" s="543"/>
      <c r="AK18" s="108"/>
      <c r="AM18" s="33">
        <f>SUM(AM19:AM38)</f>
        <v>0</v>
      </c>
      <c r="AN18" s="33">
        <f>SUM(AN19:AN38)</f>
        <v>0</v>
      </c>
    </row>
    <row r="19" spans="1:40" ht="20.100000000000001" customHeight="1" thickBot="1">
      <c r="A19" s="79"/>
      <c r="B19" s="77"/>
      <c r="C19" s="549"/>
      <c r="D19" s="556"/>
      <c r="E19" s="557"/>
      <c r="F19" s="558"/>
      <c r="G19" s="561"/>
      <c r="H19" s="562"/>
      <c r="I19" s="557"/>
      <c r="J19" s="557"/>
      <c r="K19" s="557"/>
      <c r="L19" s="558"/>
      <c r="M19" s="556"/>
      <c r="N19" s="557"/>
      <c r="O19" s="557"/>
      <c r="P19" s="556"/>
      <c r="Q19" s="557"/>
      <c r="R19" s="557"/>
      <c r="S19" s="557"/>
      <c r="T19" s="558"/>
      <c r="U19" s="557"/>
      <c r="V19" s="557"/>
      <c r="W19" s="558"/>
      <c r="X19" s="557"/>
      <c r="Y19" s="557"/>
      <c r="Z19" s="557"/>
      <c r="AA19" s="557"/>
      <c r="AB19" s="557"/>
      <c r="AC19" s="557"/>
      <c r="AD19" s="557"/>
      <c r="AE19" s="557"/>
      <c r="AF19" s="558"/>
      <c r="AG19" s="554"/>
      <c r="AH19" s="555"/>
      <c r="AI19" s="551"/>
      <c r="AJ19" s="544"/>
      <c r="AK19" s="108"/>
      <c r="AL19" s="33">
        <v>1</v>
      </c>
      <c r="AM19" s="33">
        <f>+IF(AN19=0,0,1)</f>
        <v>0</v>
      </c>
      <c r="AN19" s="33">
        <f>+AG18</f>
        <v>0</v>
      </c>
    </row>
    <row r="20" spans="1:40" ht="20.100000000000001" customHeight="1" thickBot="1">
      <c r="A20" s="79"/>
      <c r="B20" s="77"/>
      <c r="C20" s="548">
        <v>2</v>
      </c>
      <c r="D20" s="388" t="s">
        <v>65</v>
      </c>
      <c r="E20" s="389"/>
      <c r="F20" s="390"/>
      <c r="G20" s="559" t="s">
        <v>197</v>
      </c>
      <c r="H20" s="560"/>
      <c r="I20" s="563"/>
      <c r="J20" s="564"/>
      <c r="K20" s="389" t="s">
        <v>126</v>
      </c>
      <c r="L20" s="565"/>
      <c r="M20" s="388" t="s">
        <v>26</v>
      </c>
      <c r="N20" s="550"/>
      <c r="O20" s="550"/>
      <c r="P20" s="552"/>
      <c r="Q20" s="564"/>
      <c r="R20" s="564"/>
      <c r="S20" s="564"/>
      <c r="T20" s="566"/>
      <c r="U20" s="389" t="s">
        <v>106</v>
      </c>
      <c r="V20" s="567"/>
      <c r="W20" s="565"/>
      <c r="X20" s="568"/>
      <c r="Y20" s="569"/>
      <c r="Z20" s="569"/>
      <c r="AA20" s="569"/>
      <c r="AB20" s="569"/>
      <c r="AC20" s="569"/>
      <c r="AD20" s="569"/>
      <c r="AE20" s="564"/>
      <c r="AF20" s="566"/>
      <c r="AG20" s="552"/>
      <c r="AH20" s="553"/>
      <c r="AI20" s="550" t="s">
        <v>29</v>
      </c>
      <c r="AJ20" s="545"/>
      <c r="AK20" s="108"/>
      <c r="AL20" s="33">
        <v>2</v>
      </c>
      <c r="AM20" s="33">
        <f t="shared" ref="AM20:AM38" si="0">+IF(AN20=0,0,1)</f>
        <v>0</v>
      </c>
      <c r="AN20" s="33">
        <f>+AG20</f>
        <v>0</v>
      </c>
    </row>
    <row r="21" spans="1:40" ht="20.100000000000001" customHeight="1" thickBot="1">
      <c r="A21" s="79"/>
      <c r="B21" s="77"/>
      <c r="C21" s="549"/>
      <c r="D21" s="556"/>
      <c r="E21" s="557"/>
      <c r="F21" s="558"/>
      <c r="G21" s="561"/>
      <c r="H21" s="562"/>
      <c r="I21" s="557"/>
      <c r="J21" s="557"/>
      <c r="K21" s="557"/>
      <c r="L21" s="558"/>
      <c r="M21" s="556"/>
      <c r="N21" s="557"/>
      <c r="O21" s="557"/>
      <c r="P21" s="556"/>
      <c r="Q21" s="557"/>
      <c r="R21" s="557"/>
      <c r="S21" s="557"/>
      <c r="T21" s="558"/>
      <c r="U21" s="557"/>
      <c r="V21" s="557"/>
      <c r="W21" s="558"/>
      <c r="X21" s="557"/>
      <c r="Y21" s="557"/>
      <c r="Z21" s="557"/>
      <c r="AA21" s="557"/>
      <c r="AB21" s="557"/>
      <c r="AC21" s="557"/>
      <c r="AD21" s="557"/>
      <c r="AE21" s="557"/>
      <c r="AF21" s="558"/>
      <c r="AG21" s="554"/>
      <c r="AH21" s="555"/>
      <c r="AI21" s="551"/>
      <c r="AJ21" s="545"/>
      <c r="AK21" s="108"/>
      <c r="AL21" s="33">
        <v>3</v>
      </c>
      <c r="AM21" s="33">
        <f t="shared" si="0"/>
        <v>0</v>
      </c>
      <c r="AN21" s="33">
        <f>+AG22</f>
        <v>0</v>
      </c>
    </row>
    <row r="22" spans="1:40" ht="20.100000000000001" customHeight="1" thickBot="1">
      <c r="A22" s="79"/>
      <c r="B22" s="77"/>
      <c r="C22" s="548">
        <v>3</v>
      </c>
      <c r="D22" s="388" t="s">
        <v>65</v>
      </c>
      <c r="E22" s="389"/>
      <c r="F22" s="390"/>
      <c r="G22" s="559" t="s">
        <v>197</v>
      </c>
      <c r="H22" s="560"/>
      <c r="I22" s="563"/>
      <c r="J22" s="564"/>
      <c r="K22" s="389" t="s">
        <v>126</v>
      </c>
      <c r="L22" s="565"/>
      <c r="M22" s="388" t="s">
        <v>26</v>
      </c>
      <c r="N22" s="550"/>
      <c r="O22" s="550"/>
      <c r="P22" s="552"/>
      <c r="Q22" s="564"/>
      <c r="R22" s="564"/>
      <c r="S22" s="564"/>
      <c r="T22" s="566"/>
      <c r="U22" s="389" t="s">
        <v>106</v>
      </c>
      <c r="V22" s="567"/>
      <c r="W22" s="565"/>
      <c r="X22" s="568"/>
      <c r="Y22" s="569"/>
      <c r="Z22" s="569"/>
      <c r="AA22" s="569"/>
      <c r="AB22" s="569"/>
      <c r="AC22" s="569"/>
      <c r="AD22" s="569"/>
      <c r="AE22" s="564"/>
      <c r="AF22" s="566"/>
      <c r="AG22" s="552"/>
      <c r="AH22" s="553"/>
      <c r="AI22" s="550" t="s">
        <v>29</v>
      </c>
      <c r="AJ22" s="545"/>
      <c r="AK22" s="108"/>
      <c r="AL22" s="33">
        <v>4</v>
      </c>
      <c r="AM22" s="33">
        <f t="shared" si="0"/>
        <v>0</v>
      </c>
      <c r="AN22" s="33">
        <f>+AG24</f>
        <v>0</v>
      </c>
    </row>
    <row r="23" spans="1:40" ht="20.100000000000001" customHeight="1" thickBot="1">
      <c r="A23" s="79"/>
      <c r="B23" s="77"/>
      <c r="C23" s="549"/>
      <c r="D23" s="556"/>
      <c r="E23" s="557"/>
      <c r="F23" s="558"/>
      <c r="G23" s="561"/>
      <c r="H23" s="562"/>
      <c r="I23" s="557"/>
      <c r="J23" s="557"/>
      <c r="K23" s="557"/>
      <c r="L23" s="558"/>
      <c r="M23" s="556"/>
      <c r="N23" s="557"/>
      <c r="O23" s="557"/>
      <c r="P23" s="556"/>
      <c r="Q23" s="557"/>
      <c r="R23" s="557"/>
      <c r="S23" s="557"/>
      <c r="T23" s="558"/>
      <c r="U23" s="557"/>
      <c r="V23" s="557"/>
      <c r="W23" s="558"/>
      <c r="X23" s="557"/>
      <c r="Y23" s="557"/>
      <c r="Z23" s="557"/>
      <c r="AA23" s="557"/>
      <c r="AB23" s="557"/>
      <c r="AC23" s="557"/>
      <c r="AD23" s="557"/>
      <c r="AE23" s="557"/>
      <c r="AF23" s="558"/>
      <c r="AG23" s="554"/>
      <c r="AH23" s="555"/>
      <c r="AI23" s="551"/>
      <c r="AJ23" s="545"/>
      <c r="AK23" s="108"/>
      <c r="AL23" s="33">
        <v>5</v>
      </c>
      <c r="AM23" s="33">
        <f t="shared" si="0"/>
        <v>0</v>
      </c>
      <c r="AN23" s="33">
        <f>+AG26</f>
        <v>0</v>
      </c>
    </row>
    <row r="24" spans="1:40" ht="20.100000000000001" customHeight="1" thickBot="1">
      <c r="A24" s="79"/>
      <c r="B24" s="77"/>
      <c r="C24" s="548">
        <v>4</v>
      </c>
      <c r="D24" s="388" t="s">
        <v>65</v>
      </c>
      <c r="E24" s="389"/>
      <c r="F24" s="390"/>
      <c r="G24" s="559" t="s">
        <v>197</v>
      </c>
      <c r="H24" s="560"/>
      <c r="I24" s="563"/>
      <c r="J24" s="564"/>
      <c r="K24" s="389" t="s">
        <v>126</v>
      </c>
      <c r="L24" s="565"/>
      <c r="M24" s="388" t="s">
        <v>26</v>
      </c>
      <c r="N24" s="550"/>
      <c r="O24" s="550"/>
      <c r="P24" s="552"/>
      <c r="Q24" s="564"/>
      <c r="R24" s="564"/>
      <c r="S24" s="564"/>
      <c r="T24" s="566"/>
      <c r="U24" s="389" t="s">
        <v>106</v>
      </c>
      <c r="V24" s="567"/>
      <c r="W24" s="565"/>
      <c r="X24" s="568"/>
      <c r="Y24" s="569"/>
      <c r="Z24" s="569"/>
      <c r="AA24" s="569"/>
      <c r="AB24" s="569"/>
      <c r="AC24" s="569"/>
      <c r="AD24" s="569"/>
      <c r="AE24" s="564"/>
      <c r="AF24" s="566"/>
      <c r="AG24" s="552"/>
      <c r="AH24" s="553"/>
      <c r="AI24" s="550" t="s">
        <v>29</v>
      </c>
      <c r="AJ24" s="545"/>
      <c r="AK24" s="108"/>
      <c r="AL24" s="33">
        <v>6</v>
      </c>
      <c r="AM24" s="33">
        <f t="shared" si="0"/>
        <v>0</v>
      </c>
      <c r="AN24" s="33">
        <f>+AG28</f>
        <v>0</v>
      </c>
    </row>
    <row r="25" spans="1:40" ht="20.100000000000001" customHeight="1" thickBot="1">
      <c r="A25" s="79"/>
      <c r="B25" s="77"/>
      <c r="C25" s="549"/>
      <c r="D25" s="556"/>
      <c r="E25" s="557"/>
      <c r="F25" s="558"/>
      <c r="G25" s="561"/>
      <c r="H25" s="562"/>
      <c r="I25" s="557"/>
      <c r="J25" s="557"/>
      <c r="K25" s="557"/>
      <c r="L25" s="558"/>
      <c r="M25" s="556"/>
      <c r="N25" s="557"/>
      <c r="O25" s="557"/>
      <c r="P25" s="556"/>
      <c r="Q25" s="557"/>
      <c r="R25" s="557"/>
      <c r="S25" s="557"/>
      <c r="T25" s="558"/>
      <c r="U25" s="557"/>
      <c r="V25" s="557"/>
      <c r="W25" s="558"/>
      <c r="X25" s="557"/>
      <c r="Y25" s="557"/>
      <c r="Z25" s="557"/>
      <c r="AA25" s="557"/>
      <c r="AB25" s="557"/>
      <c r="AC25" s="557"/>
      <c r="AD25" s="557"/>
      <c r="AE25" s="557"/>
      <c r="AF25" s="558"/>
      <c r="AG25" s="554"/>
      <c r="AH25" s="555"/>
      <c r="AI25" s="551"/>
      <c r="AJ25" s="545"/>
      <c r="AK25" s="108"/>
      <c r="AL25" s="33">
        <v>7</v>
      </c>
      <c r="AM25" s="33">
        <f t="shared" si="0"/>
        <v>0</v>
      </c>
      <c r="AN25" s="33">
        <f>+AG30</f>
        <v>0</v>
      </c>
    </row>
    <row r="26" spans="1:40" ht="20.100000000000001" customHeight="1" thickBot="1">
      <c r="A26" s="79"/>
      <c r="B26" s="77"/>
      <c r="C26" s="548">
        <v>5</v>
      </c>
      <c r="D26" s="388" t="s">
        <v>65</v>
      </c>
      <c r="E26" s="389"/>
      <c r="F26" s="390"/>
      <c r="G26" s="559" t="s">
        <v>197</v>
      </c>
      <c r="H26" s="560"/>
      <c r="I26" s="563"/>
      <c r="J26" s="564"/>
      <c r="K26" s="389" t="s">
        <v>126</v>
      </c>
      <c r="L26" s="565"/>
      <c r="M26" s="388" t="s">
        <v>26</v>
      </c>
      <c r="N26" s="550"/>
      <c r="O26" s="550"/>
      <c r="P26" s="552"/>
      <c r="Q26" s="564"/>
      <c r="R26" s="564"/>
      <c r="S26" s="564"/>
      <c r="T26" s="566"/>
      <c r="U26" s="389" t="s">
        <v>106</v>
      </c>
      <c r="V26" s="567"/>
      <c r="W26" s="565"/>
      <c r="X26" s="568"/>
      <c r="Y26" s="569"/>
      <c r="Z26" s="569"/>
      <c r="AA26" s="569"/>
      <c r="AB26" s="569"/>
      <c r="AC26" s="569"/>
      <c r="AD26" s="569"/>
      <c r="AE26" s="564"/>
      <c r="AF26" s="566"/>
      <c r="AG26" s="552"/>
      <c r="AH26" s="553"/>
      <c r="AI26" s="550" t="s">
        <v>29</v>
      </c>
      <c r="AJ26" s="545"/>
      <c r="AK26" s="108"/>
      <c r="AL26" s="33">
        <v>8</v>
      </c>
      <c r="AM26" s="33">
        <f t="shared" si="0"/>
        <v>0</v>
      </c>
      <c r="AN26" s="33">
        <f>+AG32</f>
        <v>0</v>
      </c>
    </row>
    <row r="27" spans="1:40" ht="20.100000000000001" customHeight="1" thickBot="1">
      <c r="A27" s="79"/>
      <c r="B27" s="77"/>
      <c r="C27" s="549"/>
      <c r="D27" s="556"/>
      <c r="E27" s="557"/>
      <c r="F27" s="558"/>
      <c r="G27" s="561"/>
      <c r="H27" s="562"/>
      <c r="I27" s="557"/>
      <c r="J27" s="557"/>
      <c r="K27" s="557"/>
      <c r="L27" s="558"/>
      <c r="M27" s="556"/>
      <c r="N27" s="557"/>
      <c r="O27" s="557"/>
      <c r="P27" s="556"/>
      <c r="Q27" s="557"/>
      <c r="R27" s="557"/>
      <c r="S27" s="557"/>
      <c r="T27" s="558"/>
      <c r="U27" s="557"/>
      <c r="V27" s="557"/>
      <c r="W27" s="558"/>
      <c r="X27" s="557"/>
      <c r="Y27" s="557"/>
      <c r="Z27" s="557"/>
      <c r="AA27" s="557"/>
      <c r="AB27" s="557"/>
      <c r="AC27" s="557"/>
      <c r="AD27" s="557"/>
      <c r="AE27" s="557"/>
      <c r="AF27" s="558"/>
      <c r="AG27" s="554"/>
      <c r="AH27" s="555"/>
      <c r="AI27" s="551"/>
      <c r="AJ27" s="545"/>
      <c r="AK27" s="108"/>
      <c r="AL27" s="33">
        <v>9</v>
      </c>
      <c r="AM27" s="33">
        <f t="shared" si="0"/>
        <v>0</v>
      </c>
      <c r="AN27" s="33">
        <f>+AG34</f>
        <v>0</v>
      </c>
    </row>
    <row r="28" spans="1:40" ht="20.100000000000001" customHeight="1" thickBot="1">
      <c r="A28" s="79"/>
      <c r="B28" s="77"/>
      <c r="C28" s="548">
        <v>6</v>
      </c>
      <c r="D28" s="388" t="s">
        <v>65</v>
      </c>
      <c r="E28" s="389"/>
      <c r="F28" s="390"/>
      <c r="G28" s="559" t="s">
        <v>197</v>
      </c>
      <c r="H28" s="560"/>
      <c r="I28" s="563"/>
      <c r="J28" s="564"/>
      <c r="K28" s="389" t="s">
        <v>126</v>
      </c>
      <c r="L28" s="565"/>
      <c r="M28" s="388" t="s">
        <v>26</v>
      </c>
      <c r="N28" s="550"/>
      <c r="O28" s="550"/>
      <c r="P28" s="552"/>
      <c r="Q28" s="564"/>
      <c r="R28" s="564"/>
      <c r="S28" s="564"/>
      <c r="T28" s="566"/>
      <c r="U28" s="389" t="s">
        <v>106</v>
      </c>
      <c r="V28" s="567"/>
      <c r="W28" s="565"/>
      <c r="X28" s="568"/>
      <c r="Y28" s="569"/>
      <c r="Z28" s="569"/>
      <c r="AA28" s="569"/>
      <c r="AB28" s="569"/>
      <c r="AC28" s="569"/>
      <c r="AD28" s="569"/>
      <c r="AE28" s="564"/>
      <c r="AF28" s="566"/>
      <c r="AG28" s="552"/>
      <c r="AH28" s="553"/>
      <c r="AI28" s="550" t="s">
        <v>29</v>
      </c>
      <c r="AJ28" s="545"/>
      <c r="AK28" s="108"/>
      <c r="AL28" s="33">
        <v>10</v>
      </c>
      <c r="AM28" s="33">
        <f t="shared" si="0"/>
        <v>0</v>
      </c>
      <c r="AN28" s="33">
        <f>+AG36</f>
        <v>0</v>
      </c>
    </row>
    <row r="29" spans="1:40" ht="20.100000000000001" customHeight="1" thickBot="1">
      <c r="A29" s="79"/>
      <c r="B29" s="77"/>
      <c r="C29" s="549"/>
      <c r="D29" s="556"/>
      <c r="E29" s="557"/>
      <c r="F29" s="558"/>
      <c r="G29" s="561"/>
      <c r="H29" s="562"/>
      <c r="I29" s="557"/>
      <c r="J29" s="557"/>
      <c r="K29" s="557"/>
      <c r="L29" s="558"/>
      <c r="M29" s="556"/>
      <c r="N29" s="557"/>
      <c r="O29" s="557"/>
      <c r="P29" s="556"/>
      <c r="Q29" s="557"/>
      <c r="R29" s="557"/>
      <c r="S29" s="557"/>
      <c r="T29" s="558"/>
      <c r="U29" s="557"/>
      <c r="V29" s="557"/>
      <c r="W29" s="558"/>
      <c r="X29" s="557"/>
      <c r="Y29" s="557"/>
      <c r="Z29" s="557"/>
      <c r="AA29" s="557"/>
      <c r="AB29" s="557"/>
      <c r="AC29" s="557"/>
      <c r="AD29" s="557"/>
      <c r="AE29" s="557"/>
      <c r="AF29" s="558"/>
      <c r="AG29" s="554"/>
      <c r="AH29" s="555"/>
      <c r="AI29" s="551"/>
      <c r="AJ29" s="545"/>
      <c r="AK29" s="108"/>
      <c r="AL29" s="33">
        <v>11</v>
      </c>
      <c r="AM29" s="33">
        <f t="shared" si="0"/>
        <v>0</v>
      </c>
      <c r="AN29" s="33">
        <f>+AG38</f>
        <v>0</v>
      </c>
    </row>
    <row r="30" spans="1:40" ht="20.100000000000001" customHeight="1" thickBot="1">
      <c r="A30" s="79"/>
      <c r="B30" s="77"/>
      <c r="C30" s="548">
        <v>7</v>
      </c>
      <c r="D30" s="388" t="s">
        <v>65</v>
      </c>
      <c r="E30" s="389"/>
      <c r="F30" s="390"/>
      <c r="G30" s="559" t="s">
        <v>197</v>
      </c>
      <c r="H30" s="560"/>
      <c r="I30" s="563"/>
      <c r="J30" s="564"/>
      <c r="K30" s="389" t="s">
        <v>126</v>
      </c>
      <c r="L30" s="565"/>
      <c r="M30" s="388" t="s">
        <v>26</v>
      </c>
      <c r="N30" s="550"/>
      <c r="O30" s="550"/>
      <c r="P30" s="552"/>
      <c r="Q30" s="564"/>
      <c r="R30" s="564"/>
      <c r="S30" s="564"/>
      <c r="T30" s="566"/>
      <c r="U30" s="389" t="s">
        <v>106</v>
      </c>
      <c r="V30" s="567"/>
      <c r="W30" s="565"/>
      <c r="X30" s="568"/>
      <c r="Y30" s="569"/>
      <c r="Z30" s="569"/>
      <c r="AA30" s="569"/>
      <c r="AB30" s="569"/>
      <c r="AC30" s="569"/>
      <c r="AD30" s="569"/>
      <c r="AE30" s="564"/>
      <c r="AF30" s="566"/>
      <c r="AG30" s="552"/>
      <c r="AH30" s="553"/>
      <c r="AI30" s="550" t="s">
        <v>29</v>
      </c>
      <c r="AJ30" s="545"/>
      <c r="AK30" s="108"/>
      <c r="AL30" s="33">
        <v>12</v>
      </c>
      <c r="AM30" s="33">
        <f t="shared" si="0"/>
        <v>0</v>
      </c>
      <c r="AN30" s="33">
        <f>+AG40</f>
        <v>0</v>
      </c>
    </row>
    <row r="31" spans="1:40" ht="20.100000000000001" customHeight="1" thickBot="1">
      <c r="A31" s="79"/>
      <c r="B31" s="77"/>
      <c r="C31" s="549"/>
      <c r="D31" s="556"/>
      <c r="E31" s="557"/>
      <c r="F31" s="558"/>
      <c r="G31" s="561"/>
      <c r="H31" s="562"/>
      <c r="I31" s="557"/>
      <c r="J31" s="557"/>
      <c r="K31" s="557"/>
      <c r="L31" s="558"/>
      <c r="M31" s="556"/>
      <c r="N31" s="557"/>
      <c r="O31" s="557"/>
      <c r="P31" s="556"/>
      <c r="Q31" s="557"/>
      <c r="R31" s="557"/>
      <c r="S31" s="557"/>
      <c r="T31" s="558"/>
      <c r="U31" s="557"/>
      <c r="V31" s="557"/>
      <c r="W31" s="558"/>
      <c r="X31" s="557"/>
      <c r="Y31" s="557"/>
      <c r="Z31" s="557"/>
      <c r="AA31" s="557"/>
      <c r="AB31" s="557"/>
      <c r="AC31" s="557"/>
      <c r="AD31" s="557"/>
      <c r="AE31" s="557"/>
      <c r="AF31" s="558"/>
      <c r="AG31" s="554"/>
      <c r="AH31" s="555"/>
      <c r="AI31" s="551"/>
      <c r="AJ31" s="545"/>
      <c r="AK31" s="108"/>
      <c r="AL31" s="33">
        <v>13</v>
      </c>
      <c r="AM31" s="33">
        <f t="shared" si="0"/>
        <v>0</v>
      </c>
      <c r="AN31" s="33">
        <f>+AG42</f>
        <v>0</v>
      </c>
    </row>
    <row r="32" spans="1:40" ht="20.100000000000001" customHeight="1" thickBot="1">
      <c r="A32" s="79"/>
      <c r="B32" s="77"/>
      <c r="C32" s="548">
        <v>8</v>
      </c>
      <c r="D32" s="388" t="s">
        <v>65</v>
      </c>
      <c r="E32" s="389"/>
      <c r="F32" s="390"/>
      <c r="G32" s="559" t="s">
        <v>197</v>
      </c>
      <c r="H32" s="560"/>
      <c r="I32" s="563"/>
      <c r="J32" s="564"/>
      <c r="K32" s="389" t="s">
        <v>126</v>
      </c>
      <c r="L32" s="565"/>
      <c r="M32" s="388" t="s">
        <v>26</v>
      </c>
      <c r="N32" s="550"/>
      <c r="O32" s="550"/>
      <c r="P32" s="552"/>
      <c r="Q32" s="564"/>
      <c r="R32" s="564"/>
      <c r="S32" s="564"/>
      <c r="T32" s="566"/>
      <c r="U32" s="389" t="s">
        <v>106</v>
      </c>
      <c r="V32" s="567"/>
      <c r="W32" s="565"/>
      <c r="X32" s="568"/>
      <c r="Y32" s="569"/>
      <c r="Z32" s="569"/>
      <c r="AA32" s="569"/>
      <c r="AB32" s="569"/>
      <c r="AC32" s="569"/>
      <c r="AD32" s="569"/>
      <c r="AE32" s="564"/>
      <c r="AF32" s="566"/>
      <c r="AG32" s="552"/>
      <c r="AH32" s="553"/>
      <c r="AI32" s="550" t="s">
        <v>29</v>
      </c>
      <c r="AJ32" s="545"/>
      <c r="AK32" s="108"/>
      <c r="AL32" s="33">
        <v>14</v>
      </c>
      <c r="AM32" s="33">
        <f t="shared" si="0"/>
        <v>0</v>
      </c>
      <c r="AN32" s="33">
        <f>+AG44</f>
        <v>0</v>
      </c>
    </row>
    <row r="33" spans="1:40" ht="20.100000000000001" customHeight="1" thickBot="1">
      <c r="A33" s="79"/>
      <c r="B33" s="77"/>
      <c r="C33" s="549"/>
      <c r="D33" s="556"/>
      <c r="E33" s="557"/>
      <c r="F33" s="558"/>
      <c r="G33" s="561"/>
      <c r="H33" s="562"/>
      <c r="I33" s="557"/>
      <c r="J33" s="557"/>
      <c r="K33" s="557"/>
      <c r="L33" s="558"/>
      <c r="M33" s="556"/>
      <c r="N33" s="557"/>
      <c r="O33" s="557"/>
      <c r="P33" s="556"/>
      <c r="Q33" s="557"/>
      <c r="R33" s="557"/>
      <c r="S33" s="557"/>
      <c r="T33" s="558"/>
      <c r="U33" s="557"/>
      <c r="V33" s="557"/>
      <c r="W33" s="558"/>
      <c r="X33" s="557"/>
      <c r="Y33" s="557"/>
      <c r="Z33" s="557"/>
      <c r="AA33" s="557"/>
      <c r="AB33" s="557"/>
      <c r="AC33" s="557"/>
      <c r="AD33" s="557"/>
      <c r="AE33" s="557"/>
      <c r="AF33" s="558"/>
      <c r="AG33" s="554"/>
      <c r="AH33" s="555"/>
      <c r="AI33" s="551"/>
      <c r="AJ33" s="545"/>
      <c r="AK33" s="108"/>
      <c r="AL33" s="33">
        <v>15</v>
      </c>
      <c r="AM33" s="33">
        <f t="shared" si="0"/>
        <v>0</v>
      </c>
      <c r="AN33" s="33">
        <f>+AG46</f>
        <v>0</v>
      </c>
    </row>
    <row r="34" spans="1:40" ht="20.100000000000001" customHeight="1" thickBot="1">
      <c r="A34" s="79"/>
      <c r="B34" s="77"/>
      <c r="C34" s="548">
        <v>9</v>
      </c>
      <c r="D34" s="388" t="s">
        <v>65</v>
      </c>
      <c r="E34" s="389"/>
      <c r="F34" s="390"/>
      <c r="G34" s="559" t="s">
        <v>197</v>
      </c>
      <c r="H34" s="560"/>
      <c r="I34" s="563"/>
      <c r="J34" s="564"/>
      <c r="K34" s="389" t="s">
        <v>126</v>
      </c>
      <c r="L34" s="565"/>
      <c r="M34" s="388" t="s">
        <v>26</v>
      </c>
      <c r="N34" s="550"/>
      <c r="O34" s="550"/>
      <c r="P34" s="552"/>
      <c r="Q34" s="564"/>
      <c r="R34" s="564"/>
      <c r="S34" s="564"/>
      <c r="T34" s="566"/>
      <c r="U34" s="389" t="s">
        <v>106</v>
      </c>
      <c r="V34" s="567"/>
      <c r="W34" s="565"/>
      <c r="X34" s="568"/>
      <c r="Y34" s="569"/>
      <c r="Z34" s="569"/>
      <c r="AA34" s="569"/>
      <c r="AB34" s="569"/>
      <c r="AC34" s="569"/>
      <c r="AD34" s="569"/>
      <c r="AE34" s="564"/>
      <c r="AF34" s="566"/>
      <c r="AG34" s="552"/>
      <c r="AH34" s="553"/>
      <c r="AI34" s="550" t="s">
        <v>29</v>
      </c>
      <c r="AJ34" s="545"/>
      <c r="AK34" s="108"/>
      <c r="AL34" s="33">
        <v>16</v>
      </c>
      <c r="AM34" s="33">
        <f t="shared" si="0"/>
        <v>0</v>
      </c>
      <c r="AN34" s="33">
        <f>+AG48</f>
        <v>0</v>
      </c>
    </row>
    <row r="35" spans="1:40" ht="20.100000000000001" customHeight="1" thickBot="1">
      <c r="A35" s="79"/>
      <c r="B35" s="77"/>
      <c r="C35" s="549"/>
      <c r="D35" s="556"/>
      <c r="E35" s="557"/>
      <c r="F35" s="558"/>
      <c r="G35" s="561"/>
      <c r="H35" s="562"/>
      <c r="I35" s="557"/>
      <c r="J35" s="557"/>
      <c r="K35" s="557"/>
      <c r="L35" s="558"/>
      <c r="M35" s="556"/>
      <c r="N35" s="557"/>
      <c r="O35" s="557"/>
      <c r="P35" s="556"/>
      <c r="Q35" s="557"/>
      <c r="R35" s="557"/>
      <c r="S35" s="557"/>
      <c r="T35" s="558"/>
      <c r="U35" s="557"/>
      <c r="V35" s="557"/>
      <c r="W35" s="558"/>
      <c r="X35" s="557"/>
      <c r="Y35" s="557"/>
      <c r="Z35" s="557"/>
      <c r="AA35" s="557"/>
      <c r="AB35" s="557"/>
      <c r="AC35" s="557"/>
      <c r="AD35" s="557"/>
      <c r="AE35" s="557"/>
      <c r="AF35" s="558"/>
      <c r="AG35" s="554"/>
      <c r="AH35" s="555"/>
      <c r="AI35" s="551"/>
      <c r="AJ35" s="545"/>
      <c r="AK35" s="108"/>
      <c r="AL35" s="33">
        <v>17</v>
      </c>
      <c r="AM35" s="33">
        <f t="shared" si="0"/>
        <v>0</v>
      </c>
      <c r="AN35" s="33">
        <f>+AG50</f>
        <v>0</v>
      </c>
    </row>
    <row r="36" spans="1:40" ht="20.100000000000001" customHeight="1" thickBot="1">
      <c r="A36" s="79"/>
      <c r="B36" s="77"/>
      <c r="C36" s="548">
        <v>10</v>
      </c>
      <c r="D36" s="388" t="s">
        <v>65</v>
      </c>
      <c r="E36" s="389"/>
      <c r="F36" s="390"/>
      <c r="G36" s="559" t="s">
        <v>197</v>
      </c>
      <c r="H36" s="560"/>
      <c r="I36" s="563"/>
      <c r="J36" s="564"/>
      <c r="K36" s="389" t="s">
        <v>126</v>
      </c>
      <c r="L36" s="565"/>
      <c r="M36" s="388" t="s">
        <v>26</v>
      </c>
      <c r="N36" s="550"/>
      <c r="O36" s="550"/>
      <c r="P36" s="552"/>
      <c r="Q36" s="564"/>
      <c r="R36" s="564"/>
      <c r="S36" s="564"/>
      <c r="T36" s="566"/>
      <c r="U36" s="389" t="s">
        <v>106</v>
      </c>
      <c r="V36" s="567"/>
      <c r="W36" s="565"/>
      <c r="X36" s="568"/>
      <c r="Y36" s="569"/>
      <c r="Z36" s="569"/>
      <c r="AA36" s="569"/>
      <c r="AB36" s="569"/>
      <c r="AC36" s="569"/>
      <c r="AD36" s="569"/>
      <c r="AE36" s="564"/>
      <c r="AF36" s="566"/>
      <c r="AG36" s="552"/>
      <c r="AH36" s="553"/>
      <c r="AI36" s="550" t="s">
        <v>29</v>
      </c>
      <c r="AJ36" s="545"/>
      <c r="AK36" s="108"/>
      <c r="AL36" s="33">
        <v>18</v>
      </c>
      <c r="AM36" s="33">
        <f t="shared" si="0"/>
        <v>0</v>
      </c>
      <c r="AN36" s="33">
        <f>+AG52</f>
        <v>0</v>
      </c>
    </row>
    <row r="37" spans="1:40" ht="20.100000000000001" customHeight="1" thickBot="1">
      <c r="A37" s="79"/>
      <c r="B37" s="77"/>
      <c r="C37" s="549"/>
      <c r="D37" s="556"/>
      <c r="E37" s="557"/>
      <c r="F37" s="558"/>
      <c r="G37" s="561"/>
      <c r="H37" s="562"/>
      <c r="I37" s="557"/>
      <c r="J37" s="557"/>
      <c r="K37" s="557"/>
      <c r="L37" s="558"/>
      <c r="M37" s="556"/>
      <c r="N37" s="557"/>
      <c r="O37" s="557"/>
      <c r="P37" s="556"/>
      <c r="Q37" s="557"/>
      <c r="R37" s="557"/>
      <c r="S37" s="557"/>
      <c r="T37" s="558"/>
      <c r="U37" s="557"/>
      <c r="V37" s="557"/>
      <c r="W37" s="558"/>
      <c r="X37" s="557"/>
      <c r="Y37" s="557"/>
      <c r="Z37" s="557"/>
      <c r="AA37" s="557"/>
      <c r="AB37" s="557"/>
      <c r="AC37" s="557"/>
      <c r="AD37" s="557"/>
      <c r="AE37" s="557"/>
      <c r="AF37" s="558"/>
      <c r="AG37" s="554"/>
      <c r="AH37" s="555"/>
      <c r="AI37" s="551"/>
      <c r="AJ37" s="545"/>
      <c r="AK37" s="108"/>
      <c r="AL37" s="33">
        <v>19</v>
      </c>
      <c r="AM37" s="33">
        <f t="shared" si="0"/>
        <v>0</v>
      </c>
      <c r="AN37" s="33">
        <f>+AG54</f>
        <v>0</v>
      </c>
    </row>
    <row r="38" spans="1:40" ht="20.100000000000001" customHeight="1" thickBot="1">
      <c r="A38" s="79"/>
      <c r="B38" s="77"/>
      <c r="C38" s="548">
        <v>11</v>
      </c>
      <c r="D38" s="388" t="s">
        <v>65</v>
      </c>
      <c r="E38" s="389"/>
      <c r="F38" s="390"/>
      <c r="G38" s="559" t="s">
        <v>197</v>
      </c>
      <c r="H38" s="560"/>
      <c r="I38" s="563"/>
      <c r="J38" s="564"/>
      <c r="K38" s="389" t="s">
        <v>126</v>
      </c>
      <c r="L38" s="565"/>
      <c r="M38" s="388" t="s">
        <v>26</v>
      </c>
      <c r="N38" s="550"/>
      <c r="O38" s="550"/>
      <c r="P38" s="552"/>
      <c r="Q38" s="564"/>
      <c r="R38" s="564"/>
      <c r="S38" s="564"/>
      <c r="T38" s="566"/>
      <c r="U38" s="389" t="s">
        <v>106</v>
      </c>
      <c r="V38" s="567"/>
      <c r="W38" s="565"/>
      <c r="X38" s="568"/>
      <c r="Y38" s="569"/>
      <c r="Z38" s="569"/>
      <c r="AA38" s="569"/>
      <c r="AB38" s="569"/>
      <c r="AC38" s="569"/>
      <c r="AD38" s="569"/>
      <c r="AE38" s="564"/>
      <c r="AF38" s="566"/>
      <c r="AG38" s="552"/>
      <c r="AH38" s="553"/>
      <c r="AI38" s="550" t="s">
        <v>29</v>
      </c>
      <c r="AJ38" s="545"/>
      <c r="AK38" s="108"/>
      <c r="AL38" s="33">
        <v>20</v>
      </c>
      <c r="AM38" s="33">
        <f t="shared" si="0"/>
        <v>0</v>
      </c>
      <c r="AN38" s="33">
        <f>+AG56</f>
        <v>0</v>
      </c>
    </row>
    <row r="39" spans="1:40" ht="20.100000000000001" customHeight="1" thickBot="1">
      <c r="A39" s="79"/>
      <c r="B39" s="77"/>
      <c r="C39" s="549"/>
      <c r="D39" s="556"/>
      <c r="E39" s="557"/>
      <c r="F39" s="558"/>
      <c r="G39" s="561"/>
      <c r="H39" s="562"/>
      <c r="I39" s="557"/>
      <c r="J39" s="557"/>
      <c r="K39" s="557"/>
      <c r="L39" s="558"/>
      <c r="M39" s="556"/>
      <c r="N39" s="557"/>
      <c r="O39" s="557"/>
      <c r="P39" s="556"/>
      <c r="Q39" s="557"/>
      <c r="R39" s="557"/>
      <c r="S39" s="557"/>
      <c r="T39" s="558"/>
      <c r="U39" s="557"/>
      <c r="V39" s="557"/>
      <c r="W39" s="558"/>
      <c r="X39" s="557"/>
      <c r="Y39" s="557"/>
      <c r="Z39" s="557"/>
      <c r="AA39" s="557"/>
      <c r="AB39" s="557"/>
      <c r="AC39" s="557"/>
      <c r="AD39" s="557"/>
      <c r="AE39" s="557"/>
      <c r="AF39" s="558"/>
      <c r="AG39" s="554"/>
      <c r="AH39" s="555"/>
      <c r="AI39" s="551"/>
      <c r="AJ39" s="545"/>
      <c r="AK39" s="108"/>
    </row>
    <row r="40" spans="1:40" ht="20.100000000000001" customHeight="1" thickBot="1">
      <c r="A40" s="79"/>
      <c r="B40" s="77"/>
      <c r="C40" s="548">
        <v>12</v>
      </c>
      <c r="D40" s="388" t="s">
        <v>65</v>
      </c>
      <c r="E40" s="389"/>
      <c r="F40" s="390"/>
      <c r="G40" s="559" t="s">
        <v>197</v>
      </c>
      <c r="H40" s="560"/>
      <c r="I40" s="563"/>
      <c r="J40" s="564"/>
      <c r="K40" s="389" t="s">
        <v>126</v>
      </c>
      <c r="L40" s="565"/>
      <c r="M40" s="388" t="s">
        <v>26</v>
      </c>
      <c r="N40" s="550"/>
      <c r="O40" s="550"/>
      <c r="P40" s="552"/>
      <c r="Q40" s="564"/>
      <c r="R40" s="564"/>
      <c r="S40" s="564"/>
      <c r="T40" s="566"/>
      <c r="U40" s="389" t="s">
        <v>106</v>
      </c>
      <c r="V40" s="567"/>
      <c r="W40" s="565"/>
      <c r="X40" s="568"/>
      <c r="Y40" s="569"/>
      <c r="Z40" s="569"/>
      <c r="AA40" s="569"/>
      <c r="AB40" s="569"/>
      <c r="AC40" s="569"/>
      <c r="AD40" s="569"/>
      <c r="AE40" s="564"/>
      <c r="AF40" s="566"/>
      <c r="AG40" s="552"/>
      <c r="AH40" s="553"/>
      <c r="AI40" s="550" t="s">
        <v>29</v>
      </c>
      <c r="AJ40" s="545"/>
      <c r="AK40" s="108"/>
    </row>
    <row r="41" spans="1:40" ht="20.100000000000001" customHeight="1" thickBot="1">
      <c r="A41" s="79"/>
      <c r="B41" s="77"/>
      <c r="C41" s="549"/>
      <c r="D41" s="556"/>
      <c r="E41" s="557"/>
      <c r="F41" s="558"/>
      <c r="G41" s="561"/>
      <c r="H41" s="562"/>
      <c r="I41" s="557"/>
      <c r="J41" s="557"/>
      <c r="K41" s="557"/>
      <c r="L41" s="558"/>
      <c r="M41" s="556"/>
      <c r="N41" s="557"/>
      <c r="O41" s="557"/>
      <c r="P41" s="556"/>
      <c r="Q41" s="557"/>
      <c r="R41" s="557"/>
      <c r="S41" s="557"/>
      <c r="T41" s="558"/>
      <c r="U41" s="557"/>
      <c r="V41" s="557"/>
      <c r="W41" s="558"/>
      <c r="X41" s="557"/>
      <c r="Y41" s="557"/>
      <c r="Z41" s="557"/>
      <c r="AA41" s="557"/>
      <c r="AB41" s="557"/>
      <c r="AC41" s="557"/>
      <c r="AD41" s="557"/>
      <c r="AE41" s="557"/>
      <c r="AF41" s="558"/>
      <c r="AG41" s="554"/>
      <c r="AH41" s="555"/>
      <c r="AI41" s="551"/>
      <c r="AJ41" s="545"/>
      <c r="AK41" s="108"/>
    </row>
    <row r="42" spans="1:40" ht="20.100000000000001" customHeight="1" thickBot="1">
      <c r="A42" s="79"/>
      <c r="B42" s="77"/>
      <c r="C42" s="548">
        <v>13</v>
      </c>
      <c r="D42" s="388" t="s">
        <v>65</v>
      </c>
      <c r="E42" s="389"/>
      <c r="F42" s="390"/>
      <c r="G42" s="559" t="s">
        <v>197</v>
      </c>
      <c r="H42" s="560"/>
      <c r="I42" s="563"/>
      <c r="J42" s="564"/>
      <c r="K42" s="389" t="s">
        <v>126</v>
      </c>
      <c r="L42" s="565"/>
      <c r="M42" s="388" t="s">
        <v>26</v>
      </c>
      <c r="N42" s="550"/>
      <c r="O42" s="550"/>
      <c r="P42" s="552"/>
      <c r="Q42" s="564"/>
      <c r="R42" s="564"/>
      <c r="S42" s="564"/>
      <c r="T42" s="566"/>
      <c r="U42" s="389" t="s">
        <v>106</v>
      </c>
      <c r="V42" s="567"/>
      <c r="W42" s="565"/>
      <c r="X42" s="568"/>
      <c r="Y42" s="569"/>
      <c r="Z42" s="569"/>
      <c r="AA42" s="569"/>
      <c r="AB42" s="569"/>
      <c r="AC42" s="569"/>
      <c r="AD42" s="569"/>
      <c r="AE42" s="564"/>
      <c r="AF42" s="566"/>
      <c r="AG42" s="552"/>
      <c r="AH42" s="553"/>
      <c r="AI42" s="550" t="s">
        <v>29</v>
      </c>
      <c r="AJ42" s="545"/>
      <c r="AK42" s="108"/>
    </row>
    <row r="43" spans="1:40" ht="20.100000000000001" customHeight="1" thickBot="1">
      <c r="A43" s="79"/>
      <c r="B43" s="77"/>
      <c r="C43" s="549"/>
      <c r="D43" s="556"/>
      <c r="E43" s="557"/>
      <c r="F43" s="558"/>
      <c r="G43" s="561"/>
      <c r="H43" s="562"/>
      <c r="I43" s="557"/>
      <c r="J43" s="557"/>
      <c r="K43" s="557"/>
      <c r="L43" s="558"/>
      <c r="M43" s="556"/>
      <c r="N43" s="557"/>
      <c r="O43" s="557"/>
      <c r="P43" s="556"/>
      <c r="Q43" s="557"/>
      <c r="R43" s="557"/>
      <c r="S43" s="557"/>
      <c r="T43" s="558"/>
      <c r="U43" s="557"/>
      <c r="V43" s="557"/>
      <c r="W43" s="558"/>
      <c r="X43" s="557"/>
      <c r="Y43" s="557"/>
      <c r="Z43" s="557"/>
      <c r="AA43" s="557"/>
      <c r="AB43" s="557"/>
      <c r="AC43" s="557"/>
      <c r="AD43" s="557"/>
      <c r="AE43" s="557"/>
      <c r="AF43" s="558"/>
      <c r="AG43" s="554"/>
      <c r="AH43" s="555"/>
      <c r="AI43" s="551"/>
      <c r="AJ43" s="545"/>
      <c r="AK43" s="108"/>
    </row>
    <row r="44" spans="1:40" ht="20.100000000000001" customHeight="1" thickBot="1">
      <c r="A44" s="79"/>
      <c r="B44" s="77"/>
      <c r="C44" s="548">
        <v>14</v>
      </c>
      <c r="D44" s="388" t="s">
        <v>65</v>
      </c>
      <c r="E44" s="389"/>
      <c r="F44" s="390"/>
      <c r="G44" s="559" t="s">
        <v>197</v>
      </c>
      <c r="H44" s="560"/>
      <c r="I44" s="563"/>
      <c r="J44" s="564"/>
      <c r="K44" s="389" t="s">
        <v>126</v>
      </c>
      <c r="L44" s="565"/>
      <c r="M44" s="388" t="s">
        <v>26</v>
      </c>
      <c r="N44" s="550"/>
      <c r="O44" s="550"/>
      <c r="P44" s="552"/>
      <c r="Q44" s="564"/>
      <c r="R44" s="564"/>
      <c r="S44" s="564"/>
      <c r="T44" s="566"/>
      <c r="U44" s="389" t="s">
        <v>106</v>
      </c>
      <c r="V44" s="567"/>
      <c r="W44" s="565"/>
      <c r="X44" s="568"/>
      <c r="Y44" s="569"/>
      <c r="Z44" s="569"/>
      <c r="AA44" s="569"/>
      <c r="AB44" s="569"/>
      <c r="AC44" s="569"/>
      <c r="AD44" s="569"/>
      <c r="AE44" s="564"/>
      <c r="AF44" s="566"/>
      <c r="AG44" s="552"/>
      <c r="AH44" s="553"/>
      <c r="AI44" s="550" t="s">
        <v>29</v>
      </c>
      <c r="AJ44" s="545"/>
      <c r="AK44" s="108"/>
    </row>
    <row r="45" spans="1:40" ht="20.100000000000001" customHeight="1" thickBot="1">
      <c r="A45" s="79"/>
      <c r="B45" s="77"/>
      <c r="C45" s="549"/>
      <c r="D45" s="556"/>
      <c r="E45" s="557"/>
      <c r="F45" s="558"/>
      <c r="G45" s="561"/>
      <c r="H45" s="562"/>
      <c r="I45" s="557"/>
      <c r="J45" s="557"/>
      <c r="K45" s="557"/>
      <c r="L45" s="558"/>
      <c r="M45" s="556"/>
      <c r="N45" s="557"/>
      <c r="O45" s="557"/>
      <c r="P45" s="556"/>
      <c r="Q45" s="557"/>
      <c r="R45" s="557"/>
      <c r="S45" s="557"/>
      <c r="T45" s="558"/>
      <c r="U45" s="557"/>
      <c r="V45" s="557"/>
      <c r="W45" s="558"/>
      <c r="X45" s="557"/>
      <c r="Y45" s="557"/>
      <c r="Z45" s="557"/>
      <c r="AA45" s="557"/>
      <c r="AB45" s="557"/>
      <c r="AC45" s="557"/>
      <c r="AD45" s="557"/>
      <c r="AE45" s="557"/>
      <c r="AF45" s="558"/>
      <c r="AG45" s="554"/>
      <c r="AH45" s="555"/>
      <c r="AI45" s="551"/>
      <c r="AJ45" s="545"/>
      <c r="AK45" s="108"/>
    </row>
    <row r="46" spans="1:40" ht="20.100000000000001" customHeight="1" thickBot="1">
      <c r="A46" s="79"/>
      <c r="B46" s="77"/>
      <c r="C46" s="548">
        <v>15</v>
      </c>
      <c r="D46" s="388" t="s">
        <v>65</v>
      </c>
      <c r="E46" s="389"/>
      <c r="F46" s="390"/>
      <c r="G46" s="559" t="s">
        <v>197</v>
      </c>
      <c r="H46" s="560"/>
      <c r="I46" s="563"/>
      <c r="J46" s="564"/>
      <c r="K46" s="389" t="s">
        <v>126</v>
      </c>
      <c r="L46" s="565"/>
      <c r="M46" s="388" t="s">
        <v>26</v>
      </c>
      <c r="N46" s="550"/>
      <c r="O46" s="550"/>
      <c r="P46" s="552"/>
      <c r="Q46" s="564"/>
      <c r="R46" s="564"/>
      <c r="S46" s="564"/>
      <c r="T46" s="566"/>
      <c r="U46" s="389" t="s">
        <v>106</v>
      </c>
      <c r="V46" s="567"/>
      <c r="W46" s="565"/>
      <c r="X46" s="568"/>
      <c r="Y46" s="569"/>
      <c r="Z46" s="569"/>
      <c r="AA46" s="569"/>
      <c r="AB46" s="569"/>
      <c r="AC46" s="569"/>
      <c r="AD46" s="569"/>
      <c r="AE46" s="564"/>
      <c r="AF46" s="566"/>
      <c r="AG46" s="552"/>
      <c r="AH46" s="553"/>
      <c r="AI46" s="550" t="s">
        <v>29</v>
      </c>
      <c r="AJ46" s="545"/>
      <c r="AK46" s="108"/>
    </row>
    <row r="47" spans="1:40" ht="20.100000000000001" customHeight="1" thickBot="1">
      <c r="A47" s="80"/>
      <c r="B47" s="81"/>
      <c r="C47" s="549"/>
      <c r="D47" s="556"/>
      <c r="E47" s="557"/>
      <c r="F47" s="558"/>
      <c r="G47" s="561"/>
      <c r="H47" s="562"/>
      <c r="I47" s="557"/>
      <c r="J47" s="557"/>
      <c r="K47" s="557"/>
      <c r="L47" s="558"/>
      <c r="M47" s="556"/>
      <c r="N47" s="557"/>
      <c r="O47" s="557"/>
      <c r="P47" s="556"/>
      <c r="Q47" s="557"/>
      <c r="R47" s="557"/>
      <c r="S47" s="557"/>
      <c r="T47" s="558"/>
      <c r="U47" s="557"/>
      <c r="V47" s="557"/>
      <c r="W47" s="558"/>
      <c r="X47" s="557"/>
      <c r="Y47" s="557"/>
      <c r="Z47" s="557"/>
      <c r="AA47" s="557"/>
      <c r="AB47" s="557"/>
      <c r="AC47" s="557"/>
      <c r="AD47" s="557"/>
      <c r="AE47" s="557"/>
      <c r="AF47" s="558"/>
      <c r="AG47" s="554"/>
      <c r="AH47" s="555"/>
      <c r="AI47" s="551"/>
      <c r="AJ47" s="545"/>
      <c r="AK47" s="108"/>
    </row>
    <row r="48" spans="1:40" ht="20.100000000000001" customHeight="1" thickBot="1">
      <c r="A48" s="79"/>
      <c r="B48" s="77"/>
      <c r="C48" s="548">
        <v>16</v>
      </c>
      <c r="D48" s="388" t="s">
        <v>65</v>
      </c>
      <c r="E48" s="389"/>
      <c r="F48" s="390"/>
      <c r="G48" s="559" t="s">
        <v>197</v>
      </c>
      <c r="H48" s="560"/>
      <c r="I48" s="563"/>
      <c r="J48" s="564"/>
      <c r="K48" s="389" t="s">
        <v>126</v>
      </c>
      <c r="L48" s="565"/>
      <c r="M48" s="388" t="s">
        <v>26</v>
      </c>
      <c r="N48" s="550"/>
      <c r="O48" s="550"/>
      <c r="P48" s="552"/>
      <c r="Q48" s="564"/>
      <c r="R48" s="564"/>
      <c r="S48" s="564"/>
      <c r="T48" s="566"/>
      <c r="U48" s="389" t="s">
        <v>106</v>
      </c>
      <c r="V48" s="567"/>
      <c r="W48" s="565"/>
      <c r="X48" s="568"/>
      <c r="Y48" s="569"/>
      <c r="Z48" s="569"/>
      <c r="AA48" s="569"/>
      <c r="AB48" s="569"/>
      <c r="AC48" s="569"/>
      <c r="AD48" s="569"/>
      <c r="AE48" s="564"/>
      <c r="AF48" s="566"/>
      <c r="AG48" s="552"/>
      <c r="AH48" s="553"/>
      <c r="AI48" s="550" t="s">
        <v>29</v>
      </c>
      <c r="AJ48" s="545"/>
      <c r="AK48" s="108"/>
    </row>
    <row r="49" spans="1:79" ht="20.100000000000001" customHeight="1" thickBot="1">
      <c r="A49" s="79"/>
      <c r="B49" s="77"/>
      <c r="C49" s="549"/>
      <c r="D49" s="556"/>
      <c r="E49" s="557"/>
      <c r="F49" s="558"/>
      <c r="G49" s="561"/>
      <c r="H49" s="562"/>
      <c r="I49" s="557"/>
      <c r="J49" s="557"/>
      <c r="K49" s="557"/>
      <c r="L49" s="558"/>
      <c r="M49" s="556"/>
      <c r="N49" s="557"/>
      <c r="O49" s="557"/>
      <c r="P49" s="556"/>
      <c r="Q49" s="557"/>
      <c r="R49" s="557"/>
      <c r="S49" s="557"/>
      <c r="T49" s="558"/>
      <c r="U49" s="557"/>
      <c r="V49" s="557"/>
      <c r="W49" s="558"/>
      <c r="X49" s="557"/>
      <c r="Y49" s="557"/>
      <c r="Z49" s="557"/>
      <c r="AA49" s="557"/>
      <c r="AB49" s="557"/>
      <c r="AC49" s="557"/>
      <c r="AD49" s="557"/>
      <c r="AE49" s="557"/>
      <c r="AF49" s="558"/>
      <c r="AG49" s="554"/>
      <c r="AH49" s="555"/>
      <c r="AI49" s="551"/>
      <c r="AJ49" s="545"/>
      <c r="AK49" s="108"/>
    </row>
    <row r="50" spans="1:79" ht="20.100000000000001" customHeight="1" thickBot="1">
      <c r="A50" s="79"/>
      <c r="B50" s="77"/>
      <c r="C50" s="548">
        <v>17</v>
      </c>
      <c r="D50" s="388" t="s">
        <v>65</v>
      </c>
      <c r="E50" s="389"/>
      <c r="F50" s="390"/>
      <c r="G50" s="559" t="s">
        <v>197</v>
      </c>
      <c r="H50" s="560"/>
      <c r="I50" s="563"/>
      <c r="J50" s="564"/>
      <c r="K50" s="389" t="s">
        <v>126</v>
      </c>
      <c r="L50" s="565"/>
      <c r="M50" s="388" t="s">
        <v>26</v>
      </c>
      <c r="N50" s="550"/>
      <c r="O50" s="550"/>
      <c r="P50" s="552"/>
      <c r="Q50" s="564"/>
      <c r="R50" s="564"/>
      <c r="S50" s="564"/>
      <c r="T50" s="566"/>
      <c r="U50" s="389" t="s">
        <v>106</v>
      </c>
      <c r="V50" s="567"/>
      <c r="W50" s="565"/>
      <c r="X50" s="568"/>
      <c r="Y50" s="569"/>
      <c r="Z50" s="569"/>
      <c r="AA50" s="569"/>
      <c r="AB50" s="569"/>
      <c r="AC50" s="569"/>
      <c r="AD50" s="569"/>
      <c r="AE50" s="564"/>
      <c r="AF50" s="566"/>
      <c r="AG50" s="552"/>
      <c r="AH50" s="553"/>
      <c r="AI50" s="550" t="s">
        <v>29</v>
      </c>
      <c r="AJ50" s="545"/>
      <c r="AK50" s="108"/>
    </row>
    <row r="51" spans="1:79" ht="20.100000000000001" customHeight="1" thickBot="1">
      <c r="A51" s="79"/>
      <c r="B51" s="77"/>
      <c r="C51" s="549"/>
      <c r="D51" s="556"/>
      <c r="E51" s="557"/>
      <c r="F51" s="558"/>
      <c r="G51" s="561"/>
      <c r="H51" s="562"/>
      <c r="I51" s="557"/>
      <c r="J51" s="557"/>
      <c r="K51" s="557"/>
      <c r="L51" s="558"/>
      <c r="M51" s="556"/>
      <c r="N51" s="557"/>
      <c r="O51" s="557"/>
      <c r="P51" s="556"/>
      <c r="Q51" s="557"/>
      <c r="R51" s="557"/>
      <c r="S51" s="557"/>
      <c r="T51" s="558"/>
      <c r="U51" s="557"/>
      <c r="V51" s="557"/>
      <c r="W51" s="558"/>
      <c r="X51" s="557"/>
      <c r="Y51" s="557"/>
      <c r="Z51" s="557"/>
      <c r="AA51" s="557"/>
      <c r="AB51" s="557"/>
      <c r="AC51" s="557"/>
      <c r="AD51" s="557"/>
      <c r="AE51" s="557"/>
      <c r="AF51" s="558"/>
      <c r="AG51" s="554"/>
      <c r="AH51" s="555"/>
      <c r="AI51" s="551"/>
      <c r="AJ51" s="545"/>
      <c r="AK51" s="108"/>
    </row>
    <row r="52" spans="1:79" ht="20.100000000000001" customHeight="1" thickBot="1">
      <c r="A52" s="79"/>
      <c r="B52" s="77"/>
      <c r="C52" s="548">
        <v>18</v>
      </c>
      <c r="D52" s="388" t="s">
        <v>65</v>
      </c>
      <c r="E52" s="389"/>
      <c r="F52" s="390"/>
      <c r="G52" s="559" t="s">
        <v>197</v>
      </c>
      <c r="H52" s="560"/>
      <c r="I52" s="563"/>
      <c r="J52" s="564"/>
      <c r="K52" s="389" t="s">
        <v>126</v>
      </c>
      <c r="L52" s="565"/>
      <c r="M52" s="388" t="s">
        <v>26</v>
      </c>
      <c r="N52" s="550"/>
      <c r="O52" s="550"/>
      <c r="P52" s="552"/>
      <c r="Q52" s="564"/>
      <c r="R52" s="564"/>
      <c r="S52" s="564"/>
      <c r="T52" s="566"/>
      <c r="U52" s="389" t="s">
        <v>106</v>
      </c>
      <c r="V52" s="567"/>
      <c r="W52" s="565"/>
      <c r="X52" s="568"/>
      <c r="Y52" s="569"/>
      <c r="Z52" s="569"/>
      <c r="AA52" s="569"/>
      <c r="AB52" s="569"/>
      <c r="AC52" s="569"/>
      <c r="AD52" s="569"/>
      <c r="AE52" s="564"/>
      <c r="AF52" s="566"/>
      <c r="AG52" s="552"/>
      <c r="AH52" s="553"/>
      <c r="AI52" s="550" t="s">
        <v>29</v>
      </c>
      <c r="AJ52" s="545"/>
      <c r="AK52" s="108"/>
    </row>
    <row r="53" spans="1:79" ht="20.100000000000001" customHeight="1" thickBot="1">
      <c r="A53" s="79"/>
      <c r="B53" s="77"/>
      <c r="C53" s="549"/>
      <c r="D53" s="556"/>
      <c r="E53" s="557"/>
      <c r="F53" s="558"/>
      <c r="G53" s="561"/>
      <c r="H53" s="562"/>
      <c r="I53" s="557"/>
      <c r="J53" s="557"/>
      <c r="K53" s="557"/>
      <c r="L53" s="558"/>
      <c r="M53" s="556"/>
      <c r="N53" s="557"/>
      <c r="O53" s="557"/>
      <c r="P53" s="556"/>
      <c r="Q53" s="557"/>
      <c r="R53" s="557"/>
      <c r="S53" s="557"/>
      <c r="T53" s="558"/>
      <c r="U53" s="557"/>
      <c r="V53" s="557"/>
      <c r="W53" s="558"/>
      <c r="X53" s="557"/>
      <c r="Y53" s="557"/>
      <c r="Z53" s="557"/>
      <c r="AA53" s="557"/>
      <c r="AB53" s="557"/>
      <c r="AC53" s="557"/>
      <c r="AD53" s="557"/>
      <c r="AE53" s="557"/>
      <c r="AF53" s="558"/>
      <c r="AG53" s="554"/>
      <c r="AH53" s="555"/>
      <c r="AI53" s="551"/>
      <c r="AJ53" s="545"/>
      <c r="AK53" s="108"/>
    </row>
    <row r="54" spans="1:79" ht="20.100000000000001" customHeight="1" thickBot="1">
      <c r="A54" s="79"/>
      <c r="B54" s="77"/>
      <c r="C54" s="548">
        <v>19</v>
      </c>
      <c r="D54" s="388" t="s">
        <v>65</v>
      </c>
      <c r="E54" s="389"/>
      <c r="F54" s="390"/>
      <c r="G54" s="559" t="s">
        <v>197</v>
      </c>
      <c r="H54" s="560"/>
      <c r="I54" s="563"/>
      <c r="J54" s="564"/>
      <c r="K54" s="389" t="s">
        <v>126</v>
      </c>
      <c r="L54" s="565"/>
      <c r="M54" s="388" t="s">
        <v>26</v>
      </c>
      <c r="N54" s="550"/>
      <c r="O54" s="550"/>
      <c r="P54" s="552"/>
      <c r="Q54" s="564"/>
      <c r="R54" s="564"/>
      <c r="S54" s="564"/>
      <c r="T54" s="566"/>
      <c r="U54" s="389" t="s">
        <v>106</v>
      </c>
      <c r="V54" s="567"/>
      <c r="W54" s="565"/>
      <c r="X54" s="568"/>
      <c r="Y54" s="569"/>
      <c r="Z54" s="569"/>
      <c r="AA54" s="569"/>
      <c r="AB54" s="569"/>
      <c r="AC54" s="569"/>
      <c r="AD54" s="569"/>
      <c r="AE54" s="564"/>
      <c r="AF54" s="566"/>
      <c r="AG54" s="552"/>
      <c r="AH54" s="553"/>
      <c r="AI54" s="550" t="s">
        <v>29</v>
      </c>
      <c r="AJ54" s="545"/>
      <c r="AK54" s="108"/>
    </row>
    <row r="55" spans="1:79" ht="20.100000000000001" customHeight="1" thickBot="1">
      <c r="A55" s="79"/>
      <c r="B55" s="77"/>
      <c r="C55" s="549"/>
      <c r="D55" s="556"/>
      <c r="E55" s="557"/>
      <c r="F55" s="558"/>
      <c r="G55" s="561"/>
      <c r="H55" s="562"/>
      <c r="I55" s="557"/>
      <c r="J55" s="557"/>
      <c r="K55" s="557"/>
      <c r="L55" s="558"/>
      <c r="M55" s="556"/>
      <c r="N55" s="557"/>
      <c r="O55" s="557"/>
      <c r="P55" s="556"/>
      <c r="Q55" s="557"/>
      <c r="R55" s="557"/>
      <c r="S55" s="557"/>
      <c r="T55" s="558"/>
      <c r="U55" s="557"/>
      <c r="V55" s="557"/>
      <c r="W55" s="558"/>
      <c r="X55" s="557"/>
      <c r="Y55" s="557"/>
      <c r="Z55" s="557"/>
      <c r="AA55" s="557"/>
      <c r="AB55" s="557"/>
      <c r="AC55" s="557"/>
      <c r="AD55" s="557"/>
      <c r="AE55" s="557"/>
      <c r="AF55" s="558"/>
      <c r="AG55" s="554"/>
      <c r="AH55" s="555"/>
      <c r="AI55" s="551"/>
      <c r="AJ55" s="545"/>
      <c r="AK55" s="108"/>
    </row>
    <row r="56" spans="1:79" ht="20.100000000000001" customHeight="1" thickBot="1">
      <c r="A56" s="79"/>
      <c r="B56" s="77"/>
      <c r="C56" s="548">
        <v>20</v>
      </c>
      <c r="D56" s="388" t="s">
        <v>65</v>
      </c>
      <c r="E56" s="389"/>
      <c r="F56" s="390"/>
      <c r="G56" s="559" t="s">
        <v>197</v>
      </c>
      <c r="H56" s="560"/>
      <c r="I56" s="563"/>
      <c r="J56" s="564"/>
      <c r="K56" s="389" t="s">
        <v>126</v>
      </c>
      <c r="L56" s="565"/>
      <c r="M56" s="388" t="s">
        <v>26</v>
      </c>
      <c r="N56" s="550"/>
      <c r="O56" s="550"/>
      <c r="P56" s="552"/>
      <c r="Q56" s="564"/>
      <c r="R56" s="564"/>
      <c r="S56" s="564"/>
      <c r="T56" s="566"/>
      <c r="U56" s="389" t="s">
        <v>106</v>
      </c>
      <c r="V56" s="567"/>
      <c r="W56" s="565"/>
      <c r="X56" s="568"/>
      <c r="Y56" s="569"/>
      <c r="Z56" s="569"/>
      <c r="AA56" s="569"/>
      <c r="AB56" s="569"/>
      <c r="AC56" s="569"/>
      <c r="AD56" s="569"/>
      <c r="AE56" s="564"/>
      <c r="AF56" s="566"/>
      <c r="AG56" s="552"/>
      <c r="AH56" s="553"/>
      <c r="AI56" s="550" t="s">
        <v>29</v>
      </c>
      <c r="AJ56" s="545"/>
      <c r="AK56" s="108"/>
    </row>
    <row r="57" spans="1:79" ht="20.100000000000001" customHeight="1" thickBot="1">
      <c r="A57" s="79"/>
      <c r="B57" s="77"/>
      <c r="C57" s="570"/>
      <c r="D57" s="556"/>
      <c r="E57" s="557"/>
      <c r="F57" s="558"/>
      <c r="G57" s="561"/>
      <c r="H57" s="562"/>
      <c r="I57" s="557"/>
      <c r="J57" s="557"/>
      <c r="K57" s="557"/>
      <c r="L57" s="558"/>
      <c r="M57" s="556"/>
      <c r="N57" s="557"/>
      <c r="O57" s="557"/>
      <c r="P57" s="556"/>
      <c r="Q57" s="557"/>
      <c r="R57" s="557"/>
      <c r="S57" s="557"/>
      <c r="T57" s="558"/>
      <c r="U57" s="557"/>
      <c r="V57" s="557"/>
      <c r="W57" s="558"/>
      <c r="X57" s="557"/>
      <c r="Y57" s="557"/>
      <c r="Z57" s="557"/>
      <c r="AA57" s="557"/>
      <c r="AB57" s="557"/>
      <c r="AC57" s="557"/>
      <c r="AD57" s="557"/>
      <c r="AE57" s="557"/>
      <c r="AF57" s="558"/>
      <c r="AG57" s="572"/>
      <c r="AH57" s="571"/>
      <c r="AI57" s="571"/>
      <c r="AJ57" s="545"/>
      <c r="AK57" s="108"/>
    </row>
    <row r="58" spans="1:79" ht="25.2" customHeight="1">
      <c r="A58" s="79"/>
      <c r="B58" s="77"/>
      <c r="C58" s="143"/>
      <c r="D58" s="149"/>
      <c r="E58" s="150"/>
      <c r="F58" s="151"/>
      <c r="G58" s="152"/>
      <c r="H58" s="153"/>
      <c r="I58" s="153"/>
      <c r="J58" s="153"/>
      <c r="K58" s="153"/>
      <c r="L58" s="153"/>
      <c r="M58" s="153"/>
      <c r="N58" s="153"/>
      <c r="O58" s="153"/>
      <c r="P58" s="153"/>
      <c r="Q58" s="153"/>
      <c r="R58" s="153"/>
      <c r="S58" s="153"/>
      <c r="T58" s="153"/>
      <c r="U58" s="153"/>
      <c r="V58" s="153"/>
      <c r="W58" s="153"/>
      <c r="X58" s="153"/>
      <c r="Y58" s="153"/>
      <c r="Z58" s="153"/>
      <c r="AA58" s="153"/>
      <c r="AB58" s="153"/>
      <c r="AC58" s="153"/>
      <c r="AD58" s="154"/>
      <c r="AE58" s="143"/>
      <c r="AF58" s="153"/>
      <c r="AG58" s="143"/>
      <c r="AH58" s="154"/>
      <c r="AI58" s="143"/>
      <c r="AJ58" s="85"/>
    </row>
    <row r="59" spans="1:79" s="69" customFormat="1">
      <c r="A59" s="75"/>
      <c r="B59" s="76"/>
      <c r="C59" s="142"/>
      <c r="D59" s="142"/>
      <c r="E59" s="142"/>
      <c r="F59" s="142"/>
      <c r="G59" s="142"/>
      <c r="H59" s="142"/>
      <c r="I59" s="142"/>
      <c r="J59" s="142"/>
      <c r="K59" s="142"/>
      <c r="L59" s="142"/>
      <c r="M59" s="142"/>
      <c r="N59" s="142"/>
      <c r="O59" s="142"/>
      <c r="P59" s="142"/>
      <c r="Q59" s="142"/>
      <c r="R59" s="142"/>
      <c r="S59" s="142"/>
      <c r="T59" s="142"/>
      <c r="U59" s="142"/>
      <c r="V59" s="142"/>
      <c r="W59" s="142"/>
      <c r="X59" s="142"/>
      <c r="Y59" s="142"/>
      <c r="Z59" s="142"/>
      <c r="AA59" s="142"/>
      <c r="AB59" s="142"/>
      <c r="AC59" s="142"/>
      <c r="AD59" s="142"/>
      <c r="AE59" s="142"/>
      <c r="AF59" s="142"/>
      <c r="AG59" s="142"/>
      <c r="AH59" s="142"/>
      <c r="AI59" s="142"/>
      <c r="AJ59" s="82"/>
      <c r="AK59" s="84"/>
      <c r="AL59" s="33"/>
      <c r="AM59" s="33"/>
      <c r="AN59" s="33"/>
      <c r="AO59" s="33"/>
      <c r="AP59" s="33"/>
      <c r="AQ59" s="33"/>
      <c r="AR59" s="33"/>
      <c r="AS59" s="33"/>
      <c r="AT59" s="33"/>
      <c r="AU59" s="33"/>
      <c r="AV59" s="33"/>
      <c r="AW59" s="33"/>
      <c r="AX59" s="33"/>
      <c r="AY59" s="33"/>
      <c r="AZ59" s="33"/>
      <c r="BA59" s="33"/>
      <c r="BB59" s="33"/>
      <c r="BC59" s="33"/>
      <c r="BD59" s="33"/>
      <c r="BE59" s="33"/>
      <c r="BF59" s="33"/>
      <c r="BG59" s="33"/>
      <c r="BH59" s="33"/>
      <c r="BI59" s="33"/>
      <c r="BJ59" s="33"/>
      <c r="BK59" s="33"/>
      <c r="BL59" s="33"/>
      <c r="BM59" s="33"/>
      <c r="BN59" s="33"/>
      <c r="BO59" s="33"/>
      <c r="BP59" s="33"/>
      <c r="BQ59" s="33"/>
      <c r="BR59" s="33"/>
      <c r="BS59" s="33"/>
      <c r="BT59" s="33"/>
      <c r="BU59" s="33"/>
      <c r="BV59" s="33"/>
      <c r="BW59" s="33"/>
      <c r="BX59" s="33"/>
      <c r="BY59" s="33"/>
      <c r="BZ59" s="33"/>
      <c r="CA59" s="33"/>
    </row>
    <row r="60" spans="1:79" s="69" customFormat="1">
      <c r="A60" s="75"/>
      <c r="B60" s="76"/>
      <c r="C60" s="142"/>
      <c r="D60" s="142"/>
      <c r="E60" s="142"/>
      <c r="F60" s="142"/>
      <c r="G60" s="142"/>
      <c r="H60" s="142"/>
      <c r="I60" s="142"/>
      <c r="J60" s="142"/>
      <c r="K60" s="142"/>
      <c r="L60" s="142"/>
      <c r="M60" s="142"/>
      <c r="N60" s="142"/>
      <c r="O60" s="142"/>
      <c r="P60" s="142"/>
      <c r="Q60" s="142"/>
      <c r="R60" s="142"/>
      <c r="S60" s="142"/>
      <c r="T60" s="142"/>
      <c r="U60" s="142"/>
      <c r="V60" s="142"/>
      <c r="W60" s="142"/>
      <c r="X60" s="142"/>
      <c r="Y60" s="142"/>
      <c r="Z60" s="142"/>
      <c r="AA60" s="142"/>
      <c r="AB60" s="142"/>
      <c r="AC60" s="142"/>
      <c r="AD60" s="142"/>
      <c r="AE60" s="142"/>
      <c r="AF60" s="142"/>
      <c r="AG60" s="142"/>
      <c r="AH60" s="142"/>
      <c r="AI60" s="142"/>
      <c r="AJ60" s="82"/>
      <c r="AK60" s="84"/>
      <c r="AL60" s="33"/>
      <c r="AM60" s="33"/>
      <c r="AN60" s="33"/>
      <c r="AO60" s="33"/>
      <c r="AP60" s="33"/>
      <c r="AQ60" s="33"/>
      <c r="AR60" s="33"/>
      <c r="AS60" s="33"/>
      <c r="AT60" s="33"/>
      <c r="AU60" s="33"/>
      <c r="AV60" s="33"/>
      <c r="AW60" s="33"/>
      <c r="AX60" s="33"/>
      <c r="AY60" s="33"/>
      <c r="AZ60" s="33"/>
      <c r="BA60" s="33"/>
      <c r="BB60" s="33"/>
      <c r="BC60" s="33"/>
      <c r="BD60" s="33"/>
      <c r="BE60" s="33"/>
      <c r="BF60" s="33"/>
      <c r="BG60" s="33"/>
      <c r="BH60" s="33"/>
      <c r="BI60" s="33"/>
      <c r="BJ60" s="33"/>
      <c r="BK60" s="33"/>
      <c r="BL60" s="33"/>
      <c r="BM60" s="33"/>
      <c r="BN60" s="33"/>
      <c r="BO60" s="33"/>
      <c r="BP60" s="33"/>
      <c r="BQ60" s="33"/>
      <c r="BR60" s="33"/>
      <c r="BS60" s="33"/>
      <c r="BT60" s="33"/>
      <c r="BU60" s="33"/>
      <c r="BV60" s="33"/>
      <c r="BW60" s="33"/>
      <c r="BX60" s="33"/>
      <c r="BY60" s="33"/>
      <c r="BZ60" s="33"/>
      <c r="CA60" s="33"/>
    </row>
    <row r="61" spans="1:79" s="69" customFormat="1">
      <c r="A61" s="75"/>
      <c r="B61" s="76"/>
      <c r="C61" s="142"/>
      <c r="D61" s="142"/>
      <c r="E61" s="142"/>
      <c r="F61" s="142"/>
      <c r="G61" s="142"/>
      <c r="H61" s="142"/>
      <c r="I61" s="142"/>
      <c r="J61" s="142"/>
      <c r="K61" s="142"/>
      <c r="L61" s="142"/>
      <c r="M61" s="142"/>
      <c r="N61" s="142"/>
      <c r="O61" s="142"/>
      <c r="P61" s="142"/>
      <c r="Q61" s="142"/>
      <c r="R61" s="142"/>
      <c r="S61" s="142"/>
      <c r="T61" s="142"/>
      <c r="U61" s="142"/>
      <c r="V61" s="142"/>
      <c r="W61" s="142"/>
      <c r="X61" s="142"/>
      <c r="Y61" s="142"/>
      <c r="Z61" s="142"/>
      <c r="AA61" s="142"/>
      <c r="AB61" s="142"/>
      <c r="AC61" s="142"/>
      <c r="AD61" s="142"/>
      <c r="AE61" s="142"/>
      <c r="AF61" s="142"/>
      <c r="AG61" s="142"/>
      <c r="AH61" s="142"/>
      <c r="AI61" s="142"/>
      <c r="AJ61" s="82"/>
      <c r="AK61" s="84"/>
      <c r="AL61" s="33"/>
      <c r="AM61" s="33"/>
      <c r="AN61" s="33"/>
      <c r="AO61" s="33"/>
      <c r="AP61" s="33"/>
      <c r="AQ61" s="33"/>
      <c r="AR61" s="33"/>
      <c r="AS61" s="33"/>
      <c r="AT61" s="33"/>
      <c r="AU61" s="33"/>
      <c r="AV61" s="33"/>
      <c r="AW61" s="33"/>
      <c r="AX61" s="33"/>
      <c r="AY61" s="33"/>
      <c r="AZ61" s="33"/>
      <c r="BA61" s="33"/>
      <c r="BB61" s="33"/>
      <c r="BC61" s="33"/>
      <c r="BD61" s="33"/>
      <c r="BE61" s="33"/>
      <c r="BF61" s="33"/>
      <c r="BG61" s="33"/>
      <c r="BH61" s="33"/>
      <c r="BI61" s="33"/>
      <c r="BJ61" s="33"/>
      <c r="BK61" s="33"/>
      <c r="BL61" s="33"/>
      <c r="BM61" s="33"/>
      <c r="BN61" s="33"/>
      <c r="BO61" s="33"/>
      <c r="BP61" s="33"/>
      <c r="BQ61" s="33"/>
      <c r="BR61" s="33"/>
      <c r="BS61" s="33"/>
      <c r="BT61" s="33"/>
      <c r="BU61" s="33"/>
      <c r="BV61" s="33"/>
      <c r="BW61" s="33"/>
      <c r="BX61" s="33"/>
      <c r="BY61" s="33"/>
      <c r="BZ61" s="33"/>
      <c r="CA61" s="33"/>
    </row>
    <row r="62" spans="1:79" s="69" customFormat="1">
      <c r="A62" s="75"/>
      <c r="B62" s="76"/>
      <c r="C62" s="142"/>
      <c r="D62" s="142"/>
      <c r="E62" s="142"/>
      <c r="F62" s="142"/>
      <c r="G62" s="142"/>
      <c r="H62" s="142"/>
      <c r="I62" s="142"/>
      <c r="J62" s="142"/>
      <c r="K62" s="142"/>
      <c r="L62" s="142"/>
      <c r="M62" s="142"/>
      <c r="N62" s="142"/>
      <c r="O62" s="142"/>
      <c r="P62" s="142"/>
      <c r="Q62" s="142"/>
      <c r="R62" s="142"/>
      <c r="S62" s="142"/>
      <c r="T62" s="142"/>
      <c r="U62" s="142"/>
      <c r="V62" s="142"/>
      <c r="W62" s="142"/>
      <c r="X62" s="142"/>
      <c r="Y62" s="142"/>
      <c r="Z62" s="142"/>
      <c r="AA62" s="142"/>
      <c r="AB62" s="142"/>
      <c r="AC62" s="142"/>
      <c r="AD62" s="142"/>
      <c r="AE62" s="142"/>
      <c r="AF62" s="142"/>
      <c r="AG62" s="142"/>
      <c r="AH62" s="142"/>
      <c r="AI62" s="142"/>
      <c r="AJ62" s="82"/>
      <c r="AK62" s="84"/>
      <c r="AL62" s="33"/>
      <c r="AM62" s="33"/>
      <c r="AN62" s="33"/>
      <c r="AO62" s="33"/>
      <c r="AP62" s="33"/>
      <c r="AQ62" s="33"/>
      <c r="AR62" s="33"/>
      <c r="AS62" s="33"/>
      <c r="AT62" s="33"/>
      <c r="AU62" s="33"/>
      <c r="AV62" s="33"/>
      <c r="AW62" s="33"/>
      <c r="AX62" s="33"/>
      <c r="AY62" s="33"/>
      <c r="AZ62" s="33"/>
      <c r="BA62" s="33"/>
      <c r="BB62" s="33"/>
      <c r="BC62" s="33"/>
      <c r="BD62" s="33"/>
      <c r="BE62" s="33"/>
      <c r="BF62" s="33"/>
      <c r="BG62" s="33"/>
      <c r="BH62" s="33"/>
      <c r="BI62" s="33"/>
      <c r="BJ62" s="33"/>
      <c r="BK62" s="33"/>
      <c r="BL62" s="33"/>
      <c r="BM62" s="33"/>
      <c r="BN62" s="33"/>
      <c r="BO62" s="33"/>
      <c r="BP62" s="33"/>
      <c r="BQ62" s="33"/>
      <c r="BR62" s="33"/>
      <c r="BS62" s="33"/>
      <c r="BT62" s="33"/>
      <c r="BU62" s="33"/>
      <c r="BV62" s="33"/>
      <c r="BW62" s="33"/>
      <c r="BX62" s="33"/>
      <c r="BY62" s="33"/>
      <c r="BZ62" s="33"/>
      <c r="CA62" s="33"/>
    </row>
    <row r="63" spans="1:79" s="69" customFormat="1">
      <c r="A63" s="75"/>
      <c r="B63" s="76"/>
      <c r="C63" s="142"/>
      <c r="D63" s="142"/>
      <c r="E63" s="142"/>
      <c r="F63" s="142"/>
      <c r="G63" s="142"/>
      <c r="H63" s="142"/>
      <c r="I63" s="142"/>
      <c r="J63" s="142"/>
      <c r="K63" s="142"/>
      <c r="L63" s="142"/>
      <c r="M63" s="142"/>
      <c r="N63" s="142"/>
      <c r="O63" s="142"/>
      <c r="P63" s="142"/>
      <c r="Q63" s="142"/>
      <c r="R63" s="142"/>
      <c r="S63" s="142"/>
      <c r="T63" s="142"/>
      <c r="U63" s="142"/>
      <c r="V63" s="142"/>
      <c r="W63" s="142"/>
      <c r="X63" s="142"/>
      <c r="Y63" s="142"/>
      <c r="Z63" s="142"/>
      <c r="AA63" s="142"/>
      <c r="AB63" s="142"/>
      <c r="AC63" s="142"/>
      <c r="AD63" s="142"/>
      <c r="AE63" s="142"/>
      <c r="AF63" s="142"/>
      <c r="AG63" s="142"/>
      <c r="AH63" s="142"/>
      <c r="AI63" s="142"/>
      <c r="AJ63" s="82"/>
      <c r="AK63" s="84"/>
      <c r="AL63" s="33"/>
      <c r="AM63" s="33"/>
      <c r="AN63" s="33"/>
      <c r="AO63" s="33"/>
      <c r="AP63" s="33"/>
      <c r="AQ63" s="33"/>
      <c r="AR63" s="33"/>
      <c r="AS63" s="33"/>
      <c r="AT63" s="33"/>
      <c r="AU63" s="33"/>
      <c r="AV63" s="33"/>
      <c r="AW63" s="33"/>
      <c r="AX63" s="33"/>
      <c r="AY63" s="33"/>
      <c r="AZ63" s="33"/>
      <c r="BA63" s="33"/>
      <c r="BB63" s="33"/>
      <c r="BC63" s="33"/>
      <c r="BD63" s="33"/>
      <c r="BE63" s="33"/>
      <c r="BF63" s="33"/>
      <c r="BG63" s="33"/>
      <c r="BH63" s="33"/>
      <c r="BI63" s="33"/>
      <c r="BJ63" s="33"/>
      <c r="BK63" s="33"/>
      <c r="BL63" s="33"/>
      <c r="BM63" s="33"/>
      <c r="BN63" s="33"/>
      <c r="BO63" s="33"/>
      <c r="BP63" s="33"/>
      <c r="BQ63" s="33"/>
      <c r="BR63" s="33"/>
      <c r="BS63" s="33"/>
      <c r="BT63" s="33"/>
      <c r="BU63" s="33"/>
      <c r="BV63" s="33"/>
      <c r="BW63" s="33"/>
      <c r="BX63" s="33"/>
      <c r="BY63" s="33"/>
      <c r="BZ63" s="33"/>
      <c r="CA63" s="33"/>
    </row>
    <row r="64" spans="1:79" s="69" customFormat="1">
      <c r="A64" s="75"/>
      <c r="B64" s="76"/>
      <c r="C64" s="142"/>
      <c r="D64" s="142"/>
      <c r="E64" s="142"/>
      <c r="F64" s="142"/>
      <c r="G64" s="142"/>
      <c r="H64" s="142"/>
      <c r="I64" s="142"/>
      <c r="J64" s="142"/>
      <c r="K64" s="142"/>
      <c r="L64" s="142"/>
      <c r="M64" s="142"/>
      <c r="N64" s="142"/>
      <c r="O64" s="142"/>
      <c r="P64" s="142"/>
      <c r="Q64" s="142"/>
      <c r="R64" s="142"/>
      <c r="S64" s="142"/>
      <c r="T64" s="142"/>
      <c r="U64" s="142"/>
      <c r="V64" s="142"/>
      <c r="W64" s="142"/>
      <c r="X64" s="142"/>
      <c r="Y64" s="142"/>
      <c r="Z64" s="142"/>
      <c r="AA64" s="142"/>
      <c r="AB64" s="142"/>
      <c r="AC64" s="142"/>
      <c r="AD64" s="142"/>
      <c r="AE64" s="142"/>
      <c r="AF64" s="142"/>
      <c r="AG64" s="142"/>
      <c r="AH64" s="142"/>
      <c r="AI64" s="142"/>
      <c r="AJ64" s="82"/>
      <c r="AK64" s="84"/>
      <c r="AL64" s="33"/>
      <c r="AM64" s="33"/>
      <c r="AN64" s="33"/>
      <c r="AO64" s="33"/>
      <c r="AP64" s="33"/>
      <c r="AQ64" s="33"/>
      <c r="AR64" s="33"/>
      <c r="AS64" s="33"/>
      <c r="AT64" s="33"/>
      <c r="AU64" s="33"/>
      <c r="AV64" s="33"/>
      <c r="AW64" s="33"/>
      <c r="AX64" s="33"/>
      <c r="AY64" s="33"/>
      <c r="AZ64" s="33"/>
      <c r="BA64" s="33"/>
      <c r="BB64" s="33"/>
      <c r="BC64" s="33"/>
      <c r="BD64" s="33"/>
      <c r="BE64" s="33"/>
      <c r="BF64" s="33"/>
      <c r="BG64" s="33"/>
      <c r="BH64" s="33"/>
      <c r="BI64" s="33"/>
      <c r="BJ64" s="33"/>
      <c r="BK64" s="33"/>
      <c r="BL64" s="33"/>
      <c r="BM64" s="33"/>
      <c r="BN64" s="33"/>
      <c r="BO64" s="33"/>
      <c r="BP64" s="33"/>
      <c r="BQ64" s="33"/>
      <c r="BR64" s="33"/>
      <c r="BS64" s="33"/>
      <c r="BT64" s="33"/>
      <c r="BU64" s="33"/>
      <c r="BV64" s="33"/>
      <c r="BW64" s="33"/>
      <c r="BX64" s="33"/>
      <c r="BY64" s="33"/>
      <c r="BZ64" s="33"/>
      <c r="CA64" s="33"/>
    </row>
    <row r="65" spans="1:79" s="69" customFormat="1">
      <c r="A65" s="75"/>
      <c r="B65" s="76"/>
      <c r="C65" s="142"/>
      <c r="D65" s="142"/>
      <c r="E65" s="142"/>
      <c r="F65" s="142"/>
      <c r="G65" s="142"/>
      <c r="H65" s="142"/>
      <c r="I65" s="142"/>
      <c r="J65" s="142"/>
      <c r="K65" s="142"/>
      <c r="L65" s="142"/>
      <c r="M65" s="142"/>
      <c r="N65" s="142"/>
      <c r="O65" s="142"/>
      <c r="P65" s="142"/>
      <c r="Q65" s="142"/>
      <c r="R65" s="142"/>
      <c r="S65" s="142"/>
      <c r="T65" s="142"/>
      <c r="U65" s="142"/>
      <c r="V65" s="142"/>
      <c r="W65" s="142"/>
      <c r="X65" s="142"/>
      <c r="Y65" s="142"/>
      <c r="Z65" s="142"/>
      <c r="AA65" s="142"/>
      <c r="AB65" s="142"/>
      <c r="AC65" s="142"/>
      <c r="AD65" s="142"/>
      <c r="AE65" s="142"/>
      <c r="AF65" s="142"/>
      <c r="AG65" s="142"/>
      <c r="AH65" s="142"/>
      <c r="AI65" s="142"/>
      <c r="AJ65" s="82"/>
      <c r="AK65" s="84"/>
      <c r="AL65" s="33"/>
      <c r="AM65" s="33"/>
      <c r="AN65" s="33"/>
      <c r="AO65" s="33"/>
      <c r="AP65" s="33"/>
      <c r="AQ65" s="33"/>
      <c r="AR65" s="33"/>
      <c r="AS65" s="33"/>
      <c r="AT65" s="33"/>
      <c r="AU65" s="33"/>
      <c r="AV65" s="33"/>
      <c r="AW65" s="33"/>
      <c r="AX65" s="33"/>
      <c r="AY65" s="33"/>
      <c r="AZ65" s="33"/>
      <c r="BA65" s="33"/>
      <c r="BB65" s="33"/>
      <c r="BC65" s="33"/>
      <c r="BD65" s="33"/>
      <c r="BE65" s="33"/>
      <c r="BF65" s="33"/>
      <c r="BG65" s="33"/>
      <c r="BH65" s="33"/>
      <c r="BI65" s="33"/>
      <c r="BJ65" s="33"/>
      <c r="BK65" s="33"/>
      <c r="BL65" s="33"/>
      <c r="BM65" s="33"/>
      <c r="BN65" s="33"/>
      <c r="BO65" s="33"/>
      <c r="BP65" s="33"/>
      <c r="BQ65" s="33"/>
      <c r="BR65" s="33"/>
      <c r="BS65" s="33"/>
      <c r="BT65" s="33"/>
      <c r="BU65" s="33"/>
      <c r="BV65" s="33"/>
      <c r="BW65" s="33"/>
      <c r="BX65" s="33"/>
      <c r="BY65" s="33"/>
      <c r="BZ65" s="33"/>
      <c r="CA65" s="33"/>
    </row>
    <row r="66" spans="1:79" s="69" customFormat="1">
      <c r="A66" s="75"/>
      <c r="B66" s="76"/>
      <c r="C66" s="142"/>
      <c r="D66" s="142"/>
      <c r="E66" s="142"/>
      <c r="F66" s="142"/>
      <c r="G66" s="142"/>
      <c r="H66" s="142"/>
      <c r="I66" s="142"/>
      <c r="J66" s="142"/>
      <c r="K66" s="142"/>
      <c r="L66" s="142"/>
      <c r="M66" s="142"/>
      <c r="N66" s="142"/>
      <c r="O66" s="142"/>
      <c r="P66" s="142"/>
      <c r="Q66" s="142"/>
      <c r="R66" s="142"/>
      <c r="S66" s="142"/>
      <c r="T66" s="142"/>
      <c r="U66" s="142"/>
      <c r="V66" s="142"/>
      <c r="W66" s="142"/>
      <c r="X66" s="142"/>
      <c r="Y66" s="142"/>
      <c r="Z66" s="142"/>
      <c r="AA66" s="142"/>
      <c r="AB66" s="142"/>
      <c r="AC66" s="142"/>
      <c r="AD66" s="142"/>
      <c r="AE66" s="142"/>
      <c r="AF66" s="142"/>
      <c r="AG66" s="142"/>
      <c r="AH66" s="142"/>
      <c r="AI66" s="142"/>
      <c r="AJ66" s="82"/>
      <c r="AK66" s="84"/>
      <c r="AL66" s="33"/>
      <c r="AM66" s="33"/>
      <c r="AN66" s="33"/>
      <c r="AO66" s="33"/>
      <c r="AP66" s="33"/>
      <c r="AQ66" s="33"/>
      <c r="AR66" s="33"/>
      <c r="AS66" s="33"/>
      <c r="AT66" s="33"/>
      <c r="AU66" s="33"/>
      <c r="AV66" s="33"/>
      <c r="AW66" s="33"/>
      <c r="AX66" s="33"/>
      <c r="AY66" s="33"/>
      <c r="AZ66" s="33"/>
      <c r="BA66" s="33"/>
      <c r="BB66" s="33"/>
      <c r="BC66" s="33"/>
      <c r="BD66" s="33"/>
      <c r="BE66" s="33"/>
      <c r="BF66" s="33"/>
      <c r="BG66" s="33"/>
      <c r="BH66" s="33"/>
      <c r="BI66" s="33"/>
      <c r="BJ66" s="33"/>
      <c r="BK66" s="33"/>
      <c r="BL66" s="33"/>
      <c r="BM66" s="33"/>
      <c r="BN66" s="33"/>
      <c r="BO66" s="33"/>
      <c r="BP66" s="33"/>
      <c r="BQ66" s="33"/>
      <c r="BR66" s="33"/>
      <c r="BS66" s="33"/>
      <c r="BT66" s="33"/>
      <c r="BU66" s="33"/>
      <c r="BV66" s="33"/>
      <c r="BW66" s="33"/>
      <c r="BX66" s="33"/>
      <c r="BY66" s="33"/>
      <c r="BZ66" s="33"/>
      <c r="CA66" s="33"/>
    </row>
    <row r="67" spans="1:79" s="69" customFormat="1">
      <c r="A67" s="75"/>
      <c r="B67" s="76"/>
      <c r="C67" s="142"/>
      <c r="D67" s="142"/>
      <c r="E67" s="142"/>
      <c r="F67" s="142"/>
      <c r="G67" s="142"/>
      <c r="H67" s="142"/>
      <c r="I67" s="142"/>
      <c r="J67" s="142"/>
      <c r="K67" s="142"/>
      <c r="L67" s="142"/>
      <c r="M67" s="142"/>
      <c r="N67" s="142"/>
      <c r="O67" s="142"/>
      <c r="P67" s="142"/>
      <c r="Q67" s="142"/>
      <c r="R67" s="142"/>
      <c r="S67" s="142"/>
      <c r="T67" s="142"/>
      <c r="U67" s="142"/>
      <c r="V67" s="142"/>
      <c r="W67" s="142"/>
      <c r="X67" s="142"/>
      <c r="Y67" s="142"/>
      <c r="Z67" s="142"/>
      <c r="AA67" s="142"/>
      <c r="AB67" s="142"/>
      <c r="AC67" s="142"/>
      <c r="AD67" s="142"/>
      <c r="AE67" s="142"/>
      <c r="AF67" s="142"/>
      <c r="AG67" s="142"/>
      <c r="AH67" s="142"/>
      <c r="AI67" s="142"/>
      <c r="AJ67" s="82"/>
      <c r="AK67" s="84"/>
      <c r="AL67" s="33"/>
      <c r="AM67" s="33"/>
      <c r="AN67" s="33"/>
      <c r="AO67" s="33"/>
      <c r="AP67" s="33"/>
      <c r="AQ67" s="33"/>
      <c r="AR67" s="33"/>
      <c r="AS67" s="33"/>
      <c r="AT67" s="33"/>
      <c r="AU67" s="33"/>
      <c r="AV67" s="33"/>
      <c r="AW67" s="33"/>
      <c r="AX67" s="33"/>
      <c r="AY67" s="33"/>
      <c r="AZ67" s="33"/>
      <c r="BA67" s="33"/>
      <c r="BB67" s="33"/>
      <c r="BC67" s="33"/>
      <c r="BD67" s="33"/>
      <c r="BE67" s="33"/>
      <c r="BF67" s="33"/>
      <c r="BG67" s="33"/>
      <c r="BH67" s="33"/>
      <c r="BI67" s="33"/>
      <c r="BJ67" s="33"/>
      <c r="BK67" s="33"/>
      <c r="BL67" s="33"/>
      <c r="BM67" s="33"/>
      <c r="BN67" s="33"/>
      <c r="BO67" s="33"/>
      <c r="BP67" s="33"/>
      <c r="BQ67" s="33"/>
      <c r="BR67" s="33"/>
      <c r="BS67" s="33"/>
      <c r="BT67" s="33"/>
      <c r="BU67" s="33"/>
      <c r="BV67" s="33"/>
      <c r="BW67" s="33"/>
      <c r="BX67" s="33"/>
      <c r="BY67" s="33"/>
      <c r="BZ67" s="33"/>
      <c r="CA67" s="33"/>
    </row>
    <row r="68" spans="1:79" s="69" customFormat="1">
      <c r="A68" s="75"/>
      <c r="B68" s="76"/>
      <c r="C68" s="142"/>
      <c r="D68" s="142"/>
      <c r="E68" s="142"/>
      <c r="F68" s="142"/>
      <c r="G68" s="142"/>
      <c r="H68" s="142"/>
      <c r="I68" s="142"/>
      <c r="J68" s="142"/>
      <c r="K68" s="142"/>
      <c r="L68" s="142"/>
      <c r="M68" s="142"/>
      <c r="N68" s="142"/>
      <c r="O68" s="142"/>
      <c r="P68" s="142"/>
      <c r="Q68" s="142"/>
      <c r="R68" s="142"/>
      <c r="S68" s="142"/>
      <c r="T68" s="142"/>
      <c r="U68" s="142"/>
      <c r="V68" s="142"/>
      <c r="W68" s="142"/>
      <c r="X68" s="142"/>
      <c r="Y68" s="142"/>
      <c r="Z68" s="142"/>
      <c r="AA68" s="142"/>
      <c r="AB68" s="142"/>
      <c r="AC68" s="142"/>
      <c r="AD68" s="142"/>
      <c r="AE68" s="142"/>
      <c r="AF68" s="142"/>
      <c r="AG68" s="142"/>
      <c r="AH68" s="142"/>
      <c r="AI68" s="142"/>
      <c r="AJ68" s="82"/>
      <c r="AK68" s="84"/>
      <c r="AL68" s="33"/>
      <c r="AM68" s="33"/>
      <c r="AN68" s="33"/>
      <c r="AO68" s="33"/>
      <c r="AP68" s="33"/>
      <c r="AQ68" s="33"/>
      <c r="AR68" s="33"/>
      <c r="AS68" s="33"/>
      <c r="AT68" s="33"/>
      <c r="AU68" s="33"/>
      <c r="AV68" s="33"/>
      <c r="AW68" s="33"/>
      <c r="AX68" s="33"/>
      <c r="AY68" s="33"/>
      <c r="AZ68" s="33"/>
      <c r="BA68" s="33"/>
      <c r="BB68" s="33"/>
      <c r="BC68" s="33"/>
      <c r="BD68" s="33"/>
      <c r="BE68" s="33"/>
      <c r="BF68" s="33"/>
      <c r="BG68" s="33"/>
      <c r="BH68" s="33"/>
      <c r="BI68" s="33"/>
      <c r="BJ68" s="33"/>
      <c r="BK68" s="33"/>
      <c r="BL68" s="33"/>
      <c r="BM68" s="33"/>
      <c r="BN68" s="33"/>
      <c r="BO68" s="33"/>
      <c r="BP68" s="33"/>
      <c r="BQ68" s="33"/>
      <c r="BR68" s="33"/>
      <c r="BS68" s="33"/>
      <c r="BT68" s="33"/>
      <c r="BU68" s="33"/>
      <c r="BV68" s="33"/>
      <c r="BW68" s="33"/>
      <c r="BX68" s="33"/>
      <c r="BY68" s="33"/>
      <c r="BZ68" s="33"/>
      <c r="CA68" s="33"/>
    </row>
    <row r="69" spans="1:79" s="69" customFormat="1">
      <c r="A69" s="75"/>
      <c r="B69" s="76"/>
      <c r="C69" s="142"/>
      <c r="D69" s="142"/>
      <c r="E69" s="142"/>
      <c r="F69" s="142"/>
      <c r="G69" s="142"/>
      <c r="H69" s="142"/>
      <c r="I69" s="142"/>
      <c r="J69" s="142"/>
      <c r="K69" s="142"/>
      <c r="L69" s="142"/>
      <c r="M69" s="142"/>
      <c r="N69" s="142"/>
      <c r="O69" s="142"/>
      <c r="P69" s="142"/>
      <c r="Q69" s="142"/>
      <c r="R69" s="142"/>
      <c r="S69" s="142"/>
      <c r="T69" s="142"/>
      <c r="U69" s="142"/>
      <c r="V69" s="142"/>
      <c r="W69" s="142"/>
      <c r="X69" s="142"/>
      <c r="Y69" s="142"/>
      <c r="Z69" s="142"/>
      <c r="AA69" s="142"/>
      <c r="AB69" s="142"/>
      <c r="AC69" s="142"/>
      <c r="AD69" s="142"/>
      <c r="AE69" s="142"/>
      <c r="AF69" s="142"/>
      <c r="AG69" s="142"/>
      <c r="AH69" s="142"/>
      <c r="AI69" s="142"/>
      <c r="AJ69" s="82"/>
      <c r="AK69" s="84"/>
      <c r="AL69" s="33"/>
      <c r="AM69" s="33"/>
      <c r="AN69" s="33"/>
      <c r="AO69" s="33"/>
      <c r="AP69" s="33"/>
      <c r="AQ69" s="33"/>
      <c r="AR69" s="33"/>
      <c r="AS69" s="33"/>
      <c r="AT69" s="33"/>
      <c r="AU69" s="33"/>
      <c r="AV69" s="33"/>
      <c r="AW69" s="33"/>
      <c r="AX69" s="33"/>
      <c r="AY69" s="33"/>
      <c r="AZ69" s="33"/>
      <c r="BA69" s="33"/>
      <c r="BB69" s="33"/>
      <c r="BC69" s="33"/>
      <c r="BD69" s="33"/>
      <c r="BE69" s="33"/>
      <c r="BF69" s="33"/>
      <c r="BG69" s="33"/>
      <c r="BH69" s="33"/>
      <c r="BI69" s="33"/>
      <c r="BJ69" s="33"/>
      <c r="BK69" s="33"/>
      <c r="BL69" s="33"/>
      <c r="BM69" s="33"/>
      <c r="BN69" s="33"/>
      <c r="BO69" s="33"/>
      <c r="BP69" s="33"/>
      <c r="BQ69" s="33"/>
      <c r="BR69" s="33"/>
      <c r="BS69" s="33"/>
      <c r="BT69" s="33"/>
      <c r="BU69" s="33"/>
      <c r="BV69" s="33"/>
      <c r="BW69" s="33"/>
      <c r="BX69" s="33"/>
      <c r="BY69" s="33"/>
      <c r="BZ69" s="33"/>
      <c r="CA69" s="33"/>
    </row>
    <row r="70" spans="1:79" s="69" customFormat="1">
      <c r="A70" s="75"/>
      <c r="B70" s="76"/>
      <c r="C70" s="142"/>
      <c r="D70" s="142"/>
      <c r="E70" s="142"/>
      <c r="F70" s="142"/>
      <c r="G70" s="142"/>
      <c r="H70" s="142"/>
      <c r="I70" s="142"/>
      <c r="J70" s="142"/>
      <c r="K70" s="142"/>
      <c r="L70" s="142"/>
      <c r="M70" s="142"/>
      <c r="N70" s="142"/>
      <c r="O70" s="142"/>
      <c r="P70" s="142"/>
      <c r="Q70" s="142"/>
      <c r="R70" s="142"/>
      <c r="S70" s="142"/>
      <c r="T70" s="142"/>
      <c r="U70" s="142"/>
      <c r="V70" s="142"/>
      <c r="W70" s="142"/>
      <c r="X70" s="142"/>
      <c r="Y70" s="142"/>
      <c r="Z70" s="142"/>
      <c r="AA70" s="142"/>
      <c r="AB70" s="142"/>
      <c r="AC70" s="142"/>
      <c r="AD70" s="142"/>
      <c r="AE70" s="142"/>
      <c r="AF70" s="142"/>
      <c r="AG70" s="142"/>
      <c r="AH70" s="142"/>
      <c r="AI70" s="142"/>
      <c r="AJ70" s="82"/>
      <c r="AK70" s="84"/>
      <c r="AL70" s="33"/>
      <c r="AM70" s="33"/>
      <c r="AN70" s="33"/>
      <c r="AO70" s="33"/>
      <c r="AP70" s="33"/>
      <c r="AQ70" s="33"/>
      <c r="AR70" s="33"/>
      <c r="AS70" s="33"/>
      <c r="AT70" s="33"/>
      <c r="AU70" s="33"/>
      <c r="AV70" s="33"/>
      <c r="AW70" s="33"/>
      <c r="AX70" s="33"/>
      <c r="AY70" s="33"/>
      <c r="AZ70" s="33"/>
      <c r="BA70" s="33"/>
      <c r="BB70" s="33"/>
      <c r="BC70" s="33"/>
      <c r="BD70" s="33"/>
      <c r="BE70" s="33"/>
      <c r="BF70" s="33"/>
      <c r="BG70" s="33"/>
      <c r="BH70" s="33"/>
      <c r="BI70" s="33"/>
      <c r="BJ70" s="33"/>
      <c r="BK70" s="33"/>
      <c r="BL70" s="33"/>
      <c r="BM70" s="33"/>
      <c r="BN70" s="33"/>
      <c r="BO70" s="33"/>
      <c r="BP70" s="33"/>
      <c r="BQ70" s="33"/>
      <c r="BR70" s="33"/>
      <c r="BS70" s="33"/>
      <c r="BT70" s="33"/>
      <c r="BU70" s="33"/>
      <c r="BV70" s="33"/>
      <c r="BW70" s="33"/>
      <c r="BX70" s="33"/>
      <c r="BY70" s="33"/>
      <c r="BZ70" s="33"/>
      <c r="CA70" s="33"/>
    </row>
    <row r="71" spans="1:79" s="69" customFormat="1">
      <c r="A71" s="75"/>
      <c r="B71" s="76"/>
      <c r="C71" s="142"/>
      <c r="D71" s="142"/>
      <c r="E71" s="142"/>
      <c r="F71" s="142"/>
      <c r="G71" s="142"/>
      <c r="H71" s="142"/>
      <c r="I71" s="142"/>
      <c r="J71" s="142"/>
      <c r="K71" s="142"/>
      <c r="L71" s="142"/>
      <c r="M71" s="142"/>
      <c r="N71" s="142"/>
      <c r="O71" s="142"/>
      <c r="P71" s="142"/>
      <c r="Q71" s="142"/>
      <c r="R71" s="142"/>
      <c r="S71" s="142"/>
      <c r="T71" s="142"/>
      <c r="U71" s="142"/>
      <c r="V71" s="142"/>
      <c r="W71" s="142"/>
      <c r="X71" s="142"/>
      <c r="Y71" s="142"/>
      <c r="Z71" s="142"/>
      <c r="AA71" s="142"/>
      <c r="AB71" s="142"/>
      <c r="AC71" s="142"/>
      <c r="AD71" s="142"/>
      <c r="AE71" s="142"/>
      <c r="AF71" s="142"/>
      <c r="AG71" s="142"/>
      <c r="AH71" s="142"/>
      <c r="AI71" s="142"/>
      <c r="AJ71" s="82"/>
      <c r="AK71" s="84"/>
      <c r="AL71" s="33"/>
      <c r="AM71" s="33"/>
      <c r="AN71" s="33"/>
      <c r="AO71" s="33"/>
      <c r="AP71" s="33"/>
      <c r="AQ71" s="33"/>
      <c r="AR71" s="33"/>
      <c r="AS71" s="33"/>
      <c r="AT71" s="33"/>
      <c r="AU71" s="33"/>
      <c r="AV71" s="33"/>
      <c r="AW71" s="33"/>
      <c r="AX71" s="33"/>
      <c r="AY71" s="33"/>
      <c r="AZ71" s="33"/>
      <c r="BA71" s="33"/>
      <c r="BB71" s="33"/>
      <c r="BC71" s="33"/>
      <c r="BD71" s="33"/>
      <c r="BE71" s="33"/>
      <c r="BF71" s="33"/>
      <c r="BG71" s="33"/>
      <c r="BH71" s="33"/>
      <c r="BI71" s="33"/>
      <c r="BJ71" s="33"/>
      <c r="BK71" s="33"/>
      <c r="BL71" s="33"/>
      <c r="BM71" s="33"/>
      <c r="BN71" s="33"/>
      <c r="BO71" s="33"/>
      <c r="BP71" s="33"/>
      <c r="BQ71" s="33"/>
      <c r="BR71" s="33"/>
      <c r="BS71" s="33"/>
      <c r="BT71" s="33"/>
      <c r="BU71" s="33"/>
      <c r="BV71" s="33"/>
      <c r="BW71" s="33"/>
      <c r="BX71" s="33"/>
      <c r="BY71" s="33"/>
      <c r="BZ71" s="33"/>
      <c r="CA71" s="33"/>
    </row>
    <row r="72" spans="1:79" s="69" customFormat="1">
      <c r="A72" s="75"/>
      <c r="B72" s="76"/>
      <c r="C72" s="142"/>
      <c r="D72" s="142"/>
      <c r="E72" s="142"/>
      <c r="F72" s="142"/>
      <c r="G72" s="142"/>
      <c r="H72" s="142"/>
      <c r="I72" s="142"/>
      <c r="J72" s="142"/>
      <c r="K72" s="142"/>
      <c r="L72" s="142"/>
      <c r="M72" s="142"/>
      <c r="N72" s="142"/>
      <c r="O72" s="142"/>
      <c r="P72" s="142"/>
      <c r="Q72" s="142"/>
      <c r="R72" s="142"/>
      <c r="S72" s="142"/>
      <c r="T72" s="142"/>
      <c r="U72" s="142"/>
      <c r="V72" s="142"/>
      <c r="W72" s="142"/>
      <c r="X72" s="142"/>
      <c r="Y72" s="142"/>
      <c r="Z72" s="142"/>
      <c r="AA72" s="142"/>
      <c r="AB72" s="142"/>
      <c r="AC72" s="142"/>
      <c r="AD72" s="142"/>
      <c r="AE72" s="142"/>
      <c r="AF72" s="142"/>
      <c r="AG72" s="142"/>
      <c r="AH72" s="142"/>
      <c r="AI72" s="142"/>
      <c r="AJ72" s="82"/>
      <c r="AK72" s="84"/>
      <c r="AL72" s="33"/>
      <c r="AM72" s="33"/>
      <c r="AN72" s="33"/>
      <c r="AO72" s="33"/>
      <c r="AP72" s="33"/>
      <c r="AQ72" s="33"/>
      <c r="AR72" s="33"/>
      <c r="AS72" s="33"/>
      <c r="AT72" s="33"/>
      <c r="AU72" s="33"/>
      <c r="AV72" s="33"/>
      <c r="AW72" s="33"/>
      <c r="AX72" s="33"/>
      <c r="AY72" s="33"/>
      <c r="AZ72" s="33"/>
      <c r="BA72" s="33"/>
      <c r="BB72" s="33"/>
      <c r="BC72" s="33"/>
      <c r="BD72" s="33"/>
      <c r="BE72" s="33"/>
      <c r="BF72" s="33"/>
      <c r="BG72" s="33"/>
      <c r="BH72" s="33"/>
      <c r="BI72" s="33"/>
      <c r="BJ72" s="33"/>
      <c r="BK72" s="33"/>
      <c r="BL72" s="33"/>
      <c r="BM72" s="33"/>
      <c r="BN72" s="33"/>
      <c r="BO72" s="33"/>
      <c r="BP72" s="33"/>
      <c r="BQ72" s="33"/>
      <c r="BR72" s="33"/>
      <c r="BS72" s="33"/>
      <c r="BT72" s="33"/>
      <c r="BU72" s="33"/>
      <c r="BV72" s="33"/>
      <c r="BW72" s="33"/>
      <c r="BX72" s="33"/>
      <c r="BY72" s="33"/>
      <c r="BZ72" s="33"/>
      <c r="CA72" s="33"/>
    </row>
    <row r="73" spans="1:79" s="69" customFormat="1">
      <c r="A73" s="75"/>
      <c r="B73" s="76"/>
      <c r="C73" s="142"/>
      <c r="D73" s="142"/>
      <c r="E73" s="142"/>
      <c r="F73" s="142"/>
      <c r="G73" s="142"/>
      <c r="H73" s="142"/>
      <c r="I73" s="142"/>
      <c r="J73" s="142"/>
      <c r="K73" s="142"/>
      <c r="L73" s="142"/>
      <c r="M73" s="142"/>
      <c r="N73" s="142"/>
      <c r="O73" s="142"/>
      <c r="P73" s="142"/>
      <c r="Q73" s="142"/>
      <c r="R73" s="142"/>
      <c r="S73" s="142"/>
      <c r="T73" s="142"/>
      <c r="U73" s="142"/>
      <c r="V73" s="142"/>
      <c r="W73" s="142"/>
      <c r="X73" s="142"/>
      <c r="Y73" s="142"/>
      <c r="Z73" s="142"/>
      <c r="AA73" s="142"/>
      <c r="AB73" s="142"/>
      <c r="AC73" s="142"/>
      <c r="AD73" s="142"/>
      <c r="AE73" s="142"/>
      <c r="AF73" s="142"/>
      <c r="AG73" s="142"/>
      <c r="AH73" s="142"/>
      <c r="AI73" s="142"/>
      <c r="AJ73" s="82"/>
      <c r="AK73" s="84"/>
      <c r="AL73" s="33"/>
      <c r="AM73" s="33"/>
      <c r="AN73" s="33"/>
      <c r="AO73" s="33"/>
      <c r="AP73" s="33"/>
      <c r="AQ73" s="33"/>
      <c r="AR73" s="33"/>
      <c r="AS73" s="33"/>
      <c r="AT73" s="33"/>
      <c r="AU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33"/>
      <c r="BU73" s="33"/>
      <c r="BV73" s="33"/>
      <c r="BW73" s="33"/>
      <c r="BX73" s="33"/>
      <c r="BY73" s="33"/>
      <c r="BZ73" s="33"/>
      <c r="CA73" s="33"/>
    </row>
    <row r="74" spans="1:79" s="69" customFormat="1">
      <c r="A74" s="75"/>
      <c r="B74" s="76"/>
      <c r="C74" s="142"/>
      <c r="D74" s="142"/>
      <c r="E74" s="142"/>
      <c r="F74" s="142"/>
      <c r="G74" s="142"/>
      <c r="H74" s="142"/>
      <c r="I74" s="142"/>
      <c r="J74" s="142"/>
      <c r="K74" s="142"/>
      <c r="L74" s="142"/>
      <c r="M74" s="142"/>
      <c r="N74" s="142"/>
      <c r="O74" s="142"/>
      <c r="P74" s="142"/>
      <c r="Q74" s="142"/>
      <c r="R74" s="142"/>
      <c r="S74" s="142"/>
      <c r="T74" s="142"/>
      <c r="U74" s="142"/>
      <c r="V74" s="142"/>
      <c r="W74" s="142"/>
      <c r="X74" s="142"/>
      <c r="Y74" s="142"/>
      <c r="Z74" s="142"/>
      <c r="AA74" s="142"/>
      <c r="AB74" s="142"/>
      <c r="AC74" s="142"/>
      <c r="AD74" s="142"/>
      <c r="AE74" s="142"/>
      <c r="AF74" s="142"/>
      <c r="AG74" s="142"/>
      <c r="AH74" s="142"/>
      <c r="AI74" s="142"/>
      <c r="AJ74" s="82"/>
      <c r="AK74" s="84"/>
      <c r="AL74" s="33"/>
      <c r="AM74" s="33"/>
      <c r="AN74" s="33"/>
      <c r="AO74" s="33"/>
      <c r="AP74" s="33"/>
      <c r="AQ74" s="33"/>
      <c r="AR74" s="33"/>
      <c r="AS74" s="33"/>
      <c r="AT74" s="33"/>
      <c r="AU74" s="33"/>
      <c r="AV74" s="33"/>
      <c r="AW74" s="33"/>
      <c r="AX74" s="33"/>
      <c r="AY74" s="33"/>
      <c r="AZ74" s="33"/>
      <c r="BA74" s="33"/>
      <c r="BB74" s="33"/>
      <c r="BC74" s="33"/>
      <c r="BD74" s="33"/>
      <c r="BE74" s="33"/>
      <c r="BF74" s="33"/>
      <c r="BG74" s="33"/>
      <c r="BH74" s="33"/>
      <c r="BI74" s="33"/>
      <c r="BJ74" s="33"/>
      <c r="BK74" s="33"/>
      <c r="BL74" s="33"/>
      <c r="BM74" s="33"/>
      <c r="BN74" s="33"/>
      <c r="BO74" s="33"/>
      <c r="BP74" s="33"/>
      <c r="BQ74" s="33"/>
      <c r="BR74" s="33"/>
      <c r="BS74" s="33"/>
      <c r="BT74" s="33"/>
      <c r="BU74" s="33"/>
      <c r="BV74" s="33"/>
      <c r="BW74" s="33"/>
      <c r="BX74" s="33"/>
      <c r="BY74" s="33"/>
      <c r="BZ74" s="33"/>
      <c r="CA74" s="33"/>
    </row>
    <row r="75" spans="1:79" s="69" customFormat="1">
      <c r="A75" s="75"/>
      <c r="B75" s="76"/>
      <c r="C75" s="142"/>
      <c r="D75" s="142"/>
      <c r="E75" s="142"/>
      <c r="F75" s="142"/>
      <c r="G75" s="142"/>
      <c r="H75" s="142"/>
      <c r="I75" s="142"/>
      <c r="J75" s="142"/>
      <c r="K75" s="142"/>
      <c r="L75" s="142"/>
      <c r="M75" s="142"/>
      <c r="N75" s="142"/>
      <c r="O75" s="142"/>
      <c r="P75" s="142"/>
      <c r="Q75" s="142"/>
      <c r="R75" s="142"/>
      <c r="S75" s="142"/>
      <c r="T75" s="142"/>
      <c r="U75" s="142"/>
      <c r="V75" s="142"/>
      <c r="W75" s="142"/>
      <c r="X75" s="142"/>
      <c r="Y75" s="142"/>
      <c r="Z75" s="142"/>
      <c r="AA75" s="142"/>
      <c r="AB75" s="142"/>
      <c r="AC75" s="142"/>
      <c r="AD75" s="142"/>
      <c r="AE75" s="142"/>
      <c r="AF75" s="142"/>
      <c r="AG75" s="142"/>
      <c r="AH75" s="142"/>
      <c r="AI75" s="142"/>
      <c r="AJ75" s="82"/>
      <c r="AK75" s="84"/>
      <c r="AL75" s="33"/>
      <c r="AM75" s="33"/>
      <c r="AN75" s="33"/>
      <c r="AO75" s="33"/>
      <c r="AP75" s="33"/>
      <c r="AQ75" s="33"/>
      <c r="AR75" s="33"/>
      <c r="AS75" s="33"/>
      <c r="AT75" s="33"/>
      <c r="AU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33"/>
      <c r="BU75" s="33"/>
      <c r="BV75" s="33"/>
      <c r="BW75" s="33"/>
      <c r="BX75" s="33"/>
      <c r="BY75" s="33"/>
      <c r="BZ75" s="33"/>
      <c r="CA75" s="33"/>
    </row>
    <row r="76" spans="1:79" s="69" customFormat="1">
      <c r="A76" s="75"/>
      <c r="B76" s="76"/>
      <c r="C76" s="142"/>
      <c r="D76" s="142"/>
      <c r="E76" s="142"/>
      <c r="F76" s="142"/>
      <c r="G76" s="142"/>
      <c r="H76" s="142"/>
      <c r="I76" s="142"/>
      <c r="J76" s="142"/>
      <c r="K76" s="142"/>
      <c r="L76" s="142"/>
      <c r="M76" s="142"/>
      <c r="N76" s="142"/>
      <c r="O76" s="142"/>
      <c r="P76" s="142"/>
      <c r="Q76" s="142"/>
      <c r="R76" s="142"/>
      <c r="S76" s="142"/>
      <c r="T76" s="142"/>
      <c r="U76" s="142"/>
      <c r="V76" s="142"/>
      <c r="W76" s="142"/>
      <c r="X76" s="142"/>
      <c r="Y76" s="142"/>
      <c r="Z76" s="142"/>
      <c r="AA76" s="142"/>
      <c r="AB76" s="142"/>
      <c r="AC76" s="142"/>
      <c r="AD76" s="142"/>
      <c r="AE76" s="142"/>
      <c r="AF76" s="142"/>
      <c r="AG76" s="142"/>
      <c r="AH76" s="142"/>
      <c r="AI76" s="142"/>
      <c r="AJ76" s="82"/>
      <c r="AK76" s="84"/>
      <c r="AL76" s="33"/>
      <c r="AM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33"/>
      <c r="BM76" s="33"/>
      <c r="BN76" s="33"/>
      <c r="BO76" s="33"/>
      <c r="BP76" s="33"/>
      <c r="BQ76" s="33"/>
      <c r="BR76" s="33"/>
      <c r="BS76" s="33"/>
      <c r="BT76" s="33"/>
      <c r="BU76" s="33"/>
      <c r="BV76" s="33"/>
      <c r="BW76" s="33"/>
      <c r="BX76" s="33"/>
      <c r="BY76" s="33"/>
      <c r="BZ76" s="33"/>
      <c r="CA76" s="33"/>
    </row>
    <row r="77" spans="1:79" s="69" customFormat="1">
      <c r="A77" s="75"/>
      <c r="B77" s="76"/>
      <c r="C77" s="142"/>
      <c r="D77" s="142"/>
      <c r="E77" s="142"/>
      <c r="F77" s="142"/>
      <c r="G77" s="142"/>
      <c r="H77" s="142"/>
      <c r="I77" s="142"/>
      <c r="J77" s="142"/>
      <c r="K77" s="142"/>
      <c r="L77" s="142"/>
      <c r="M77" s="142"/>
      <c r="N77" s="142"/>
      <c r="O77" s="142"/>
      <c r="P77" s="142"/>
      <c r="Q77" s="142"/>
      <c r="R77" s="142"/>
      <c r="S77" s="142"/>
      <c r="T77" s="142"/>
      <c r="U77" s="142"/>
      <c r="V77" s="142"/>
      <c r="W77" s="142"/>
      <c r="X77" s="142"/>
      <c r="Y77" s="142"/>
      <c r="Z77" s="142"/>
      <c r="AA77" s="142"/>
      <c r="AB77" s="142"/>
      <c r="AC77" s="142"/>
      <c r="AD77" s="142"/>
      <c r="AE77" s="142"/>
      <c r="AF77" s="142"/>
      <c r="AG77" s="142"/>
      <c r="AH77" s="142"/>
      <c r="AI77" s="142"/>
      <c r="AJ77" s="82"/>
      <c r="AK77" s="84"/>
      <c r="AL77" s="33"/>
      <c r="AM77" s="33"/>
      <c r="AN77" s="33"/>
      <c r="AO77" s="33"/>
      <c r="AP77" s="33"/>
      <c r="AQ77" s="33"/>
      <c r="AR77" s="33"/>
      <c r="AS77" s="33"/>
      <c r="AT77" s="33"/>
      <c r="AU77" s="33"/>
      <c r="AV77" s="33"/>
      <c r="AW77" s="33"/>
      <c r="AX77" s="33"/>
      <c r="AY77" s="33"/>
      <c r="AZ77" s="33"/>
      <c r="BA77" s="33"/>
      <c r="BB77" s="33"/>
      <c r="BC77" s="33"/>
      <c r="BD77" s="33"/>
      <c r="BE77" s="33"/>
      <c r="BF77" s="33"/>
      <c r="BG77" s="33"/>
      <c r="BH77" s="33"/>
      <c r="BI77" s="33"/>
      <c r="BJ77" s="33"/>
      <c r="BK77" s="33"/>
      <c r="BL77" s="33"/>
      <c r="BM77" s="33"/>
      <c r="BN77" s="33"/>
      <c r="BO77" s="33"/>
      <c r="BP77" s="33"/>
      <c r="BQ77" s="33"/>
      <c r="BR77" s="33"/>
      <c r="BS77" s="33"/>
      <c r="BT77" s="33"/>
      <c r="BU77" s="33"/>
      <c r="BV77" s="33"/>
      <c r="BW77" s="33"/>
      <c r="BX77" s="33"/>
      <c r="BY77" s="33"/>
      <c r="BZ77" s="33"/>
      <c r="CA77" s="33"/>
    </row>
    <row r="78" spans="1:79" s="69" customFormat="1">
      <c r="A78" s="75"/>
      <c r="B78" s="76"/>
      <c r="C78" s="142"/>
      <c r="D78" s="142"/>
      <c r="E78" s="142"/>
      <c r="F78" s="142"/>
      <c r="G78" s="142"/>
      <c r="H78" s="142"/>
      <c r="I78" s="142"/>
      <c r="J78" s="142"/>
      <c r="K78" s="142"/>
      <c r="L78" s="142"/>
      <c r="M78" s="142"/>
      <c r="N78" s="142"/>
      <c r="O78" s="142"/>
      <c r="P78" s="142"/>
      <c r="Q78" s="142"/>
      <c r="R78" s="142"/>
      <c r="S78" s="142"/>
      <c r="T78" s="142"/>
      <c r="U78" s="142"/>
      <c r="V78" s="142"/>
      <c r="W78" s="142"/>
      <c r="X78" s="142"/>
      <c r="Y78" s="142"/>
      <c r="Z78" s="142"/>
      <c r="AA78" s="142"/>
      <c r="AB78" s="142"/>
      <c r="AC78" s="142"/>
      <c r="AD78" s="142"/>
      <c r="AE78" s="142"/>
      <c r="AF78" s="142"/>
      <c r="AG78" s="142"/>
      <c r="AH78" s="142"/>
      <c r="AI78" s="142"/>
      <c r="AJ78" s="82"/>
      <c r="AK78" s="84"/>
      <c r="AL78" s="33"/>
      <c r="AM78" s="33"/>
      <c r="AN78" s="33"/>
      <c r="AO78" s="33"/>
      <c r="AP78" s="33"/>
      <c r="AQ78" s="33"/>
      <c r="AR78" s="33"/>
      <c r="AS78" s="33"/>
      <c r="AT78" s="33"/>
      <c r="AU78" s="33"/>
      <c r="AV78" s="33"/>
      <c r="AW78" s="33"/>
      <c r="AX78" s="33"/>
      <c r="AY78" s="33"/>
      <c r="AZ78" s="33"/>
      <c r="BA78" s="33"/>
      <c r="BB78" s="33"/>
      <c r="BC78" s="33"/>
      <c r="BD78" s="33"/>
      <c r="BE78" s="33"/>
      <c r="BF78" s="33"/>
      <c r="BG78" s="33"/>
      <c r="BH78" s="33"/>
      <c r="BI78" s="33"/>
      <c r="BJ78" s="33"/>
      <c r="BK78" s="33"/>
      <c r="BL78" s="33"/>
      <c r="BM78" s="33"/>
      <c r="BN78" s="33"/>
      <c r="BO78" s="33"/>
      <c r="BP78" s="33"/>
      <c r="BQ78" s="33"/>
      <c r="BR78" s="33"/>
      <c r="BS78" s="33"/>
      <c r="BT78" s="33"/>
      <c r="BU78" s="33"/>
      <c r="BV78" s="33"/>
      <c r="BW78" s="33"/>
      <c r="BX78" s="33"/>
      <c r="BY78" s="33"/>
      <c r="BZ78" s="33"/>
      <c r="CA78" s="33"/>
    </row>
    <row r="79" spans="1:79" s="69" customFormat="1">
      <c r="A79" s="75"/>
      <c r="B79" s="76"/>
      <c r="C79" s="142"/>
      <c r="D79" s="142"/>
      <c r="E79" s="142"/>
      <c r="F79" s="142"/>
      <c r="G79" s="142"/>
      <c r="H79" s="142"/>
      <c r="I79" s="142"/>
      <c r="J79" s="142"/>
      <c r="K79" s="142"/>
      <c r="L79" s="142"/>
      <c r="M79" s="142"/>
      <c r="N79" s="142"/>
      <c r="O79" s="142"/>
      <c r="P79" s="142"/>
      <c r="Q79" s="142"/>
      <c r="R79" s="142"/>
      <c r="S79" s="142"/>
      <c r="T79" s="142"/>
      <c r="U79" s="142"/>
      <c r="V79" s="142"/>
      <c r="W79" s="142"/>
      <c r="X79" s="142"/>
      <c r="Y79" s="142"/>
      <c r="Z79" s="142"/>
      <c r="AA79" s="142"/>
      <c r="AB79" s="142"/>
      <c r="AC79" s="142"/>
      <c r="AD79" s="142"/>
      <c r="AE79" s="142"/>
      <c r="AF79" s="142"/>
      <c r="AG79" s="142"/>
      <c r="AH79" s="142"/>
      <c r="AI79" s="142"/>
      <c r="AJ79" s="82"/>
      <c r="AK79" s="84"/>
      <c r="AL79" s="33"/>
      <c r="AM79" s="33"/>
      <c r="AN79" s="33"/>
      <c r="AO79" s="33"/>
      <c r="AP79" s="33"/>
      <c r="AQ79" s="33"/>
      <c r="AR79" s="33"/>
      <c r="AS79" s="33"/>
      <c r="AT79" s="33"/>
      <c r="AU79" s="33"/>
      <c r="AV79" s="33"/>
      <c r="AW79" s="33"/>
      <c r="AX79" s="33"/>
      <c r="AY79" s="33"/>
      <c r="AZ79" s="33"/>
      <c r="BA79" s="33"/>
      <c r="BB79" s="33"/>
      <c r="BC79" s="33"/>
      <c r="BD79" s="33"/>
      <c r="BE79" s="33"/>
      <c r="BF79" s="33"/>
      <c r="BG79" s="33"/>
      <c r="BH79" s="33"/>
      <c r="BI79" s="33"/>
      <c r="BJ79" s="33"/>
      <c r="BK79" s="33"/>
      <c r="BL79" s="33"/>
      <c r="BM79" s="33"/>
      <c r="BN79" s="33"/>
      <c r="BO79" s="33"/>
      <c r="BP79" s="33"/>
      <c r="BQ79" s="33"/>
      <c r="BR79" s="33"/>
      <c r="BS79" s="33"/>
      <c r="BT79" s="33"/>
      <c r="BU79" s="33"/>
      <c r="BV79" s="33"/>
      <c r="BW79" s="33"/>
      <c r="BX79" s="33"/>
      <c r="BY79" s="33"/>
      <c r="BZ79" s="33"/>
      <c r="CA79" s="33"/>
    </row>
    <row r="80" spans="1:79" s="69" customFormat="1">
      <c r="A80" s="75"/>
      <c r="B80" s="76"/>
      <c r="C80" s="142"/>
      <c r="D80" s="142"/>
      <c r="E80" s="142"/>
      <c r="F80" s="142"/>
      <c r="G80" s="142"/>
      <c r="H80" s="142"/>
      <c r="I80" s="142"/>
      <c r="J80" s="142"/>
      <c r="K80" s="142"/>
      <c r="L80" s="142"/>
      <c r="M80" s="142"/>
      <c r="N80" s="142"/>
      <c r="O80" s="142"/>
      <c r="P80" s="142"/>
      <c r="Q80" s="142"/>
      <c r="R80" s="142"/>
      <c r="S80" s="142"/>
      <c r="T80" s="142"/>
      <c r="U80" s="142"/>
      <c r="V80" s="142"/>
      <c r="W80" s="142"/>
      <c r="X80" s="142"/>
      <c r="Y80" s="142"/>
      <c r="Z80" s="142"/>
      <c r="AA80" s="142"/>
      <c r="AB80" s="142"/>
      <c r="AC80" s="142"/>
      <c r="AD80" s="142"/>
      <c r="AE80" s="142"/>
      <c r="AF80" s="142"/>
      <c r="AG80" s="142"/>
      <c r="AH80" s="142"/>
      <c r="AI80" s="142"/>
      <c r="AJ80" s="82"/>
      <c r="AK80" s="84"/>
      <c r="AL80" s="33"/>
      <c r="AM80" s="33"/>
      <c r="AN80" s="33"/>
      <c r="AO80" s="33"/>
      <c r="AP80" s="33"/>
      <c r="AQ80" s="33"/>
      <c r="AR80" s="33"/>
      <c r="AS80" s="33"/>
      <c r="AT80" s="33"/>
      <c r="AU80" s="33"/>
      <c r="AV80" s="33"/>
      <c r="AW80" s="33"/>
      <c r="AX80" s="33"/>
      <c r="AY80" s="33"/>
      <c r="AZ80" s="33"/>
      <c r="BA80" s="33"/>
      <c r="BB80" s="33"/>
      <c r="BC80" s="33"/>
      <c r="BD80" s="33"/>
      <c r="BE80" s="33"/>
      <c r="BF80" s="33"/>
      <c r="BG80" s="33"/>
      <c r="BH80" s="33"/>
      <c r="BI80" s="33"/>
      <c r="BJ80" s="33"/>
      <c r="BK80" s="33"/>
      <c r="BL80" s="33"/>
      <c r="BM80" s="33"/>
      <c r="BN80" s="33"/>
      <c r="BO80" s="33"/>
      <c r="BP80" s="33"/>
      <c r="BQ80" s="33"/>
      <c r="BR80" s="33"/>
      <c r="BS80" s="33"/>
      <c r="BT80" s="33"/>
      <c r="BU80" s="33"/>
      <c r="BV80" s="33"/>
      <c r="BW80" s="33"/>
      <c r="BX80" s="33"/>
      <c r="BY80" s="33"/>
      <c r="BZ80" s="33"/>
      <c r="CA80" s="33"/>
    </row>
    <row r="81" spans="1:79" s="69" customFormat="1">
      <c r="A81" s="75"/>
      <c r="B81" s="76"/>
      <c r="C81" s="142"/>
      <c r="D81" s="142"/>
      <c r="E81" s="142"/>
      <c r="F81" s="142"/>
      <c r="G81" s="142"/>
      <c r="H81" s="142"/>
      <c r="I81" s="142"/>
      <c r="J81" s="142"/>
      <c r="K81" s="142"/>
      <c r="L81" s="142"/>
      <c r="M81" s="142"/>
      <c r="N81" s="142"/>
      <c r="O81" s="142"/>
      <c r="P81" s="142"/>
      <c r="Q81" s="142"/>
      <c r="R81" s="142"/>
      <c r="S81" s="142"/>
      <c r="T81" s="142"/>
      <c r="U81" s="142"/>
      <c r="V81" s="142"/>
      <c r="W81" s="142"/>
      <c r="X81" s="142"/>
      <c r="Y81" s="142"/>
      <c r="Z81" s="142"/>
      <c r="AA81" s="142"/>
      <c r="AB81" s="142"/>
      <c r="AC81" s="142"/>
      <c r="AD81" s="142"/>
      <c r="AE81" s="142"/>
      <c r="AF81" s="142"/>
      <c r="AG81" s="142"/>
      <c r="AH81" s="142"/>
      <c r="AI81" s="142"/>
      <c r="AJ81" s="82"/>
      <c r="AK81" s="84"/>
      <c r="AL81" s="33"/>
      <c r="AM81" s="33"/>
      <c r="AN81" s="33"/>
      <c r="AO81" s="33"/>
      <c r="AP81" s="33"/>
      <c r="AQ81" s="33"/>
      <c r="AR81" s="33"/>
      <c r="AS81" s="33"/>
      <c r="AT81" s="33"/>
      <c r="AU81" s="33"/>
      <c r="AV81" s="33"/>
      <c r="AW81" s="33"/>
      <c r="AX81" s="33"/>
      <c r="AY81" s="33"/>
      <c r="AZ81" s="33"/>
      <c r="BA81" s="33"/>
      <c r="BB81" s="33"/>
      <c r="BC81" s="33"/>
      <c r="BD81" s="33"/>
      <c r="BE81" s="33"/>
      <c r="BF81" s="33"/>
      <c r="BG81" s="33"/>
      <c r="BH81" s="33"/>
      <c r="BI81" s="33"/>
      <c r="BJ81" s="33"/>
      <c r="BK81" s="33"/>
      <c r="BL81" s="33"/>
      <c r="BM81" s="33"/>
      <c r="BN81" s="33"/>
      <c r="BO81" s="33"/>
      <c r="BP81" s="33"/>
      <c r="BQ81" s="33"/>
      <c r="BR81" s="33"/>
      <c r="BS81" s="33"/>
      <c r="BT81" s="33"/>
      <c r="BU81" s="33"/>
      <c r="BV81" s="33"/>
      <c r="BW81" s="33"/>
      <c r="BX81" s="33"/>
      <c r="BY81" s="33"/>
      <c r="BZ81" s="33"/>
      <c r="CA81" s="33"/>
    </row>
    <row r="82" spans="1:79" s="69" customFormat="1">
      <c r="A82" s="75"/>
      <c r="B82" s="76"/>
      <c r="C82" s="142"/>
      <c r="D82" s="142"/>
      <c r="E82" s="142"/>
      <c r="F82" s="142"/>
      <c r="G82" s="142"/>
      <c r="H82" s="142"/>
      <c r="I82" s="142"/>
      <c r="J82" s="142"/>
      <c r="K82" s="142"/>
      <c r="L82" s="142"/>
      <c r="M82" s="142"/>
      <c r="N82" s="142"/>
      <c r="O82" s="142"/>
      <c r="P82" s="142"/>
      <c r="Q82" s="142"/>
      <c r="R82" s="142"/>
      <c r="S82" s="142"/>
      <c r="T82" s="142"/>
      <c r="U82" s="142"/>
      <c r="V82" s="142"/>
      <c r="W82" s="142"/>
      <c r="X82" s="142"/>
      <c r="Y82" s="142"/>
      <c r="Z82" s="142"/>
      <c r="AA82" s="142"/>
      <c r="AB82" s="142"/>
      <c r="AC82" s="142"/>
      <c r="AD82" s="142"/>
      <c r="AE82" s="142"/>
      <c r="AF82" s="142"/>
      <c r="AG82" s="142"/>
      <c r="AH82" s="142"/>
      <c r="AI82" s="142"/>
      <c r="AJ82" s="82"/>
      <c r="AK82" s="84"/>
      <c r="AL82" s="33"/>
      <c r="AM82" s="33"/>
      <c r="AN82" s="33"/>
      <c r="AO82" s="33"/>
      <c r="AP82" s="33"/>
      <c r="AQ82" s="33"/>
      <c r="AR82" s="33"/>
      <c r="AS82" s="33"/>
      <c r="AT82" s="33"/>
      <c r="AU82" s="33"/>
      <c r="AV82" s="33"/>
      <c r="AW82" s="33"/>
      <c r="AX82" s="33"/>
      <c r="AY82" s="33"/>
      <c r="AZ82" s="33"/>
      <c r="BA82" s="33"/>
      <c r="BB82" s="33"/>
      <c r="BC82" s="33"/>
      <c r="BD82" s="33"/>
      <c r="BE82" s="33"/>
      <c r="BF82" s="33"/>
      <c r="BG82" s="33"/>
      <c r="BH82" s="33"/>
      <c r="BI82" s="33"/>
      <c r="BJ82" s="33"/>
      <c r="BK82" s="33"/>
      <c r="BL82" s="33"/>
      <c r="BM82" s="33"/>
      <c r="BN82" s="33"/>
      <c r="BO82" s="33"/>
      <c r="BP82" s="33"/>
      <c r="BQ82" s="33"/>
      <c r="BR82" s="33"/>
      <c r="BS82" s="33"/>
      <c r="BT82" s="33"/>
      <c r="BU82" s="33"/>
      <c r="BV82" s="33"/>
      <c r="BW82" s="33"/>
      <c r="BX82" s="33"/>
      <c r="BY82" s="33"/>
      <c r="BZ82" s="33"/>
      <c r="CA82" s="33"/>
    </row>
    <row r="83" spans="1:79" s="69" customFormat="1">
      <c r="A83" s="75"/>
      <c r="B83" s="76"/>
      <c r="C83" s="142"/>
      <c r="D83" s="142"/>
      <c r="E83" s="142"/>
      <c r="F83" s="142"/>
      <c r="G83" s="142"/>
      <c r="H83" s="142"/>
      <c r="I83" s="142"/>
      <c r="J83" s="142"/>
      <c r="K83" s="142"/>
      <c r="L83" s="142"/>
      <c r="M83" s="142"/>
      <c r="N83" s="142"/>
      <c r="O83" s="142"/>
      <c r="P83" s="142"/>
      <c r="Q83" s="142"/>
      <c r="R83" s="142"/>
      <c r="S83" s="142"/>
      <c r="T83" s="142"/>
      <c r="U83" s="142"/>
      <c r="V83" s="142"/>
      <c r="W83" s="142"/>
      <c r="X83" s="142"/>
      <c r="Y83" s="142"/>
      <c r="Z83" s="142"/>
      <c r="AA83" s="142"/>
      <c r="AB83" s="142"/>
      <c r="AC83" s="142"/>
      <c r="AD83" s="142"/>
      <c r="AE83" s="142"/>
      <c r="AF83" s="142"/>
      <c r="AG83" s="142"/>
      <c r="AH83" s="142"/>
      <c r="AI83" s="142"/>
      <c r="AJ83" s="82"/>
      <c r="AK83" s="84"/>
      <c r="AL83" s="33"/>
      <c r="AM83" s="33"/>
      <c r="AN83" s="33"/>
      <c r="AO83" s="33"/>
      <c r="AP83" s="33"/>
      <c r="AQ83" s="33"/>
      <c r="AR83" s="33"/>
      <c r="AS83" s="33"/>
      <c r="AT83" s="33"/>
      <c r="AU83" s="33"/>
      <c r="AV83" s="33"/>
      <c r="AW83" s="33"/>
      <c r="AX83" s="33"/>
      <c r="AY83" s="33"/>
      <c r="AZ83" s="33"/>
      <c r="BA83" s="33"/>
      <c r="BB83" s="33"/>
      <c r="BC83" s="33"/>
      <c r="BD83" s="33"/>
      <c r="BE83" s="33"/>
      <c r="BF83" s="33"/>
      <c r="BG83" s="33"/>
      <c r="BH83" s="33"/>
      <c r="BI83" s="33"/>
      <c r="BJ83" s="33"/>
      <c r="BK83" s="33"/>
      <c r="BL83" s="33"/>
      <c r="BM83" s="33"/>
      <c r="BN83" s="33"/>
      <c r="BO83" s="33"/>
      <c r="BP83" s="33"/>
      <c r="BQ83" s="33"/>
      <c r="BR83" s="33"/>
      <c r="BS83" s="33"/>
      <c r="BT83" s="33"/>
      <c r="BU83" s="33"/>
      <c r="BV83" s="33"/>
      <c r="BW83" s="33"/>
      <c r="BX83" s="33"/>
      <c r="BY83" s="33"/>
      <c r="BZ83" s="33"/>
      <c r="CA83" s="33"/>
    </row>
    <row r="84" spans="1:79" s="69" customFormat="1">
      <c r="A84" s="75"/>
      <c r="B84" s="76"/>
      <c r="C84" s="142"/>
      <c r="D84" s="142"/>
      <c r="E84" s="142"/>
      <c r="F84" s="142"/>
      <c r="G84" s="142"/>
      <c r="H84" s="142"/>
      <c r="I84" s="142"/>
      <c r="J84" s="142"/>
      <c r="K84" s="142"/>
      <c r="L84" s="142"/>
      <c r="M84" s="142"/>
      <c r="N84" s="142"/>
      <c r="O84" s="142"/>
      <c r="P84" s="142"/>
      <c r="Q84" s="142"/>
      <c r="R84" s="142"/>
      <c r="S84" s="142"/>
      <c r="T84" s="142"/>
      <c r="U84" s="142"/>
      <c r="V84" s="142"/>
      <c r="W84" s="142"/>
      <c r="X84" s="142"/>
      <c r="Y84" s="142"/>
      <c r="Z84" s="142"/>
      <c r="AA84" s="142"/>
      <c r="AB84" s="142"/>
      <c r="AC84" s="142"/>
      <c r="AD84" s="142"/>
      <c r="AE84" s="142"/>
      <c r="AF84" s="142"/>
      <c r="AG84" s="142"/>
      <c r="AH84" s="142"/>
      <c r="AI84" s="142"/>
      <c r="AJ84" s="82"/>
      <c r="AK84" s="84"/>
      <c r="AL84" s="33"/>
      <c r="AM84" s="33"/>
      <c r="AN84" s="33"/>
      <c r="AO84" s="33"/>
      <c r="AP84" s="33"/>
      <c r="AQ84" s="33"/>
      <c r="AR84" s="33"/>
      <c r="AS84" s="33"/>
      <c r="AT84" s="33"/>
      <c r="AU84" s="33"/>
      <c r="AV84" s="33"/>
      <c r="AW84" s="33"/>
      <c r="AX84" s="33"/>
      <c r="AY84" s="33"/>
      <c r="AZ84" s="33"/>
      <c r="BA84" s="33"/>
      <c r="BB84" s="33"/>
      <c r="BC84" s="33"/>
      <c r="BD84" s="33"/>
      <c r="BE84" s="33"/>
      <c r="BF84" s="33"/>
      <c r="BG84" s="33"/>
      <c r="BH84" s="33"/>
      <c r="BI84" s="33"/>
      <c r="BJ84" s="33"/>
      <c r="BK84" s="33"/>
      <c r="BL84" s="33"/>
      <c r="BM84" s="33"/>
      <c r="BN84" s="33"/>
      <c r="BO84" s="33"/>
      <c r="BP84" s="33"/>
      <c r="BQ84" s="33"/>
      <c r="BR84" s="33"/>
      <c r="BS84" s="33"/>
      <c r="BT84" s="33"/>
      <c r="BU84" s="33"/>
      <c r="BV84" s="33"/>
      <c r="BW84" s="33"/>
      <c r="BX84" s="33"/>
      <c r="BY84" s="33"/>
      <c r="BZ84" s="33"/>
      <c r="CA84" s="33"/>
    </row>
    <row r="85" spans="1:79" s="69" customFormat="1">
      <c r="A85" s="75"/>
      <c r="B85" s="76"/>
      <c r="C85" s="142"/>
      <c r="D85" s="142"/>
      <c r="E85" s="142"/>
      <c r="F85" s="142"/>
      <c r="G85" s="142"/>
      <c r="H85" s="142"/>
      <c r="I85" s="142"/>
      <c r="J85" s="142"/>
      <c r="K85" s="142"/>
      <c r="L85" s="142"/>
      <c r="M85" s="142"/>
      <c r="N85" s="142"/>
      <c r="O85" s="142"/>
      <c r="P85" s="142"/>
      <c r="Q85" s="142"/>
      <c r="R85" s="142"/>
      <c r="S85" s="142"/>
      <c r="T85" s="142"/>
      <c r="U85" s="142"/>
      <c r="V85" s="142"/>
      <c r="W85" s="142"/>
      <c r="X85" s="142"/>
      <c r="Y85" s="142"/>
      <c r="Z85" s="142"/>
      <c r="AA85" s="142"/>
      <c r="AB85" s="142"/>
      <c r="AC85" s="142"/>
      <c r="AD85" s="142"/>
      <c r="AE85" s="142"/>
      <c r="AF85" s="142"/>
      <c r="AG85" s="142"/>
      <c r="AH85" s="142"/>
      <c r="AI85" s="142"/>
      <c r="AJ85" s="82"/>
      <c r="AK85" s="84"/>
      <c r="AL85" s="33"/>
      <c r="AM85" s="33"/>
      <c r="AN85" s="33"/>
      <c r="AO85" s="33"/>
      <c r="AP85" s="33"/>
      <c r="AQ85" s="33"/>
      <c r="AR85" s="33"/>
      <c r="AS85" s="33"/>
      <c r="AT85" s="33"/>
      <c r="AU85" s="33"/>
      <c r="AV85" s="33"/>
      <c r="AW85" s="33"/>
      <c r="AX85" s="33"/>
      <c r="AY85" s="33"/>
      <c r="AZ85" s="33"/>
      <c r="BA85" s="33"/>
      <c r="BB85" s="33"/>
      <c r="BC85" s="33"/>
      <c r="BD85" s="33"/>
      <c r="BE85" s="33"/>
      <c r="BF85" s="33"/>
      <c r="BG85" s="33"/>
      <c r="BH85" s="33"/>
      <c r="BI85" s="33"/>
      <c r="BJ85" s="33"/>
      <c r="BK85" s="33"/>
      <c r="BL85" s="33"/>
      <c r="BM85" s="33"/>
      <c r="BN85" s="33"/>
      <c r="BO85" s="33"/>
      <c r="BP85" s="33"/>
      <c r="BQ85" s="33"/>
      <c r="BR85" s="33"/>
      <c r="BS85" s="33"/>
      <c r="BT85" s="33"/>
      <c r="BU85" s="33"/>
      <c r="BV85" s="33"/>
      <c r="BW85" s="33"/>
      <c r="BX85" s="33"/>
      <c r="BY85" s="33"/>
      <c r="BZ85" s="33"/>
      <c r="CA85" s="33"/>
    </row>
    <row r="86" spans="1:79" s="69" customFormat="1">
      <c r="A86" s="75"/>
      <c r="B86" s="76"/>
      <c r="C86" s="142"/>
      <c r="D86" s="142"/>
      <c r="E86" s="142"/>
      <c r="F86" s="142"/>
      <c r="G86" s="142"/>
      <c r="H86" s="142"/>
      <c r="I86" s="142"/>
      <c r="J86" s="142"/>
      <c r="K86" s="142"/>
      <c r="L86" s="142"/>
      <c r="M86" s="142"/>
      <c r="N86" s="142"/>
      <c r="O86" s="142"/>
      <c r="P86" s="142"/>
      <c r="Q86" s="142"/>
      <c r="R86" s="142"/>
      <c r="S86" s="142"/>
      <c r="T86" s="142"/>
      <c r="U86" s="142"/>
      <c r="V86" s="142"/>
      <c r="W86" s="142"/>
      <c r="X86" s="142"/>
      <c r="Y86" s="142"/>
      <c r="Z86" s="142"/>
      <c r="AA86" s="142"/>
      <c r="AB86" s="142"/>
      <c r="AC86" s="142"/>
      <c r="AD86" s="142"/>
      <c r="AE86" s="142"/>
      <c r="AF86" s="142"/>
      <c r="AG86" s="142"/>
      <c r="AH86" s="142"/>
      <c r="AI86" s="142"/>
      <c r="AJ86" s="82"/>
      <c r="AK86" s="84"/>
      <c r="AL86" s="33"/>
      <c r="AM86" s="33"/>
      <c r="AN86" s="33"/>
      <c r="AO86" s="33"/>
      <c r="AP86" s="33"/>
      <c r="AQ86" s="33"/>
      <c r="AR86" s="33"/>
      <c r="AS86" s="33"/>
      <c r="AT86" s="33"/>
      <c r="AU86" s="33"/>
      <c r="AV86" s="33"/>
      <c r="AW86" s="33"/>
      <c r="AX86" s="33"/>
      <c r="AY86" s="33"/>
      <c r="AZ86" s="33"/>
      <c r="BA86" s="33"/>
      <c r="BB86" s="33"/>
      <c r="BC86" s="33"/>
      <c r="BD86" s="33"/>
      <c r="BE86" s="33"/>
      <c r="BF86" s="33"/>
      <c r="BG86" s="33"/>
      <c r="BH86" s="33"/>
      <c r="BI86" s="33"/>
      <c r="BJ86" s="33"/>
      <c r="BK86" s="33"/>
      <c r="BL86" s="33"/>
      <c r="BM86" s="33"/>
      <c r="BN86" s="33"/>
      <c r="BO86" s="33"/>
      <c r="BP86" s="33"/>
      <c r="BQ86" s="33"/>
      <c r="BR86" s="33"/>
      <c r="BS86" s="33"/>
      <c r="BT86" s="33"/>
      <c r="BU86" s="33"/>
      <c r="BV86" s="33"/>
      <c r="BW86" s="33"/>
      <c r="BX86" s="33"/>
      <c r="BY86" s="33"/>
      <c r="BZ86" s="33"/>
      <c r="CA86" s="33"/>
    </row>
    <row r="87" spans="1:79" s="69" customFormat="1">
      <c r="A87" s="75"/>
      <c r="B87" s="76"/>
      <c r="C87" s="142"/>
      <c r="D87" s="142"/>
      <c r="E87" s="142"/>
      <c r="F87" s="142"/>
      <c r="G87" s="142"/>
      <c r="H87" s="142"/>
      <c r="I87" s="142"/>
      <c r="J87" s="142"/>
      <c r="K87" s="142"/>
      <c r="L87" s="142"/>
      <c r="M87" s="142"/>
      <c r="N87" s="142"/>
      <c r="O87" s="142"/>
      <c r="P87" s="142"/>
      <c r="Q87" s="142"/>
      <c r="R87" s="142"/>
      <c r="S87" s="142"/>
      <c r="T87" s="142"/>
      <c r="U87" s="142"/>
      <c r="V87" s="142"/>
      <c r="W87" s="142"/>
      <c r="X87" s="142"/>
      <c r="Y87" s="142"/>
      <c r="Z87" s="142"/>
      <c r="AA87" s="142"/>
      <c r="AB87" s="142"/>
      <c r="AC87" s="142"/>
      <c r="AD87" s="142"/>
      <c r="AE87" s="142"/>
      <c r="AF87" s="142"/>
      <c r="AG87" s="142"/>
      <c r="AH87" s="142"/>
      <c r="AI87" s="142"/>
      <c r="AJ87" s="82"/>
      <c r="AK87" s="84"/>
      <c r="AL87" s="33"/>
      <c r="AM87" s="33"/>
      <c r="AN87" s="33"/>
      <c r="AO87" s="33"/>
      <c r="AP87" s="33"/>
      <c r="AQ87" s="33"/>
      <c r="AR87" s="33"/>
      <c r="AS87" s="33"/>
      <c r="AT87" s="33"/>
      <c r="AU87" s="33"/>
      <c r="AV87" s="33"/>
      <c r="AW87" s="33"/>
      <c r="AX87" s="33"/>
      <c r="AY87" s="33"/>
      <c r="AZ87" s="33"/>
      <c r="BA87" s="33"/>
      <c r="BB87" s="33"/>
      <c r="BC87" s="33"/>
      <c r="BD87" s="33"/>
      <c r="BE87" s="33"/>
      <c r="BF87" s="33"/>
      <c r="BG87" s="33"/>
      <c r="BH87" s="33"/>
      <c r="BI87" s="33"/>
      <c r="BJ87" s="33"/>
      <c r="BK87" s="33"/>
      <c r="BL87" s="33"/>
      <c r="BM87" s="33"/>
      <c r="BN87" s="33"/>
      <c r="BO87" s="33"/>
      <c r="BP87" s="33"/>
      <c r="BQ87" s="33"/>
      <c r="BR87" s="33"/>
      <c r="BS87" s="33"/>
      <c r="BT87" s="33"/>
      <c r="BU87" s="33"/>
      <c r="BV87" s="33"/>
      <c r="BW87" s="33"/>
      <c r="BX87" s="33"/>
      <c r="BY87" s="33"/>
      <c r="BZ87" s="33"/>
      <c r="CA87" s="33"/>
    </row>
    <row r="88" spans="1:79" s="69" customFormat="1">
      <c r="A88" s="75"/>
      <c r="B88" s="76"/>
      <c r="C88" s="142"/>
      <c r="D88" s="142"/>
      <c r="E88" s="142"/>
      <c r="F88" s="142"/>
      <c r="G88" s="142"/>
      <c r="H88" s="142"/>
      <c r="I88" s="142"/>
      <c r="J88" s="142"/>
      <c r="K88" s="142"/>
      <c r="L88" s="142"/>
      <c r="M88" s="142"/>
      <c r="N88" s="142"/>
      <c r="O88" s="142"/>
      <c r="P88" s="142"/>
      <c r="Q88" s="142"/>
      <c r="R88" s="142"/>
      <c r="S88" s="142"/>
      <c r="T88" s="142"/>
      <c r="U88" s="142"/>
      <c r="V88" s="142"/>
      <c r="W88" s="142"/>
      <c r="X88" s="142"/>
      <c r="Y88" s="142"/>
      <c r="Z88" s="142"/>
      <c r="AA88" s="142"/>
      <c r="AB88" s="142"/>
      <c r="AC88" s="142"/>
      <c r="AD88" s="142"/>
      <c r="AE88" s="142"/>
      <c r="AF88" s="142"/>
      <c r="AG88" s="142"/>
      <c r="AH88" s="142"/>
      <c r="AI88" s="142"/>
      <c r="AJ88" s="82"/>
      <c r="AK88" s="84"/>
      <c r="AL88" s="33"/>
      <c r="AM88" s="33"/>
      <c r="AN88" s="33"/>
      <c r="AO88" s="33"/>
      <c r="AP88" s="33"/>
      <c r="AQ88" s="33"/>
      <c r="AR88" s="33"/>
      <c r="AS88" s="33"/>
      <c r="AT88" s="33"/>
      <c r="AU88" s="33"/>
      <c r="AV88" s="33"/>
      <c r="AW88" s="33"/>
      <c r="AX88" s="33"/>
      <c r="AY88" s="33"/>
      <c r="AZ88" s="33"/>
      <c r="BA88" s="33"/>
      <c r="BB88" s="33"/>
      <c r="BC88" s="33"/>
      <c r="BD88" s="33"/>
      <c r="BE88" s="33"/>
      <c r="BF88" s="33"/>
      <c r="BG88" s="33"/>
      <c r="BH88" s="33"/>
      <c r="BI88" s="33"/>
      <c r="BJ88" s="33"/>
      <c r="BK88" s="33"/>
      <c r="BL88" s="33"/>
      <c r="BM88" s="33"/>
      <c r="BN88" s="33"/>
      <c r="BO88" s="33"/>
      <c r="BP88" s="33"/>
      <c r="BQ88" s="33"/>
      <c r="BR88" s="33"/>
      <c r="BS88" s="33"/>
      <c r="BT88" s="33"/>
      <c r="BU88" s="33"/>
      <c r="BV88" s="33"/>
      <c r="BW88" s="33"/>
      <c r="BX88" s="33"/>
      <c r="BY88" s="33"/>
      <c r="BZ88" s="33"/>
      <c r="CA88" s="33"/>
    </row>
    <row r="89" spans="1:79" s="69" customFormat="1">
      <c r="A89" s="75"/>
      <c r="B89" s="76"/>
      <c r="C89" s="142"/>
      <c r="D89" s="142"/>
      <c r="E89" s="142"/>
      <c r="F89" s="142"/>
      <c r="G89" s="142"/>
      <c r="H89" s="142"/>
      <c r="I89" s="142"/>
      <c r="J89" s="142"/>
      <c r="K89" s="142"/>
      <c r="L89" s="142"/>
      <c r="M89" s="142"/>
      <c r="N89" s="142"/>
      <c r="O89" s="142"/>
      <c r="P89" s="142"/>
      <c r="Q89" s="142"/>
      <c r="R89" s="142"/>
      <c r="S89" s="142"/>
      <c r="T89" s="142"/>
      <c r="U89" s="142"/>
      <c r="V89" s="142"/>
      <c r="W89" s="142"/>
      <c r="X89" s="142"/>
      <c r="Y89" s="142"/>
      <c r="Z89" s="142"/>
      <c r="AA89" s="142"/>
      <c r="AB89" s="142"/>
      <c r="AC89" s="142"/>
      <c r="AD89" s="142"/>
      <c r="AE89" s="142"/>
      <c r="AF89" s="142"/>
      <c r="AG89" s="142"/>
      <c r="AH89" s="142"/>
      <c r="AI89" s="142"/>
      <c r="AJ89" s="82"/>
      <c r="AK89" s="84"/>
      <c r="AL89" s="33"/>
      <c r="AM89" s="33"/>
      <c r="AN89" s="33"/>
      <c r="AO89" s="33"/>
      <c r="AP89" s="33"/>
      <c r="AQ89" s="33"/>
      <c r="AR89" s="33"/>
      <c r="AS89" s="33"/>
      <c r="AT89" s="33"/>
      <c r="AU89" s="33"/>
      <c r="AV89" s="33"/>
      <c r="AW89" s="33"/>
      <c r="AX89" s="33"/>
      <c r="AY89" s="33"/>
      <c r="AZ89" s="33"/>
      <c r="BA89" s="33"/>
      <c r="BB89" s="33"/>
      <c r="BC89" s="33"/>
      <c r="BD89" s="33"/>
      <c r="BE89" s="33"/>
      <c r="BF89" s="33"/>
      <c r="BG89" s="33"/>
      <c r="BH89" s="33"/>
      <c r="BI89" s="33"/>
      <c r="BJ89" s="33"/>
      <c r="BK89" s="33"/>
      <c r="BL89" s="33"/>
      <c r="BM89" s="33"/>
      <c r="BN89" s="33"/>
      <c r="BO89" s="33"/>
      <c r="BP89" s="33"/>
      <c r="BQ89" s="33"/>
      <c r="BR89" s="33"/>
      <c r="BS89" s="33"/>
      <c r="BT89" s="33"/>
      <c r="BU89" s="33"/>
      <c r="BV89" s="33"/>
      <c r="BW89" s="33"/>
      <c r="BX89" s="33"/>
      <c r="BY89" s="33"/>
      <c r="BZ89" s="33"/>
      <c r="CA89" s="33"/>
    </row>
    <row r="90" spans="1:79" s="69" customFormat="1">
      <c r="A90" s="75"/>
      <c r="B90" s="76"/>
      <c r="C90" s="142"/>
      <c r="D90" s="142"/>
      <c r="E90" s="142"/>
      <c r="F90" s="142"/>
      <c r="G90" s="142"/>
      <c r="H90" s="142"/>
      <c r="I90" s="142"/>
      <c r="J90" s="142"/>
      <c r="K90" s="142"/>
      <c r="L90" s="142"/>
      <c r="M90" s="142"/>
      <c r="N90" s="142"/>
      <c r="O90" s="142"/>
      <c r="P90" s="142"/>
      <c r="Q90" s="142"/>
      <c r="R90" s="142"/>
      <c r="S90" s="142"/>
      <c r="T90" s="142"/>
      <c r="U90" s="142"/>
      <c r="V90" s="142"/>
      <c r="W90" s="142"/>
      <c r="X90" s="142"/>
      <c r="Y90" s="142"/>
      <c r="Z90" s="142"/>
      <c r="AA90" s="142"/>
      <c r="AB90" s="142"/>
      <c r="AC90" s="142"/>
      <c r="AD90" s="142"/>
      <c r="AE90" s="142"/>
      <c r="AF90" s="142"/>
      <c r="AG90" s="142"/>
      <c r="AH90" s="142"/>
      <c r="AI90" s="142"/>
      <c r="AJ90" s="82"/>
      <c r="AK90" s="84"/>
      <c r="AL90" s="33"/>
      <c r="AM90" s="33"/>
      <c r="AN90" s="33"/>
      <c r="AO90" s="33"/>
      <c r="AP90" s="33"/>
      <c r="AQ90" s="33"/>
      <c r="AR90" s="33"/>
      <c r="AS90" s="33"/>
      <c r="AT90" s="33"/>
      <c r="AU90" s="33"/>
      <c r="AV90" s="33"/>
      <c r="AW90" s="33"/>
      <c r="AX90" s="33"/>
      <c r="AY90" s="33"/>
      <c r="AZ90" s="33"/>
      <c r="BA90" s="33"/>
      <c r="BB90" s="33"/>
      <c r="BC90" s="33"/>
      <c r="BD90" s="33"/>
      <c r="BE90" s="33"/>
      <c r="BF90" s="33"/>
      <c r="BG90" s="33"/>
      <c r="BH90" s="33"/>
      <c r="BI90" s="33"/>
      <c r="BJ90" s="33"/>
      <c r="BK90" s="33"/>
      <c r="BL90" s="33"/>
      <c r="BM90" s="33"/>
      <c r="BN90" s="33"/>
      <c r="BO90" s="33"/>
      <c r="BP90" s="33"/>
      <c r="BQ90" s="33"/>
      <c r="BR90" s="33"/>
      <c r="BS90" s="33"/>
      <c r="BT90" s="33"/>
      <c r="BU90" s="33"/>
      <c r="BV90" s="33"/>
      <c r="BW90" s="33"/>
      <c r="BX90" s="33"/>
      <c r="BY90" s="33"/>
      <c r="BZ90" s="33"/>
      <c r="CA90" s="33"/>
    </row>
    <row r="91" spans="1:79" s="69" customFormat="1">
      <c r="A91" s="75"/>
      <c r="B91" s="76"/>
      <c r="C91" s="142"/>
      <c r="D91" s="142"/>
      <c r="E91" s="142"/>
      <c r="F91" s="142"/>
      <c r="G91" s="142"/>
      <c r="H91" s="142"/>
      <c r="I91" s="142"/>
      <c r="J91" s="142"/>
      <c r="K91" s="142"/>
      <c r="L91" s="142"/>
      <c r="M91" s="142"/>
      <c r="N91" s="142"/>
      <c r="O91" s="142"/>
      <c r="P91" s="142"/>
      <c r="Q91" s="142"/>
      <c r="R91" s="142"/>
      <c r="S91" s="142"/>
      <c r="T91" s="142"/>
      <c r="U91" s="142"/>
      <c r="V91" s="142"/>
      <c r="W91" s="142"/>
      <c r="X91" s="142"/>
      <c r="Y91" s="142"/>
      <c r="Z91" s="142"/>
      <c r="AA91" s="142"/>
      <c r="AB91" s="142"/>
      <c r="AC91" s="142"/>
      <c r="AD91" s="142"/>
      <c r="AE91" s="142"/>
      <c r="AF91" s="142"/>
      <c r="AG91" s="142"/>
      <c r="AH91" s="142"/>
      <c r="AI91" s="142"/>
      <c r="AJ91" s="82"/>
      <c r="AK91" s="84"/>
      <c r="AL91" s="33"/>
      <c r="AM91" s="33"/>
      <c r="AN91" s="33"/>
      <c r="AO91" s="33"/>
      <c r="AP91" s="33"/>
      <c r="AQ91" s="33"/>
      <c r="AR91" s="33"/>
      <c r="AS91" s="33"/>
      <c r="AT91" s="33"/>
      <c r="AU91" s="33"/>
      <c r="AV91" s="33"/>
      <c r="AW91" s="33"/>
      <c r="AX91" s="33"/>
      <c r="AY91" s="33"/>
      <c r="AZ91" s="33"/>
      <c r="BA91" s="33"/>
      <c r="BB91" s="33"/>
      <c r="BC91" s="33"/>
      <c r="BD91" s="33"/>
      <c r="BE91" s="33"/>
      <c r="BF91" s="33"/>
      <c r="BG91" s="33"/>
      <c r="BH91" s="33"/>
      <c r="BI91" s="33"/>
      <c r="BJ91" s="33"/>
      <c r="BK91" s="33"/>
      <c r="BL91" s="33"/>
      <c r="BM91" s="33"/>
      <c r="BN91" s="33"/>
      <c r="BO91" s="33"/>
      <c r="BP91" s="33"/>
      <c r="BQ91" s="33"/>
      <c r="BR91" s="33"/>
      <c r="BS91" s="33"/>
      <c r="BT91" s="33"/>
      <c r="BU91" s="33"/>
      <c r="BV91" s="33"/>
      <c r="BW91" s="33"/>
      <c r="BX91" s="33"/>
      <c r="BY91" s="33"/>
      <c r="BZ91" s="33"/>
      <c r="CA91" s="33"/>
    </row>
    <row r="92" spans="1:79" s="69" customFormat="1">
      <c r="A92" s="75"/>
      <c r="B92" s="76"/>
      <c r="C92" s="142"/>
      <c r="D92" s="142"/>
      <c r="E92" s="142"/>
      <c r="F92" s="142"/>
      <c r="G92" s="142"/>
      <c r="H92" s="142"/>
      <c r="I92" s="142"/>
      <c r="J92" s="142"/>
      <c r="K92" s="142"/>
      <c r="L92" s="142"/>
      <c r="M92" s="142"/>
      <c r="N92" s="142"/>
      <c r="O92" s="142"/>
      <c r="P92" s="142"/>
      <c r="Q92" s="142"/>
      <c r="R92" s="142"/>
      <c r="S92" s="142"/>
      <c r="T92" s="142"/>
      <c r="U92" s="142"/>
      <c r="V92" s="142"/>
      <c r="W92" s="142"/>
      <c r="X92" s="142"/>
      <c r="Y92" s="142"/>
      <c r="Z92" s="142"/>
      <c r="AA92" s="142"/>
      <c r="AB92" s="142"/>
      <c r="AC92" s="142"/>
      <c r="AD92" s="142"/>
      <c r="AE92" s="142"/>
      <c r="AF92" s="142"/>
      <c r="AG92" s="142"/>
      <c r="AH92" s="142"/>
      <c r="AI92" s="142"/>
      <c r="AJ92" s="82"/>
      <c r="AK92" s="84"/>
      <c r="AL92" s="33"/>
      <c r="AM92" s="33"/>
      <c r="AN92" s="33"/>
      <c r="AO92" s="33"/>
      <c r="AP92" s="33"/>
      <c r="AQ92" s="33"/>
      <c r="AR92" s="33"/>
      <c r="AS92" s="33"/>
      <c r="AT92" s="33"/>
      <c r="AU92" s="33"/>
      <c r="AV92" s="33"/>
      <c r="AW92" s="33"/>
      <c r="AX92" s="33"/>
      <c r="AY92" s="33"/>
      <c r="AZ92" s="33"/>
      <c r="BA92" s="33"/>
      <c r="BB92" s="33"/>
      <c r="BC92" s="33"/>
      <c r="BD92" s="33"/>
      <c r="BE92" s="33"/>
      <c r="BF92" s="33"/>
      <c r="BG92" s="33"/>
      <c r="BH92" s="33"/>
      <c r="BI92" s="33"/>
      <c r="BJ92" s="33"/>
      <c r="BK92" s="33"/>
      <c r="BL92" s="33"/>
      <c r="BM92" s="33"/>
      <c r="BN92" s="33"/>
      <c r="BO92" s="33"/>
      <c r="BP92" s="33"/>
      <c r="BQ92" s="33"/>
      <c r="BR92" s="33"/>
      <c r="BS92" s="33"/>
      <c r="BT92" s="33"/>
      <c r="BU92" s="33"/>
      <c r="BV92" s="33"/>
      <c r="BW92" s="33"/>
      <c r="BX92" s="33"/>
      <c r="BY92" s="33"/>
      <c r="BZ92" s="33"/>
      <c r="CA92" s="33"/>
    </row>
    <row r="93" spans="1:79" s="69" customFormat="1">
      <c r="A93" s="75"/>
      <c r="B93" s="76"/>
      <c r="C93" s="142"/>
      <c r="D93" s="142"/>
      <c r="E93" s="142"/>
      <c r="F93" s="142"/>
      <c r="G93" s="142"/>
      <c r="H93" s="142"/>
      <c r="I93" s="142"/>
      <c r="J93" s="142"/>
      <c r="K93" s="142"/>
      <c r="L93" s="142"/>
      <c r="M93" s="142"/>
      <c r="N93" s="142"/>
      <c r="O93" s="142"/>
      <c r="P93" s="142"/>
      <c r="Q93" s="142"/>
      <c r="R93" s="142"/>
      <c r="S93" s="142"/>
      <c r="T93" s="142"/>
      <c r="U93" s="142"/>
      <c r="V93" s="142"/>
      <c r="W93" s="142"/>
      <c r="X93" s="142"/>
      <c r="Y93" s="142"/>
      <c r="Z93" s="142"/>
      <c r="AA93" s="142"/>
      <c r="AB93" s="142"/>
      <c r="AC93" s="142"/>
      <c r="AD93" s="142"/>
      <c r="AE93" s="142"/>
      <c r="AF93" s="142"/>
      <c r="AG93" s="142"/>
      <c r="AH93" s="142"/>
      <c r="AI93" s="142"/>
      <c r="AJ93" s="82"/>
      <c r="AK93" s="84"/>
      <c r="AL93" s="33"/>
      <c r="AM93" s="33"/>
      <c r="AN93" s="33"/>
      <c r="AO93" s="33"/>
      <c r="AP93" s="33"/>
      <c r="AQ93" s="33"/>
      <c r="AR93" s="33"/>
      <c r="AS93" s="33"/>
      <c r="AT93" s="33"/>
      <c r="AU93" s="33"/>
      <c r="AV93" s="33"/>
      <c r="AW93" s="33"/>
      <c r="AX93" s="33"/>
      <c r="AY93" s="33"/>
      <c r="AZ93" s="33"/>
      <c r="BA93" s="33"/>
      <c r="BB93" s="33"/>
      <c r="BC93" s="33"/>
      <c r="BD93" s="33"/>
      <c r="BE93" s="33"/>
      <c r="BF93" s="33"/>
      <c r="BG93" s="33"/>
      <c r="BH93" s="33"/>
      <c r="BI93" s="33"/>
      <c r="BJ93" s="33"/>
      <c r="BK93" s="33"/>
      <c r="BL93" s="33"/>
      <c r="BM93" s="33"/>
      <c r="BN93" s="33"/>
      <c r="BO93" s="33"/>
      <c r="BP93" s="33"/>
      <c r="BQ93" s="33"/>
      <c r="BR93" s="33"/>
      <c r="BS93" s="33"/>
      <c r="BT93" s="33"/>
      <c r="BU93" s="33"/>
      <c r="BV93" s="33"/>
      <c r="BW93" s="33"/>
      <c r="BX93" s="33"/>
      <c r="BY93" s="33"/>
      <c r="BZ93" s="33"/>
      <c r="CA93" s="33"/>
    </row>
    <row r="94" spans="1:79" s="69" customFormat="1">
      <c r="A94" s="75"/>
      <c r="B94" s="76"/>
      <c r="C94" s="142"/>
      <c r="D94" s="142"/>
      <c r="E94" s="142"/>
      <c r="F94" s="142"/>
      <c r="G94" s="142"/>
      <c r="H94" s="142"/>
      <c r="I94" s="142"/>
      <c r="J94" s="142"/>
      <c r="K94" s="142"/>
      <c r="L94" s="142"/>
      <c r="M94" s="142"/>
      <c r="N94" s="142"/>
      <c r="O94" s="142"/>
      <c r="P94" s="142"/>
      <c r="Q94" s="142"/>
      <c r="R94" s="142"/>
      <c r="S94" s="142"/>
      <c r="T94" s="142"/>
      <c r="U94" s="142"/>
      <c r="V94" s="142"/>
      <c r="W94" s="142"/>
      <c r="X94" s="142"/>
      <c r="Y94" s="142"/>
      <c r="Z94" s="142"/>
      <c r="AA94" s="142"/>
      <c r="AB94" s="142"/>
      <c r="AC94" s="142"/>
      <c r="AD94" s="142"/>
      <c r="AE94" s="142"/>
      <c r="AF94" s="142"/>
      <c r="AG94" s="142"/>
      <c r="AH94" s="142"/>
      <c r="AI94" s="142"/>
      <c r="AJ94" s="82"/>
      <c r="AK94" s="84"/>
      <c r="AL94" s="33"/>
      <c r="AM94" s="33"/>
      <c r="AN94" s="33"/>
      <c r="AO94" s="33"/>
      <c r="AP94" s="33"/>
      <c r="AQ94" s="33"/>
      <c r="AR94" s="33"/>
      <c r="AS94" s="33"/>
      <c r="AT94" s="33"/>
      <c r="AU94" s="33"/>
      <c r="AV94" s="33"/>
      <c r="AW94" s="33"/>
      <c r="AX94" s="33"/>
      <c r="AY94" s="33"/>
      <c r="AZ94" s="33"/>
      <c r="BA94" s="33"/>
      <c r="BB94" s="33"/>
      <c r="BC94" s="33"/>
      <c r="BD94" s="33"/>
      <c r="BE94" s="33"/>
      <c r="BF94" s="33"/>
      <c r="BG94" s="33"/>
      <c r="BH94" s="33"/>
      <c r="BI94" s="33"/>
      <c r="BJ94" s="33"/>
      <c r="BK94" s="33"/>
      <c r="BL94" s="33"/>
      <c r="BM94" s="33"/>
      <c r="BN94" s="33"/>
      <c r="BO94" s="33"/>
      <c r="BP94" s="33"/>
      <c r="BQ94" s="33"/>
      <c r="BR94" s="33"/>
      <c r="BS94" s="33"/>
      <c r="BT94" s="33"/>
      <c r="BU94" s="33"/>
      <c r="BV94" s="33"/>
      <c r="BW94" s="33"/>
      <c r="BX94" s="33"/>
      <c r="BY94" s="33"/>
      <c r="BZ94" s="33"/>
      <c r="CA94" s="33"/>
    </row>
    <row r="95" spans="1:79" s="69" customFormat="1">
      <c r="A95" s="75"/>
      <c r="B95" s="76"/>
      <c r="C95" s="142"/>
      <c r="D95" s="142"/>
      <c r="E95" s="142"/>
      <c r="F95" s="142"/>
      <c r="G95" s="142"/>
      <c r="H95" s="142"/>
      <c r="I95" s="142"/>
      <c r="J95" s="142"/>
      <c r="K95" s="142"/>
      <c r="L95" s="142"/>
      <c r="M95" s="142"/>
      <c r="N95" s="142"/>
      <c r="O95" s="142"/>
      <c r="P95" s="142"/>
      <c r="Q95" s="142"/>
      <c r="R95" s="142"/>
      <c r="S95" s="142"/>
      <c r="T95" s="142"/>
      <c r="U95" s="142"/>
      <c r="V95" s="142"/>
      <c r="W95" s="142"/>
      <c r="X95" s="142"/>
      <c r="Y95" s="142"/>
      <c r="Z95" s="142"/>
      <c r="AA95" s="142"/>
      <c r="AB95" s="142"/>
      <c r="AC95" s="142"/>
      <c r="AD95" s="142"/>
      <c r="AE95" s="142"/>
      <c r="AF95" s="142"/>
      <c r="AG95" s="142"/>
      <c r="AH95" s="142"/>
      <c r="AI95" s="142"/>
      <c r="AJ95" s="82"/>
      <c r="AK95" s="84"/>
      <c r="AL95" s="33"/>
      <c r="AM95" s="33"/>
      <c r="AN95" s="33"/>
      <c r="AO95" s="33"/>
      <c r="AP95" s="33"/>
      <c r="AQ95" s="33"/>
      <c r="AR95" s="33"/>
      <c r="AS95" s="33"/>
      <c r="AT95" s="33"/>
      <c r="AU95" s="33"/>
      <c r="AV95" s="33"/>
      <c r="AW95" s="33"/>
      <c r="AX95" s="33"/>
      <c r="AY95" s="33"/>
      <c r="AZ95" s="33"/>
      <c r="BA95" s="33"/>
      <c r="BB95" s="33"/>
      <c r="BC95" s="33"/>
      <c r="BD95" s="33"/>
      <c r="BE95" s="33"/>
      <c r="BF95" s="33"/>
      <c r="BG95" s="33"/>
      <c r="BH95" s="33"/>
      <c r="BI95" s="33"/>
      <c r="BJ95" s="33"/>
      <c r="BK95" s="33"/>
      <c r="BL95" s="33"/>
      <c r="BM95" s="33"/>
      <c r="BN95" s="33"/>
      <c r="BO95" s="33"/>
      <c r="BP95" s="33"/>
      <c r="BQ95" s="33"/>
      <c r="BR95" s="33"/>
      <c r="BS95" s="33"/>
      <c r="BT95" s="33"/>
      <c r="BU95" s="33"/>
      <c r="BV95" s="33"/>
      <c r="BW95" s="33"/>
      <c r="BX95" s="33"/>
      <c r="BY95" s="33"/>
      <c r="BZ95" s="33"/>
      <c r="CA95" s="33"/>
    </row>
    <row r="96" spans="1:79" s="69" customFormat="1">
      <c r="A96" s="75"/>
      <c r="B96" s="76"/>
      <c r="C96" s="142"/>
      <c r="D96" s="142"/>
      <c r="E96" s="142"/>
      <c r="F96" s="142"/>
      <c r="G96" s="142"/>
      <c r="H96" s="142"/>
      <c r="I96" s="142"/>
      <c r="J96" s="142"/>
      <c r="K96" s="142"/>
      <c r="L96" s="142"/>
      <c r="M96" s="142"/>
      <c r="N96" s="142"/>
      <c r="O96" s="142"/>
      <c r="P96" s="142"/>
      <c r="Q96" s="142"/>
      <c r="R96" s="142"/>
      <c r="S96" s="142"/>
      <c r="T96" s="142"/>
      <c r="U96" s="142"/>
      <c r="V96" s="142"/>
      <c r="W96" s="142"/>
      <c r="X96" s="142"/>
      <c r="Y96" s="142"/>
      <c r="Z96" s="142"/>
      <c r="AA96" s="142"/>
      <c r="AB96" s="142"/>
      <c r="AC96" s="142"/>
      <c r="AD96" s="142"/>
      <c r="AE96" s="142"/>
      <c r="AF96" s="142"/>
      <c r="AG96" s="142"/>
      <c r="AH96" s="142"/>
      <c r="AI96" s="142"/>
      <c r="AJ96" s="82"/>
      <c r="AK96" s="84"/>
      <c r="AL96" s="33"/>
      <c r="AM96" s="33"/>
      <c r="AN96" s="33"/>
      <c r="AO96" s="33"/>
      <c r="AP96" s="33"/>
      <c r="AQ96" s="33"/>
      <c r="AR96" s="33"/>
      <c r="AS96" s="33"/>
      <c r="AT96" s="33"/>
      <c r="AU96" s="33"/>
      <c r="AV96" s="33"/>
      <c r="AW96" s="33"/>
      <c r="AX96" s="33"/>
      <c r="AY96" s="33"/>
      <c r="AZ96" s="33"/>
      <c r="BA96" s="33"/>
      <c r="BB96" s="33"/>
      <c r="BC96" s="33"/>
      <c r="BD96" s="33"/>
      <c r="BE96" s="33"/>
      <c r="BF96" s="33"/>
      <c r="BG96" s="33"/>
      <c r="BH96" s="33"/>
      <c r="BI96" s="33"/>
      <c r="BJ96" s="33"/>
      <c r="BK96" s="33"/>
      <c r="BL96" s="33"/>
      <c r="BM96" s="33"/>
      <c r="BN96" s="33"/>
      <c r="BO96" s="33"/>
      <c r="BP96" s="33"/>
      <c r="BQ96" s="33"/>
      <c r="BR96" s="33"/>
      <c r="BS96" s="33"/>
      <c r="BT96" s="33"/>
      <c r="BU96" s="33"/>
      <c r="BV96" s="33"/>
      <c r="BW96" s="33"/>
      <c r="BX96" s="33"/>
      <c r="BY96" s="33"/>
      <c r="BZ96" s="33"/>
      <c r="CA96" s="33"/>
    </row>
    <row r="97" spans="1:79" s="69" customFormat="1">
      <c r="A97" s="75"/>
      <c r="B97" s="76"/>
      <c r="C97" s="142"/>
      <c r="D97" s="142"/>
      <c r="E97" s="142"/>
      <c r="F97" s="142"/>
      <c r="G97" s="142"/>
      <c r="H97" s="142"/>
      <c r="I97" s="142"/>
      <c r="J97" s="142"/>
      <c r="K97" s="142"/>
      <c r="L97" s="142"/>
      <c r="M97" s="142"/>
      <c r="N97" s="142"/>
      <c r="O97" s="142"/>
      <c r="P97" s="142"/>
      <c r="Q97" s="142"/>
      <c r="R97" s="142"/>
      <c r="S97" s="142"/>
      <c r="T97" s="142"/>
      <c r="U97" s="142"/>
      <c r="V97" s="142"/>
      <c r="W97" s="142"/>
      <c r="X97" s="142"/>
      <c r="Y97" s="142"/>
      <c r="Z97" s="142"/>
      <c r="AA97" s="142"/>
      <c r="AB97" s="142"/>
      <c r="AC97" s="142"/>
      <c r="AD97" s="142"/>
      <c r="AE97" s="142"/>
      <c r="AF97" s="142"/>
      <c r="AG97" s="142"/>
      <c r="AH97" s="142"/>
      <c r="AI97" s="142"/>
      <c r="AJ97" s="82"/>
      <c r="AK97" s="84"/>
      <c r="AL97" s="33"/>
      <c r="AM97" s="33"/>
      <c r="AN97" s="33"/>
      <c r="AO97" s="33"/>
      <c r="AP97" s="33"/>
      <c r="AQ97" s="33"/>
      <c r="AR97" s="33"/>
      <c r="AS97" s="33"/>
      <c r="AT97" s="33"/>
      <c r="AU97" s="33"/>
      <c r="AV97" s="33"/>
      <c r="AW97" s="33"/>
      <c r="AX97" s="33"/>
      <c r="AY97" s="33"/>
      <c r="AZ97" s="33"/>
      <c r="BA97" s="33"/>
      <c r="BB97" s="33"/>
      <c r="BC97" s="33"/>
      <c r="BD97" s="33"/>
      <c r="BE97" s="33"/>
      <c r="BF97" s="33"/>
      <c r="BG97" s="33"/>
      <c r="BH97" s="33"/>
      <c r="BI97" s="33"/>
      <c r="BJ97" s="33"/>
      <c r="BK97" s="33"/>
      <c r="BL97" s="33"/>
      <c r="BM97" s="33"/>
      <c r="BN97" s="33"/>
      <c r="BO97" s="33"/>
      <c r="BP97" s="33"/>
      <c r="BQ97" s="33"/>
      <c r="BR97" s="33"/>
      <c r="BS97" s="33"/>
      <c r="BT97" s="33"/>
      <c r="BU97" s="33"/>
      <c r="BV97" s="33"/>
      <c r="BW97" s="33"/>
      <c r="BX97" s="33"/>
      <c r="BY97" s="33"/>
      <c r="BZ97" s="33"/>
      <c r="CA97" s="33"/>
    </row>
    <row r="98" spans="1:79" s="69" customFormat="1">
      <c r="A98" s="75"/>
      <c r="B98" s="76"/>
      <c r="C98" s="142"/>
      <c r="D98" s="142"/>
      <c r="E98" s="142"/>
      <c r="F98" s="142"/>
      <c r="G98" s="142"/>
      <c r="H98" s="142"/>
      <c r="I98" s="142"/>
      <c r="J98" s="142"/>
      <c r="K98" s="142"/>
      <c r="L98" s="142"/>
      <c r="M98" s="142"/>
      <c r="N98" s="142"/>
      <c r="O98" s="142"/>
      <c r="P98" s="142"/>
      <c r="Q98" s="142"/>
      <c r="R98" s="142"/>
      <c r="S98" s="142"/>
      <c r="T98" s="142"/>
      <c r="U98" s="142"/>
      <c r="V98" s="142"/>
      <c r="W98" s="142"/>
      <c r="X98" s="142"/>
      <c r="Y98" s="142"/>
      <c r="Z98" s="142"/>
      <c r="AA98" s="142"/>
      <c r="AB98" s="142"/>
      <c r="AC98" s="142"/>
      <c r="AD98" s="142"/>
      <c r="AE98" s="142"/>
      <c r="AF98" s="142"/>
      <c r="AG98" s="142"/>
      <c r="AH98" s="142"/>
      <c r="AI98" s="142"/>
      <c r="AJ98" s="82"/>
      <c r="AK98" s="84"/>
      <c r="AL98" s="33"/>
      <c r="AM98" s="33"/>
      <c r="AN98" s="33"/>
      <c r="AO98" s="33"/>
      <c r="AP98" s="33"/>
      <c r="AQ98" s="33"/>
      <c r="AR98" s="33"/>
      <c r="AS98" s="33"/>
      <c r="AT98" s="33"/>
      <c r="AU98" s="33"/>
      <c r="AV98" s="33"/>
      <c r="AW98" s="33"/>
      <c r="AX98" s="33"/>
      <c r="AY98" s="33"/>
      <c r="AZ98" s="33"/>
      <c r="BA98" s="33"/>
      <c r="BB98" s="33"/>
      <c r="BC98" s="33"/>
      <c r="BD98" s="33"/>
      <c r="BE98" s="33"/>
      <c r="BF98" s="33"/>
      <c r="BG98" s="33"/>
      <c r="BH98" s="33"/>
      <c r="BI98" s="33"/>
      <c r="BJ98" s="33"/>
      <c r="BK98" s="33"/>
      <c r="BL98" s="33"/>
      <c r="BM98" s="33"/>
      <c r="BN98" s="33"/>
      <c r="BO98" s="33"/>
      <c r="BP98" s="33"/>
      <c r="BQ98" s="33"/>
      <c r="BR98" s="33"/>
      <c r="BS98" s="33"/>
      <c r="BT98" s="33"/>
      <c r="BU98" s="33"/>
      <c r="BV98" s="33"/>
      <c r="BW98" s="33"/>
      <c r="BX98" s="33"/>
      <c r="BY98" s="33"/>
      <c r="BZ98" s="33"/>
      <c r="CA98" s="33"/>
    </row>
    <row r="99" spans="1:79" s="69" customFormat="1">
      <c r="A99" s="75"/>
      <c r="B99" s="76"/>
      <c r="C99" s="142"/>
      <c r="D99" s="142"/>
      <c r="E99" s="142"/>
      <c r="F99" s="142"/>
      <c r="G99" s="142"/>
      <c r="H99" s="142"/>
      <c r="I99" s="142"/>
      <c r="J99" s="142"/>
      <c r="K99" s="142"/>
      <c r="L99" s="142"/>
      <c r="M99" s="142"/>
      <c r="N99" s="142"/>
      <c r="O99" s="142"/>
      <c r="P99" s="142"/>
      <c r="Q99" s="142"/>
      <c r="R99" s="142"/>
      <c r="S99" s="142"/>
      <c r="T99" s="142"/>
      <c r="U99" s="142"/>
      <c r="V99" s="142"/>
      <c r="W99" s="142"/>
      <c r="X99" s="142"/>
      <c r="Y99" s="142"/>
      <c r="Z99" s="142"/>
      <c r="AA99" s="142"/>
      <c r="AB99" s="142"/>
      <c r="AC99" s="142"/>
      <c r="AD99" s="142"/>
      <c r="AE99" s="142"/>
      <c r="AF99" s="142"/>
      <c r="AG99" s="142"/>
      <c r="AH99" s="142"/>
      <c r="AI99" s="142"/>
      <c r="AJ99" s="82"/>
      <c r="AK99" s="84"/>
      <c r="AL99" s="33"/>
      <c r="AM99" s="33"/>
      <c r="AN99" s="33"/>
      <c r="AO99" s="33"/>
      <c r="AP99" s="33"/>
      <c r="AQ99" s="33"/>
      <c r="AR99" s="33"/>
      <c r="AS99" s="33"/>
      <c r="AT99" s="33"/>
      <c r="AU99" s="33"/>
      <c r="AV99" s="33"/>
      <c r="AW99" s="33"/>
      <c r="AX99" s="33"/>
      <c r="AY99" s="33"/>
      <c r="AZ99" s="33"/>
      <c r="BA99" s="33"/>
      <c r="BB99" s="33"/>
      <c r="BC99" s="33"/>
      <c r="BD99" s="33"/>
      <c r="BE99" s="33"/>
      <c r="BF99" s="33"/>
      <c r="BG99" s="33"/>
      <c r="BH99" s="33"/>
      <c r="BI99" s="33"/>
      <c r="BJ99" s="33"/>
      <c r="BK99" s="33"/>
      <c r="BL99" s="33"/>
      <c r="BM99" s="33"/>
      <c r="BN99" s="33"/>
      <c r="BO99" s="33"/>
      <c r="BP99" s="33"/>
      <c r="BQ99" s="33"/>
      <c r="BR99" s="33"/>
      <c r="BS99" s="33"/>
      <c r="BT99" s="33"/>
      <c r="BU99" s="33"/>
      <c r="BV99" s="33"/>
      <c r="BW99" s="33"/>
      <c r="BX99" s="33"/>
      <c r="BY99" s="33"/>
      <c r="BZ99" s="33"/>
      <c r="CA99" s="33"/>
    </row>
    <row r="100" spans="1:79" s="69" customFormat="1">
      <c r="A100" s="75"/>
      <c r="B100" s="76"/>
      <c r="C100" s="142"/>
      <c r="D100" s="142"/>
      <c r="E100" s="142"/>
      <c r="F100" s="142"/>
      <c r="G100" s="142"/>
      <c r="H100" s="142"/>
      <c r="I100" s="142"/>
      <c r="J100" s="142"/>
      <c r="K100" s="142"/>
      <c r="L100" s="142"/>
      <c r="M100" s="142"/>
      <c r="N100" s="142"/>
      <c r="O100" s="142"/>
      <c r="P100" s="142"/>
      <c r="Q100" s="142"/>
      <c r="R100" s="142"/>
      <c r="S100" s="142"/>
      <c r="T100" s="142"/>
      <c r="U100" s="142"/>
      <c r="V100" s="142"/>
      <c r="W100" s="142"/>
      <c r="X100" s="142"/>
      <c r="Y100" s="142"/>
      <c r="Z100" s="142"/>
      <c r="AA100" s="142"/>
      <c r="AB100" s="142"/>
      <c r="AC100" s="142"/>
      <c r="AD100" s="142"/>
      <c r="AE100" s="142"/>
      <c r="AF100" s="142"/>
      <c r="AG100" s="142"/>
      <c r="AH100" s="142"/>
      <c r="AI100" s="142"/>
      <c r="AJ100" s="82"/>
      <c r="AK100" s="84"/>
      <c r="AL100" s="33"/>
      <c r="AM100" s="33"/>
      <c r="AN100" s="33"/>
      <c r="AO100" s="33"/>
      <c r="AP100" s="33"/>
      <c r="AQ100" s="33"/>
      <c r="AR100" s="33"/>
      <c r="AS100" s="33"/>
      <c r="AT100" s="33"/>
      <c r="AU100" s="33"/>
      <c r="AV100" s="33"/>
      <c r="AW100" s="33"/>
      <c r="AX100" s="33"/>
      <c r="AY100" s="33"/>
      <c r="AZ100" s="33"/>
      <c r="BA100" s="33"/>
      <c r="BB100" s="33"/>
      <c r="BC100" s="33"/>
      <c r="BD100" s="33"/>
      <c r="BE100" s="33"/>
      <c r="BF100" s="33"/>
      <c r="BG100" s="33"/>
      <c r="BH100" s="33"/>
      <c r="BI100" s="33"/>
      <c r="BJ100" s="33"/>
      <c r="BK100" s="33"/>
      <c r="BL100" s="33"/>
      <c r="BM100" s="33"/>
      <c r="BN100" s="33"/>
      <c r="BO100" s="33"/>
      <c r="BP100" s="33"/>
      <c r="BQ100" s="33"/>
      <c r="BR100" s="33"/>
      <c r="BS100" s="33"/>
      <c r="BT100" s="33"/>
      <c r="BU100" s="33"/>
      <c r="BV100" s="33"/>
      <c r="BW100" s="33"/>
      <c r="BX100" s="33"/>
      <c r="BY100" s="33"/>
      <c r="BZ100" s="33"/>
      <c r="CA100" s="33"/>
    </row>
    <row r="101" spans="1:79" s="69" customFormat="1">
      <c r="A101" s="75"/>
      <c r="B101" s="76"/>
      <c r="C101" s="142"/>
      <c r="D101" s="142"/>
      <c r="E101" s="142"/>
      <c r="F101" s="142"/>
      <c r="G101" s="142"/>
      <c r="H101" s="142"/>
      <c r="I101" s="142"/>
      <c r="J101" s="142"/>
      <c r="K101" s="142"/>
      <c r="L101" s="142"/>
      <c r="M101" s="142"/>
      <c r="N101" s="142"/>
      <c r="O101" s="142"/>
      <c r="P101" s="142"/>
      <c r="Q101" s="142"/>
      <c r="R101" s="142"/>
      <c r="S101" s="142"/>
      <c r="T101" s="142"/>
      <c r="U101" s="142"/>
      <c r="V101" s="142"/>
      <c r="W101" s="142"/>
      <c r="X101" s="142"/>
      <c r="Y101" s="142"/>
      <c r="Z101" s="142"/>
      <c r="AA101" s="142"/>
      <c r="AB101" s="142"/>
      <c r="AC101" s="142"/>
      <c r="AD101" s="142"/>
      <c r="AE101" s="142"/>
      <c r="AF101" s="142"/>
      <c r="AG101" s="142"/>
      <c r="AH101" s="142"/>
      <c r="AI101" s="142"/>
      <c r="AJ101" s="82"/>
      <c r="AK101" s="84"/>
      <c r="AL101" s="33"/>
      <c r="AM101" s="33"/>
      <c r="AN101" s="33"/>
      <c r="AO101" s="33"/>
      <c r="AP101" s="33"/>
      <c r="AQ101" s="33"/>
      <c r="AR101" s="33"/>
      <c r="AS101" s="33"/>
      <c r="AT101" s="33"/>
      <c r="AU101" s="33"/>
      <c r="AV101" s="33"/>
      <c r="AW101" s="33"/>
      <c r="AX101" s="33"/>
      <c r="AY101" s="33"/>
      <c r="AZ101" s="33"/>
      <c r="BA101" s="33"/>
      <c r="BB101" s="33"/>
      <c r="BC101" s="33"/>
      <c r="BD101" s="33"/>
      <c r="BE101" s="33"/>
      <c r="BF101" s="33"/>
      <c r="BG101" s="33"/>
      <c r="BH101" s="33"/>
      <c r="BI101" s="33"/>
      <c r="BJ101" s="33"/>
      <c r="BK101" s="33"/>
      <c r="BL101" s="33"/>
      <c r="BM101" s="33"/>
      <c r="BN101" s="33"/>
      <c r="BO101" s="33"/>
      <c r="BP101" s="33"/>
      <c r="BQ101" s="33"/>
      <c r="BR101" s="33"/>
      <c r="BS101" s="33"/>
      <c r="BT101" s="33"/>
      <c r="BU101" s="33"/>
      <c r="BV101" s="33"/>
      <c r="BW101" s="33"/>
      <c r="BX101" s="33"/>
      <c r="BY101" s="33"/>
      <c r="BZ101" s="33"/>
      <c r="CA101" s="33"/>
    </row>
    <row r="102" spans="1:79" s="69" customFormat="1">
      <c r="A102" s="75"/>
      <c r="B102" s="76"/>
      <c r="C102" s="142"/>
      <c r="D102" s="142"/>
      <c r="E102" s="142"/>
      <c r="F102" s="142"/>
      <c r="G102" s="142"/>
      <c r="H102" s="142"/>
      <c r="I102" s="142"/>
      <c r="J102" s="142"/>
      <c r="K102" s="142"/>
      <c r="L102" s="142"/>
      <c r="M102" s="142"/>
      <c r="N102" s="142"/>
      <c r="O102" s="142"/>
      <c r="P102" s="142"/>
      <c r="Q102" s="142"/>
      <c r="R102" s="142"/>
      <c r="S102" s="142"/>
      <c r="T102" s="142"/>
      <c r="U102" s="142"/>
      <c r="V102" s="142"/>
      <c r="W102" s="142"/>
      <c r="X102" s="142"/>
      <c r="Y102" s="142"/>
      <c r="Z102" s="142"/>
      <c r="AA102" s="142"/>
      <c r="AB102" s="142"/>
      <c r="AC102" s="142"/>
      <c r="AD102" s="142"/>
      <c r="AE102" s="142"/>
      <c r="AF102" s="142"/>
      <c r="AG102" s="142"/>
      <c r="AH102" s="142"/>
      <c r="AI102" s="142"/>
      <c r="AJ102" s="82"/>
      <c r="AK102" s="84"/>
      <c r="AL102" s="33"/>
      <c r="AM102" s="33"/>
      <c r="AN102" s="33"/>
      <c r="AO102" s="33"/>
      <c r="AP102" s="33"/>
      <c r="AQ102" s="33"/>
      <c r="AR102" s="33"/>
      <c r="AS102" s="33"/>
      <c r="AT102" s="33"/>
      <c r="AU102" s="33"/>
      <c r="AV102" s="33"/>
      <c r="AW102" s="33"/>
      <c r="AX102" s="33"/>
      <c r="AY102" s="33"/>
      <c r="AZ102" s="33"/>
      <c r="BA102" s="33"/>
      <c r="BB102" s="33"/>
      <c r="BC102" s="33"/>
      <c r="BD102" s="33"/>
      <c r="BE102" s="33"/>
      <c r="BF102" s="33"/>
      <c r="BG102" s="33"/>
      <c r="BH102" s="33"/>
      <c r="BI102" s="33"/>
      <c r="BJ102" s="33"/>
      <c r="BK102" s="33"/>
      <c r="BL102" s="33"/>
      <c r="BM102" s="33"/>
      <c r="BN102" s="33"/>
      <c r="BO102" s="33"/>
      <c r="BP102" s="33"/>
      <c r="BQ102" s="33"/>
      <c r="BR102" s="33"/>
      <c r="BS102" s="33"/>
      <c r="BT102" s="33"/>
      <c r="BU102" s="33"/>
      <c r="BV102" s="33"/>
      <c r="BW102" s="33"/>
      <c r="BX102" s="33"/>
      <c r="BY102" s="33"/>
      <c r="BZ102" s="33"/>
      <c r="CA102" s="33"/>
    </row>
    <row r="103" spans="1:79" s="69" customFormat="1">
      <c r="A103" s="75"/>
      <c r="B103" s="76"/>
      <c r="C103" s="142"/>
      <c r="D103" s="142"/>
      <c r="E103" s="142"/>
      <c r="F103" s="142"/>
      <c r="G103" s="142"/>
      <c r="H103" s="142"/>
      <c r="I103" s="142"/>
      <c r="J103" s="142"/>
      <c r="K103" s="142"/>
      <c r="L103" s="142"/>
      <c r="M103" s="142"/>
      <c r="N103" s="142"/>
      <c r="O103" s="142"/>
      <c r="P103" s="142"/>
      <c r="Q103" s="142"/>
      <c r="R103" s="142"/>
      <c r="S103" s="142"/>
      <c r="T103" s="142"/>
      <c r="U103" s="142"/>
      <c r="V103" s="142"/>
      <c r="W103" s="142"/>
      <c r="X103" s="142"/>
      <c r="Y103" s="142"/>
      <c r="Z103" s="142"/>
      <c r="AA103" s="142"/>
      <c r="AB103" s="142"/>
      <c r="AC103" s="142"/>
      <c r="AD103" s="142"/>
      <c r="AE103" s="142"/>
      <c r="AF103" s="142"/>
      <c r="AG103" s="142"/>
      <c r="AH103" s="142"/>
      <c r="AI103" s="142"/>
      <c r="AJ103" s="82"/>
      <c r="AK103" s="84"/>
      <c r="AL103" s="33"/>
      <c r="AM103" s="33"/>
      <c r="AN103" s="33"/>
      <c r="AO103" s="33"/>
      <c r="AP103" s="33"/>
      <c r="AQ103" s="33"/>
      <c r="AR103" s="33"/>
      <c r="AS103" s="33"/>
      <c r="AT103" s="33"/>
      <c r="AU103" s="33"/>
      <c r="AV103" s="33"/>
      <c r="AW103" s="33"/>
      <c r="AX103" s="33"/>
      <c r="AY103" s="33"/>
      <c r="AZ103" s="33"/>
      <c r="BA103" s="33"/>
      <c r="BB103" s="33"/>
      <c r="BC103" s="33"/>
      <c r="BD103" s="33"/>
      <c r="BE103" s="33"/>
      <c r="BF103" s="33"/>
      <c r="BG103" s="33"/>
      <c r="BH103" s="33"/>
      <c r="BI103" s="33"/>
      <c r="BJ103" s="33"/>
      <c r="BK103" s="33"/>
      <c r="BL103" s="33"/>
      <c r="BM103" s="33"/>
      <c r="BN103" s="33"/>
      <c r="BO103" s="33"/>
      <c r="BP103" s="33"/>
      <c r="BQ103" s="33"/>
      <c r="BR103" s="33"/>
      <c r="BS103" s="33"/>
      <c r="BT103" s="33"/>
      <c r="BU103" s="33"/>
      <c r="BV103" s="33"/>
      <c r="BW103" s="33"/>
      <c r="BX103" s="33"/>
      <c r="BY103" s="33"/>
      <c r="BZ103" s="33"/>
      <c r="CA103" s="33"/>
    </row>
    <row r="104" spans="1:79" s="69" customFormat="1">
      <c r="A104" s="75"/>
      <c r="B104" s="76"/>
      <c r="C104" s="142"/>
      <c r="D104" s="142"/>
      <c r="E104" s="142"/>
      <c r="F104" s="142"/>
      <c r="G104" s="142"/>
      <c r="H104" s="142"/>
      <c r="I104" s="142"/>
      <c r="J104" s="142"/>
      <c r="K104" s="142"/>
      <c r="L104" s="142"/>
      <c r="M104" s="142"/>
      <c r="N104" s="142"/>
      <c r="O104" s="142"/>
      <c r="P104" s="142"/>
      <c r="Q104" s="142"/>
      <c r="R104" s="142"/>
      <c r="S104" s="142"/>
      <c r="T104" s="142"/>
      <c r="U104" s="142"/>
      <c r="V104" s="142"/>
      <c r="W104" s="142"/>
      <c r="X104" s="142"/>
      <c r="Y104" s="142"/>
      <c r="Z104" s="142"/>
      <c r="AA104" s="142"/>
      <c r="AB104" s="142"/>
      <c r="AC104" s="142"/>
      <c r="AD104" s="142"/>
      <c r="AE104" s="142"/>
      <c r="AF104" s="142"/>
      <c r="AG104" s="142"/>
      <c r="AH104" s="142"/>
      <c r="AI104" s="142"/>
      <c r="AJ104" s="82"/>
      <c r="AK104" s="84"/>
      <c r="AL104" s="33"/>
      <c r="AM104" s="33"/>
      <c r="AN104" s="33"/>
      <c r="AO104" s="33"/>
      <c r="AP104" s="33"/>
      <c r="AQ104" s="33"/>
      <c r="AR104" s="33"/>
      <c r="AS104" s="33"/>
      <c r="AT104" s="33"/>
      <c r="AU104" s="33"/>
      <c r="AV104" s="33"/>
      <c r="AW104" s="33"/>
      <c r="AX104" s="33"/>
      <c r="AY104" s="33"/>
      <c r="AZ104" s="33"/>
      <c r="BA104" s="33"/>
      <c r="BB104" s="33"/>
      <c r="BC104" s="33"/>
      <c r="BD104" s="33"/>
      <c r="BE104" s="33"/>
      <c r="BF104" s="33"/>
      <c r="BG104" s="33"/>
      <c r="BH104" s="33"/>
      <c r="BI104" s="33"/>
      <c r="BJ104" s="33"/>
      <c r="BK104" s="33"/>
      <c r="BL104" s="33"/>
      <c r="BM104" s="33"/>
      <c r="BN104" s="33"/>
      <c r="BO104" s="33"/>
      <c r="BP104" s="33"/>
      <c r="BQ104" s="33"/>
      <c r="BR104" s="33"/>
      <c r="BS104" s="33"/>
      <c r="BT104" s="33"/>
      <c r="BU104" s="33"/>
      <c r="BV104" s="33"/>
      <c r="BW104" s="33"/>
      <c r="BX104" s="33"/>
      <c r="BY104" s="33"/>
      <c r="BZ104" s="33"/>
      <c r="CA104" s="33"/>
    </row>
    <row r="105" spans="1:79" s="69" customFormat="1">
      <c r="A105" s="75"/>
      <c r="B105" s="76"/>
      <c r="C105" s="142"/>
      <c r="D105" s="142"/>
      <c r="E105" s="142"/>
      <c r="F105" s="142"/>
      <c r="G105" s="142"/>
      <c r="H105" s="142"/>
      <c r="I105" s="142"/>
      <c r="J105" s="142"/>
      <c r="K105" s="142"/>
      <c r="L105" s="142"/>
      <c r="M105" s="142"/>
      <c r="N105" s="142"/>
      <c r="O105" s="142"/>
      <c r="P105" s="142"/>
      <c r="Q105" s="142"/>
      <c r="R105" s="142"/>
      <c r="S105" s="142"/>
      <c r="T105" s="142"/>
      <c r="U105" s="142"/>
      <c r="V105" s="142"/>
      <c r="W105" s="142"/>
      <c r="X105" s="142"/>
      <c r="Y105" s="142"/>
      <c r="Z105" s="142"/>
      <c r="AA105" s="142"/>
      <c r="AB105" s="142"/>
      <c r="AC105" s="142"/>
      <c r="AD105" s="142"/>
      <c r="AE105" s="142"/>
      <c r="AF105" s="142"/>
      <c r="AG105" s="142"/>
      <c r="AH105" s="142"/>
      <c r="AI105" s="142"/>
      <c r="AJ105" s="82"/>
      <c r="AK105" s="84"/>
      <c r="AL105" s="33"/>
      <c r="AM105" s="33"/>
      <c r="AN105" s="33"/>
      <c r="AO105" s="33"/>
      <c r="AP105" s="33"/>
      <c r="AQ105" s="33"/>
      <c r="AR105" s="33"/>
      <c r="AS105" s="33"/>
      <c r="AT105" s="33"/>
      <c r="AU105" s="33"/>
      <c r="AV105" s="33"/>
      <c r="AW105" s="33"/>
      <c r="AX105" s="33"/>
      <c r="AY105" s="33"/>
      <c r="AZ105" s="33"/>
      <c r="BA105" s="33"/>
      <c r="BB105" s="33"/>
      <c r="BC105" s="33"/>
      <c r="BD105" s="33"/>
      <c r="BE105" s="33"/>
      <c r="BF105" s="33"/>
      <c r="BG105" s="33"/>
      <c r="BH105" s="33"/>
      <c r="BI105" s="33"/>
      <c r="BJ105" s="33"/>
      <c r="BK105" s="33"/>
      <c r="BL105" s="33"/>
      <c r="BM105" s="33"/>
      <c r="BN105" s="33"/>
      <c r="BO105" s="33"/>
      <c r="BP105" s="33"/>
      <c r="BQ105" s="33"/>
      <c r="BR105" s="33"/>
      <c r="BS105" s="33"/>
      <c r="BT105" s="33"/>
      <c r="BU105" s="33"/>
      <c r="BV105" s="33"/>
      <c r="BW105" s="33"/>
      <c r="BX105" s="33"/>
      <c r="BY105" s="33"/>
      <c r="BZ105" s="33"/>
      <c r="CA105" s="33"/>
    </row>
    <row r="106" spans="1:79" s="69" customFormat="1">
      <c r="A106" s="75"/>
      <c r="B106" s="76"/>
      <c r="C106" s="142"/>
      <c r="D106" s="142"/>
      <c r="E106" s="142"/>
      <c r="F106" s="142"/>
      <c r="G106" s="142"/>
      <c r="H106" s="142"/>
      <c r="I106" s="142"/>
      <c r="J106" s="142"/>
      <c r="K106" s="142"/>
      <c r="L106" s="142"/>
      <c r="M106" s="142"/>
      <c r="N106" s="142"/>
      <c r="O106" s="142"/>
      <c r="P106" s="142"/>
      <c r="Q106" s="142"/>
      <c r="R106" s="142"/>
      <c r="S106" s="142"/>
      <c r="T106" s="142"/>
      <c r="U106" s="142"/>
      <c r="V106" s="142"/>
      <c r="W106" s="142"/>
      <c r="X106" s="142"/>
      <c r="Y106" s="142"/>
      <c r="Z106" s="142"/>
      <c r="AA106" s="142"/>
      <c r="AB106" s="142"/>
      <c r="AC106" s="142"/>
      <c r="AD106" s="142"/>
      <c r="AE106" s="142"/>
      <c r="AF106" s="142"/>
      <c r="AG106" s="142"/>
      <c r="AH106" s="142"/>
      <c r="AI106" s="142"/>
      <c r="AJ106" s="82"/>
      <c r="AK106" s="84"/>
      <c r="AL106" s="33"/>
      <c r="AM106" s="33"/>
      <c r="AN106" s="33"/>
      <c r="AO106" s="33"/>
      <c r="AP106" s="33"/>
      <c r="AQ106" s="33"/>
      <c r="AR106" s="33"/>
      <c r="AS106" s="33"/>
      <c r="AT106" s="33"/>
      <c r="AU106" s="33"/>
      <c r="AV106" s="33"/>
      <c r="AW106" s="33"/>
      <c r="AX106" s="33"/>
      <c r="AY106" s="33"/>
      <c r="AZ106" s="33"/>
      <c r="BA106" s="33"/>
      <c r="BB106" s="33"/>
      <c r="BC106" s="33"/>
      <c r="BD106" s="33"/>
      <c r="BE106" s="33"/>
      <c r="BF106" s="33"/>
      <c r="BG106" s="33"/>
      <c r="BH106" s="33"/>
      <c r="BI106" s="33"/>
      <c r="BJ106" s="33"/>
      <c r="BK106" s="33"/>
      <c r="BL106" s="33"/>
      <c r="BM106" s="33"/>
      <c r="BN106" s="33"/>
      <c r="BO106" s="33"/>
      <c r="BP106" s="33"/>
      <c r="BQ106" s="33"/>
      <c r="BR106" s="33"/>
      <c r="BS106" s="33"/>
      <c r="BT106" s="33"/>
      <c r="BU106" s="33"/>
      <c r="BV106" s="33"/>
      <c r="BW106" s="33"/>
      <c r="BX106" s="33"/>
      <c r="BY106" s="33"/>
      <c r="BZ106" s="33"/>
      <c r="CA106" s="33"/>
    </row>
    <row r="107" spans="1:79" s="69" customFormat="1">
      <c r="A107" s="75"/>
      <c r="B107" s="76"/>
      <c r="C107" s="142"/>
      <c r="D107" s="142"/>
      <c r="E107" s="142"/>
      <c r="F107" s="142"/>
      <c r="G107" s="142"/>
      <c r="H107" s="142"/>
      <c r="I107" s="142"/>
      <c r="J107" s="142"/>
      <c r="K107" s="142"/>
      <c r="L107" s="142"/>
      <c r="M107" s="142"/>
      <c r="N107" s="142"/>
      <c r="O107" s="142"/>
      <c r="P107" s="142"/>
      <c r="Q107" s="142"/>
      <c r="R107" s="142"/>
      <c r="S107" s="142"/>
      <c r="T107" s="142"/>
      <c r="U107" s="142"/>
      <c r="V107" s="142"/>
      <c r="W107" s="142"/>
      <c r="X107" s="142"/>
      <c r="Y107" s="142"/>
      <c r="Z107" s="142"/>
      <c r="AA107" s="142"/>
      <c r="AB107" s="142"/>
      <c r="AC107" s="142"/>
      <c r="AD107" s="142"/>
      <c r="AE107" s="142"/>
      <c r="AF107" s="142"/>
      <c r="AG107" s="142"/>
      <c r="AH107" s="142"/>
      <c r="AI107" s="142"/>
      <c r="AJ107" s="82"/>
      <c r="AK107" s="84"/>
      <c r="AL107" s="33"/>
      <c r="AM107" s="33"/>
      <c r="AN107" s="33"/>
      <c r="AO107" s="33"/>
      <c r="AP107" s="33"/>
      <c r="AQ107" s="33"/>
      <c r="AR107" s="33"/>
      <c r="AS107" s="33"/>
      <c r="AT107" s="33"/>
      <c r="AU107" s="33"/>
      <c r="AV107" s="33"/>
      <c r="AW107" s="33"/>
      <c r="AX107" s="33"/>
      <c r="AY107" s="33"/>
      <c r="AZ107" s="33"/>
      <c r="BA107" s="33"/>
      <c r="BB107" s="33"/>
      <c r="BC107" s="33"/>
      <c r="BD107" s="33"/>
      <c r="BE107" s="33"/>
      <c r="BF107" s="33"/>
      <c r="BG107" s="33"/>
      <c r="BH107" s="33"/>
      <c r="BI107" s="33"/>
      <c r="BJ107" s="33"/>
      <c r="BK107" s="33"/>
      <c r="BL107" s="33"/>
      <c r="BM107" s="33"/>
      <c r="BN107" s="33"/>
      <c r="BO107" s="33"/>
      <c r="BP107" s="33"/>
      <c r="BQ107" s="33"/>
      <c r="BR107" s="33"/>
      <c r="BS107" s="33"/>
      <c r="BT107" s="33"/>
      <c r="BU107" s="33"/>
      <c r="BV107" s="33"/>
      <c r="BW107" s="33"/>
      <c r="BX107" s="33"/>
      <c r="BY107" s="33"/>
      <c r="BZ107" s="33"/>
      <c r="CA107" s="33"/>
    </row>
    <row r="108" spans="1:79" s="69" customFormat="1">
      <c r="A108" s="75"/>
      <c r="B108" s="76"/>
      <c r="C108" s="142"/>
      <c r="D108" s="142"/>
      <c r="E108" s="142"/>
      <c r="F108" s="142"/>
      <c r="G108" s="142"/>
      <c r="H108" s="142"/>
      <c r="I108" s="142"/>
      <c r="J108" s="142"/>
      <c r="K108" s="142"/>
      <c r="L108" s="142"/>
      <c r="M108" s="142"/>
      <c r="N108" s="142"/>
      <c r="O108" s="142"/>
      <c r="P108" s="142"/>
      <c r="Q108" s="142"/>
      <c r="R108" s="142"/>
      <c r="S108" s="142"/>
      <c r="T108" s="142"/>
      <c r="U108" s="142"/>
      <c r="V108" s="142"/>
      <c r="W108" s="142"/>
      <c r="X108" s="142"/>
      <c r="Y108" s="142"/>
      <c r="Z108" s="142"/>
      <c r="AA108" s="142"/>
      <c r="AB108" s="142"/>
      <c r="AC108" s="142"/>
      <c r="AD108" s="142"/>
      <c r="AE108" s="142"/>
      <c r="AF108" s="142"/>
      <c r="AG108" s="142"/>
      <c r="AH108" s="142"/>
      <c r="AI108" s="142"/>
      <c r="AJ108" s="82"/>
      <c r="AK108" s="84"/>
      <c r="AL108" s="33"/>
      <c r="AM108" s="33"/>
      <c r="AN108" s="33"/>
      <c r="AO108" s="33"/>
      <c r="AP108" s="33"/>
      <c r="AQ108" s="33"/>
      <c r="AR108" s="33"/>
      <c r="AS108" s="33"/>
      <c r="AT108" s="33"/>
      <c r="AU108" s="33"/>
      <c r="AV108" s="33"/>
      <c r="AW108" s="33"/>
      <c r="AX108" s="33"/>
      <c r="AY108" s="33"/>
      <c r="AZ108" s="33"/>
      <c r="BA108" s="33"/>
      <c r="BB108" s="33"/>
      <c r="BC108" s="33"/>
      <c r="BD108" s="33"/>
      <c r="BE108" s="33"/>
      <c r="BF108" s="33"/>
      <c r="BG108" s="33"/>
      <c r="BH108" s="33"/>
      <c r="BI108" s="33"/>
      <c r="BJ108" s="33"/>
      <c r="BK108" s="33"/>
      <c r="BL108" s="33"/>
      <c r="BM108" s="33"/>
      <c r="BN108" s="33"/>
      <c r="BO108" s="33"/>
      <c r="BP108" s="33"/>
      <c r="BQ108" s="33"/>
      <c r="BR108" s="33"/>
      <c r="BS108" s="33"/>
      <c r="BT108" s="33"/>
      <c r="BU108" s="33"/>
      <c r="BV108" s="33"/>
      <c r="BW108" s="33"/>
      <c r="BX108" s="33"/>
      <c r="BY108" s="33"/>
      <c r="BZ108" s="33"/>
      <c r="CA108" s="33"/>
    </row>
    <row r="109" spans="1:79" s="69" customFormat="1">
      <c r="A109" s="75"/>
      <c r="B109" s="76"/>
      <c r="C109" s="142"/>
      <c r="D109" s="142"/>
      <c r="E109" s="142"/>
      <c r="F109" s="142"/>
      <c r="G109" s="142"/>
      <c r="H109" s="142"/>
      <c r="I109" s="142"/>
      <c r="J109" s="142"/>
      <c r="K109" s="142"/>
      <c r="L109" s="142"/>
      <c r="M109" s="142"/>
      <c r="N109" s="142"/>
      <c r="O109" s="142"/>
      <c r="P109" s="142"/>
      <c r="Q109" s="142"/>
      <c r="R109" s="142"/>
      <c r="S109" s="142"/>
      <c r="T109" s="142"/>
      <c r="U109" s="142"/>
      <c r="V109" s="142"/>
      <c r="W109" s="142"/>
      <c r="X109" s="142"/>
      <c r="Y109" s="142"/>
      <c r="Z109" s="142"/>
      <c r="AA109" s="142"/>
      <c r="AB109" s="142"/>
      <c r="AC109" s="142"/>
      <c r="AD109" s="142"/>
      <c r="AE109" s="142"/>
      <c r="AF109" s="142"/>
      <c r="AG109" s="142"/>
      <c r="AH109" s="142"/>
      <c r="AI109" s="142"/>
      <c r="AJ109" s="82"/>
      <c r="AK109" s="84"/>
      <c r="AL109" s="33"/>
      <c r="AM109" s="33"/>
      <c r="AN109" s="33"/>
      <c r="AO109" s="33"/>
      <c r="AP109" s="33"/>
      <c r="AQ109" s="33"/>
      <c r="AR109" s="33"/>
      <c r="AS109" s="33"/>
      <c r="AT109" s="33"/>
      <c r="AU109" s="33"/>
      <c r="AV109" s="33"/>
      <c r="AW109" s="33"/>
      <c r="AX109" s="33"/>
      <c r="AY109" s="33"/>
      <c r="AZ109" s="33"/>
      <c r="BA109" s="33"/>
      <c r="BB109" s="33"/>
      <c r="BC109" s="33"/>
      <c r="BD109" s="33"/>
      <c r="BE109" s="33"/>
      <c r="BF109" s="33"/>
      <c r="BG109" s="33"/>
      <c r="BH109" s="33"/>
      <c r="BI109" s="33"/>
      <c r="BJ109" s="33"/>
      <c r="BK109" s="33"/>
      <c r="BL109" s="33"/>
      <c r="BM109" s="33"/>
      <c r="BN109" s="33"/>
      <c r="BO109" s="33"/>
      <c r="BP109" s="33"/>
      <c r="BQ109" s="33"/>
      <c r="BR109" s="33"/>
      <c r="BS109" s="33"/>
      <c r="BT109" s="33"/>
      <c r="BU109" s="33"/>
      <c r="BV109" s="33"/>
      <c r="BW109" s="33"/>
      <c r="BX109" s="33"/>
      <c r="BY109" s="33"/>
      <c r="BZ109" s="33"/>
      <c r="CA109" s="33"/>
    </row>
    <row r="110" spans="1:79" s="69" customFormat="1">
      <c r="A110" s="75"/>
      <c r="B110" s="76"/>
      <c r="C110" s="142"/>
      <c r="D110" s="142"/>
      <c r="E110" s="142"/>
      <c r="F110" s="142"/>
      <c r="G110" s="142"/>
      <c r="H110" s="142"/>
      <c r="I110" s="142"/>
      <c r="J110" s="142"/>
      <c r="K110" s="142"/>
      <c r="L110" s="142"/>
      <c r="M110" s="142"/>
      <c r="N110" s="142"/>
      <c r="O110" s="142"/>
      <c r="P110" s="142"/>
      <c r="Q110" s="142"/>
      <c r="R110" s="142"/>
      <c r="S110" s="142"/>
      <c r="T110" s="142"/>
      <c r="U110" s="142"/>
      <c r="V110" s="142"/>
      <c r="W110" s="142"/>
      <c r="X110" s="142"/>
      <c r="Y110" s="142"/>
      <c r="Z110" s="142"/>
      <c r="AA110" s="142"/>
      <c r="AB110" s="142"/>
      <c r="AC110" s="142"/>
      <c r="AD110" s="142"/>
      <c r="AE110" s="142"/>
      <c r="AF110" s="142"/>
      <c r="AG110" s="142"/>
      <c r="AH110" s="142"/>
      <c r="AI110" s="142"/>
      <c r="AJ110" s="82"/>
      <c r="AK110" s="84"/>
      <c r="AL110" s="33"/>
      <c r="AM110" s="33"/>
      <c r="AN110" s="33"/>
      <c r="AO110" s="33"/>
      <c r="AP110" s="33"/>
      <c r="AQ110" s="33"/>
      <c r="AR110" s="33"/>
      <c r="AS110" s="33"/>
      <c r="AT110" s="33"/>
      <c r="AU110" s="33"/>
      <c r="AV110" s="33"/>
      <c r="AW110" s="33"/>
      <c r="AX110" s="33"/>
      <c r="AY110" s="33"/>
      <c r="AZ110" s="33"/>
      <c r="BA110" s="33"/>
      <c r="BB110" s="33"/>
      <c r="BC110" s="33"/>
      <c r="BD110" s="33"/>
      <c r="BE110" s="33"/>
      <c r="BF110" s="33"/>
      <c r="BG110" s="33"/>
      <c r="BH110" s="33"/>
      <c r="BI110" s="33"/>
      <c r="BJ110" s="33"/>
      <c r="BK110" s="33"/>
      <c r="BL110" s="33"/>
      <c r="BM110" s="33"/>
      <c r="BN110" s="33"/>
      <c r="BO110" s="33"/>
      <c r="BP110" s="33"/>
      <c r="BQ110" s="33"/>
      <c r="BR110" s="33"/>
      <c r="BS110" s="33"/>
      <c r="BT110" s="33"/>
      <c r="BU110" s="33"/>
      <c r="BV110" s="33"/>
      <c r="BW110" s="33"/>
      <c r="BX110" s="33"/>
      <c r="BY110" s="33"/>
      <c r="BZ110" s="33"/>
      <c r="CA110" s="33"/>
    </row>
    <row r="111" spans="1:79" s="69" customFormat="1">
      <c r="A111" s="75"/>
      <c r="B111" s="76"/>
      <c r="C111" s="142"/>
      <c r="D111" s="142"/>
      <c r="E111" s="142"/>
      <c r="F111" s="142"/>
      <c r="G111" s="142"/>
      <c r="H111" s="142"/>
      <c r="I111" s="142"/>
      <c r="J111" s="142"/>
      <c r="K111" s="142"/>
      <c r="L111" s="142"/>
      <c r="M111" s="142"/>
      <c r="N111" s="142"/>
      <c r="O111" s="142"/>
      <c r="P111" s="142"/>
      <c r="Q111" s="142"/>
      <c r="R111" s="142"/>
      <c r="S111" s="142"/>
      <c r="T111" s="142"/>
      <c r="U111" s="142"/>
      <c r="V111" s="142"/>
      <c r="W111" s="142"/>
      <c r="X111" s="142"/>
      <c r="Y111" s="142"/>
      <c r="Z111" s="142"/>
      <c r="AA111" s="142"/>
      <c r="AB111" s="142"/>
      <c r="AC111" s="142"/>
      <c r="AD111" s="142"/>
      <c r="AE111" s="142"/>
      <c r="AF111" s="142"/>
      <c r="AG111" s="142"/>
      <c r="AH111" s="142"/>
      <c r="AI111" s="142"/>
      <c r="AJ111" s="82"/>
      <c r="AK111" s="84"/>
      <c r="AL111" s="33"/>
      <c r="AM111" s="33"/>
      <c r="AN111" s="33"/>
      <c r="AO111" s="33"/>
      <c r="AP111" s="33"/>
      <c r="AQ111" s="33"/>
      <c r="AR111" s="33"/>
      <c r="AS111" s="33"/>
      <c r="AT111" s="33"/>
      <c r="AU111" s="33"/>
      <c r="AV111" s="33"/>
      <c r="AW111" s="33"/>
      <c r="AX111" s="33"/>
      <c r="AY111" s="33"/>
      <c r="AZ111" s="33"/>
      <c r="BA111" s="33"/>
      <c r="BB111" s="33"/>
      <c r="BC111" s="33"/>
      <c r="BD111" s="33"/>
      <c r="BE111" s="33"/>
      <c r="BF111" s="33"/>
      <c r="BG111" s="33"/>
      <c r="BH111" s="33"/>
      <c r="BI111" s="33"/>
      <c r="BJ111" s="33"/>
      <c r="BK111" s="33"/>
      <c r="BL111" s="33"/>
      <c r="BM111" s="33"/>
      <c r="BN111" s="33"/>
      <c r="BO111" s="33"/>
      <c r="BP111" s="33"/>
      <c r="BQ111" s="33"/>
      <c r="BR111" s="33"/>
      <c r="BS111" s="33"/>
      <c r="BT111" s="33"/>
      <c r="BU111" s="33"/>
      <c r="BV111" s="33"/>
      <c r="BW111" s="33"/>
      <c r="BX111" s="33"/>
      <c r="BY111" s="33"/>
      <c r="BZ111" s="33"/>
      <c r="CA111" s="33"/>
    </row>
    <row r="112" spans="1:79" s="69" customFormat="1">
      <c r="A112" s="75"/>
      <c r="B112" s="76"/>
      <c r="C112" s="142"/>
      <c r="D112" s="142"/>
      <c r="E112" s="142"/>
      <c r="F112" s="142"/>
      <c r="G112" s="142"/>
      <c r="H112" s="142"/>
      <c r="I112" s="142"/>
      <c r="J112" s="142"/>
      <c r="K112" s="142"/>
      <c r="L112" s="142"/>
      <c r="M112" s="142"/>
      <c r="N112" s="142"/>
      <c r="O112" s="142"/>
      <c r="P112" s="142"/>
      <c r="Q112" s="142"/>
      <c r="R112" s="142"/>
      <c r="S112" s="142"/>
      <c r="T112" s="142"/>
      <c r="U112" s="142"/>
      <c r="V112" s="142"/>
      <c r="W112" s="142"/>
      <c r="X112" s="142"/>
      <c r="Y112" s="142"/>
      <c r="Z112" s="142"/>
      <c r="AA112" s="142"/>
      <c r="AB112" s="142"/>
      <c r="AC112" s="142"/>
      <c r="AD112" s="142"/>
      <c r="AE112" s="142"/>
      <c r="AF112" s="142"/>
      <c r="AG112" s="142"/>
      <c r="AH112" s="142"/>
      <c r="AI112" s="142"/>
      <c r="AJ112" s="82"/>
      <c r="AK112" s="84"/>
      <c r="AL112" s="33"/>
      <c r="AM112" s="33"/>
      <c r="AN112" s="33"/>
      <c r="AO112" s="33"/>
      <c r="AP112" s="33"/>
      <c r="AQ112" s="33"/>
      <c r="AR112" s="33"/>
      <c r="AS112" s="33"/>
      <c r="AT112" s="33"/>
      <c r="AU112" s="33"/>
      <c r="AV112" s="33"/>
      <c r="AW112" s="33"/>
      <c r="AX112" s="33"/>
      <c r="AY112" s="33"/>
      <c r="AZ112" s="33"/>
      <c r="BA112" s="33"/>
      <c r="BB112" s="33"/>
      <c r="BC112" s="33"/>
      <c r="BD112" s="33"/>
      <c r="BE112" s="33"/>
      <c r="BF112" s="33"/>
      <c r="BG112" s="33"/>
      <c r="BH112" s="33"/>
      <c r="BI112" s="33"/>
      <c r="BJ112" s="33"/>
      <c r="BK112" s="33"/>
      <c r="BL112" s="33"/>
      <c r="BM112" s="33"/>
      <c r="BN112" s="33"/>
      <c r="BO112" s="33"/>
      <c r="BP112" s="33"/>
      <c r="BQ112" s="33"/>
      <c r="BR112" s="33"/>
      <c r="BS112" s="33"/>
      <c r="BT112" s="33"/>
      <c r="BU112" s="33"/>
      <c r="BV112" s="33"/>
      <c r="BW112" s="33"/>
      <c r="BX112" s="33"/>
      <c r="BY112" s="33"/>
      <c r="BZ112" s="33"/>
      <c r="CA112" s="33"/>
    </row>
    <row r="113" spans="1:79" s="69" customFormat="1">
      <c r="A113" s="75"/>
      <c r="B113" s="76"/>
      <c r="C113" s="142"/>
      <c r="D113" s="142"/>
      <c r="E113" s="142"/>
      <c r="F113" s="142"/>
      <c r="G113" s="142"/>
      <c r="H113" s="142"/>
      <c r="I113" s="142"/>
      <c r="J113" s="142"/>
      <c r="K113" s="142"/>
      <c r="L113" s="142"/>
      <c r="M113" s="142"/>
      <c r="N113" s="142"/>
      <c r="O113" s="142"/>
      <c r="P113" s="142"/>
      <c r="Q113" s="142"/>
      <c r="R113" s="142"/>
      <c r="S113" s="142"/>
      <c r="T113" s="142"/>
      <c r="U113" s="142"/>
      <c r="V113" s="142"/>
      <c r="W113" s="142"/>
      <c r="X113" s="142"/>
      <c r="Y113" s="142"/>
      <c r="Z113" s="142"/>
      <c r="AA113" s="142"/>
      <c r="AB113" s="142"/>
      <c r="AC113" s="142"/>
      <c r="AD113" s="142"/>
      <c r="AE113" s="142"/>
      <c r="AF113" s="142"/>
      <c r="AG113" s="142"/>
      <c r="AH113" s="142"/>
      <c r="AI113" s="142"/>
      <c r="AJ113" s="82"/>
      <c r="AK113" s="84"/>
      <c r="AL113" s="33"/>
      <c r="AM113" s="33"/>
      <c r="AN113" s="33"/>
      <c r="AO113" s="33"/>
      <c r="AP113" s="33"/>
      <c r="AQ113" s="33"/>
      <c r="AR113" s="33"/>
      <c r="AS113" s="33"/>
      <c r="AT113" s="33"/>
      <c r="AU113" s="33"/>
      <c r="AV113" s="33"/>
      <c r="AW113" s="33"/>
      <c r="AX113" s="33"/>
      <c r="AY113" s="33"/>
      <c r="AZ113" s="33"/>
      <c r="BA113" s="33"/>
      <c r="BB113" s="33"/>
      <c r="BC113" s="33"/>
      <c r="BD113" s="33"/>
      <c r="BE113" s="33"/>
      <c r="BF113" s="33"/>
      <c r="BG113" s="33"/>
      <c r="BH113" s="33"/>
      <c r="BI113" s="33"/>
      <c r="BJ113" s="33"/>
      <c r="BK113" s="33"/>
      <c r="BL113" s="33"/>
      <c r="BM113" s="33"/>
      <c r="BN113" s="33"/>
      <c r="BO113" s="33"/>
      <c r="BP113" s="33"/>
      <c r="BQ113" s="33"/>
      <c r="BR113" s="33"/>
      <c r="BS113" s="33"/>
      <c r="BT113" s="33"/>
      <c r="BU113" s="33"/>
      <c r="BV113" s="33"/>
      <c r="BW113" s="33"/>
      <c r="BX113" s="33"/>
      <c r="BY113" s="33"/>
      <c r="BZ113" s="33"/>
      <c r="CA113" s="33"/>
    </row>
    <row r="114" spans="1:79" s="69" customFormat="1">
      <c r="A114" s="75"/>
      <c r="B114" s="76"/>
      <c r="C114" s="142"/>
      <c r="D114" s="142"/>
      <c r="E114" s="142"/>
      <c r="F114" s="142"/>
      <c r="G114" s="142"/>
      <c r="H114" s="142"/>
      <c r="I114" s="142"/>
      <c r="J114" s="142"/>
      <c r="K114" s="142"/>
      <c r="L114" s="142"/>
      <c r="M114" s="142"/>
      <c r="N114" s="142"/>
      <c r="O114" s="142"/>
      <c r="P114" s="142"/>
      <c r="Q114" s="142"/>
      <c r="R114" s="142"/>
      <c r="S114" s="142"/>
      <c r="T114" s="142"/>
      <c r="U114" s="142"/>
      <c r="V114" s="142"/>
      <c r="W114" s="142"/>
      <c r="X114" s="142"/>
      <c r="Y114" s="142"/>
      <c r="Z114" s="142"/>
      <c r="AA114" s="142"/>
      <c r="AB114" s="142"/>
      <c r="AC114" s="142"/>
      <c r="AD114" s="142"/>
      <c r="AE114" s="142"/>
      <c r="AF114" s="142"/>
      <c r="AG114" s="142"/>
      <c r="AH114" s="142"/>
      <c r="AI114" s="142"/>
      <c r="AJ114" s="82"/>
      <c r="AK114" s="84"/>
      <c r="AL114" s="33"/>
      <c r="AM114" s="33"/>
      <c r="AN114" s="33"/>
      <c r="AO114" s="33"/>
      <c r="AP114" s="33"/>
      <c r="AQ114" s="33"/>
      <c r="AR114" s="33"/>
      <c r="AS114" s="33"/>
      <c r="AT114" s="33"/>
      <c r="AU114" s="33"/>
      <c r="AV114" s="33"/>
      <c r="AW114" s="33"/>
      <c r="AX114" s="33"/>
      <c r="AY114" s="33"/>
      <c r="AZ114" s="33"/>
      <c r="BA114" s="33"/>
      <c r="BB114" s="33"/>
      <c r="BC114" s="33"/>
      <c r="BD114" s="33"/>
      <c r="BE114" s="33"/>
      <c r="BF114" s="33"/>
      <c r="BG114" s="33"/>
      <c r="BH114" s="33"/>
      <c r="BI114" s="33"/>
      <c r="BJ114" s="33"/>
      <c r="BK114" s="33"/>
      <c r="BL114" s="33"/>
      <c r="BM114" s="33"/>
      <c r="BN114" s="33"/>
      <c r="BO114" s="33"/>
      <c r="BP114" s="33"/>
      <c r="BQ114" s="33"/>
      <c r="BR114" s="33"/>
      <c r="BS114" s="33"/>
      <c r="BT114" s="33"/>
      <c r="BU114" s="33"/>
      <c r="BV114" s="33"/>
      <c r="BW114" s="33"/>
      <c r="BX114" s="33"/>
      <c r="BY114" s="33"/>
      <c r="BZ114" s="33"/>
      <c r="CA114" s="33"/>
    </row>
    <row r="115" spans="1:79" s="69" customFormat="1">
      <c r="A115" s="75"/>
      <c r="B115" s="76"/>
      <c r="C115" s="142"/>
      <c r="D115" s="142"/>
      <c r="E115" s="142"/>
      <c r="F115" s="142"/>
      <c r="G115" s="142"/>
      <c r="H115" s="142"/>
      <c r="I115" s="142"/>
      <c r="J115" s="142"/>
      <c r="K115" s="142"/>
      <c r="L115" s="142"/>
      <c r="M115" s="142"/>
      <c r="N115" s="142"/>
      <c r="O115" s="142"/>
      <c r="P115" s="142"/>
      <c r="Q115" s="142"/>
      <c r="R115" s="142"/>
      <c r="S115" s="142"/>
      <c r="T115" s="142"/>
      <c r="U115" s="142"/>
      <c r="V115" s="142"/>
      <c r="W115" s="142"/>
      <c r="X115" s="142"/>
      <c r="Y115" s="142"/>
      <c r="Z115" s="142"/>
      <c r="AA115" s="142"/>
      <c r="AB115" s="142"/>
      <c r="AC115" s="142"/>
      <c r="AD115" s="142"/>
      <c r="AE115" s="142"/>
      <c r="AF115" s="142"/>
      <c r="AG115" s="142"/>
      <c r="AH115" s="142"/>
      <c r="AI115" s="142"/>
      <c r="AJ115" s="82"/>
      <c r="AK115" s="84"/>
      <c r="AL115" s="33"/>
      <c r="AM115" s="33"/>
      <c r="AN115" s="33"/>
      <c r="AO115" s="33"/>
      <c r="AP115" s="33"/>
      <c r="AQ115" s="33"/>
      <c r="AR115" s="33"/>
      <c r="AS115" s="33"/>
      <c r="AT115" s="33"/>
      <c r="AU115" s="33"/>
      <c r="AV115" s="33"/>
      <c r="AW115" s="33"/>
      <c r="AX115" s="33"/>
      <c r="AY115" s="33"/>
      <c r="AZ115" s="33"/>
      <c r="BA115" s="33"/>
      <c r="BB115" s="33"/>
      <c r="BC115" s="33"/>
      <c r="BD115" s="33"/>
      <c r="BE115" s="33"/>
      <c r="BF115" s="33"/>
      <c r="BG115" s="33"/>
      <c r="BH115" s="33"/>
      <c r="BI115" s="33"/>
      <c r="BJ115" s="33"/>
      <c r="BK115" s="33"/>
      <c r="BL115" s="33"/>
      <c r="BM115" s="33"/>
      <c r="BN115" s="33"/>
      <c r="BO115" s="33"/>
      <c r="BP115" s="33"/>
      <c r="BQ115" s="33"/>
      <c r="BR115" s="33"/>
      <c r="BS115" s="33"/>
      <c r="BT115" s="33"/>
      <c r="BU115" s="33"/>
      <c r="BV115" s="33"/>
      <c r="BW115" s="33"/>
      <c r="BX115" s="33"/>
      <c r="BY115" s="33"/>
      <c r="BZ115" s="33"/>
      <c r="CA115" s="33"/>
    </row>
    <row r="116" spans="1:79" s="69" customFormat="1">
      <c r="A116" s="75"/>
      <c r="B116" s="76"/>
      <c r="C116" s="142"/>
      <c r="D116" s="142"/>
      <c r="E116" s="142"/>
      <c r="F116" s="142"/>
      <c r="G116" s="142"/>
      <c r="H116" s="142"/>
      <c r="I116" s="142"/>
      <c r="J116" s="142"/>
      <c r="K116" s="142"/>
      <c r="L116" s="142"/>
      <c r="M116" s="142"/>
      <c r="N116" s="142"/>
      <c r="O116" s="142"/>
      <c r="P116" s="142"/>
      <c r="Q116" s="142"/>
      <c r="R116" s="142"/>
      <c r="S116" s="142"/>
      <c r="T116" s="142"/>
      <c r="U116" s="142"/>
      <c r="V116" s="142"/>
      <c r="W116" s="142"/>
      <c r="X116" s="142"/>
      <c r="Y116" s="142"/>
      <c r="Z116" s="142"/>
      <c r="AA116" s="142"/>
      <c r="AB116" s="142"/>
      <c r="AC116" s="142"/>
      <c r="AD116" s="142"/>
      <c r="AE116" s="142"/>
      <c r="AF116" s="142"/>
      <c r="AG116" s="142"/>
      <c r="AH116" s="142"/>
      <c r="AI116" s="142"/>
      <c r="AJ116" s="82"/>
      <c r="AK116" s="84"/>
      <c r="AL116" s="33"/>
      <c r="AM116" s="33"/>
      <c r="AN116" s="33"/>
      <c r="AO116" s="33"/>
      <c r="AP116" s="33"/>
      <c r="AQ116" s="33"/>
      <c r="AR116" s="33"/>
      <c r="AS116" s="33"/>
      <c r="AT116" s="33"/>
      <c r="AU116" s="33"/>
      <c r="AV116" s="33"/>
      <c r="AW116" s="33"/>
      <c r="AX116" s="33"/>
      <c r="AY116" s="33"/>
      <c r="AZ116" s="33"/>
      <c r="BA116" s="33"/>
      <c r="BB116" s="33"/>
      <c r="BC116" s="33"/>
      <c r="BD116" s="33"/>
      <c r="BE116" s="33"/>
      <c r="BF116" s="33"/>
      <c r="BG116" s="33"/>
      <c r="BH116" s="33"/>
      <c r="BI116" s="33"/>
      <c r="BJ116" s="33"/>
      <c r="BK116" s="33"/>
      <c r="BL116" s="33"/>
      <c r="BM116" s="33"/>
      <c r="BN116" s="33"/>
      <c r="BO116" s="33"/>
      <c r="BP116" s="33"/>
      <c r="BQ116" s="33"/>
      <c r="BR116" s="33"/>
      <c r="BS116" s="33"/>
      <c r="BT116" s="33"/>
      <c r="BU116" s="33"/>
      <c r="BV116" s="33"/>
      <c r="BW116" s="33"/>
      <c r="BX116" s="33"/>
      <c r="BY116" s="33"/>
      <c r="BZ116" s="33"/>
      <c r="CA116" s="33"/>
    </row>
    <row r="117" spans="1:79" s="69" customFormat="1">
      <c r="A117" s="75"/>
      <c r="B117" s="76"/>
      <c r="C117" s="142"/>
      <c r="D117" s="142"/>
      <c r="E117" s="142"/>
      <c r="F117" s="142"/>
      <c r="G117" s="142"/>
      <c r="H117" s="142"/>
      <c r="I117" s="142"/>
      <c r="J117" s="142"/>
      <c r="K117" s="142"/>
      <c r="L117" s="142"/>
      <c r="M117" s="142"/>
      <c r="N117" s="142"/>
      <c r="O117" s="142"/>
      <c r="P117" s="142"/>
      <c r="Q117" s="142"/>
      <c r="R117" s="142"/>
      <c r="S117" s="142"/>
      <c r="T117" s="142"/>
      <c r="U117" s="142"/>
      <c r="V117" s="142"/>
      <c r="W117" s="142"/>
      <c r="X117" s="142"/>
      <c r="Y117" s="142"/>
      <c r="Z117" s="142"/>
      <c r="AA117" s="142"/>
      <c r="AB117" s="142"/>
      <c r="AC117" s="142"/>
      <c r="AD117" s="142"/>
      <c r="AE117" s="142"/>
      <c r="AF117" s="142"/>
      <c r="AG117" s="142"/>
      <c r="AH117" s="142"/>
      <c r="AI117" s="142"/>
      <c r="AJ117" s="82"/>
      <c r="AK117" s="84"/>
      <c r="AL117" s="33"/>
      <c r="AM117" s="33"/>
      <c r="AN117" s="33"/>
      <c r="AO117" s="33"/>
      <c r="AP117" s="33"/>
      <c r="AQ117" s="33"/>
      <c r="AR117" s="33"/>
      <c r="AS117" s="33"/>
      <c r="AT117" s="33"/>
      <c r="AU117" s="33"/>
      <c r="AV117" s="33"/>
      <c r="AW117" s="33"/>
      <c r="AX117" s="33"/>
      <c r="AY117" s="33"/>
      <c r="AZ117" s="33"/>
      <c r="BA117" s="33"/>
      <c r="BB117" s="33"/>
      <c r="BC117" s="33"/>
      <c r="BD117" s="33"/>
      <c r="BE117" s="33"/>
      <c r="BF117" s="33"/>
      <c r="BG117" s="33"/>
      <c r="BH117" s="33"/>
      <c r="BI117" s="33"/>
      <c r="BJ117" s="33"/>
      <c r="BK117" s="33"/>
      <c r="BL117" s="33"/>
      <c r="BM117" s="33"/>
      <c r="BN117" s="33"/>
      <c r="BO117" s="33"/>
      <c r="BP117" s="33"/>
      <c r="BQ117" s="33"/>
      <c r="BR117" s="33"/>
      <c r="BS117" s="33"/>
      <c r="BT117" s="33"/>
      <c r="BU117" s="33"/>
      <c r="BV117" s="33"/>
      <c r="BW117" s="33"/>
      <c r="BX117" s="33"/>
      <c r="BY117" s="33"/>
      <c r="BZ117" s="33"/>
      <c r="CA117" s="33"/>
    </row>
    <row r="118" spans="1:79" s="69" customFormat="1">
      <c r="A118" s="75"/>
      <c r="B118" s="76"/>
      <c r="C118" s="142"/>
      <c r="D118" s="142"/>
      <c r="E118" s="142"/>
      <c r="F118" s="142"/>
      <c r="G118" s="142"/>
      <c r="H118" s="142"/>
      <c r="I118" s="142"/>
      <c r="J118" s="142"/>
      <c r="K118" s="142"/>
      <c r="L118" s="142"/>
      <c r="M118" s="142"/>
      <c r="N118" s="142"/>
      <c r="O118" s="142"/>
      <c r="P118" s="142"/>
      <c r="Q118" s="142"/>
      <c r="R118" s="142"/>
      <c r="S118" s="142"/>
      <c r="T118" s="142"/>
      <c r="U118" s="142"/>
      <c r="V118" s="142"/>
      <c r="W118" s="142"/>
      <c r="X118" s="142"/>
      <c r="Y118" s="142"/>
      <c r="Z118" s="142"/>
      <c r="AA118" s="142"/>
      <c r="AB118" s="142"/>
      <c r="AC118" s="142"/>
      <c r="AD118" s="142"/>
      <c r="AE118" s="142"/>
      <c r="AF118" s="142"/>
      <c r="AG118" s="142"/>
      <c r="AH118" s="142"/>
      <c r="AI118" s="142"/>
      <c r="AJ118" s="82"/>
      <c r="AK118" s="84"/>
      <c r="AL118" s="33"/>
      <c r="AM118" s="33"/>
      <c r="AN118" s="33"/>
      <c r="AO118" s="33"/>
      <c r="AP118" s="33"/>
      <c r="AQ118" s="33"/>
      <c r="AR118" s="33"/>
      <c r="AS118" s="33"/>
      <c r="AT118" s="33"/>
      <c r="AU118" s="33"/>
      <c r="AV118" s="33"/>
      <c r="AW118" s="33"/>
      <c r="AX118" s="33"/>
      <c r="AY118" s="33"/>
      <c r="AZ118" s="33"/>
      <c r="BA118" s="33"/>
      <c r="BB118" s="33"/>
      <c r="BC118" s="33"/>
      <c r="BD118" s="33"/>
      <c r="BE118" s="33"/>
      <c r="BF118" s="33"/>
      <c r="BG118" s="33"/>
      <c r="BH118" s="33"/>
      <c r="BI118" s="33"/>
      <c r="BJ118" s="33"/>
      <c r="BK118" s="33"/>
      <c r="BL118" s="33"/>
      <c r="BM118" s="33"/>
      <c r="BN118" s="33"/>
      <c r="BO118" s="33"/>
      <c r="BP118" s="33"/>
      <c r="BQ118" s="33"/>
      <c r="BR118" s="33"/>
      <c r="BS118" s="33"/>
      <c r="BT118" s="33"/>
      <c r="BU118" s="33"/>
      <c r="BV118" s="33"/>
      <c r="BW118" s="33"/>
      <c r="BX118" s="33"/>
      <c r="BY118" s="33"/>
      <c r="BZ118" s="33"/>
      <c r="CA118" s="33"/>
    </row>
    <row r="119" spans="1:79" s="69" customFormat="1">
      <c r="A119" s="75"/>
      <c r="B119" s="76"/>
      <c r="C119" s="142"/>
      <c r="D119" s="142"/>
      <c r="E119" s="142"/>
      <c r="F119" s="142"/>
      <c r="G119" s="142"/>
      <c r="H119" s="142"/>
      <c r="I119" s="142"/>
      <c r="J119" s="142"/>
      <c r="K119" s="142"/>
      <c r="L119" s="142"/>
      <c r="M119" s="142"/>
      <c r="N119" s="142"/>
      <c r="O119" s="142"/>
      <c r="P119" s="142"/>
      <c r="Q119" s="142"/>
      <c r="R119" s="142"/>
      <c r="S119" s="142"/>
      <c r="T119" s="142"/>
      <c r="U119" s="142"/>
      <c r="V119" s="142"/>
      <c r="W119" s="142"/>
      <c r="X119" s="142"/>
      <c r="Y119" s="142"/>
      <c r="Z119" s="142"/>
      <c r="AA119" s="142"/>
      <c r="AB119" s="142"/>
      <c r="AC119" s="142"/>
      <c r="AD119" s="142"/>
      <c r="AE119" s="142"/>
      <c r="AF119" s="142"/>
      <c r="AG119" s="142"/>
      <c r="AH119" s="142"/>
      <c r="AI119" s="142"/>
      <c r="AJ119" s="82"/>
      <c r="AK119" s="84"/>
      <c r="AL119" s="33"/>
      <c r="AM119" s="33"/>
      <c r="AN119" s="33"/>
      <c r="AO119" s="33"/>
      <c r="AP119" s="33"/>
      <c r="AQ119" s="33"/>
      <c r="AR119" s="33"/>
      <c r="AS119" s="33"/>
      <c r="AT119" s="33"/>
      <c r="AU119" s="33"/>
      <c r="AV119" s="33"/>
      <c r="AW119" s="33"/>
      <c r="AX119" s="33"/>
      <c r="AY119" s="33"/>
      <c r="AZ119" s="33"/>
      <c r="BA119" s="33"/>
      <c r="BB119" s="33"/>
      <c r="BC119" s="33"/>
      <c r="BD119" s="33"/>
      <c r="BE119" s="33"/>
      <c r="BF119" s="33"/>
      <c r="BG119" s="33"/>
      <c r="BH119" s="33"/>
      <c r="BI119" s="33"/>
      <c r="BJ119" s="33"/>
      <c r="BK119" s="33"/>
      <c r="BL119" s="33"/>
      <c r="BM119" s="33"/>
      <c r="BN119" s="33"/>
      <c r="BO119" s="33"/>
      <c r="BP119" s="33"/>
      <c r="BQ119" s="33"/>
      <c r="BR119" s="33"/>
      <c r="BS119" s="33"/>
      <c r="BT119" s="33"/>
      <c r="BU119" s="33"/>
      <c r="BV119" s="33"/>
      <c r="BW119" s="33"/>
      <c r="BX119" s="33"/>
      <c r="BY119" s="33"/>
      <c r="BZ119" s="33"/>
      <c r="CA119" s="33"/>
    </row>
    <row r="120" spans="1:79" s="69" customFormat="1">
      <c r="A120" s="75"/>
      <c r="B120" s="76"/>
      <c r="C120" s="142"/>
      <c r="D120" s="142"/>
      <c r="E120" s="142"/>
      <c r="F120" s="142"/>
      <c r="G120" s="142"/>
      <c r="H120" s="142"/>
      <c r="I120" s="142"/>
      <c r="J120" s="142"/>
      <c r="K120" s="142"/>
      <c r="L120" s="142"/>
      <c r="M120" s="142"/>
      <c r="N120" s="142"/>
      <c r="O120" s="142"/>
      <c r="P120" s="142"/>
      <c r="Q120" s="142"/>
      <c r="R120" s="142"/>
      <c r="S120" s="142"/>
      <c r="T120" s="142"/>
      <c r="U120" s="142"/>
      <c r="V120" s="142"/>
      <c r="W120" s="142"/>
      <c r="X120" s="142"/>
      <c r="Y120" s="142"/>
      <c r="Z120" s="142"/>
      <c r="AA120" s="142"/>
      <c r="AB120" s="142"/>
      <c r="AC120" s="142"/>
      <c r="AD120" s="142"/>
      <c r="AE120" s="142"/>
      <c r="AF120" s="142"/>
      <c r="AG120" s="142"/>
      <c r="AH120" s="142"/>
      <c r="AI120" s="142"/>
      <c r="AJ120" s="82"/>
      <c r="AK120" s="84"/>
      <c r="AL120" s="33"/>
      <c r="AM120" s="33"/>
      <c r="AN120" s="33"/>
      <c r="AO120" s="33"/>
      <c r="AP120" s="33"/>
      <c r="AQ120" s="33"/>
      <c r="AR120" s="33"/>
      <c r="AS120" s="33"/>
      <c r="AT120" s="33"/>
      <c r="AU120" s="33"/>
      <c r="AV120" s="33"/>
      <c r="AW120" s="33"/>
      <c r="AX120" s="33"/>
      <c r="AY120" s="33"/>
      <c r="AZ120" s="33"/>
      <c r="BA120" s="33"/>
      <c r="BB120" s="33"/>
      <c r="BC120" s="33"/>
      <c r="BD120" s="33"/>
      <c r="BE120" s="33"/>
      <c r="BF120" s="33"/>
      <c r="BG120" s="33"/>
      <c r="BH120" s="33"/>
      <c r="BI120" s="33"/>
      <c r="BJ120" s="33"/>
      <c r="BK120" s="33"/>
      <c r="BL120" s="33"/>
      <c r="BM120" s="33"/>
      <c r="BN120" s="33"/>
      <c r="BO120" s="33"/>
      <c r="BP120" s="33"/>
      <c r="BQ120" s="33"/>
      <c r="BR120" s="33"/>
      <c r="BS120" s="33"/>
      <c r="BT120" s="33"/>
      <c r="BU120" s="33"/>
      <c r="BV120" s="33"/>
      <c r="BW120" s="33"/>
      <c r="BX120" s="33"/>
      <c r="BY120" s="33"/>
      <c r="BZ120" s="33"/>
      <c r="CA120" s="33"/>
    </row>
    <row r="121" spans="1:79" s="69" customFormat="1">
      <c r="A121" s="75"/>
      <c r="B121" s="76"/>
      <c r="C121" s="142"/>
      <c r="D121" s="142"/>
      <c r="E121" s="142"/>
      <c r="F121" s="142"/>
      <c r="G121" s="142"/>
      <c r="H121" s="142"/>
      <c r="I121" s="142"/>
      <c r="J121" s="142"/>
      <c r="K121" s="142"/>
      <c r="L121" s="142"/>
      <c r="M121" s="142"/>
      <c r="N121" s="142"/>
      <c r="O121" s="142"/>
      <c r="P121" s="142"/>
      <c r="Q121" s="142"/>
      <c r="R121" s="142"/>
      <c r="S121" s="142"/>
      <c r="T121" s="142"/>
      <c r="U121" s="142"/>
      <c r="V121" s="142"/>
      <c r="W121" s="142"/>
      <c r="X121" s="142"/>
      <c r="Y121" s="142"/>
      <c r="Z121" s="142"/>
      <c r="AA121" s="142"/>
      <c r="AB121" s="142"/>
      <c r="AC121" s="142"/>
      <c r="AD121" s="142"/>
      <c r="AE121" s="142"/>
      <c r="AF121" s="142"/>
      <c r="AG121" s="142"/>
      <c r="AH121" s="142"/>
      <c r="AI121" s="142"/>
      <c r="AJ121" s="82"/>
      <c r="AK121" s="84"/>
      <c r="AL121" s="33"/>
      <c r="AM121" s="33"/>
      <c r="AN121" s="33"/>
      <c r="AO121" s="33"/>
      <c r="AP121" s="33"/>
      <c r="AQ121" s="33"/>
      <c r="AR121" s="33"/>
      <c r="AS121" s="33"/>
      <c r="AT121" s="33"/>
      <c r="AU121" s="33"/>
      <c r="AV121" s="33"/>
      <c r="AW121" s="33"/>
      <c r="AX121" s="33"/>
      <c r="AY121" s="33"/>
      <c r="AZ121" s="33"/>
      <c r="BA121" s="33"/>
      <c r="BB121" s="33"/>
      <c r="BC121" s="33"/>
      <c r="BD121" s="33"/>
      <c r="BE121" s="33"/>
      <c r="BF121" s="33"/>
      <c r="BG121" s="33"/>
      <c r="BH121" s="33"/>
      <c r="BI121" s="33"/>
      <c r="BJ121" s="33"/>
      <c r="BK121" s="33"/>
      <c r="BL121" s="33"/>
      <c r="BM121" s="33"/>
      <c r="BN121" s="33"/>
      <c r="BO121" s="33"/>
      <c r="BP121" s="33"/>
      <c r="BQ121" s="33"/>
      <c r="BR121" s="33"/>
      <c r="BS121" s="33"/>
      <c r="BT121" s="33"/>
      <c r="BU121" s="33"/>
      <c r="BV121" s="33"/>
      <c r="BW121" s="33"/>
      <c r="BX121" s="33"/>
      <c r="BY121" s="33"/>
      <c r="BZ121" s="33"/>
      <c r="CA121" s="33"/>
    </row>
    <row r="122" spans="1:79" s="69" customFormat="1">
      <c r="A122" s="75"/>
      <c r="B122" s="76"/>
      <c r="C122" s="142"/>
      <c r="D122" s="142"/>
      <c r="E122" s="142"/>
      <c r="F122" s="142"/>
      <c r="G122" s="142"/>
      <c r="H122" s="142"/>
      <c r="I122" s="142"/>
      <c r="J122" s="142"/>
      <c r="K122" s="142"/>
      <c r="L122" s="142"/>
      <c r="M122" s="142"/>
      <c r="N122" s="142"/>
      <c r="O122" s="142"/>
      <c r="P122" s="142"/>
      <c r="Q122" s="142"/>
      <c r="R122" s="142"/>
      <c r="S122" s="142"/>
      <c r="T122" s="142"/>
      <c r="U122" s="142"/>
      <c r="V122" s="142"/>
      <c r="W122" s="142"/>
      <c r="X122" s="142"/>
      <c r="Y122" s="142"/>
      <c r="Z122" s="142"/>
      <c r="AA122" s="142"/>
      <c r="AB122" s="142"/>
      <c r="AC122" s="142"/>
      <c r="AD122" s="142"/>
      <c r="AE122" s="142"/>
      <c r="AF122" s="142"/>
      <c r="AG122" s="142"/>
      <c r="AH122" s="142"/>
      <c r="AI122" s="142"/>
      <c r="AJ122" s="82"/>
      <c r="AK122" s="84"/>
      <c r="AL122" s="33"/>
      <c r="AM122" s="33"/>
      <c r="AN122" s="33"/>
      <c r="AO122" s="33"/>
      <c r="AP122" s="33"/>
      <c r="AQ122" s="33"/>
      <c r="AR122" s="33"/>
      <c r="AS122" s="33"/>
      <c r="AT122" s="33"/>
      <c r="AU122" s="33"/>
      <c r="AV122" s="33"/>
      <c r="AW122" s="33"/>
      <c r="AX122" s="33"/>
      <c r="AY122" s="33"/>
      <c r="AZ122" s="33"/>
      <c r="BA122" s="33"/>
      <c r="BB122" s="33"/>
      <c r="BC122" s="33"/>
      <c r="BD122" s="33"/>
      <c r="BE122" s="33"/>
      <c r="BF122" s="33"/>
      <c r="BG122" s="33"/>
      <c r="BH122" s="33"/>
      <c r="BI122" s="33"/>
      <c r="BJ122" s="33"/>
      <c r="BK122" s="33"/>
      <c r="BL122" s="33"/>
      <c r="BM122" s="33"/>
      <c r="BN122" s="33"/>
      <c r="BO122" s="33"/>
      <c r="BP122" s="33"/>
      <c r="BQ122" s="33"/>
      <c r="BR122" s="33"/>
      <c r="BS122" s="33"/>
      <c r="BT122" s="33"/>
      <c r="BU122" s="33"/>
      <c r="BV122" s="33"/>
      <c r="BW122" s="33"/>
      <c r="BX122" s="33"/>
      <c r="BY122" s="33"/>
      <c r="BZ122" s="33"/>
      <c r="CA122" s="33"/>
    </row>
    <row r="123" spans="1:79" s="69" customFormat="1">
      <c r="A123" s="75"/>
      <c r="B123" s="76"/>
      <c r="C123" s="142"/>
      <c r="D123" s="142"/>
      <c r="E123" s="142"/>
      <c r="F123" s="142"/>
      <c r="G123" s="142"/>
      <c r="H123" s="142"/>
      <c r="I123" s="142"/>
      <c r="J123" s="142"/>
      <c r="K123" s="142"/>
      <c r="L123" s="142"/>
      <c r="M123" s="142"/>
      <c r="N123" s="142"/>
      <c r="O123" s="142"/>
      <c r="P123" s="142"/>
      <c r="Q123" s="142"/>
      <c r="R123" s="142"/>
      <c r="S123" s="142"/>
      <c r="T123" s="142"/>
      <c r="U123" s="142"/>
      <c r="V123" s="142"/>
      <c r="W123" s="142"/>
      <c r="X123" s="142"/>
      <c r="Y123" s="142"/>
      <c r="Z123" s="142"/>
      <c r="AA123" s="142"/>
      <c r="AB123" s="142"/>
      <c r="AC123" s="142"/>
      <c r="AD123" s="142"/>
      <c r="AE123" s="142"/>
      <c r="AF123" s="142"/>
      <c r="AG123" s="142"/>
      <c r="AH123" s="142"/>
      <c r="AI123" s="142"/>
      <c r="AJ123" s="82"/>
      <c r="AK123" s="84"/>
      <c r="AL123" s="33"/>
      <c r="AM123" s="33"/>
      <c r="AN123" s="33"/>
      <c r="AO123" s="33"/>
      <c r="AP123" s="33"/>
      <c r="AQ123" s="33"/>
      <c r="AR123" s="33"/>
      <c r="AS123" s="33"/>
      <c r="AT123" s="33"/>
      <c r="AU123" s="33"/>
      <c r="AV123" s="33"/>
      <c r="AW123" s="33"/>
      <c r="AX123" s="33"/>
      <c r="AY123" s="33"/>
      <c r="AZ123" s="33"/>
      <c r="BA123" s="33"/>
      <c r="BB123" s="33"/>
      <c r="BC123" s="33"/>
      <c r="BD123" s="33"/>
      <c r="BE123" s="33"/>
      <c r="BF123" s="33"/>
      <c r="BG123" s="33"/>
      <c r="BH123" s="33"/>
      <c r="BI123" s="33"/>
      <c r="BJ123" s="33"/>
      <c r="BK123" s="33"/>
      <c r="BL123" s="33"/>
      <c r="BM123" s="33"/>
      <c r="BN123" s="33"/>
      <c r="BO123" s="33"/>
      <c r="BP123" s="33"/>
      <c r="BQ123" s="33"/>
      <c r="BR123" s="33"/>
      <c r="BS123" s="33"/>
      <c r="BT123" s="33"/>
      <c r="BU123" s="33"/>
      <c r="BV123" s="33"/>
      <c r="BW123" s="33"/>
      <c r="BX123" s="33"/>
      <c r="BY123" s="33"/>
      <c r="BZ123" s="33"/>
      <c r="CA123" s="33"/>
    </row>
    <row r="124" spans="1:79" s="69" customFormat="1">
      <c r="A124" s="75"/>
      <c r="B124" s="76"/>
      <c r="C124" s="142"/>
      <c r="D124" s="142"/>
      <c r="E124" s="142"/>
      <c r="F124" s="142"/>
      <c r="G124" s="142"/>
      <c r="H124" s="142"/>
      <c r="I124" s="142"/>
      <c r="J124" s="142"/>
      <c r="K124" s="142"/>
      <c r="L124" s="142"/>
      <c r="M124" s="142"/>
      <c r="N124" s="142"/>
      <c r="O124" s="142"/>
      <c r="P124" s="142"/>
      <c r="Q124" s="142"/>
      <c r="R124" s="142"/>
      <c r="S124" s="142"/>
      <c r="T124" s="142"/>
      <c r="U124" s="142"/>
      <c r="V124" s="142"/>
      <c r="W124" s="142"/>
      <c r="X124" s="142"/>
      <c r="Y124" s="142"/>
      <c r="Z124" s="142"/>
      <c r="AA124" s="142"/>
      <c r="AB124" s="142"/>
      <c r="AC124" s="142"/>
      <c r="AD124" s="142"/>
      <c r="AE124" s="142"/>
      <c r="AF124" s="142"/>
      <c r="AG124" s="142"/>
      <c r="AH124" s="142"/>
      <c r="AI124" s="142"/>
      <c r="AJ124" s="82"/>
      <c r="AK124" s="84"/>
      <c r="AL124" s="33"/>
      <c r="AM124" s="33"/>
      <c r="AN124" s="33"/>
      <c r="AO124" s="33"/>
      <c r="AP124" s="33"/>
      <c r="AQ124" s="33"/>
      <c r="AR124" s="33"/>
      <c r="AS124" s="33"/>
      <c r="AT124" s="33"/>
      <c r="AU124" s="33"/>
      <c r="AV124" s="33"/>
      <c r="AW124" s="33"/>
      <c r="AX124" s="33"/>
      <c r="AY124" s="33"/>
      <c r="AZ124" s="33"/>
      <c r="BA124" s="33"/>
      <c r="BB124" s="33"/>
      <c r="BC124" s="33"/>
      <c r="BD124" s="33"/>
      <c r="BE124" s="33"/>
      <c r="BF124" s="33"/>
      <c r="BG124" s="33"/>
      <c r="BH124" s="33"/>
      <c r="BI124" s="33"/>
      <c r="BJ124" s="33"/>
      <c r="BK124" s="33"/>
      <c r="BL124" s="33"/>
      <c r="BM124" s="33"/>
      <c r="BN124" s="33"/>
      <c r="BO124" s="33"/>
      <c r="BP124" s="33"/>
      <c r="BQ124" s="33"/>
      <c r="BR124" s="33"/>
      <c r="BS124" s="33"/>
      <c r="BT124" s="33"/>
      <c r="BU124" s="33"/>
      <c r="BV124" s="33"/>
      <c r="BW124" s="33"/>
      <c r="BX124" s="33"/>
      <c r="BY124" s="33"/>
      <c r="BZ124" s="33"/>
      <c r="CA124" s="33"/>
    </row>
    <row r="125" spans="1:79" s="69" customFormat="1">
      <c r="A125" s="75"/>
      <c r="B125" s="76"/>
      <c r="C125" s="142"/>
      <c r="D125" s="142"/>
      <c r="E125" s="142"/>
      <c r="F125" s="142"/>
      <c r="G125" s="142"/>
      <c r="H125" s="142"/>
      <c r="I125" s="142"/>
      <c r="J125" s="142"/>
      <c r="K125" s="142"/>
      <c r="L125" s="142"/>
      <c r="M125" s="142"/>
      <c r="N125" s="142"/>
      <c r="O125" s="142"/>
      <c r="P125" s="142"/>
      <c r="Q125" s="142"/>
      <c r="R125" s="142"/>
      <c r="S125" s="142"/>
      <c r="T125" s="142"/>
      <c r="U125" s="142"/>
      <c r="V125" s="142"/>
      <c r="W125" s="142"/>
      <c r="X125" s="142"/>
      <c r="Y125" s="142"/>
      <c r="Z125" s="142"/>
      <c r="AA125" s="142"/>
      <c r="AB125" s="142"/>
      <c r="AC125" s="142"/>
      <c r="AD125" s="142"/>
      <c r="AE125" s="142"/>
      <c r="AF125" s="142"/>
      <c r="AG125" s="142"/>
      <c r="AH125" s="142"/>
      <c r="AI125" s="142"/>
      <c r="AJ125" s="82"/>
      <c r="AK125" s="84"/>
      <c r="AL125" s="33"/>
      <c r="AM125" s="33"/>
      <c r="AN125" s="33"/>
      <c r="AO125" s="33"/>
      <c r="AP125" s="33"/>
      <c r="AQ125" s="33"/>
      <c r="AR125" s="33"/>
      <c r="AS125" s="33"/>
      <c r="AT125" s="33"/>
      <c r="AU125" s="33"/>
      <c r="AV125" s="33"/>
      <c r="AW125" s="33"/>
      <c r="AX125" s="33"/>
      <c r="AY125" s="33"/>
      <c r="AZ125" s="33"/>
      <c r="BA125" s="33"/>
      <c r="BB125" s="33"/>
      <c r="BC125" s="33"/>
      <c r="BD125" s="33"/>
      <c r="BE125" s="33"/>
      <c r="BF125" s="33"/>
      <c r="BG125" s="33"/>
      <c r="BH125" s="33"/>
      <c r="BI125" s="33"/>
      <c r="BJ125" s="33"/>
      <c r="BK125" s="33"/>
      <c r="BL125" s="33"/>
      <c r="BM125" s="33"/>
      <c r="BN125" s="33"/>
      <c r="BO125" s="33"/>
      <c r="BP125" s="33"/>
      <c r="BQ125" s="33"/>
      <c r="BR125" s="33"/>
      <c r="BS125" s="33"/>
      <c r="BT125" s="33"/>
      <c r="BU125" s="33"/>
      <c r="BV125" s="33"/>
      <c r="BW125" s="33"/>
      <c r="BX125" s="33"/>
      <c r="BY125" s="33"/>
      <c r="BZ125" s="33"/>
      <c r="CA125" s="33"/>
    </row>
    <row r="126" spans="1:79" s="69" customFormat="1">
      <c r="A126" s="75"/>
      <c r="B126" s="76"/>
      <c r="C126" s="142"/>
      <c r="D126" s="142"/>
      <c r="E126" s="142"/>
      <c r="F126" s="142"/>
      <c r="G126" s="142"/>
      <c r="H126" s="142"/>
      <c r="I126" s="142"/>
      <c r="J126" s="142"/>
      <c r="K126" s="142"/>
      <c r="L126" s="142"/>
      <c r="M126" s="142"/>
      <c r="N126" s="142"/>
      <c r="O126" s="142"/>
      <c r="P126" s="142"/>
      <c r="Q126" s="142"/>
      <c r="R126" s="142"/>
      <c r="S126" s="142"/>
      <c r="T126" s="142"/>
      <c r="U126" s="142"/>
      <c r="V126" s="142"/>
      <c r="W126" s="142"/>
      <c r="X126" s="142"/>
      <c r="Y126" s="142"/>
      <c r="Z126" s="142"/>
      <c r="AA126" s="142"/>
      <c r="AB126" s="142"/>
      <c r="AC126" s="142"/>
      <c r="AD126" s="142"/>
      <c r="AE126" s="142"/>
      <c r="AF126" s="142"/>
      <c r="AG126" s="142"/>
      <c r="AH126" s="142"/>
      <c r="AI126" s="142"/>
      <c r="AJ126" s="82"/>
      <c r="AK126" s="84"/>
      <c r="AL126" s="33"/>
      <c r="AM126" s="33"/>
      <c r="AN126" s="33"/>
      <c r="AO126" s="33"/>
      <c r="AP126" s="33"/>
      <c r="AQ126" s="33"/>
      <c r="AR126" s="33"/>
      <c r="AS126" s="33"/>
      <c r="AT126" s="33"/>
      <c r="AU126" s="33"/>
      <c r="AV126" s="33"/>
      <c r="AW126" s="33"/>
      <c r="AX126" s="33"/>
      <c r="AY126" s="33"/>
      <c r="AZ126" s="33"/>
      <c r="BA126" s="33"/>
      <c r="BB126" s="33"/>
      <c r="BC126" s="33"/>
      <c r="BD126" s="33"/>
      <c r="BE126" s="33"/>
      <c r="BF126" s="33"/>
      <c r="BG126" s="33"/>
      <c r="BH126" s="33"/>
      <c r="BI126" s="33"/>
      <c r="BJ126" s="33"/>
      <c r="BK126" s="33"/>
      <c r="BL126" s="33"/>
      <c r="BM126" s="33"/>
      <c r="BN126" s="33"/>
      <c r="BO126" s="33"/>
      <c r="BP126" s="33"/>
      <c r="BQ126" s="33"/>
      <c r="BR126" s="33"/>
      <c r="BS126" s="33"/>
      <c r="BT126" s="33"/>
      <c r="BU126" s="33"/>
      <c r="BV126" s="33"/>
      <c r="BW126" s="33"/>
      <c r="BX126" s="33"/>
      <c r="BY126" s="33"/>
      <c r="BZ126" s="33"/>
      <c r="CA126" s="33"/>
    </row>
    <row r="127" spans="1:79" s="69" customFormat="1">
      <c r="A127" s="75"/>
      <c r="B127" s="76"/>
      <c r="C127" s="142"/>
      <c r="D127" s="142"/>
      <c r="E127" s="142"/>
      <c r="F127" s="142"/>
      <c r="G127" s="142"/>
      <c r="H127" s="142"/>
      <c r="I127" s="142"/>
      <c r="J127" s="142"/>
      <c r="K127" s="142"/>
      <c r="L127" s="142"/>
      <c r="M127" s="142"/>
      <c r="N127" s="142"/>
      <c r="O127" s="142"/>
      <c r="P127" s="142"/>
      <c r="Q127" s="142"/>
      <c r="R127" s="142"/>
      <c r="S127" s="142"/>
      <c r="T127" s="142"/>
      <c r="U127" s="142"/>
      <c r="V127" s="142"/>
      <c r="W127" s="142"/>
      <c r="X127" s="142"/>
      <c r="Y127" s="142"/>
      <c r="Z127" s="142"/>
      <c r="AA127" s="142"/>
      <c r="AB127" s="142"/>
      <c r="AC127" s="142"/>
      <c r="AD127" s="142"/>
      <c r="AE127" s="142"/>
      <c r="AF127" s="142"/>
      <c r="AG127" s="142"/>
      <c r="AH127" s="142"/>
      <c r="AI127" s="142"/>
      <c r="AJ127" s="82"/>
      <c r="AK127" s="84"/>
      <c r="AL127" s="33"/>
      <c r="AM127" s="33"/>
      <c r="AN127" s="33"/>
      <c r="AO127" s="33"/>
      <c r="AP127" s="33"/>
      <c r="AQ127" s="33"/>
      <c r="AR127" s="33"/>
      <c r="AS127" s="33"/>
      <c r="AT127" s="33"/>
      <c r="AU127" s="33"/>
      <c r="AV127" s="33"/>
      <c r="AW127" s="33"/>
      <c r="AX127" s="33"/>
      <c r="AY127" s="33"/>
      <c r="AZ127" s="33"/>
      <c r="BA127" s="33"/>
      <c r="BB127" s="33"/>
      <c r="BC127" s="33"/>
      <c r="BD127" s="33"/>
      <c r="BE127" s="33"/>
      <c r="BF127" s="33"/>
      <c r="BG127" s="33"/>
      <c r="BH127" s="33"/>
      <c r="BI127" s="33"/>
      <c r="BJ127" s="33"/>
      <c r="BK127" s="33"/>
      <c r="BL127" s="33"/>
      <c r="BM127" s="33"/>
      <c r="BN127" s="33"/>
      <c r="BO127" s="33"/>
      <c r="BP127" s="33"/>
      <c r="BQ127" s="33"/>
      <c r="BR127" s="33"/>
      <c r="BS127" s="33"/>
      <c r="BT127" s="33"/>
      <c r="BU127" s="33"/>
      <c r="BV127" s="33"/>
      <c r="BW127" s="33"/>
      <c r="BX127" s="33"/>
      <c r="BY127" s="33"/>
      <c r="BZ127" s="33"/>
      <c r="CA127" s="33"/>
    </row>
    <row r="128" spans="1:79" s="69" customFormat="1">
      <c r="A128" s="75"/>
      <c r="B128" s="76"/>
      <c r="C128" s="142"/>
      <c r="D128" s="142"/>
      <c r="E128" s="142"/>
      <c r="F128" s="142"/>
      <c r="G128" s="142"/>
      <c r="H128" s="142"/>
      <c r="I128" s="142"/>
      <c r="J128" s="142"/>
      <c r="K128" s="142"/>
      <c r="L128" s="142"/>
      <c r="M128" s="142"/>
      <c r="N128" s="142"/>
      <c r="O128" s="142"/>
      <c r="P128" s="142"/>
      <c r="Q128" s="142"/>
      <c r="R128" s="142"/>
      <c r="S128" s="142"/>
      <c r="T128" s="142"/>
      <c r="U128" s="142"/>
      <c r="V128" s="142"/>
      <c r="W128" s="142"/>
      <c r="X128" s="142"/>
      <c r="Y128" s="142"/>
      <c r="Z128" s="142"/>
      <c r="AA128" s="142"/>
      <c r="AB128" s="142"/>
      <c r="AC128" s="142"/>
      <c r="AD128" s="142"/>
      <c r="AE128" s="142"/>
      <c r="AF128" s="142"/>
      <c r="AG128" s="142"/>
      <c r="AH128" s="142"/>
      <c r="AI128" s="142"/>
      <c r="AJ128" s="82"/>
      <c r="AK128" s="84"/>
      <c r="AL128" s="33"/>
      <c r="AM128" s="33"/>
      <c r="AN128" s="33"/>
      <c r="AO128" s="33"/>
      <c r="AP128" s="33"/>
      <c r="AQ128" s="33"/>
      <c r="AR128" s="33"/>
      <c r="AS128" s="33"/>
      <c r="AT128" s="33"/>
      <c r="AU128" s="33"/>
      <c r="AV128" s="33"/>
      <c r="AW128" s="33"/>
      <c r="AX128" s="33"/>
      <c r="AY128" s="33"/>
      <c r="AZ128" s="33"/>
      <c r="BA128" s="33"/>
      <c r="BB128" s="33"/>
      <c r="BC128" s="33"/>
      <c r="BD128" s="33"/>
      <c r="BE128" s="33"/>
      <c r="BF128" s="33"/>
      <c r="BG128" s="33"/>
      <c r="BH128" s="33"/>
      <c r="BI128" s="33"/>
      <c r="BJ128" s="33"/>
      <c r="BK128" s="33"/>
      <c r="BL128" s="33"/>
      <c r="BM128" s="33"/>
      <c r="BN128" s="33"/>
      <c r="BO128" s="33"/>
      <c r="BP128" s="33"/>
      <c r="BQ128" s="33"/>
      <c r="BR128" s="33"/>
      <c r="BS128" s="33"/>
      <c r="BT128" s="33"/>
      <c r="BU128" s="33"/>
      <c r="BV128" s="33"/>
      <c r="BW128" s="33"/>
      <c r="BX128" s="33"/>
      <c r="BY128" s="33"/>
      <c r="BZ128" s="33"/>
      <c r="CA128" s="33"/>
    </row>
    <row r="129" spans="1:79" s="69" customFormat="1">
      <c r="A129" s="75"/>
      <c r="B129" s="76"/>
      <c r="C129" s="142"/>
      <c r="D129" s="142"/>
      <c r="E129" s="142"/>
      <c r="F129" s="142"/>
      <c r="G129" s="142"/>
      <c r="H129" s="142"/>
      <c r="I129" s="142"/>
      <c r="J129" s="142"/>
      <c r="K129" s="142"/>
      <c r="L129" s="142"/>
      <c r="M129" s="142"/>
      <c r="N129" s="142"/>
      <c r="O129" s="142"/>
      <c r="P129" s="142"/>
      <c r="Q129" s="142"/>
      <c r="R129" s="142"/>
      <c r="S129" s="142"/>
      <c r="T129" s="142"/>
      <c r="U129" s="142"/>
      <c r="V129" s="142"/>
      <c r="W129" s="142"/>
      <c r="X129" s="142"/>
      <c r="Y129" s="142"/>
      <c r="Z129" s="142"/>
      <c r="AA129" s="142"/>
      <c r="AB129" s="142"/>
      <c r="AC129" s="142"/>
      <c r="AD129" s="142"/>
      <c r="AE129" s="142"/>
      <c r="AF129" s="142"/>
      <c r="AG129" s="142"/>
      <c r="AH129" s="142"/>
      <c r="AI129" s="142"/>
      <c r="AJ129" s="82"/>
      <c r="AK129" s="84"/>
      <c r="AL129" s="33"/>
      <c r="AM129" s="33"/>
      <c r="AN129" s="33"/>
      <c r="AO129" s="33"/>
      <c r="AP129" s="33"/>
      <c r="AQ129" s="33"/>
      <c r="AR129" s="33"/>
      <c r="AS129" s="33"/>
      <c r="AT129" s="33"/>
      <c r="AU129" s="33"/>
      <c r="AV129" s="33"/>
      <c r="AW129" s="33"/>
      <c r="AX129" s="33"/>
      <c r="AY129" s="33"/>
      <c r="AZ129" s="33"/>
      <c r="BA129" s="33"/>
      <c r="BB129" s="33"/>
      <c r="BC129" s="33"/>
      <c r="BD129" s="33"/>
      <c r="BE129" s="33"/>
      <c r="BF129" s="33"/>
      <c r="BG129" s="33"/>
      <c r="BH129" s="33"/>
      <c r="BI129" s="33"/>
      <c r="BJ129" s="33"/>
      <c r="BK129" s="33"/>
      <c r="BL129" s="33"/>
      <c r="BM129" s="33"/>
      <c r="BN129" s="33"/>
      <c r="BO129" s="33"/>
      <c r="BP129" s="33"/>
      <c r="BQ129" s="33"/>
      <c r="BR129" s="33"/>
      <c r="BS129" s="33"/>
      <c r="BT129" s="33"/>
      <c r="BU129" s="33"/>
      <c r="BV129" s="33"/>
      <c r="BW129" s="33"/>
      <c r="BX129" s="33"/>
      <c r="BY129" s="33"/>
      <c r="BZ129" s="33"/>
      <c r="CA129" s="33"/>
    </row>
    <row r="130" spans="1:79" s="69" customFormat="1">
      <c r="A130" s="75"/>
      <c r="B130" s="76"/>
      <c r="C130" s="142"/>
      <c r="D130" s="142"/>
      <c r="E130" s="142"/>
      <c r="F130" s="142"/>
      <c r="G130" s="142"/>
      <c r="H130" s="142"/>
      <c r="I130" s="142"/>
      <c r="J130" s="142"/>
      <c r="K130" s="142"/>
      <c r="L130" s="142"/>
      <c r="M130" s="142"/>
      <c r="N130" s="142"/>
      <c r="O130" s="142"/>
      <c r="P130" s="142"/>
      <c r="Q130" s="142"/>
      <c r="R130" s="142"/>
      <c r="S130" s="142"/>
      <c r="T130" s="142"/>
      <c r="U130" s="142"/>
      <c r="V130" s="142"/>
      <c r="W130" s="142"/>
      <c r="X130" s="142"/>
      <c r="Y130" s="142"/>
      <c r="Z130" s="142"/>
      <c r="AA130" s="142"/>
      <c r="AB130" s="142"/>
      <c r="AC130" s="142"/>
      <c r="AD130" s="142"/>
      <c r="AE130" s="142"/>
      <c r="AF130" s="142"/>
      <c r="AG130" s="142"/>
      <c r="AH130" s="142"/>
      <c r="AI130" s="142"/>
      <c r="AJ130" s="82"/>
      <c r="AK130" s="84"/>
      <c r="AL130" s="33"/>
      <c r="AM130" s="33"/>
      <c r="AN130" s="33"/>
      <c r="AO130" s="33"/>
      <c r="AP130" s="33"/>
      <c r="AQ130" s="33"/>
      <c r="AR130" s="33"/>
      <c r="AS130" s="33"/>
      <c r="AT130" s="33"/>
      <c r="AU130" s="33"/>
      <c r="AV130" s="33"/>
      <c r="AW130" s="33"/>
      <c r="AX130" s="33"/>
      <c r="AY130" s="33"/>
      <c r="AZ130" s="33"/>
      <c r="BA130" s="33"/>
      <c r="BB130" s="33"/>
      <c r="BC130" s="33"/>
      <c r="BD130" s="33"/>
      <c r="BE130" s="33"/>
      <c r="BF130" s="33"/>
      <c r="BG130" s="33"/>
      <c r="BH130" s="33"/>
      <c r="BI130" s="33"/>
      <c r="BJ130" s="33"/>
      <c r="BK130" s="33"/>
      <c r="BL130" s="33"/>
      <c r="BM130" s="33"/>
      <c r="BN130" s="33"/>
      <c r="BO130" s="33"/>
      <c r="BP130" s="33"/>
      <c r="BQ130" s="33"/>
      <c r="BR130" s="33"/>
      <c r="BS130" s="33"/>
      <c r="BT130" s="33"/>
      <c r="BU130" s="33"/>
      <c r="BV130" s="33"/>
      <c r="BW130" s="33"/>
      <c r="BX130" s="33"/>
      <c r="BY130" s="33"/>
      <c r="BZ130" s="33"/>
      <c r="CA130" s="33"/>
    </row>
    <row r="131" spans="1:79" s="69" customFormat="1">
      <c r="A131" s="75"/>
      <c r="B131" s="76"/>
      <c r="C131" s="142"/>
      <c r="D131" s="142"/>
      <c r="E131" s="142"/>
      <c r="F131" s="142"/>
      <c r="G131" s="142"/>
      <c r="H131" s="142"/>
      <c r="I131" s="142"/>
      <c r="J131" s="142"/>
      <c r="K131" s="142"/>
      <c r="L131" s="142"/>
      <c r="M131" s="142"/>
      <c r="N131" s="142"/>
      <c r="O131" s="142"/>
      <c r="P131" s="142"/>
      <c r="Q131" s="142"/>
      <c r="R131" s="142"/>
      <c r="S131" s="142"/>
      <c r="T131" s="142"/>
      <c r="U131" s="142"/>
      <c r="V131" s="142"/>
      <c r="W131" s="142"/>
      <c r="X131" s="142"/>
      <c r="Y131" s="142"/>
      <c r="Z131" s="142"/>
      <c r="AA131" s="142"/>
      <c r="AB131" s="142"/>
      <c r="AC131" s="142"/>
      <c r="AD131" s="142"/>
      <c r="AE131" s="142"/>
      <c r="AF131" s="142"/>
      <c r="AG131" s="142"/>
      <c r="AH131" s="142"/>
      <c r="AI131" s="142"/>
      <c r="AJ131" s="82"/>
      <c r="AK131" s="84"/>
      <c r="AL131" s="33"/>
      <c r="AM131" s="33"/>
      <c r="AN131" s="33"/>
      <c r="AO131" s="33"/>
      <c r="AP131" s="33"/>
      <c r="AQ131" s="33"/>
      <c r="AR131" s="33"/>
      <c r="AS131" s="33"/>
      <c r="AT131" s="33"/>
      <c r="AU131" s="33"/>
      <c r="AV131" s="33"/>
      <c r="AW131" s="33"/>
      <c r="AX131" s="33"/>
      <c r="AY131" s="33"/>
      <c r="AZ131" s="33"/>
      <c r="BA131" s="33"/>
      <c r="BB131" s="33"/>
      <c r="BC131" s="33"/>
      <c r="BD131" s="33"/>
      <c r="BE131" s="33"/>
      <c r="BF131" s="33"/>
      <c r="BG131" s="33"/>
      <c r="BH131" s="33"/>
      <c r="BI131" s="33"/>
      <c r="BJ131" s="33"/>
      <c r="BK131" s="33"/>
      <c r="BL131" s="33"/>
      <c r="BM131" s="33"/>
      <c r="BN131" s="33"/>
      <c r="BO131" s="33"/>
      <c r="BP131" s="33"/>
      <c r="BQ131" s="33"/>
      <c r="BR131" s="33"/>
      <c r="BS131" s="33"/>
      <c r="BT131" s="33"/>
      <c r="BU131" s="33"/>
      <c r="BV131" s="33"/>
      <c r="BW131" s="33"/>
      <c r="BX131" s="33"/>
      <c r="BY131" s="33"/>
      <c r="BZ131" s="33"/>
      <c r="CA131" s="33"/>
    </row>
    <row r="132" spans="1:79" s="69" customFormat="1">
      <c r="A132" s="75"/>
      <c r="B132" s="76"/>
      <c r="C132" s="142"/>
      <c r="D132" s="142"/>
      <c r="E132" s="142"/>
      <c r="F132" s="142"/>
      <c r="G132" s="142"/>
      <c r="H132" s="142"/>
      <c r="I132" s="142"/>
      <c r="J132" s="142"/>
      <c r="K132" s="142"/>
      <c r="L132" s="142"/>
      <c r="M132" s="142"/>
      <c r="N132" s="142"/>
      <c r="O132" s="142"/>
      <c r="P132" s="142"/>
      <c r="Q132" s="142"/>
      <c r="R132" s="142"/>
      <c r="S132" s="142"/>
      <c r="T132" s="142"/>
      <c r="U132" s="142"/>
      <c r="V132" s="142"/>
      <c r="W132" s="142"/>
      <c r="X132" s="142"/>
      <c r="Y132" s="142"/>
      <c r="Z132" s="142"/>
      <c r="AA132" s="142"/>
      <c r="AB132" s="142"/>
      <c r="AC132" s="142"/>
      <c r="AD132" s="142"/>
      <c r="AE132" s="142"/>
      <c r="AF132" s="142"/>
      <c r="AG132" s="142"/>
      <c r="AH132" s="142"/>
      <c r="AI132" s="142"/>
      <c r="AJ132" s="82"/>
      <c r="AK132" s="84"/>
      <c r="AL132" s="33"/>
      <c r="AM132" s="33"/>
      <c r="AN132" s="33"/>
      <c r="AO132" s="33"/>
      <c r="AP132" s="33"/>
      <c r="AQ132" s="33"/>
      <c r="AR132" s="33"/>
      <c r="AS132" s="33"/>
      <c r="AT132" s="33"/>
      <c r="AU132" s="33"/>
      <c r="AV132" s="33"/>
      <c r="AW132" s="33"/>
      <c r="AX132" s="33"/>
      <c r="AY132" s="33"/>
      <c r="AZ132" s="33"/>
      <c r="BA132" s="33"/>
      <c r="BB132" s="33"/>
      <c r="BC132" s="33"/>
      <c r="BD132" s="33"/>
      <c r="BE132" s="33"/>
      <c r="BF132" s="33"/>
      <c r="BG132" s="33"/>
      <c r="BH132" s="33"/>
      <c r="BI132" s="33"/>
      <c r="BJ132" s="33"/>
      <c r="BK132" s="33"/>
      <c r="BL132" s="33"/>
      <c r="BM132" s="33"/>
      <c r="BN132" s="33"/>
      <c r="BO132" s="33"/>
      <c r="BP132" s="33"/>
      <c r="BQ132" s="33"/>
      <c r="BR132" s="33"/>
      <c r="BS132" s="33"/>
      <c r="BT132" s="33"/>
      <c r="BU132" s="33"/>
      <c r="BV132" s="33"/>
      <c r="BW132" s="33"/>
      <c r="BX132" s="33"/>
      <c r="BY132" s="33"/>
      <c r="BZ132" s="33"/>
      <c r="CA132" s="33"/>
    </row>
    <row r="133" spans="1:79" s="69" customFormat="1">
      <c r="A133" s="75"/>
      <c r="B133" s="76"/>
      <c r="C133" s="142"/>
      <c r="D133" s="142"/>
      <c r="E133" s="142"/>
      <c r="F133" s="142"/>
      <c r="G133" s="142"/>
      <c r="H133" s="142"/>
      <c r="I133" s="142"/>
      <c r="J133" s="142"/>
      <c r="K133" s="142"/>
      <c r="L133" s="142"/>
      <c r="M133" s="142"/>
      <c r="N133" s="142"/>
      <c r="O133" s="142"/>
      <c r="P133" s="142"/>
      <c r="Q133" s="142"/>
      <c r="R133" s="142"/>
      <c r="S133" s="142"/>
      <c r="T133" s="142"/>
      <c r="U133" s="142"/>
      <c r="V133" s="142"/>
      <c r="W133" s="142"/>
      <c r="X133" s="142"/>
      <c r="Y133" s="142"/>
      <c r="Z133" s="142"/>
      <c r="AA133" s="142"/>
      <c r="AB133" s="142"/>
      <c r="AC133" s="142"/>
      <c r="AD133" s="142"/>
      <c r="AE133" s="142"/>
      <c r="AF133" s="142"/>
      <c r="AG133" s="142"/>
      <c r="AH133" s="142"/>
      <c r="AI133" s="142"/>
      <c r="AJ133" s="82"/>
      <c r="AK133" s="84"/>
      <c r="AL133" s="33"/>
      <c r="AM133" s="33"/>
      <c r="AN133" s="33"/>
      <c r="AO133" s="33"/>
      <c r="AP133" s="33"/>
      <c r="AQ133" s="33"/>
      <c r="AR133" s="33"/>
      <c r="AS133" s="33"/>
      <c r="AT133" s="33"/>
      <c r="AU133" s="33"/>
      <c r="AV133" s="33"/>
      <c r="AW133" s="33"/>
      <c r="AX133" s="33"/>
      <c r="AY133" s="33"/>
      <c r="AZ133" s="33"/>
      <c r="BA133" s="33"/>
      <c r="BB133" s="33"/>
      <c r="BC133" s="33"/>
      <c r="BD133" s="33"/>
      <c r="BE133" s="33"/>
      <c r="BF133" s="33"/>
      <c r="BG133" s="33"/>
      <c r="BH133" s="33"/>
      <c r="BI133" s="33"/>
      <c r="BJ133" s="33"/>
      <c r="BK133" s="33"/>
      <c r="BL133" s="33"/>
      <c r="BM133" s="33"/>
      <c r="BN133" s="33"/>
      <c r="BO133" s="33"/>
      <c r="BP133" s="33"/>
      <c r="BQ133" s="33"/>
      <c r="BR133" s="33"/>
      <c r="BS133" s="33"/>
      <c r="BT133" s="33"/>
      <c r="BU133" s="33"/>
      <c r="BV133" s="33"/>
      <c r="BW133" s="33"/>
      <c r="BX133" s="33"/>
      <c r="BY133" s="33"/>
      <c r="BZ133" s="33"/>
      <c r="CA133" s="33"/>
    </row>
    <row r="134" spans="1:79" s="69" customFormat="1">
      <c r="A134" s="75"/>
      <c r="B134" s="76"/>
      <c r="C134" s="142"/>
      <c r="D134" s="142"/>
      <c r="E134" s="142"/>
      <c r="F134" s="142"/>
      <c r="G134" s="142"/>
      <c r="H134" s="142"/>
      <c r="I134" s="142"/>
      <c r="J134" s="142"/>
      <c r="K134" s="142"/>
      <c r="L134" s="142"/>
      <c r="M134" s="142"/>
      <c r="N134" s="142"/>
      <c r="O134" s="142"/>
      <c r="P134" s="142"/>
      <c r="Q134" s="142"/>
      <c r="R134" s="142"/>
      <c r="S134" s="142"/>
      <c r="T134" s="142"/>
      <c r="U134" s="142"/>
      <c r="V134" s="142"/>
      <c r="W134" s="142"/>
      <c r="X134" s="142"/>
      <c r="Y134" s="142"/>
      <c r="Z134" s="142"/>
      <c r="AA134" s="142"/>
      <c r="AB134" s="142"/>
      <c r="AC134" s="142"/>
      <c r="AD134" s="142"/>
      <c r="AE134" s="142"/>
      <c r="AF134" s="142"/>
      <c r="AG134" s="142"/>
      <c r="AH134" s="142"/>
      <c r="AI134" s="142"/>
      <c r="AJ134" s="82"/>
      <c r="AK134" s="84"/>
      <c r="AL134" s="33"/>
      <c r="AM134" s="33"/>
      <c r="AN134" s="33"/>
      <c r="AO134" s="33"/>
      <c r="AP134" s="33"/>
      <c r="AQ134" s="33"/>
      <c r="AR134" s="33"/>
      <c r="AS134" s="33"/>
      <c r="AT134" s="33"/>
      <c r="AU134" s="33"/>
      <c r="AV134" s="33"/>
      <c r="AW134" s="33"/>
      <c r="AX134" s="33"/>
      <c r="AY134" s="33"/>
      <c r="AZ134" s="33"/>
      <c r="BA134" s="33"/>
      <c r="BB134" s="33"/>
      <c r="BC134" s="33"/>
      <c r="BD134" s="33"/>
      <c r="BE134" s="33"/>
      <c r="BF134" s="33"/>
      <c r="BG134" s="33"/>
      <c r="BH134" s="33"/>
      <c r="BI134" s="33"/>
      <c r="BJ134" s="33"/>
      <c r="BK134" s="33"/>
      <c r="BL134" s="33"/>
      <c r="BM134" s="33"/>
      <c r="BN134" s="33"/>
      <c r="BO134" s="33"/>
      <c r="BP134" s="33"/>
      <c r="BQ134" s="33"/>
      <c r="BR134" s="33"/>
      <c r="BS134" s="33"/>
      <c r="BT134" s="33"/>
      <c r="BU134" s="33"/>
      <c r="BV134" s="33"/>
      <c r="BW134" s="33"/>
      <c r="BX134" s="33"/>
      <c r="BY134" s="33"/>
      <c r="BZ134" s="33"/>
      <c r="CA134" s="33"/>
    </row>
    <row r="135" spans="1:79" s="69" customFormat="1">
      <c r="A135" s="75"/>
      <c r="B135" s="76"/>
      <c r="C135" s="142"/>
      <c r="D135" s="142"/>
      <c r="E135" s="142"/>
      <c r="F135" s="142"/>
      <c r="G135" s="142"/>
      <c r="H135" s="142"/>
      <c r="I135" s="142"/>
      <c r="J135" s="142"/>
      <c r="K135" s="142"/>
      <c r="L135" s="142"/>
      <c r="M135" s="142"/>
      <c r="N135" s="142"/>
      <c r="O135" s="142"/>
      <c r="P135" s="142"/>
      <c r="Q135" s="142"/>
      <c r="R135" s="142"/>
      <c r="S135" s="142"/>
      <c r="T135" s="142"/>
      <c r="U135" s="142"/>
      <c r="V135" s="142"/>
      <c r="W135" s="142"/>
      <c r="X135" s="142"/>
      <c r="Y135" s="142"/>
      <c r="Z135" s="142"/>
      <c r="AA135" s="142"/>
      <c r="AB135" s="142"/>
      <c r="AC135" s="142"/>
      <c r="AD135" s="142"/>
      <c r="AE135" s="142"/>
      <c r="AF135" s="142"/>
      <c r="AG135" s="142"/>
      <c r="AH135" s="142"/>
      <c r="AI135" s="142"/>
      <c r="AJ135" s="82"/>
      <c r="AK135" s="84"/>
      <c r="AL135" s="33"/>
      <c r="AM135" s="33"/>
      <c r="AN135" s="33"/>
      <c r="AO135" s="33"/>
      <c r="AP135" s="33"/>
      <c r="AQ135" s="33"/>
      <c r="AR135" s="33"/>
      <c r="AS135" s="33"/>
      <c r="AT135" s="33"/>
      <c r="AU135" s="33"/>
      <c r="AV135" s="33"/>
      <c r="AW135" s="33"/>
      <c r="AX135" s="33"/>
      <c r="AY135" s="33"/>
      <c r="AZ135" s="33"/>
      <c r="BA135" s="33"/>
      <c r="BB135" s="33"/>
      <c r="BC135" s="33"/>
      <c r="BD135" s="33"/>
      <c r="BE135" s="33"/>
      <c r="BF135" s="33"/>
      <c r="BG135" s="33"/>
      <c r="BH135" s="33"/>
      <c r="BI135" s="33"/>
      <c r="BJ135" s="33"/>
      <c r="BK135" s="33"/>
      <c r="BL135" s="33"/>
      <c r="BM135" s="33"/>
      <c r="BN135" s="33"/>
      <c r="BO135" s="33"/>
      <c r="BP135" s="33"/>
      <c r="BQ135" s="33"/>
      <c r="BR135" s="33"/>
      <c r="BS135" s="33"/>
      <c r="BT135" s="33"/>
      <c r="BU135" s="33"/>
      <c r="BV135" s="33"/>
      <c r="BW135" s="33"/>
      <c r="BX135" s="33"/>
      <c r="BY135" s="33"/>
      <c r="BZ135" s="33"/>
      <c r="CA135" s="33"/>
    </row>
    <row r="136" spans="1:79" s="69" customFormat="1">
      <c r="A136" s="75"/>
      <c r="B136" s="76"/>
      <c r="C136" s="142"/>
      <c r="D136" s="142"/>
      <c r="E136" s="142"/>
      <c r="F136" s="142"/>
      <c r="G136" s="142"/>
      <c r="H136" s="142"/>
      <c r="I136" s="142"/>
      <c r="J136" s="142"/>
      <c r="K136" s="142"/>
      <c r="L136" s="142"/>
      <c r="M136" s="142"/>
      <c r="N136" s="142"/>
      <c r="O136" s="142"/>
      <c r="P136" s="142"/>
      <c r="Q136" s="142"/>
      <c r="R136" s="142"/>
      <c r="S136" s="142"/>
      <c r="T136" s="142"/>
      <c r="U136" s="142"/>
      <c r="V136" s="142"/>
      <c r="W136" s="142"/>
      <c r="X136" s="142"/>
      <c r="Y136" s="142"/>
      <c r="Z136" s="142"/>
      <c r="AA136" s="142"/>
      <c r="AB136" s="142"/>
      <c r="AC136" s="142"/>
      <c r="AD136" s="142"/>
      <c r="AE136" s="142"/>
      <c r="AF136" s="142"/>
      <c r="AG136" s="142"/>
      <c r="AH136" s="142"/>
      <c r="AI136" s="142"/>
      <c r="AJ136" s="82"/>
      <c r="AK136" s="84"/>
      <c r="AL136" s="33"/>
      <c r="AM136" s="33"/>
      <c r="AN136" s="33"/>
      <c r="AO136" s="33"/>
      <c r="AP136" s="33"/>
      <c r="AQ136" s="33"/>
      <c r="AR136" s="33"/>
      <c r="AS136" s="33"/>
      <c r="AT136" s="33"/>
      <c r="AU136" s="33"/>
      <c r="AV136" s="33"/>
      <c r="AW136" s="33"/>
      <c r="AX136" s="33"/>
      <c r="AY136" s="33"/>
      <c r="AZ136" s="33"/>
      <c r="BA136" s="33"/>
      <c r="BB136" s="33"/>
      <c r="BC136" s="33"/>
      <c r="BD136" s="33"/>
      <c r="BE136" s="33"/>
      <c r="BF136" s="33"/>
      <c r="BG136" s="33"/>
      <c r="BH136" s="33"/>
      <c r="BI136" s="33"/>
      <c r="BJ136" s="33"/>
      <c r="BK136" s="33"/>
      <c r="BL136" s="33"/>
      <c r="BM136" s="33"/>
      <c r="BN136" s="33"/>
      <c r="BO136" s="33"/>
      <c r="BP136" s="33"/>
      <c r="BQ136" s="33"/>
      <c r="BR136" s="33"/>
      <c r="BS136" s="33"/>
      <c r="BT136" s="33"/>
      <c r="BU136" s="33"/>
      <c r="BV136" s="33"/>
      <c r="BW136" s="33"/>
      <c r="BX136" s="33"/>
      <c r="BY136" s="33"/>
      <c r="BZ136" s="33"/>
      <c r="CA136" s="33"/>
    </row>
    <row r="137" spans="1:79" s="69" customFormat="1">
      <c r="A137" s="75"/>
      <c r="B137" s="76"/>
      <c r="C137" s="142"/>
      <c r="D137" s="142"/>
      <c r="E137" s="142"/>
      <c r="F137" s="142"/>
      <c r="G137" s="142"/>
      <c r="H137" s="142"/>
      <c r="I137" s="142"/>
      <c r="J137" s="142"/>
      <c r="K137" s="142"/>
      <c r="L137" s="142"/>
      <c r="M137" s="142"/>
      <c r="N137" s="142"/>
      <c r="O137" s="142"/>
      <c r="P137" s="142"/>
      <c r="Q137" s="142"/>
      <c r="R137" s="142"/>
      <c r="S137" s="142"/>
      <c r="T137" s="142"/>
      <c r="U137" s="142"/>
      <c r="V137" s="142"/>
      <c r="W137" s="142"/>
      <c r="X137" s="142"/>
      <c r="Y137" s="142"/>
      <c r="Z137" s="142"/>
      <c r="AA137" s="142"/>
      <c r="AB137" s="142"/>
      <c r="AC137" s="142"/>
      <c r="AD137" s="142"/>
      <c r="AE137" s="142"/>
      <c r="AF137" s="142"/>
      <c r="AG137" s="142"/>
      <c r="AH137" s="142"/>
      <c r="AI137" s="142"/>
      <c r="AJ137" s="82"/>
      <c r="AK137" s="84"/>
      <c r="AL137" s="33"/>
      <c r="AM137" s="33"/>
      <c r="AN137" s="33"/>
      <c r="AO137" s="33"/>
      <c r="AP137" s="33"/>
      <c r="AQ137" s="33"/>
      <c r="AR137" s="33"/>
      <c r="AS137" s="33"/>
      <c r="AT137" s="33"/>
      <c r="AU137" s="33"/>
      <c r="AV137" s="33"/>
      <c r="AW137" s="33"/>
      <c r="AX137" s="33"/>
      <c r="AY137" s="33"/>
      <c r="AZ137" s="33"/>
      <c r="BA137" s="33"/>
      <c r="BB137" s="33"/>
      <c r="BC137" s="33"/>
      <c r="BD137" s="33"/>
      <c r="BE137" s="33"/>
      <c r="BF137" s="33"/>
      <c r="BG137" s="33"/>
      <c r="BH137" s="33"/>
      <c r="BI137" s="33"/>
      <c r="BJ137" s="33"/>
      <c r="BK137" s="33"/>
      <c r="BL137" s="33"/>
      <c r="BM137" s="33"/>
      <c r="BN137" s="33"/>
      <c r="BO137" s="33"/>
      <c r="BP137" s="33"/>
      <c r="BQ137" s="33"/>
      <c r="BR137" s="33"/>
      <c r="BS137" s="33"/>
      <c r="BT137" s="33"/>
      <c r="BU137" s="33"/>
      <c r="BV137" s="33"/>
      <c r="BW137" s="33"/>
      <c r="BX137" s="33"/>
      <c r="BY137" s="33"/>
      <c r="BZ137" s="33"/>
      <c r="CA137" s="33"/>
    </row>
    <row r="138" spans="1:79" s="69" customFormat="1">
      <c r="A138" s="75"/>
      <c r="B138" s="76"/>
      <c r="C138" s="142"/>
      <c r="D138" s="142"/>
      <c r="E138" s="142"/>
      <c r="F138" s="142"/>
      <c r="G138" s="142"/>
      <c r="H138" s="142"/>
      <c r="I138" s="142"/>
      <c r="J138" s="142"/>
      <c r="K138" s="142"/>
      <c r="L138" s="142"/>
      <c r="M138" s="142"/>
      <c r="N138" s="142"/>
      <c r="O138" s="142"/>
      <c r="P138" s="142"/>
      <c r="Q138" s="142"/>
      <c r="R138" s="142"/>
      <c r="S138" s="142"/>
      <c r="T138" s="142"/>
      <c r="U138" s="142"/>
      <c r="V138" s="142"/>
      <c r="W138" s="142"/>
      <c r="X138" s="142"/>
      <c r="Y138" s="142"/>
      <c r="Z138" s="142"/>
      <c r="AA138" s="142"/>
      <c r="AB138" s="142"/>
      <c r="AC138" s="142"/>
      <c r="AD138" s="142"/>
      <c r="AE138" s="142"/>
      <c r="AF138" s="142"/>
      <c r="AG138" s="142"/>
      <c r="AH138" s="142"/>
      <c r="AI138" s="142"/>
      <c r="AJ138" s="82"/>
      <c r="AK138" s="84"/>
      <c r="AL138" s="33"/>
      <c r="AM138" s="33"/>
      <c r="AN138" s="33"/>
      <c r="AO138" s="33"/>
      <c r="AP138" s="33"/>
      <c r="AQ138" s="33"/>
      <c r="AR138" s="33"/>
      <c r="AS138" s="33"/>
      <c r="AT138" s="33"/>
      <c r="AU138" s="33"/>
      <c r="AV138" s="33"/>
      <c r="AW138" s="33"/>
      <c r="AX138" s="33"/>
      <c r="AY138" s="33"/>
      <c r="AZ138" s="33"/>
      <c r="BA138" s="33"/>
      <c r="BB138" s="33"/>
      <c r="BC138" s="33"/>
      <c r="BD138" s="33"/>
      <c r="BE138" s="33"/>
      <c r="BF138" s="33"/>
      <c r="BG138" s="33"/>
      <c r="BH138" s="33"/>
      <c r="BI138" s="33"/>
      <c r="BJ138" s="33"/>
      <c r="BK138" s="33"/>
      <c r="BL138" s="33"/>
      <c r="BM138" s="33"/>
      <c r="BN138" s="33"/>
      <c r="BO138" s="33"/>
      <c r="BP138" s="33"/>
      <c r="BQ138" s="33"/>
      <c r="BR138" s="33"/>
      <c r="BS138" s="33"/>
      <c r="BT138" s="33"/>
      <c r="BU138" s="33"/>
      <c r="BV138" s="33"/>
      <c r="BW138" s="33"/>
      <c r="BX138" s="33"/>
      <c r="BY138" s="33"/>
      <c r="BZ138" s="33"/>
      <c r="CA138" s="33"/>
    </row>
    <row r="139" spans="1:79" s="69" customFormat="1">
      <c r="A139" s="75"/>
      <c r="B139" s="76"/>
      <c r="C139" s="142"/>
      <c r="D139" s="142"/>
      <c r="E139" s="142"/>
      <c r="F139" s="142"/>
      <c r="G139" s="142"/>
      <c r="H139" s="142"/>
      <c r="I139" s="142"/>
      <c r="J139" s="142"/>
      <c r="K139" s="142"/>
      <c r="L139" s="142"/>
      <c r="M139" s="142"/>
      <c r="N139" s="142"/>
      <c r="O139" s="142"/>
      <c r="P139" s="142"/>
      <c r="Q139" s="142"/>
      <c r="R139" s="142"/>
      <c r="S139" s="142"/>
      <c r="T139" s="142"/>
      <c r="U139" s="142"/>
      <c r="V139" s="142"/>
      <c r="W139" s="142"/>
      <c r="X139" s="142"/>
      <c r="Y139" s="142"/>
      <c r="Z139" s="142"/>
      <c r="AA139" s="142"/>
      <c r="AB139" s="142"/>
      <c r="AC139" s="142"/>
      <c r="AD139" s="142"/>
      <c r="AE139" s="142"/>
      <c r="AF139" s="142"/>
      <c r="AG139" s="142"/>
      <c r="AH139" s="142"/>
      <c r="AI139" s="142"/>
      <c r="AJ139" s="82"/>
      <c r="AK139" s="84"/>
      <c r="AL139" s="33"/>
      <c r="AM139" s="33"/>
      <c r="AN139" s="33"/>
      <c r="AO139" s="33"/>
      <c r="AP139" s="33"/>
      <c r="AQ139" s="33"/>
      <c r="AR139" s="33"/>
      <c r="AS139" s="33"/>
      <c r="AT139" s="33"/>
      <c r="AU139" s="33"/>
      <c r="AV139" s="33"/>
      <c r="AW139" s="33"/>
      <c r="AX139" s="33"/>
      <c r="AY139" s="33"/>
      <c r="AZ139" s="33"/>
      <c r="BA139" s="33"/>
      <c r="BB139" s="33"/>
      <c r="BC139" s="33"/>
      <c r="BD139" s="33"/>
      <c r="BE139" s="33"/>
      <c r="BF139" s="33"/>
      <c r="BG139" s="33"/>
      <c r="BH139" s="33"/>
      <c r="BI139" s="33"/>
      <c r="BJ139" s="33"/>
      <c r="BK139" s="33"/>
      <c r="BL139" s="33"/>
      <c r="BM139" s="33"/>
      <c r="BN139" s="33"/>
      <c r="BO139" s="33"/>
      <c r="BP139" s="33"/>
      <c r="BQ139" s="33"/>
      <c r="BR139" s="33"/>
      <c r="BS139" s="33"/>
      <c r="BT139" s="33"/>
      <c r="BU139" s="33"/>
      <c r="BV139" s="33"/>
      <c r="BW139" s="33"/>
      <c r="BX139" s="33"/>
      <c r="BY139" s="33"/>
      <c r="BZ139" s="33"/>
      <c r="CA139" s="33"/>
    </row>
    <row r="140" spans="1:79" s="69" customFormat="1">
      <c r="A140" s="75"/>
      <c r="B140" s="76"/>
      <c r="C140" s="142"/>
      <c r="D140" s="142"/>
      <c r="E140" s="142"/>
      <c r="F140" s="142"/>
      <c r="G140" s="142"/>
      <c r="H140" s="142"/>
      <c r="I140" s="142"/>
      <c r="J140" s="142"/>
      <c r="K140" s="142"/>
      <c r="L140" s="142"/>
      <c r="M140" s="142"/>
      <c r="N140" s="142"/>
      <c r="O140" s="142"/>
      <c r="P140" s="142"/>
      <c r="Q140" s="142"/>
      <c r="R140" s="142"/>
      <c r="S140" s="142"/>
      <c r="T140" s="142"/>
      <c r="U140" s="142"/>
      <c r="V140" s="142"/>
      <c r="W140" s="142"/>
      <c r="X140" s="142"/>
      <c r="Y140" s="142"/>
      <c r="Z140" s="142"/>
      <c r="AA140" s="142"/>
      <c r="AB140" s="142"/>
      <c r="AC140" s="142"/>
      <c r="AD140" s="142"/>
      <c r="AE140" s="142"/>
      <c r="AF140" s="142"/>
      <c r="AG140" s="142"/>
      <c r="AH140" s="142"/>
      <c r="AI140" s="142"/>
      <c r="AJ140" s="82"/>
      <c r="AK140" s="84"/>
      <c r="AL140" s="33"/>
      <c r="AM140" s="33"/>
      <c r="AN140" s="33"/>
      <c r="AO140" s="33"/>
      <c r="AP140" s="33"/>
      <c r="AQ140" s="33"/>
      <c r="AR140" s="33"/>
      <c r="AS140" s="33"/>
      <c r="AT140" s="33"/>
      <c r="AU140" s="33"/>
      <c r="AV140" s="33"/>
      <c r="AW140" s="33"/>
      <c r="AX140" s="33"/>
      <c r="AY140" s="33"/>
      <c r="AZ140" s="33"/>
      <c r="BA140" s="33"/>
      <c r="BB140" s="33"/>
      <c r="BC140" s="33"/>
      <c r="BD140" s="33"/>
      <c r="BE140" s="33"/>
      <c r="BF140" s="33"/>
      <c r="BG140" s="33"/>
      <c r="BH140" s="33"/>
      <c r="BI140" s="33"/>
      <c r="BJ140" s="33"/>
      <c r="BK140" s="33"/>
      <c r="BL140" s="33"/>
      <c r="BM140" s="33"/>
      <c r="BN140" s="33"/>
      <c r="BO140" s="33"/>
      <c r="BP140" s="33"/>
      <c r="BQ140" s="33"/>
      <c r="BR140" s="33"/>
      <c r="BS140" s="33"/>
      <c r="BT140" s="33"/>
      <c r="BU140" s="33"/>
      <c r="BV140" s="33"/>
      <c r="BW140" s="33"/>
      <c r="BX140" s="33"/>
      <c r="BY140" s="33"/>
      <c r="BZ140" s="33"/>
      <c r="CA140" s="33"/>
    </row>
    <row r="141" spans="1:79" s="69" customFormat="1">
      <c r="A141" s="75"/>
      <c r="B141" s="76"/>
      <c r="C141" s="142"/>
      <c r="D141" s="142"/>
      <c r="E141" s="142"/>
      <c r="F141" s="142"/>
      <c r="G141" s="142"/>
      <c r="H141" s="142"/>
      <c r="I141" s="142"/>
      <c r="J141" s="142"/>
      <c r="K141" s="142"/>
      <c r="L141" s="142"/>
      <c r="M141" s="142"/>
      <c r="N141" s="142"/>
      <c r="O141" s="142"/>
      <c r="P141" s="142"/>
      <c r="Q141" s="142"/>
      <c r="R141" s="142"/>
      <c r="S141" s="142"/>
      <c r="T141" s="142"/>
      <c r="U141" s="142"/>
      <c r="V141" s="142"/>
      <c r="W141" s="142"/>
      <c r="X141" s="142"/>
      <c r="Y141" s="142"/>
      <c r="Z141" s="142"/>
      <c r="AA141" s="142"/>
      <c r="AB141" s="142"/>
      <c r="AC141" s="142"/>
      <c r="AD141" s="142"/>
      <c r="AE141" s="142"/>
      <c r="AF141" s="142"/>
      <c r="AG141" s="142"/>
      <c r="AH141" s="142"/>
      <c r="AI141" s="142"/>
      <c r="AJ141" s="82"/>
      <c r="AK141" s="84"/>
      <c r="AL141" s="33"/>
      <c r="AM141" s="33"/>
      <c r="AN141" s="33"/>
      <c r="AO141" s="33"/>
      <c r="AP141" s="33"/>
      <c r="AQ141" s="33"/>
      <c r="AR141" s="33"/>
      <c r="AS141" s="33"/>
      <c r="AT141" s="33"/>
      <c r="AU141" s="33"/>
      <c r="AV141" s="33"/>
      <c r="AW141" s="33"/>
      <c r="AX141" s="33"/>
      <c r="AY141" s="33"/>
      <c r="AZ141" s="33"/>
      <c r="BA141" s="33"/>
      <c r="BB141" s="33"/>
      <c r="BC141" s="33"/>
      <c r="BD141" s="33"/>
      <c r="BE141" s="33"/>
      <c r="BF141" s="33"/>
      <c r="BG141" s="33"/>
      <c r="BH141" s="33"/>
      <c r="BI141" s="33"/>
      <c r="BJ141" s="33"/>
      <c r="BK141" s="33"/>
      <c r="BL141" s="33"/>
      <c r="BM141" s="33"/>
      <c r="BN141" s="33"/>
      <c r="BO141" s="33"/>
      <c r="BP141" s="33"/>
      <c r="BQ141" s="33"/>
      <c r="BR141" s="33"/>
      <c r="BS141" s="33"/>
      <c r="BT141" s="33"/>
      <c r="BU141" s="33"/>
      <c r="BV141" s="33"/>
      <c r="BW141" s="33"/>
      <c r="BX141" s="33"/>
      <c r="BY141" s="33"/>
      <c r="BZ141" s="33"/>
      <c r="CA141" s="33"/>
    </row>
    <row r="142" spans="1:79" s="69" customFormat="1">
      <c r="A142" s="75"/>
      <c r="B142" s="76"/>
      <c r="C142" s="142"/>
      <c r="D142" s="142"/>
      <c r="E142" s="142"/>
      <c r="F142" s="142"/>
      <c r="G142" s="142"/>
      <c r="H142" s="142"/>
      <c r="I142" s="142"/>
      <c r="J142" s="142"/>
      <c r="K142" s="142"/>
      <c r="L142" s="142"/>
      <c r="M142" s="142"/>
      <c r="N142" s="142"/>
      <c r="O142" s="142"/>
      <c r="P142" s="142"/>
      <c r="Q142" s="142"/>
      <c r="R142" s="142"/>
      <c r="S142" s="142"/>
      <c r="T142" s="142"/>
      <c r="U142" s="142"/>
      <c r="V142" s="142"/>
      <c r="W142" s="142"/>
      <c r="X142" s="142"/>
      <c r="Y142" s="142"/>
      <c r="Z142" s="142"/>
      <c r="AA142" s="142"/>
      <c r="AB142" s="142"/>
      <c r="AC142" s="142"/>
      <c r="AD142" s="142"/>
      <c r="AE142" s="142"/>
      <c r="AF142" s="142"/>
      <c r="AG142" s="142"/>
      <c r="AH142" s="142"/>
      <c r="AI142" s="142"/>
      <c r="AJ142" s="82"/>
      <c r="AK142" s="84"/>
      <c r="AL142" s="33"/>
      <c r="AM142" s="33"/>
      <c r="AN142" s="33"/>
      <c r="AO142" s="33"/>
      <c r="AP142" s="33"/>
      <c r="AQ142" s="33"/>
      <c r="AR142" s="33"/>
      <c r="AS142" s="33"/>
      <c r="AT142" s="33"/>
      <c r="AU142" s="33"/>
      <c r="AV142" s="33"/>
      <c r="AW142" s="33"/>
      <c r="AX142" s="33"/>
      <c r="AY142" s="33"/>
      <c r="AZ142" s="33"/>
      <c r="BA142" s="33"/>
      <c r="BB142" s="33"/>
      <c r="BC142" s="33"/>
      <c r="BD142" s="33"/>
      <c r="BE142" s="33"/>
      <c r="BF142" s="33"/>
      <c r="BG142" s="33"/>
      <c r="BH142" s="33"/>
      <c r="BI142" s="33"/>
      <c r="BJ142" s="33"/>
      <c r="BK142" s="33"/>
      <c r="BL142" s="33"/>
      <c r="BM142" s="33"/>
      <c r="BN142" s="33"/>
      <c r="BO142" s="33"/>
      <c r="BP142" s="33"/>
      <c r="BQ142" s="33"/>
      <c r="BR142" s="33"/>
      <c r="BS142" s="33"/>
      <c r="BT142" s="33"/>
      <c r="BU142" s="33"/>
      <c r="BV142" s="33"/>
      <c r="BW142" s="33"/>
      <c r="BX142" s="33"/>
      <c r="BY142" s="33"/>
      <c r="BZ142" s="33"/>
      <c r="CA142" s="33"/>
    </row>
    <row r="143" spans="1:79" s="69" customFormat="1">
      <c r="A143" s="75"/>
      <c r="B143" s="76"/>
      <c r="C143" s="142"/>
      <c r="D143" s="142"/>
      <c r="E143" s="142"/>
      <c r="F143" s="142"/>
      <c r="G143" s="142"/>
      <c r="H143" s="142"/>
      <c r="I143" s="142"/>
      <c r="J143" s="142"/>
      <c r="K143" s="142"/>
      <c r="L143" s="142"/>
      <c r="M143" s="142"/>
      <c r="N143" s="142"/>
      <c r="O143" s="142"/>
      <c r="P143" s="142"/>
      <c r="Q143" s="142"/>
      <c r="R143" s="142"/>
      <c r="S143" s="142"/>
      <c r="T143" s="142"/>
      <c r="U143" s="142"/>
      <c r="V143" s="142"/>
      <c r="W143" s="142"/>
      <c r="X143" s="142"/>
      <c r="Y143" s="142"/>
      <c r="Z143" s="142"/>
      <c r="AA143" s="142"/>
      <c r="AB143" s="142"/>
      <c r="AC143" s="142"/>
      <c r="AD143" s="142"/>
      <c r="AE143" s="142"/>
      <c r="AF143" s="142"/>
      <c r="AG143" s="142"/>
      <c r="AH143" s="142"/>
      <c r="AI143" s="142"/>
      <c r="AJ143" s="82"/>
      <c r="AK143" s="84"/>
      <c r="AL143" s="33"/>
      <c r="AM143" s="33"/>
      <c r="AN143" s="33"/>
      <c r="AO143" s="33"/>
      <c r="AP143" s="33"/>
      <c r="AQ143" s="33"/>
      <c r="AR143" s="33"/>
      <c r="AS143" s="33"/>
      <c r="AT143" s="33"/>
      <c r="AU143" s="33"/>
      <c r="AV143" s="33"/>
      <c r="AW143" s="33"/>
      <c r="AX143" s="33"/>
      <c r="AY143" s="33"/>
      <c r="AZ143" s="33"/>
      <c r="BA143" s="33"/>
      <c r="BB143" s="33"/>
      <c r="BC143" s="33"/>
      <c r="BD143" s="33"/>
      <c r="BE143" s="33"/>
      <c r="BF143" s="33"/>
      <c r="BG143" s="33"/>
      <c r="BH143" s="33"/>
      <c r="BI143" s="33"/>
      <c r="BJ143" s="33"/>
      <c r="BK143" s="33"/>
      <c r="BL143" s="33"/>
      <c r="BM143" s="33"/>
      <c r="BN143" s="33"/>
      <c r="BO143" s="33"/>
      <c r="BP143" s="33"/>
      <c r="BQ143" s="33"/>
      <c r="BR143" s="33"/>
      <c r="BS143" s="33"/>
      <c r="BT143" s="33"/>
      <c r="BU143" s="33"/>
      <c r="BV143" s="33"/>
      <c r="BW143" s="33"/>
      <c r="BX143" s="33"/>
      <c r="BY143" s="33"/>
      <c r="BZ143" s="33"/>
      <c r="CA143" s="33"/>
    </row>
    <row r="144" spans="1:79" s="69" customFormat="1">
      <c r="A144" s="75"/>
      <c r="B144" s="76"/>
      <c r="C144" s="142"/>
      <c r="D144" s="142"/>
      <c r="E144" s="142"/>
      <c r="F144" s="142"/>
      <c r="G144" s="142"/>
      <c r="H144" s="142"/>
      <c r="I144" s="142"/>
      <c r="J144" s="142"/>
      <c r="K144" s="142"/>
      <c r="L144" s="142"/>
      <c r="M144" s="142"/>
      <c r="N144" s="142"/>
      <c r="O144" s="142"/>
      <c r="P144" s="142"/>
      <c r="Q144" s="142"/>
      <c r="R144" s="142"/>
      <c r="S144" s="142"/>
      <c r="T144" s="142"/>
      <c r="U144" s="142"/>
      <c r="V144" s="142"/>
      <c r="W144" s="142"/>
      <c r="X144" s="142"/>
      <c r="Y144" s="142"/>
      <c r="Z144" s="142"/>
      <c r="AA144" s="142"/>
      <c r="AB144" s="142"/>
      <c r="AC144" s="142"/>
      <c r="AD144" s="142"/>
      <c r="AE144" s="142"/>
      <c r="AF144" s="142"/>
      <c r="AG144" s="142"/>
      <c r="AH144" s="142"/>
      <c r="AI144" s="142"/>
      <c r="AJ144" s="82"/>
      <c r="AK144" s="84"/>
      <c r="AL144" s="33"/>
      <c r="AM144" s="33"/>
      <c r="AN144" s="33"/>
      <c r="AO144" s="33"/>
      <c r="AP144" s="33"/>
      <c r="AQ144" s="33"/>
      <c r="AR144" s="33"/>
      <c r="AS144" s="33"/>
      <c r="AT144" s="33"/>
      <c r="AU144" s="33"/>
      <c r="AV144" s="33"/>
      <c r="AW144" s="33"/>
      <c r="AX144" s="33"/>
      <c r="AY144" s="33"/>
      <c r="AZ144" s="33"/>
      <c r="BA144" s="33"/>
      <c r="BB144" s="33"/>
      <c r="BC144" s="33"/>
      <c r="BD144" s="33"/>
      <c r="BE144" s="33"/>
      <c r="BF144" s="33"/>
      <c r="BG144" s="33"/>
      <c r="BH144" s="33"/>
      <c r="BI144" s="33"/>
      <c r="BJ144" s="33"/>
      <c r="BK144" s="33"/>
      <c r="BL144" s="33"/>
      <c r="BM144" s="33"/>
      <c r="BN144" s="33"/>
      <c r="BO144" s="33"/>
      <c r="BP144" s="33"/>
      <c r="BQ144" s="33"/>
      <c r="BR144" s="33"/>
      <c r="BS144" s="33"/>
      <c r="BT144" s="33"/>
      <c r="BU144" s="33"/>
      <c r="BV144" s="33"/>
      <c r="BW144" s="33"/>
      <c r="BX144" s="33"/>
      <c r="BY144" s="33"/>
      <c r="BZ144" s="33"/>
      <c r="CA144" s="33"/>
    </row>
    <row r="145" spans="1:79" s="69" customFormat="1">
      <c r="A145" s="75"/>
      <c r="B145" s="76"/>
      <c r="C145" s="142"/>
      <c r="D145" s="142"/>
      <c r="E145" s="142"/>
      <c r="F145" s="142"/>
      <c r="G145" s="142"/>
      <c r="H145" s="142"/>
      <c r="I145" s="142"/>
      <c r="J145" s="142"/>
      <c r="K145" s="142"/>
      <c r="L145" s="142"/>
      <c r="M145" s="142"/>
      <c r="N145" s="142"/>
      <c r="O145" s="142"/>
      <c r="P145" s="142"/>
      <c r="Q145" s="142"/>
      <c r="R145" s="142"/>
      <c r="S145" s="142"/>
      <c r="T145" s="142"/>
      <c r="U145" s="142"/>
      <c r="V145" s="142"/>
      <c r="W145" s="142"/>
      <c r="X145" s="142"/>
      <c r="Y145" s="142"/>
      <c r="Z145" s="142"/>
      <c r="AA145" s="142"/>
      <c r="AB145" s="142"/>
      <c r="AC145" s="142"/>
      <c r="AD145" s="142"/>
      <c r="AE145" s="142"/>
      <c r="AF145" s="142"/>
      <c r="AG145" s="142"/>
      <c r="AH145" s="142"/>
      <c r="AI145" s="142"/>
      <c r="AJ145" s="82"/>
      <c r="AK145" s="84"/>
      <c r="AL145" s="33"/>
      <c r="AM145" s="33"/>
      <c r="AN145" s="33"/>
      <c r="AO145" s="33"/>
      <c r="AP145" s="33"/>
      <c r="AQ145" s="33"/>
      <c r="AR145" s="33"/>
      <c r="AS145" s="33"/>
      <c r="AT145" s="33"/>
      <c r="AU145" s="33"/>
      <c r="AV145" s="33"/>
      <c r="AW145" s="33"/>
      <c r="AX145" s="33"/>
      <c r="AY145" s="33"/>
      <c r="AZ145" s="33"/>
      <c r="BA145" s="33"/>
      <c r="BB145" s="33"/>
      <c r="BC145" s="33"/>
      <c r="BD145" s="33"/>
      <c r="BE145" s="33"/>
      <c r="BF145" s="33"/>
      <c r="BG145" s="33"/>
      <c r="BH145" s="33"/>
      <c r="BI145" s="33"/>
      <c r="BJ145" s="33"/>
      <c r="BK145" s="33"/>
      <c r="BL145" s="33"/>
      <c r="BM145" s="33"/>
      <c r="BN145" s="33"/>
      <c r="BO145" s="33"/>
      <c r="BP145" s="33"/>
      <c r="BQ145" s="33"/>
      <c r="BR145" s="33"/>
      <c r="BS145" s="33"/>
      <c r="BT145" s="33"/>
      <c r="BU145" s="33"/>
      <c r="BV145" s="33"/>
      <c r="BW145" s="33"/>
      <c r="BX145" s="33"/>
      <c r="BY145" s="33"/>
      <c r="BZ145" s="33"/>
      <c r="CA145" s="33"/>
    </row>
    <row r="146" spans="1:79" s="69" customFormat="1">
      <c r="A146" s="75"/>
      <c r="B146" s="76"/>
      <c r="C146" s="142"/>
      <c r="D146" s="142"/>
      <c r="E146" s="142"/>
      <c r="F146" s="142"/>
      <c r="G146" s="142"/>
      <c r="H146" s="142"/>
      <c r="I146" s="142"/>
      <c r="J146" s="142"/>
      <c r="K146" s="142"/>
      <c r="L146" s="142"/>
      <c r="M146" s="142"/>
      <c r="N146" s="142"/>
      <c r="O146" s="142"/>
      <c r="P146" s="142"/>
      <c r="Q146" s="142"/>
      <c r="R146" s="142"/>
      <c r="S146" s="142"/>
      <c r="T146" s="142"/>
      <c r="U146" s="142"/>
      <c r="V146" s="142"/>
      <c r="W146" s="142"/>
      <c r="X146" s="142"/>
      <c r="Y146" s="142"/>
      <c r="Z146" s="142"/>
      <c r="AA146" s="142"/>
      <c r="AB146" s="142"/>
      <c r="AC146" s="142"/>
      <c r="AD146" s="142"/>
      <c r="AE146" s="142"/>
      <c r="AF146" s="142"/>
      <c r="AG146" s="142"/>
      <c r="AH146" s="142"/>
      <c r="AI146" s="142"/>
      <c r="AJ146" s="82"/>
      <c r="AK146" s="84"/>
      <c r="AL146" s="33"/>
      <c r="AM146" s="33"/>
      <c r="AN146" s="33"/>
      <c r="AO146" s="33"/>
      <c r="AP146" s="33"/>
      <c r="AQ146" s="33"/>
      <c r="AR146" s="33"/>
      <c r="AS146" s="33"/>
      <c r="AT146" s="33"/>
      <c r="AU146" s="33"/>
      <c r="AV146" s="33"/>
      <c r="AW146" s="33"/>
      <c r="AX146" s="33"/>
      <c r="AY146" s="33"/>
      <c r="AZ146" s="33"/>
      <c r="BA146" s="33"/>
      <c r="BB146" s="33"/>
      <c r="BC146" s="33"/>
      <c r="BD146" s="33"/>
      <c r="BE146" s="33"/>
      <c r="BF146" s="33"/>
      <c r="BG146" s="33"/>
      <c r="BH146" s="33"/>
      <c r="BI146" s="33"/>
      <c r="BJ146" s="33"/>
      <c r="BK146" s="33"/>
      <c r="BL146" s="33"/>
      <c r="BM146" s="33"/>
      <c r="BN146" s="33"/>
      <c r="BO146" s="33"/>
      <c r="BP146" s="33"/>
      <c r="BQ146" s="33"/>
      <c r="BR146" s="33"/>
      <c r="BS146" s="33"/>
      <c r="BT146" s="33"/>
      <c r="BU146" s="33"/>
      <c r="BV146" s="33"/>
      <c r="BW146" s="33"/>
      <c r="BX146" s="33"/>
      <c r="BY146" s="33"/>
      <c r="BZ146" s="33"/>
      <c r="CA146" s="33"/>
    </row>
    <row r="147" spans="1:79" s="69" customFormat="1">
      <c r="A147" s="75"/>
      <c r="B147" s="76"/>
      <c r="C147" s="142"/>
      <c r="D147" s="142"/>
      <c r="E147" s="142"/>
      <c r="F147" s="142"/>
      <c r="G147" s="142"/>
      <c r="H147" s="142"/>
      <c r="I147" s="142"/>
      <c r="J147" s="142"/>
      <c r="K147" s="142"/>
      <c r="L147" s="142"/>
      <c r="M147" s="142"/>
      <c r="N147" s="142"/>
      <c r="O147" s="142"/>
      <c r="P147" s="142"/>
      <c r="Q147" s="142"/>
      <c r="R147" s="142"/>
      <c r="S147" s="142"/>
      <c r="T147" s="142"/>
      <c r="U147" s="142"/>
      <c r="V147" s="142"/>
      <c r="W147" s="142"/>
      <c r="X147" s="142"/>
      <c r="Y147" s="142"/>
      <c r="Z147" s="142"/>
      <c r="AA147" s="142"/>
      <c r="AB147" s="142"/>
      <c r="AC147" s="142"/>
      <c r="AD147" s="142"/>
      <c r="AE147" s="142"/>
      <c r="AF147" s="142"/>
      <c r="AG147" s="142"/>
      <c r="AH147" s="142"/>
      <c r="AI147" s="142"/>
      <c r="AJ147" s="82"/>
      <c r="AK147" s="84"/>
      <c r="AL147" s="33"/>
      <c r="AM147" s="33"/>
      <c r="AN147" s="33"/>
      <c r="AO147" s="33"/>
      <c r="AP147" s="33"/>
      <c r="AQ147" s="33"/>
      <c r="AR147" s="33"/>
      <c r="AS147" s="33"/>
      <c r="AT147" s="33"/>
      <c r="AU147" s="33"/>
      <c r="AV147" s="33"/>
      <c r="AW147" s="33"/>
      <c r="AX147" s="33"/>
      <c r="AY147" s="33"/>
      <c r="AZ147" s="33"/>
      <c r="BA147" s="33"/>
      <c r="BB147" s="33"/>
      <c r="BC147" s="33"/>
      <c r="BD147" s="33"/>
      <c r="BE147" s="33"/>
      <c r="BF147" s="33"/>
      <c r="BG147" s="33"/>
      <c r="BH147" s="33"/>
      <c r="BI147" s="33"/>
      <c r="BJ147" s="33"/>
      <c r="BK147" s="33"/>
      <c r="BL147" s="33"/>
      <c r="BM147" s="33"/>
      <c r="BN147" s="33"/>
      <c r="BO147" s="33"/>
      <c r="BP147" s="33"/>
      <c r="BQ147" s="33"/>
      <c r="BR147" s="33"/>
      <c r="BS147" s="33"/>
      <c r="BT147" s="33"/>
      <c r="BU147" s="33"/>
      <c r="BV147" s="33"/>
      <c r="BW147" s="33"/>
      <c r="BX147" s="33"/>
      <c r="BY147" s="33"/>
      <c r="BZ147" s="33"/>
      <c r="CA147" s="33"/>
    </row>
    <row r="148" spans="1:79" s="69" customFormat="1">
      <c r="A148" s="75"/>
      <c r="B148" s="76"/>
      <c r="C148" s="142"/>
      <c r="D148" s="142"/>
      <c r="E148" s="142"/>
      <c r="F148" s="142"/>
      <c r="G148" s="142"/>
      <c r="H148" s="142"/>
      <c r="I148" s="142"/>
      <c r="J148" s="142"/>
      <c r="K148" s="142"/>
      <c r="L148" s="142"/>
      <c r="M148" s="142"/>
      <c r="N148" s="142"/>
      <c r="O148" s="142"/>
      <c r="P148" s="142"/>
      <c r="Q148" s="142"/>
      <c r="R148" s="142"/>
      <c r="S148" s="142"/>
      <c r="T148" s="142"/>
      <c r="U148" s="142"/>
      <c r="V148" s="142"/>
      <c r="W148" s="142"/>
      <c r="X148" s="142"/>
      <c r="Y148" s="142"/>
      <c r="Z148" s="142"/>
      <c r="AA148" s="142"/>
      <c r="AB148" s="142"/>
      <c r="AC148" s="142"/>
      <c r="AD148" s="142"/>
      <c r="AE148" s="142"/>
      <c r="AF148" s="142"/>
      <c r="AG148" s="142"/>
      <c r="AH148" s="142"/>
      <c r="AI148" s="142"/>
      <c r="AJ148" s="82"/>
      <c r="AK148" s="84"/>
      <c r="AL148" s="33"/>
      <c r="AM148" s="33"/>
      <c r="AN148" s="33"/>
      <c r="AO148" s="33"/>
      <c r="AP148" s="33"/>
      <c r="AQ148" s="33"/>
      <c r="AR148" s="33"/>
      <c r="AS148" s="33"/>
      <c r="AT148" s="33"/>
      <c r="AU148" s="33"/>
      <c r="AV148" s="33"/>
      <c r="AW148" s="33"/>
      <c r="AX148" s="33"/>
      <c r="AY148" s="33"/>
      <c r="AZ148" s="33"/>
      <c r="BA148" s="33"/>
      <c r="BB148" s="33"/>
      <c r="BC148" s="33"/>
      <c r="BD148" s="33"/>
      <c r="BE148" s="33"/>
      <c r="BF148" s="33"/>
      <c r="BG148" s="33"/>
      <c r="BH148" s="33"/>
      <c r="BI148" s="33"/>
      <c r="BJ148" s="33"/>
      <c r="BK148" s="33"/>
      <c r="BL148" s="33"/>
      <c r="BM148" s="33"/>
      <c r="BN148" s="33"/>
      <c r="BO148" s="33"/>
      <c r="BP148" s="33"/>
      <c r="BQ148" s="33"/>
      <c r="BR148" s="33"/>
      <c r="BS148" s="33"/>
      <c r="BT148" s="33"/>
      <c r="BU148" s="33"/>
      <c r="BV148" s="33"/>
      <c r="BW148" s="33"/>
      <c r="BX148" s="33"/>
      <c r="BY148" s="33"/>
      <c r="BZ148" s="33"/>
      <c r="CA148" s="33"/>
    </row>
    <row r="149" spans="1:79" s="69" customFormat="1">
      <c r="A149" s="75"/>
      <c r="B149" s="76"/>
      <c r="C149" s="142"/>
      <c r="D149" s="142"/>
      <c r="E149" s="142"/>
      <c r="F149" s="142"/>
      <c r="G149" s="142"/>
      <c r="H149" s="142"/>
      <c r="I149" s="142"/>
      <c r="J149" s="142"/>
      <c r="K149" s="142"/>
      <c r="L149" s="142"/>
      <c r="M149" s="142"/>
      <c r="N149" s="142"/>
      <c r="O149" s="142"/>
      <c r="P149" s="142"/>
      <c r="Q149" s="142"/>
      <c r="R149" s="142"/>
      <c r="S149" s="142"/>
      <c r="T149" s="142"/>
      <c r="U149" s="142"/>
      <c r="V149" s="142"/>
      <c r="W149" s="142"/>
      <c r="X149" s="142"/>
      <c r="Y149" s="142"/>
      <c r="Z149" s="142"/>
      <c r="AA149" s="142"/>
      <c r="AB149" s="142"/>
      <c r="AC149" s="142"/>
      <c r="AD149" s="142"/>
      <c r="AE149" s="142"/>
      <c r="AF149" s="142"/>
      <c r="AG149" s="142"/>
      <c r="AH149" s="142"/>
      <c r="AI149" s="142"/>
      <c r="AJ149" s="82"/>
      <c r="AK149" s="84"/>
      <c r="AL149" s="33"/>
      <c r="AM149" s="33"/>
      <c r="AN149" s="33"/>
      <c r="AO149" s="33"/>
      <c r="AP149" s="33"/>
      <c r="AQ149" s="33"/>
      <c r="AR149" s="33"/>
      <c r="AS149" s="33"/>
      <c r="AT149" s="33"/>
      <c r="AU149" s="33"/>
      <c r="AV149" s="33"/>
      <c r="AW149" s="33"/>
      <c r="AX149" s="33"/>
      <c r="AY149" s="33"/>
      <c r="AZ149" s="33"/>
      <c r="BA149" s="33"/>
      <c r="BB149" s="33"/>
      <c r="BC149" s="33"/>
      <c r="BD149" s="33"/>
      <c r="BE149" s="33"/>
      <c r="BF149" s="33"/>
      <c r="BG149" s="33"/>
      <c r="BH149" s="33"/>
      <c r="BI149" s="33"/>
      <c r="BJ149" s="33"/>
      <c r="BK149" s="33"/>
      <c r="BL149" s="33"/>
      <c r="BM149" s="33"/>
      <c r="BN149" s="33"/>
      <c r="BO149" s="33"/>
      <c r="BP149" s="33"/>
      <c r="BQ149" s="33"/>
      <c r="BR149" s="33"/>
      <c r="BS149" s="33"/>
      <c r="BT149" s="33"/>
      <c r="BU149" s="33"/>
      <c r="BV149" s="33"/>
      <c r="BW149" s="33"/>
      <c r="BX149" s="33"/>
      <c r="BY149" s="33"/>
      <c r="BZ149" s="33"/>
      <c r="CA149" s="33"/>
    </row>
    <row r="150" spans="1:79" s="69" customFormat="1">
      <c r="A150" s="75"/>
      <c r="B150" s="76"/>
      <c r="C150" s="142"/>
      <c r="D150" s="142"/>
      <c r="E150" s="142"/>
      <c r="F150" s="142"/>
      <c r="G150" s="142"/>
      <c r="H150" s="142"/>
      <c r="I150" s="142"/>
      <c r="J150" s="142"/>
      <c r="K150" s="142"/>
      <c r="L150" s="142"/>
      <c r="M150" s="142"/>
      <c r="N150" s="142"/>
      <c r="O150" s="142"/>
      <c r="P150" s="142"/>
      <c r="Q150" s="142"/>
      <c r="R150" s="142"/>
      <c r="S150" s="142"/>
      <c r="T150" s="142"/>
      <c r="U150" s="142"/>
      <c r="V150" s="142"/>
      <c r="W150" s="142"/>
      <c r="X150" s="142"/>
      <c r="Y150" s="142"/>
      <c r="Z150" s="142"/>
      <c r="AA150" s="142"/>
      <c r="AB150" s="142"/>
      <c r="AC150" s="142"/>
      <c r="AD150" s="142"/>
      <c r="AE150" s="142"/>
      <c r="AF150" s="142"/>
      <c r="AG150" s="142"/>
      <c r="AH150" s="142"/>
      <c r="AI150" s="142"/>
      <c r="AJ150" s="82"/>
      <c r="AK150" s="84"/>
      <c r="AL150" s="33"/>
      <c r="AM150" s="33"/>
      <c r="AN150" s="33"/>
      <c r="AO150" s="33"/>
      <c r="AP150" s="33"/>
      <c r="AQ150" s="33"/>
      <c r="AR150" s="33"/>
      <c r="AS150" s="33"/>
      <c r="AT150" s="33"/>
      <c r="AU150" s="33"/>
      <c r="AV150" s="33"/>
      <c r="AW150" s="33"/>
      <c r="AX150" s="33"/>
      <c r="AY150" s="33"/>
      <c r="AZ150" s="33"/>
      <c r="BA150" s="33"/>
      <c r="BB150" s="33"/>
      <c r="BC150" s="33"/>
      <c r="BD150" s="33"/>
      <c r="BE150" s="33"/>
      <c r="BF150" s="33"/>
      <c r="BG150" s="33"/>
      <c r="BH150" s="33"/>
      <c r="BI150" s="33"/>
      <c r="BJ150" s="33"/>
      <c r="BK150" s="33"/>
      <c r="BL150" s="33"/>
      <c r="BM150" s="33"/>
      <c r="BN150" s="33"/>
      <c r="BO150" s="33"/>
      <c r="BP150" s="33"/>
      <c r="BQ150" s="33"/>
      <c r="BR150" s="33"/>
      <c r="BS150" s="33"/>
      <c r="BT150" s="33"/>
      <c r="BU150" s="33"/>
      <c r="BV150" s="33"/>
      <c r="BW150" s="33"/>
      <c r="BX150" s="33"/>
      <c r="BY150" s="33"/>
      <c r="BZ150" s="33"/>
      <c r="CA150" s="33"/>
    </row>
    <row r="151" spans="1:79" s="69" customFormat="1">
      <c r="A151" s="75"/>
      <c r="B151" s="76"/>
      <c r="C151" s="142"/>
      <c r="D151" s="142"/>
      <c r="E151" s="142"/>
      <c r="F151" s="142"/>
      <c r="G151" s="142"/>
      <c r="H151" s="142"/>
      <c r="I151" s="142"/>
      <c r="J151" s="142"/>
      <c r="K151" s="142"/>
      <c r="L151" s="142"/>
      <c r="M151" s="142"/>
      <c r="N151" s="142"/>
      <c r="O151" s="142"/>
      <c r="P151" s="142"/>
      <c r="Q151" s="142"/>
      <c r="R151" s="142"/>
      <c r="S151" s="142"/>
      <c r="T151" s="142"/>
      <c r="U151" s="142"/>
      <c r="V151" s="142"/>
      <c r="W151" s="142"/>
      <c r="X151" s="142"/>
      <c r="Y151" s="142"/>
      <c r="Z151" s="142"/>
      <c r="AA151" s="142"/>
      <c r="AB151" s="142"/>
      <c r="AC151" s="142"/>
      <c r="AD151" s="142"/>
      <c r="AE151" s="142"/>
      <c r="AF151" s="142"/>
      <c r="AG151" s="142"/>
      <c r="AH151" s="142"/>
      <c r="AI151" s="142"/>
      <c r="AJ151" s="82"/>
      <c r="AK151" s="84"/>
      <c r="AL151" s="33"/>
      <c r="AM151" s="33"/>
      <c r="AN151" s="33"/>
      <c r="AO151" s="33"/>
      <c r="AP151" s="33"/>
      <c r="AQ151" s="33"/>
      <c r="AR151" s="33"/>
      <c r="AS151" s="33"/>
      <c r="AT151" s="33"/>
      <c r="AU151" s="33"/>
      <c r="AV151" s="33"/>
      <c r="AW151" s="33"/>
      <c r="AX151" s="33"/>
      <c r="AY151" s="33"/>
      <c r="AZ151" s="33"/>
      <c r="BA151" s="33"/>
      <c r="BB151" s="33"/>
      <c r="BC151" s="33"/>
      <c r="BD151" s="33"/>
      <c r="BE151" s="33"/>
      <c r="BF151" s="33"/>
      <c r="BG151" s="33"/>
      <c r="BH151" s="33"/>
      <c r="BI151" s="33"/>
      <c r="BJ151" s="33"/>
      <c r="BK151" s="33"/>
      <c r="BL151" s="33"/>
      <c r="BM151" s="33"/>
      <c r="BN151" s="33"/>
      <c r="BO151" s="33"/>
      <c r="BP151" s="33"/>
      <c r="BQ151" s="33"/>
      <c r="BR151" s="33"/>
      <c r="BS151" s="33"/>
      <c r="BT151" s="33"/>
      <c r="BU151" s="33"/>
      <c r="BV151" s="33"/>
      <c r="BW151" s="33"/>
      <c r="BX151" s="33"/>
      <c r="BY151" s="33"/>
      <c r="BZ151" s="33"/>
      <c r="CA151" s="33"/>
    </row>
    <row r="152" spans="1:79" s="69" customFormat="1">
      <c r="A152" s="75"/>
      <c r="B152" s="76"/>
      <c r="C152" s="142"/>
      <c r="D152" s="142"/>
      <c r="E152" s="142"/>
      <c r="F152" s="142"/>
      <c r="G152" s="142"/>
      <c r="H152" s="142"/>
      <c r="I152" s="142"/>
      <c r="J152" s="142"/>
      <c r="K152" s="142"/>
      <c r="L152" s="142"/>
      <c r="M152" s="142"/>
      <c r="N152" s="142"/>
      <c r="O152" s="142"/>
      <c r="P152" s="142"/>
      <c r="Q152" s="142"/>
      <c r="R152" s="142"/>
      <c r="S152" s="142"/>
      <c r="T152" s="142"/>
      <c r="U152" s="142"/>
      <c r="V152" s="142"/>
      <c r="W152" s="142"/>
      <c r="X152" s="142"/>
      <c r="Y152" s="142"/>
      <c r="Z152" s="142"/>
      <c r="AA152" s="142"/>
      <c r="AB152" s="142"/>
      <c r="AC152" s="142"/>
      <c r="AD152" s="142"/>
      <c r="AE152" s="142"/>
      <c r="AF152" s="142"/>
      <c r="AG152" s="142"/>
      <c r="AH152" s="142"/>
      <c r="AI152" s="142"/>
      <c r="AJ152" s="82"/>
      <c r="AK152" s="84"/>
      <c r="AL152" s="33"/>
      <c r="AM152" s="33"/>
      <c r="AN152" s="33"/>
      <c r="AO152" s="33"/>
      <c r="AP152" s="33"/>
      <c r="AQ152" s="33"/>
      <c r="AR152" s="33"/>
      <c r="AS152" s="33"/>
      <c r="AT152" s="33"/>
      <c r="AU152" s="33"/>
      <c r="AV152" s="33"/>
      <c r="AW152" s="33"/>
      <c r="AX152" s="33"/>
      <c r="AY152" s="33"/>
      <c r="AZ152" s="33"/>
      <c r="BA152" s="33"/>
      <c r="BB152" s="33"/>
      <c r="BC152" s="33"/>
      <c r="BD152" s="33"/>
      <c r="BE152" s="33"/>
      <c r="BF152" s="33"/>
      <c r="BG152" s="33"/>
      <c r="BH152" s="33"/>
      <c r="BI152" s="33"/>
      <c r="BJ152" s="33"/>
      <c r="BK152" s="33"/>
      <c r="BL152" s="33"/>
      <c r="BM152" s="33"/>
      <c r="BN152" s="33"/>
      <c r="BO152" s="33"/>
      <c r="BP152" s="33"/>
      <c r="BQ152" s="33"/>
      <c r="BR152" s="33"/>
      <c r="BS152" s="33"/>
      <c r="BT152" s="33"/>
      <c r="BU152" s="33"/>
      <c r="BV152" s="33"/>
      <c r="BW152" s="33"/>
      <c r="BX152" s="33"/>
      <c r="BY152" s="33"/>
      <c r="BZ152" s="33"/>
      <c r="CA152" s="33"/>
    </row>
    <row r="153" spans="1:79" s="69" customFormat="1">
      <c r="A153" s="75"/>
      <c r="B153" s="76"/>
      <c r="C153" s="142"/>
      <c r="D153" s="142"/>
      <c r="E153" s="142"/>
      <c r="F153" s="142"/>
      <c r="G153" s="142"/>
      <c r="H153" s="142"/>
      <c r="I153" s="142"/>
      <c r="J153" s="142"/>
      <c r="K153" s="142"/>
      <c r="L153" s="142"/>
      <c r="M153" s="142"/>
      <c r="N153" s="142"/>
      <c r="O153" s="142"/>
      <c r="P153" s="142"/>
      <c r="Q153" s="142"/>
      <c r="R153" s="142"/>
      <c r="S153" s="142"/>
      <c r="T153" s="142"/>
      <c r="U153" s="142"/>
      <c r="V153" s="142"/>
      <c r="W153" s="142"/>
      <c r="X153" s="142"/>
      <c r="Y153" s="142"/>
      <c r="Z153" s="142"/>
      <c r="AA153" s="142"/>
      <c r="AB153" s="142"/>
      <c r="AC153" s="142"/>
      <c r="AD153" s="142"/>
      <c r="AE153" s="142"/>
      <c r="AF153" s="142"/>
      <c r="AG153" s="142"/>
      <c r="AH153" s="142"/>
      <c r="AI153" s="142"/>
      <c r="AJ153" s="82"/>
      <c r="AK153" s="84"/>
      <c r="AL153" s="33"/>
      <c r="AM153" s="33"/>
      <c r="AN153" s="33"/>
      <c r="AO153" s="33"/>
      <c r="AP153" s="33"/>
      <c r="AQ153" s="33"/>
      <c r="AR153" s="33"/>
      <c r="AS153" s="33"/>
      <c r="AT153" s="33"/>
      <c r="AU153" s="33"/>
      <c r="AV153" s="33"/>
      <c r="AW153" s="33"/>
      <c r="AX153" s="33"/>
      <c r="AY153" s="33"/>
      <c r="AZ153" s="33"/>
      <c r="BA153" s="33"/>
      <c r="BB153" s="33"/>
      <c r="BC153" s="33"/>
      <c r="BD153" s="33"/>
      <c r="BE153" s="33"/>
      <c r="BF153" s="33"/>
      <c r="BG153" s="33"/>
      <c r="BH153" s="33"/>
      <c r="BI153" s="33"/>
      <c r="BJ153" s="33"/>
      <c r="BK153" s="33"/>
      <c r="BL153" s="33"/>
      <c r="BM153" s="33"/>
      <c r="BN153" s="33"/>
      <c r="BO153" s="33"/>
      <c r="BP153" s="33"/>
      <c r="BQ153" s="33"/>
      <c r="BR153" s="33"/>
      <c r="BS153" s="33"/>
      <c r="BT153" s="33"/>
      <c r="BU153" s="33"/>
      <c r="BV153" s="33"/>
      <c r="BW153" s="33"/>
      <c r="BX153" s="33"/>
      <c r="BY153" s="33"/>
      <c r="BZ153" s="33"/>
      <c r="CA153" s="33"/>
    </row>
    <row r="154" spans="1:79" s="69" customFormat="1">
      <c r="A154" s="75"/>
      <c r="B154" s="76"/>
      <c r="C154" s="142"/>
      <c r="D154" s="142"/>
      <c r="E154" s="142"/>
      <c r="F154" s="142"/>
      <c r="G154" s="142"/>
      <c r="H154" s="142"/>
      <c r="I154" s="142"/>
      <c r="J154" s="142"/>
      <c r="K154" s="142"/>
      <c r="L154" s="142"/>
      <c r="M154" s="142"/>
      <c r="N154" s="142"/>
      <c r="O154" s="142"/>
      <c r="P154" s="142"/>
      <c r="Q154" s="142"/>
      <c r="R154" s="142"/>
      <c r="S154" s="142"/>
      <c r="T154" s="142"/>
      <c r="U154" s="142"/>
      <c r="V154" s="142"/>
      <c r="W154" s="142"/>
      <c r="X154" s="142"/>
      <c r="Y154" s="142"/>
      <c r="Z154" s="142"/>
      <c r="AA154" s="142"/>
      <c r="AB154" s="142"/>
      <c r="AC154" s="142"/>
      <c r="AD154" s="142"/>
      <c r="AE154" s="142"/>
      <c r="AF154" s="142"/>
      <c r="AG154" s="142"/>
      <c r="AH154" s="142"/>
      <c r="AI154" s="142"/>
      <c r="AJ154" s="82"/>
      <c r="AK154" s="84"/>
      <c r="AL154" s="33"/>
      <c r="AM154" s="33"/>
      <c r="AN154" s="33"/>
      <c r="AO154" s="33"/>
      <c r="AP154" s="33"/>
      <c r="AQ154" s="33"/>
      <c r="AR154" s="33"/>
      <c r="AS154" s="33"/>
      <c r="AT154" s="33"/>
      <c r="AU154" s="33"/>
      <c r="AV154" s="33"/>
      <c r="AW154" s="33"/>
      <c r="AX154" s="33"/>
      <c r="AY154" s="33"/>
      <c r="AZ154" s="33"/>
      <c r="BA154" s="33"/>
      <c r="BB154" s="33"/>
      <c r="BC154" s="33"/>
      <c r="BD154" s="33"/>
      <c r="BE154" s="33"/>
      <c r="BF154" s="33"/>
      <c r="BG154" s="33"/>
      <c r="BH154" s="33"/>
      <c r="BI154" s="33"/>
      <c r="BJ154" s="33"/>
      <c r="BK154" s="33"/>
      <c r="BL154" s="33"/>
      <c r="BM154" s="33"/>
      <c r="BN154" s="33"/>
      <c r="BO154" s="33"/>
      <c r="BP154" s="33"/>
      <c r="BQ154" s="33"/>
      <c r="BR154" s="33"/>
      <c r="BS154" s="33"/>
      <c r="BT154" s="33"/>
      <c r="BU154" s="33"/>
      <c r="BV154" s="33"/>
      <c r="BW154" s="33"/>
      <c r="BX154" s="33"/>
      <c r="BY154" s="33"/>
      <c r="BZ154" s="33"/>
      <c r="CA154" s="33"/>
    </row>
    <row r="155" spans="1:79" s="69" customFormat="1">
      <c r="A155" s="75"/>
      <c r="B155" s="76"/>
      <c r="C155" s="142"/>
      <c r="D155" s="142"/>
      <c r="E155" s="142"/>
      <c r="F155" s="142"/>
      <c r="G155" s="142"/>
      <c r="H155" s="142"/>
      <c r="I155" s="142"/>
      <c r="J155" s="142"/>
      <c r="K155" s="142"/>
      <c r="L155" s="142"/>
      <c r="M155" s="142"/>
      <c r="N155" s="142"/>
      <c r="O155" s="142"/>
      <c r="P155" s="142"/>
      <c r="Q155" s="142"/>
      <c r="R155" s="142"/>
      <c r="S155" s="142"/>
      <c r="T155" s="142"/>
      <c r="U155" s="142"/>
      <c r="V155" s="142"/>
      <c r="W155" s="142"/>
      <c r="X155" s="142"/>
      <c r="Y155" s="142"/>
      <c r="Z155" s="142"/>
      <c r="AA155" s="142"/>
      <c r="AB155" s="142"/>
      <c r="AC155" s="142"/>
      <c r="AD155" s="142"/>
      <c r="AE155" s="142"/>
      <c r="AF155" s="142"/>
      <c r="AG155" s="142"/>
      <c r="AH155" s="142"/>
      <c r="AI155" s="142"/>
      <c r="AJ155" s="82"/>
      <c r="AK155" s="84"/>
      <c r="AL155" s="33"/>
      <c r="AM155" s="33"/>
      <c r="AN155" s="33"/>
      <c r="AO155" s="33"/>
      <c r="AP155" s="33"/>
      <c r="AQ155" s="33"/>
      <c r="AR155" s="33"/>
      <c r="AS155" s="33"/>
      <c r="AT155" s="33"/>
      <c r="AU155" s="33"/>
      <c r="AV155" s="33"/>
      <c r="AW155" s="33"/>
      <c r="AX155" s="33"/>
      <c r="AY155" s="33"/>
      <c r="AZ155" s="33"/>
      <c r="BA155" s="33"/>
      <c r="BB155" s="33"/>
      <c r="BC155" s="33"/>
      <c r="BD155" s="33"/>
      <c r="BE155" s="33"/>
      <c r="BF155" s="33"/>
      <c r="BG155" s="33"/>
      <c r="BH155" s="33"/>
      <c r="BI155" s="33"/>
      <c r="BJ155" s="33"/>
      <c r="BK155" s="33"/>
      <c r="BL155" s="33"/>
      <c r="BM155" s="33"/>
      <c r="BN155" s="33"/>
      <c r="BO155" s="33"/>
      <c r="BP155" s="33"/>
      <c r="BQ155" s="33"/>
      <c r="BR155" s="33"/>
      <c r="BS155" s="33"/>
      <c r="BT155" s="33"/>
      <c r="BU155" s="33"/>
      <c r="BV155" s="33"/>
      <c r="BW155" s="33"/>
      <c r="BX155" s="33"/>
      <c r="BY155" s="33"/>
      <c r="BZ155" s="33"/>
      <c r="CA155" s="33"/>
    </row>
    <row r="156" spans="1:79" s="69" customFormat="1">
      <c r="A156" s="75"/>
      <c r="B156" s="76"/>
      <c r="C156" s="142"/>
      <c r="D156" s="142"/>
      <c r="E156" s="142"/>
      <c r="F156" s="142"/>
      <c r="G156" s="142"/>
      <c r="H156" s="142"/>
      <c r="I156" s="142"/>
      <c r="J156" s="142"/>
      <c r="K156" s="142"/>
      <c r="L156" s="142"/>
      <c r="M156" s="142"/>
      <c r="N156" s="142"/>
      <c r="O156" s="142"/>
      <c r="P156" s="142"/>
      <c r="Q156" s="142"/>
      <c r="R156" s="142"/>
      <c r="S156" s="142"/>
      <c r="T156" s="142"/>
      <c r="U156" s="142"/>
      <c r="V156" s="142"/>
      <c r="W156" s="142"/>
      <c r="X156" s="142"/>
      <c r="Y156" s="142"/>
      <c r="Z156" s="142"/>
      <c r="AA156" s="142"/>
      <c r="AB156" s="142"/>
      <c r="AC156" s="142"/>
      <c r="AD156" s="142"/>
      <c r="AE156" s="142"/>
      <c r="AF156" s="142"/>
      <c r="AG156" s="142"/>
      <c r="AH156" s="142"/>
      <c r="AI156" s="142"/>
      <c r="AJ156" s="82"/>
      <c r="AK156" s="84"/>
      <c r="AL156" s="33"/>
      <c r="AM156" s="33"/>
      <c r="AN156" s="33"/>
      <c r="AO156" s="33"/>
      <c r="AP156" s="33"/>
      <c r="AQ156" s="33"/>
      <c r="AR156" s="33"/>
      <c r="AS156" s="33"/>
      <c r="AT156" s="33"/>
      <c r="AU156" s="33"/>
      <c r="AV156" s="33"/>
      <c r="AW156" s="33"/>
      <c r="AX156" s="33"/>
      <c r="AY156" s="33"/>
      <c r="AZ156" s="33"/>
      <c r="BA156" s="33"/>
      <c r="BB156" s="33"/>
      <c r="BC156" s="33"/>
      <c r="BD156" s="33"/>
      <c r="BE156" s="33"/>
      <c r="BF156" s="33"/>
      <c r="BG156" s="33"/>
      <c r="BH156" s="33"/>
      <c r="BI156" s="33"/>
      <c r="BJ156" s="33"/>
      <c r="BK156" s="33"/>
      <c r="BL156" s="33"/>
      <c r="BM156" s="33"/>
      <c r="BN156" s="33"/>
      <c r="BO156" s="33"/>
      <c r="BP156" s="33"/>
      <c r="BQ156" s="33"/>
      <c r="BR156" s="33"/>
      <c r="BS156" s="33"/>
      <c r="BT156" s="33"/>
      <c r="BU156" s="33"/>
      <c r="BV156" s="33"/>
      <c r="BW156" s="33"/>
      <c r="BX156" s="33"/>
      <c r="BY156" s="33"/>
      <c r="BZ156" s="33"/>
      <c r="CA156" s="33"/>
    </row>
    <row r="157" spans="1:79" s="69" customFormat="1">
      <c r="A157" s="75"/>
      <c r="B157" s="76"/>
      <c r="C157" s="142"/>
      <c r="D157" s="142"/>
      <c r="E157" s="142"/>
      <c r="F157" s="142"/>
      <c r="G157" s="142"/>
      <c r="H157" s="142"/>
      <c r="I157" s="142"/>
      <c r="J157" s="142"/>
      <c r="K157" s="142"/>
      <c r="L157" s="142"/>
      <c r="M157" s="142"/>
      <c r="N157" s="142"/>
      <c r="O157" s="142"/>
      <c r="P157" s="142"/>
      <c r="Q157" s="142"/>
      <c r="R157" s="142"/>
      <c r="S157" s="142"/>
      <c r="T157" s="142"/>
      <c r="U157" s="142"/>
      <c r="V157" s="142"/>
      <c r="W157" s="142"/>
      <c r="X157" s="142"/>
      <c r="Y157" s="142"/>
      <c r="Z157" s="142"/>
      <c r="AA157" s="142"/>
      <c r="AB157" s="142"/>
      <c r="AC157" s="142"/>
      <c r="AD157" s="142"/>
      <c r="AE157" s="142"/>
      <c r="AF157" s="142"/>
      <c r="AG157" s="142"/>
      <c r="AH157" s="142"/>
      <c r="AI157" s="142"/>
      <c r="AJ157" s="82"/>
      <c r="AK157" s="84"/>
      <c r="AL157" s="33"/>
      <c r="AM157" s="33"/>
      <c r="AN157" s="33"/>
      <c r="AO157" s="33"/>
      <c r="AP157" s="33"/>
      <c r="AQ157" s="33"/>
      <c r="AR157" s="33"/>
      <c r="AS157" s="33"/>
      <c r="AT157" s="33"/>
      <c r="AU157" s="33"/>
      <c r="AV157" s="33"/>
      <c r="AW157" s="33"/>
      <c r="AX157" s="33"/>
      <c r="AY157" s="33"/>
      <c r="AZ157" s="33"/>
      <c r="BA157" s="33"/>
      <c r="BB157" s="33"/>
      <c r="BC157" s="33"/>
      <c r="BD157" s="33"/>
      <c r="BE157" s="33"/>
      <c r="BF157" s="33"/>
      <c r="BG157" s="33"/>
      <c r="BH157" s="33"/>
      <c r="BI157" s="33"/>
      <c r="BJ157" s="33"/>
      <c r="BK157" s="33"/>
      <c r="BL157" s="33"/>
      <c r="BM157" s="33"/>
      <c r="BN157" s="33"/>
      <c r="BO157" s="33"/>
      <c r="BP157" s="33"/>
      <c r="BQ157" s="33"/>
      <c r="BR157" s="33"/>
      <c r="BS157" s="33"/>
      <c r="BT157" s="33"/>
      <c r="BU157" s="33"/>
      <c r="BV157" s="33"/>
      <c r="BW157" s="33"/>
      <c r="BX157" s="33"/>
      <c r="BY157" s="33"/>
      <c r="BZ157" s="33"/>
      <c r="CA157" s="33"/>
    </row>
    <row r="158" spans="1:79" s="69" customFormat="1">
      <c r="A158" s="75"/>
      <c r="B158" s="76"/>
      <c r="C158" s="142"/>
      <c r="D158" s="142"/>
      <c r="E158" s="142"/>
      <c r="F158" s="142"/>
      <c r="G158" s="142"/>
      <c r="H158" s="142"/>
      <c r="I158" s="142"/>
      <c r="J158" s="142"/>
      <c r="K158" s="142"/>
      <c r="L158" s="142"/>
      <c r="M158" s="142"/>
      <c r="N158" s="142"/>
      <c r="O158" s="142"/>
      <c r="P158" s="142"/>
      <c r="Q158" s="142"/>
      <c r="R158" s="142"/>
      <c r="S158" s="142"/>
      <c r="T158" s="142"/>
      <c r="U158" s="142"/>
      <c r="V158" s="142"/>
      <c r="W158" s="142"/>
      <c r="X158" s="142"/>
      <c r="Y158" s="142"/>
      <c r="Z158" s="142"/>
      <c r="AA158" s="142"/>
      <c r="AB158" s="142"/>
      <c r="AC158" s="142"/>
      <c r="AD158" s="142"/>
      <c r="AE158" s="142"/>
      <c r="AF158" s="142"/>
      <c r="AG158" s="142"/>
      <c r="AH158" s="142"/>
      <c r="AI158" s="142"/>
      <c r="AJ158" s="82"/>
      <c r="AK158" s="84"/>
      <c r="AL158" s="33"/>
      <c r="AM158" s="33"/>
      <c r="AN158" s="33"/>
      <c r="AO158" s="33"/>
      <c r="AP158" s="33"/>
      <c r="AQ158" s="33"/>
      <c r="AR158" s="33"/>
      <c r="AS158" s="33"/>
      <c r="AT158" s="33"/>
      <c r="AU158" s="33"/>
      <c r="AV158" s="33"/>
      <c r="AW158" s="33"/>
      <c r="AX158" s="33"/>
      <c r="AY158" s="33"/>
      <c r="AZ158" s="33"/>
      <c r="BA158" s="33"/>
      <c r="BB158" s="33"/>
      <c r="BC158" s="33"/>
      <c r="BD158" s="33"/>
      <c r="BE158" s="33"/>
      <c r="BF158" s="33"/>
      <c r="BG158" s="33"/>
      <c r="BH158" s="33"/>
      <c r="BI158" s="33"/>
      <c r="BJ158" s="33"/>
      <c r="BK158" s="33"/>
      <c r="BL158" s="33"/>
      <c r="BM158" s="33"/>
      <c r="BN158" s="33"/>
      <c r="BO158" s="33"/>
      <c r="BP158" s="33"/>
      <c r="BQ158" s="33"/>
      <c r="BR158" s="33"/>
      <c r="BS158" s="33"/>
      <c r="BT158" s="33"/>
      <c r="BU158" s="33"/>
      <c r="BV158" s="33"/>
      <c r="BW158" s="33"/>
      <c r="BX158" s="33"/>
      <c r="BY158" s="33"/>
      <c r="BZ158" s="33"/>
      <c r="CA158" s="33"/>
    </row>
    <row r="159" spans="1:79" s="69" customFormat="1">
      <c r="A159" s="75"/>
      <c r="B159" s="76"/>
      <c r="C159" s="142"/>
      <c r="D159" s="142"/>
      <c r="E159" s="142"/>
      <c r="F159" s="142"/>
      <c r="G159" s="142"/>
      <c r="H159" s="142"/>
      <c r="I159" s="142"/>
      <c r="J159" s="142"/>
      <c r="K159" s="142"/>
      <c r="L159" s="142"/>
      <c r="M159" s="142"/>
      <c r="N159" s="142"/>
      <c r="O159" s="142"/>
      <c r="P159" s="142"/>
      <c r="Q159" s="142"/>
      <c r="R159" s="142"/>
      <c r="S159" s="142"/>
      <c r="T159" s="142"/>
      <c r="U159" s="142"/>
      <c r="V159" s="142"/>
      <c r="W159" s="142"/>
      <c r="X159" s="142"/>
      <c r="Y159" s="142"/>
      <c r="Z159" s="142"/>
      <c r="AA159" s="142"/>
      <c r="AB159" s="142"/>
      <c r="AC159" s="142"/>
      <c r="AD159" s="142"/>
      <c r="AE159" s="142"/>
      <c r="AF159" s="142"/>
      <c r="AG159" s="142"/>
      <c r="AH159" s="142"/>
      <c r="AI159" s="142"/>
      <c r="AJ159" s="82"/>
      <c r="AK159" s="84"/>
      <c r="AL159" s="33"/>
      <c r="AM159" s="33"/>
      <c r="AN159" s="33"/>
      <c r="AO159" s="33"/>
      <c r="AP159" s="33"/>
      <c r="AQ159" s="33"/>
      <c r="AR159" s="33"/>
      <c r="AS159" s="33"/>
      <c r="AT159" s="33"/>
      <c r="AU159" s="33"/>
      <c r="AV159" s="33"/>
      <c r="AW159" s="33"/>
      <c r="AX159" s="33"/>
      <c r="AY159" s="33"/>
      <c r="AZ159" s="33"/>
      <c r="BA159" s="33"/>
      <c r="BB159" s="33"/>
      <c r="BC159" s="33"/>
      <c r="BD159" s="33"/>
      <c r="BE159" s="33"/>
      <c r="BF159" s="33"/>
      <c r="BG159" s="33"/>
      <c r="BH159" s="33"/>
      <c r="BI159" s="33"/>
      <c r="BJ159" s="33"/>
      <c r="BK159" s="33"/>
      <c r="BL159" s="33"/>
      <c r="BM159" s="33"/>
      <c r="BN159" s="33"/>
      <c r="BO159" s="33"/>
      <c r="BP159" s="33"/>
      <c r="BQ159" s="33"/>
      <c r="BR159" s="33"/>
      <c r="BS159" s="33"/>
      <c r="BT159" s="33"/>
      <c r="BU159" s="33"/>
      <c r="BV159" s="33"/>
      <c r="BW159" s="33"/>
      <c r="BX159" s="33"/>
      <c r="BY159" s="33"/>
      <c r="BZ159" s="33"/>
      <c r="CA159" s="33"/>
    </row>
    <row r="160" spans="1:79" s="69" customFormat="1">
      <c r="A160" s="75"/>
      <c r="B160" s="76"/>
      <c r="C160" s="142"/>
      <c r="D160" s="142"/>
      <c r="E160" s="142"/>
      <c r="F160" s="142"/>
      <c r="G160" s="142"/>
      <c r="H160" s="142"/>
      <c r="I160" s="142"/>
      <c r="J160" s="142"/>
      <c r="K160" s="142"/>
      <c r="L160" s="142"/>
      <c r="M160" s="142"/>
      <c r="N160" s="142"/>
      <c r="O160" s="142"/>
      <c r="P160" s="142"/>
      <c r="Q160" s="142"/>
      <c r="R160" s="142"/>
      <c r="S160" s="142"/>
      <c r="T160" s="142"/>
      <c r="U160" s="142"/>
      <c r="V160" s="142"/>
      <c r="W160" s="142"/>
      <c r="X160" s="142"/>
      <c r="Y160" s="142"/>
      <c r="Z160" s="142"/>
      <c r="AA160" s="142"/>
      <c r="AB160" s="142"/>
      <c r="AC160" s="142"/>
      <c r="AD160" s="142"/>
      <c r="AE160" s="142"/>
      <c r="AF160" s="142"/>
      <c r="AG160" s="142"/>
      <c r="AH160" s="142"/>
      <c r="AI160" s="142"/>
      <c r="AJ160" s="82"/>
      <c r="AK160" s="84"/>
      <c r="AL160" s="33"/>
      <c r="AM160" s="33"/>
      <c r="AN160" s="33"/>
      <c r="AO160" s="33"/>
      <c r="AP160" s="33"/>
      <c r="AQ160" s="33"/>
      <c r="AR160" s="33"/>
      <c r="AS160" s="33"/>
      <c r="AT160" s="33"/>
      <c r="AU160" s="33"/>
      <c r="AV160" s="33"/>
      <c r="AW160" s="33"/>
      <c r="AX160" s="33"/>
      <c r="AY160" s="33"/>
      <c r="AZ160" s="33"/>
      <c r="BA160" s="33"/>
      <c r="BB160" s="33"/>
      <c r="BC160" s="33"/>
      <c r="BD160" s="33"/>
      <c r="BE160" s="33"/>
      <c r="BF160" s="33"/>
      <c r="BG160" s="33"/>
      <c r="BH160" s="33"/>
      <c r="BI160" s="33"/>
      <c r="BJ160" s="33"/>
      <c r="BK160" s="33"/>
      <c r="BL160" s="33"/>
      <c r="BM160" s="33"/>
      <c r="BN160" s="33"/>
      <c r="BO160" s="33"/>
      <c r="BP160" s="33"/>
      <c r="BQ160" s="33"/>
      <c r="BR160" s="33"/>
      <c r="BS160" s="33"/>
      <c r="BT160" s="33"/>
      <c r="BU160" s="33"/>
      <c r="BV160" s="33"/>
      <c r="BW160" s="33"/>
      <c r="BX160" s="33"/>
      <c r="BY160" s="33"/>
      <c r="BZ160" s="33"/>
      <c r="CA160" s="33"/>
    </row>
    <row r="161" spans="1:79" s="69" customFormat="1">
      <c r="A161" s="75"/>
      <c r="B161" s="76"/>
      <c r="C161" s="142"/>
      <c r="D161" s="142"/>
      <c r="E161" s="142"/>
      <c r="F161" s="142"/>
      <c r="G161" s="142"/>
      <c r="H161" s="142"/>
      <c r="I161" s="142"/>
      <c r="J161" s="142"/>
      <c r="K161" s="142"/>
      <c r="L161" s="142"/>
      <c r="M161" s="142"/>
      <c r="N161" s="142"/>
      <c r="O161" s="142"/>
      <c r="P161" s="142"/>
      <c r="Q161" s="142"/>
      <c r="R161" s="142"/>
      <c r="S161" s="142"/>
      <c r="T161" s="142"/>
      <c r="U161" s="142"/>
      <c r="V161" s="142"/>
      <c r="W161" s="142"/>
      <c r="X161" s="142"/>
      <c r="Y161" s="142"/>
      <c r="Z161" s="142"/>
      <c r="AA161" s="142"/>
      <c r="AB161" s="142"/>
      <c r="AC161" s="142"/>
      <c r="AD161" s="142"/>
      <c r="AE161" s="142"/>
      <c r="AF161" s="142"/>
      <c r="AG161" s="142"/>
      <c r="AH161" s="142"/>
      <c r="AI161" s="142"/>
      <c r="AJ161" s="82"/>
      <c r="AK161" s="84"/>
      <c r="AL161" s="33"/>
      <c r="AM161" s="33"/>
      <c r="AN161" s="33"/>
      <c r="AO161" s="33"/>
      <c r="AP161" s="33"/>
      <c r="AQ161" s="33"/>
      <c r="AR161" s="33"/>
      <c r="AS161" s="33"/>
      <c r="AT161" s="33"/>
      <c r="AU161" s="33"/>
      <c r="AV161" s="33"/>
      <c r="AW161" s="33"/>
      <c r="AX161" s="33"/>
      <c r="AY161" s="33"/>
      <c r="AZ161" s="33"/>
      <c r="BA161" s="33"/>
      <c r="BB161" s="33"/>
      <c r="BC161" s="33"/>
      <c r="BD161" s="33"/>
      <c r="BE161" s="33"/>
      <c r="BF161" s="33"/>
      <c r="BG161" s="33"/>
      <c r="BH161" s="33"/>
      <c r="BI161" s="33"/>
      <c r="BJ161" s="33"/>
      <c r="BK161" s="33"/>
      <c r="BL161" s="33"/>
      <c r="BM161" s="33"/>
      <c r="BN161" s="33"/>
      <c r="BO161" s="33"/>
      <c r="BP161" s="33"/>
      <c r="BQ161" s="33"/>
      <c r="BR161" s="33"/>
      <c r="BS161" s="33"/>
      <c r="BT161" s="33"/>
      <c r="BU161" s="33"/>
      <c r="BV161" s="33"/>
      <c r="BW161" s="33"/>
      <c r="BX161" s="33"/>
      <c r="BY161" s="33"/>
      <c r="BZ161" s="33"/>
      <c r="CA161" s="33"/>
    </row>
    <row r="162" spans="1:79" s="69" customFormat="1">
      <c r="A162" s="75"/>
      <c r="B162" s="76"/>
      <c r="C162" s="142"/>
      <c r="D162" s="142"/>
      <c r="E162" s="142"/>
      <c r="F162" s="142"/>
      <c r="G162" s="142"/>
      <c r="H162" s="142"/>
      <c r="I162" s="142"/>
      <c r="J162" s="142"/>
      <c r="K162" s="142"/>
      <c r="L162" s="142"/>
      <c r="M162" s="142"/>
      <c r="N162" s="142"/>
      <c r="O162" s="142"/>
      <c r="P162" s="142"/>
      <c r="Q162" s="142"/>
      <c r="R162" s="142"/>
      <c r="S162" s="142"/>
      <c r="T162" s="142"/>
      <c r="U162" s="142"/>
      <c r="V162" s="142"/>
      <c r="W162" s="142"/>
      <c r="X162" s="142"/>
      <c r="Y162" s="142"/>
      <c r="Z162" s="142"/>
      <c r="AA162" s="142"/>
      <c r="AB162" s="142"/>
      <c r="AC162" s="142"/>
      <c r="AD162" s="142"/>
      <c r="AE162" s="142"/>
      <c r="AF162" s="142"/>
      <c r="AG162" s="142"/>
      <c r="AH162" s="142"/>
      <c r="AI162" s="142"/>
      <c r="AJ162" s="82"/>
      <c r="AK162" s="84"/>
      <c r="AL162" s="33"/>
      <c r="AM162" s="33"/>
      <c r="AN162" s="33"/>
      <c r="AO162" s="33"/>
      <c r="AP162" s="33"/>
      <c r="AQ162" s="33"/>
      <c r="AR162" s="33"/>
      <c r="AS162" s="33"/>
      <c r="AT162" s="33"/>
      <c r="AU162" s="33"/>
      <c r="AV162" s="33"/>
      <c r="AW162" s="33"/>
      <c r="AX162" s="33"/>
      <c r="AY162" s="33"/>
      <c r="AZ162" s="33"/>
      <c r="BA162" s="33"/>
      <c r="BB162" s="33"/>
      <c r="BC162" s="33"/>
      <c r="BD162" s="33"/>
      <c r="BE162" s="33"/>
      <c r="BF162" s="33"/>
      <c r="BG162" s="33"/>
      <c r="BH162" s="33"/>
      <c r="BI162" s="33"/>
      <c r="BJ162" s="33"/>
      <c r="BK162" s="33"/>
      <c r="BL162" s="33"/>
      <c r="BM162" s="33"/>
      <c r="BN162" s="33"/>
      <c r="BO162" s="33"/>
      <c r="BP162" s="33"/>
      <c r="BQ162" s="33"/>
      <c r="BR162" s="33"/>
      <c r="BS162" s="33"/>
      <c r="BT162" s="33"/>
      <c r="BU162" s="33"/>
      <c r="BV162" s="33"/>
      <c r="BW162" s="33"/>
      <c r="BX162" s="33"/>
      <c r="BY162" s="33"/>
      <c r="BZ162" s="33"/>
      <c r="CA162" s="33"/>
    </row>
    <row r="163" spans="1:79" s="69" customFormat="1">
      <c r="A163" s="75"/>
      <c r="B163" s="76"/>
      <c r="C163" s="142"/>
      <c r="D163" s="142"/>
      <c r="E163" s="142"/>
      <c r="F163" s="142"/>
      <c r="G163" s="142"/>
      <c r="H163" s="142"/>
      <c r="I163" s="142"/>
      <c r="J163" s="142"/>
      <c r="K163" s="142"/>
      <c r="L163" s="142"/>
      <c r="M163" s="142"/>
      <c r="N163" s="142"/>
      <c r="O163" s="142"/>
      <c r="P163" s="142"/>
      <c r="Q163" s="142"/>
      <c r="R163" s="142"/>
      <c r="S163" s="142"/>
      <c r="T163" s="142"/>
      <c r="U163" s="142"/>
      <c r="V163" s="142"/>
      <c r="W163" s="142"/>
      <c r="X163" s="142"/>
      <c r="Y163" s="142"/>
      <c r="Z163" s="142"/>
      <c r="AA163" s="142"/>
      <c r="AB163" s="142"/>
      <c r="AC163" s="142"/>
      <c r="AD163" s="142"/>
      <c r="AE163" s="142"/>
      <c r="AF163" s="142"/>
      <c r="AG163" s="142"/>
      <c r="AH163" s="142"/>
      <c r="AI163" s="142"/>
      <c r="AJ163" s="82"/>
      <c r="AK163" s="84"/>
      <c r="AL163" s="33"/>
      <c r="AM163" s="33"/>
      <c r="AN163" s="33"/>
      <c r="AO163" s="33"/>
      <c r="AP163" s="33"/>
      <c r="AQ163" s="33"/>
      <c r="AR163" s="33"/>
      <c r="AS163" s="33"/>
      <c r="AT163" s="33"/>
      <c r="AU163" s="33"/>
      <c r="AV163" s="33"/>
      <c r="AW163" s="33"/>
      <c r="AX163" s="33"/>
      <c r="AY163" s="33"/>
      <c r="AZ163" s="33"/>
      <c r="BA163" s="33"/>
      <c r="BB163" s="33"/>
      <c r="BC163" s="33"/>
      <c r="BD163" s="33"/>
      <c r="BE163" s="33"/>
      <c r="BF163" s="33"/>
      <c r="BG163" s="33"/>
      <c r="BH163" s="33"/>
      <c r="BI163" s="33"/>
      <c r="BJ163" s="33"/>
      <c r="BK163" s="33"/>
      <c r="BL163" s="33"/>
      <c r="BM163" s="33"/>
      <c r="BN163" s="33"/>
      <c r="BO163" s="33"/>
      <c r="BP163" s="33"/>
      <c r="BQ163" s="33"/>
      <c r="BR163" s="33"/>
      <c r="BS163" s="33"/>
      <c r="BT163" s="33"/>
      <c r="BU163" s="33"/>
      <c r="BV163" s="33"/>
      <c r="BW163" s="33"/>
      <c r="BX163" s="33"/>
      <c r="BY163" s="33"/>
      <c r="BZ163" s="33"/>
      <c r="CA163" s="33"/>
    </row>
    <row r="164" spans="1:79" s="69" customFormat="1">
      <c r="A164" s="75"/>
      <c r="B164" s="76"/>
      <c r="C164" s="142"/>
      <c r="D164" s="142"/>
      <c r="E164" s="142"/>
      <c r="F164" s="142"/>
      <c r="G164" s="142"/>
      <c r="H164" s="142"/>
      <c r="I164" s="142"/>
      <c r="J164" s="142"/>
      <c r="K164" s="142"/>
      <c r="L164" s="142"/>
      <c r="M164" s="142"/>
      <c r="N164" s="142"/>
      <c r="O164" s="142"/>
      <c r="P164" s="142"/>
      <c r="Q164" s="142"/>
      <c r="R164" s="142"/>
      <c r="S164" s="142"/>
      <c r="T164" s="142"/>
      <c r="U164" s="142"/>
      <c r="V164" s="142"/>
      <c r="W164" s="142"/>
      <c r="X164" s="142"/>
      <c r="Y164" s="142"/>
      <c r="Z164" s="142"/>
      <c r="AA164" s="142"/>
      <c r="AB164" s="142"/>
      <c r="AC164" s="142"/>
      <c r="AD164" s="142"/>
      <c r="AE164" s="142"/>
      <c r="AF164" s="142"/>
      <c r="AG164" s="142"/>
      <c r="AH164" s="142"/>
      <c r="AI164" s="142"/>
      <c r="AJ164" s="82"/>
      <c r="AK164" s="84"/>
      <c r="AL164" s="33"/>
      <c r="AM164" s="33"/>
      <c r="AN164" s="33"/>
      <c r="AO164" s="33"/>
      <c r="AP164" s="33"/>
      <c r="AQ164" s="33"/>
      <c r="AR164" s="33"/>
      <c r="AS164" s="33"/>
      <c r="AT164" s="33"/>
      <c r="AU164" s="33"/>
      <c r="AV164" s="33"/>
      <c r="AW164" s="33"/>
      <c r="AX164" s="33"/>
      <c r="AY164" s="33"/>
      <c r="AZ164" s="33"/>
      <c r="BA164" s="33"/>
      <c r="BB164" s="33"/>
      <c r="BC164" s="33"/>
      <c r="BD164" s="33"/>
      <c r="BE164" s="33"/>
      <c r="BF164" s="33"/>
      <c r="BG164" s="33"/>
      <c r="BH164" s="33"/>
      <c r="BI164" s="33"/>
      <c r="BJ164" s="33"/>
      <c r="BK164" s="33"/>
      <c r="BL164" s="33"/>
      <c r="BM164" s="33"/>
      <c r="BN164" s="33"/>
      <c r="BO164" s="33"/>
      <c r="BP164" s="33"/>
      <c r="BQ164" s="33"/>
      <c r="BR164" s="33"/>
      <c r="BS164" s="33"/>
      <c r="BT164" s="33"/>
      <c r="BU164" s="33"/>
      <c r="BV164" s="33"/>
      <c r="BW164" s="33"/>
      <c r="BX164" s="33"/>
      <c r="BY164" s="33"/>
      <c r="BZ164" s="33"/>
      <c r="CA164" s="33"/>
    </row>
    <row r="165" spans="1:79" s="69" customFormat="1">
      <c r="A165" s="75"/>
      <c r="B165" s="76"/>
      <c r="C165" s="142"/>
      <c r="D165" s="142"/>
      <c r="E165" s="142"/>
      <c r="F165" s="142"/>
      <c r="G165" s="142"/>
      <c r="H165" s="142"/>
      <c r="I165" s="142"/>
      <c r="J165" s="142"/>
      <c r="K165" s="142"/>
      <c r="L165" s="142"/>
      <c r="M165" s="142"/>
      <c r="N165" s="142"/>
      <c r="O165" s="142"/>
      <c r="P165" s="142"/>
      <c r="Q165" s="142"/>
      <c r="R165" s="142"/>
      <c r="S165" s="142"/>
      <c r="T165" s="142"/>
      <c r="U165" s="142"/>
      <c r="V165" s="142"/>
      <c r="W165" s="142"/>
      <c r="X165" s="142"/>
      <c r="Y165" s="142"/>
      <c r="Z165" s="142"/>
      <c r="AA165" s="142"/>
      <c r="AB165" s="142"/>
      <c r="AC165" s="142"/>
      <c r="AD165" s="142"/>
      <c r="AE165" s="142"/>
      <c r="AF165" s="142"/>
      <c r="AG165" s="142"/>
      <c r="AH165" s="142"/>
      <c r="AI165" s="142"/>
      <c r="AJ165" s="82"/>
      <c r="AK165" s="84"/>
      <c r="AL165" s="33"/>
      <c r="AM165" s="33"/>
      <c r="AN165" s="33"/>
      <c r="AO165" s="33"/>
      <c r="AP165" s="33"/>
      <c r="AQ165" s="33"/>
      <c r="AR165" s="33"/>
      <c r="AS165" s="33"/>
      <c r="AT165" s="33"/>
      <c r="AU165" s="33"/>
      <c r="AV165" s="33"/>
      <c r="AW165" s="33"/>
      <c r="AX165" s="33"/>
      <c r="AY165" s="33"/>
      <c r="AZ165" s="33"/>
      <c r="BA165" s="33"/>
      <c r="BB165" s="33"/>
      <c r="BC165" s="33"/>
      <c r="BD165" s="33"/>
      <c r="BE165" s="33"/>
      <c r="BF165" s="33"/>
      <c r="BG165" s="33"/>
      <c r="BH165" s="33"/>
      <c r="BI165" s="33"/>
      <c r="BJ165" s="33"/>
      <c r="BK165" s="33"/>
      <c r="BL165" s="33"/>
      <c r="BM165" s="33"/>
      <c r="BN165" s="33"/>
      <c r="BO165" s="33"/>
      <c r="BP165" s="33"/>
      <c r="BQ165" s="33"/>
      <c r="BR165" s="33"/>
      <c r="BS165" s="33"/>
      <c r="BT165" s="33"/>
      <c r="BU165" s="33"/>
      <c r="BV165" s="33"/>
      <c r="BW165" s="33"/>
      <c r="BX165" s="33"/>
      <c r="BY165" s="33"/>
      <c r="BZ165" s="33"/>
      <c r="CA165" s="33"/>
    </row>
    <row r="166" spans="1:79" s="69" customFormat="1">
      <c r="A166" s="75"/>
      <c r="B166" s="76"/>
      <c r="C166" s="142"/>
      <c r="D166" s="142"/>
      <c r="E166" s="142"/>
      <c r="F166" s="142"/>
      <c r="G166" s="142"/>
      <c r="H166" s="142"/>
      <c r="I166" s="142"/>
      <c r="J166" s="142"/>
      <c r="K166" s="142"/>
      <c r="L166" s="142"/>
      <c r="M166" s="142"/>
      <c r="N166" s="142"/>
      <c r="O166" s="142"/>
      <c r="P166" s="142"/>
      <c r="Q166" s="142"/>
      <c r="R166" s="142"/>
      <c r="S166" s="142"/>
      <c r="T166" s="142"/>
      <c r="U166" s="142"/>
      <c r="V166" s="142"/>
      <c r="W166" s="142"/>
      <c r="X166" s="142"/>
      <c r="Y166" s="142"/>
      <c r="Z166" s="142"/>
      <c r="AA166" s="142"/>
      <c r="AB166" s="142"/>
      <c r="AC166" s="142"/>
      <c r="AD166" s="142"/>
      <c r="AE166" s="142"/>
      <c r="AF166" s="142"/>
      <c r="AG166" s="142"/>
      <c r="AH166" s="142"/>
      <c r="AI166" s="142"/>
      <c r="AJ166" s="82"/>
      <c r="AK166" s="84"/>
      <c r="AL166" s="33"/>
      <c r="AM166" s="33"/>
      <c r="AN166" s="33"/>
      <c r="AO166" s="33"/>
      <c r="AP166" s="33"/>
      <c r="AQ166" s="33"/>
      <c r="AR166" s="33"/>
      <c r="AS166" s="33"/>
      <c r="AT166" s="33"/>
      <c r="AU166" s="33"/>
      <c r="AV166" s="33"/>
      <c r="AW166" s="33"/>
      <c r="AX166" s="33"/>
      <c r="AY166" s="33"/>
      <c r="AZ166" s="33"/>
      <c r="BA166" s="33"/>
      <c r="BB166" s="33"/>
      <c r="BC166" s="33"/>
      <c r="BD166" s="33"/>
      <c r="BE166" s="33"/>
      <c r="BF166" s="33"/>
      <c r="BG166" s="33"/>
      <c r="BH166" s="33"/>
      <c r="BI166" s="33"/>
      <c r="BJ166" s="33"/>
      <c r="BK166" s="33"/>
      <c r="BL166" s="33"/>
      <c r="BM166" s="33"/>
      <c r="BN166" s="33"/>
      <c r="BO166" s="33"/>
      <c r="BP166" s="33"/>
      <c r="BQ166" s="33"/>
      <c r="BR166" s="33"/>
      <c r="BS166" s="33"/>
      <c r="BT166" s="33"/>
      <c r="BU166" s="33"/>
      <c r="BV166" s="33"/>
      <c r="BW166" s="33"/>
      <c r="BX166" s="33"/>
      <c r="BY166" s="33"/>
      <c r="BZ166" s="33"/>
      <c r="CA166" s="33"/>
    </row>
    <row r="167" spans="1:79" s="69" customFormat="1">
      <c r="A167" s="75"/>
      <c r="B167" s="76"/>
      <c r="C167" s="142"/>
      <c r="D167" s="142"/>
      <c r="E167" s="142"/>
      <c r="F167" s="142"/>
      <c r="G167" s="142"/>
      <c r="H167" s="142"/>
      <c r="I167" s="142"/>
      <c r="J167" s="142"/>
      <c r="K167" s="142"/>
      <c r="L167" s="142"/>
      <c r="M167" s="142"/>
      <c r="N167" s="142"/>
      <c r="O167" s="142"/>
      <c r="P167" s="142"/>
      <c r="Q167" s="142"/>
      <c r="R167" s="142"/>
      <c r="S167" s="142"/>
      <c r="T167" s="142"/>
      <c r="U167" s="142"/>
      <c r="V167" s="142"/>
      <c r="W167" s="142"/>
      <c r="X167" s="142"/>
      <c r="Y167" s="142"/>
      <c r="Z167" s="142"/>
      <c r="AA167" s="142"/>
      <c r="AB167" s="142"/>
      <c r="AC167" s="142"/>
      <c r="AD167" s="142"/>
      <c r="AE167" s="142"/>
      <c r="AF167" s="142"/>
      <c r="AG167" s="142"/>
      <c r="AH167" s="142"/>
      <c r="AI167" s="142"/>
      <c r="AJ167" s="82"/>
      <c r="AK167" s="84"/>
      <c r="AL167" s="33"/>
      <c r="AM167" s="33"/>
      <c r="AN167" s="33"/>
      <c r="AO167" s="33"/>
      <c r="AP167" s="33"/>
      <c r="AQ167" s="33"/>
      <c r="AR167" s="33"/>
      <c r="AS167" s="33"/>
      <c r="AT167" s="33"/>
      <c r="AU167" s="33"/>
      <c r="AV167" s="33"/>
      <c r="AW167" s="33"/>
      <c r="AX167" s="33"/>
      <c r="AY167" s="33"/>
      <c r="AZ167" s="33"/>
      <c r="BA167" s="33"/>
      <c r="BB167" s="33"/>
      <c r="BC167" s="33"/>
      <c r="BD167" s="33"/>
      <c r="BE167" s="33"/>
      <c r="BF167" s="33"/>
      <c r="BG167" s="33"/>
      <c r="BH167" s="33"/>
      <c r="BI167" s="33"/>
      <c r="BJ167" s="33"/>
      <c r="BK167" s="33"/>
      <c r="BL167" s="33"/>
      <c r="BM167" s="33"/>
      <c r="BN167" s="33"/>
      <c r="BO167" s="33"/>
      <c r="BP167" s="33"/>
      <c r="BQ167" s="33"/>
      <c r="BR167" s="33"/>
      <c r="BS167" s="33"/>
      <c r="BT167" s="33"/>
      <c r="BU167" s="33"/>
      <c r="BV167" s="33"/>
      <c r="BW167" s="33"/>
      <c r="BX167" s="33"/>
      <c r="BY167" s="33"/>
      <c r="BZ167" s="33"/>
      <c r="CA167" s="33"/>
    </row>
    <row r="168" spans="1:79" s="69" customFormat="1">
      <c r="A168" s="75"/>
      <c r="B168" s="76"/>
      <c r="C168" s="142"/>
      <c r="D168" s="142"/>
      <c r="E168" s="142"/>
      <c r="F168" s="142"/>
      <c r="G168" s="142"/>
      <c r="H168" s="142"/>
      <c r="I168" s="142"/>
      <c r="J168" s="142"/>
      <c r="K168" s="142"/>
      <c r="L168" s="142"/>
      <c r="M168" s="142"/>
      <c r="N168" s="142"/>
      <c r="O168" s="142"/>
      <c r="P168" s="142"/>
      <c r="Q168" s="142"/>
      <c r="R168" s="142"/>
      <c r="S168" s="142"/>
      <c r="T168" s="142"/>
      <c r="U168" s="142"/>
      <c r="V168" s="142"/>
      <c r="W168" s="142"/>
      <c r="X168" s="142"/>
      <c r="Y168" s="142"/>
      <c r="Z168" s="142"/>
      <c r="AA168" s="142"/>
      <c r="AB168" s="142"/>
      <c r="AC168" s="142"/>
      <c r="AD168" s="142"/>
      <c r="AE168" s="142"/>
      <c r="AF168" s="142"/>
      <c r="AG168" s="142"/>
      <c r="AH168" s="142"/>
      <c r="AI168" s="142"/>
      <c r="AJ168" s="82"/>
      <c r="AK168" s="84"/>
      <c r="AL168" s="33"/>
      <c r="AM168" s="33"/>
      <c r="AN168" s="33"/>
      <c r="AO168" s="33"/>
      <c r="AP168" s="33"/>
      <c r="AQ168" s="33"/>
      <c r="AR168" s="33"/>
      <c r="AS168" s="33"/>
      <c r="AT168" s="33"/>
      <c r="AU168" s="33"/>
      <c r="AV168" s="33"/>
      <c r="AW168" s="33"/>
      <c r="AX168" s="33"/>
      <c r="AY168" s="33"/>
      <c r="AZ168" s="33"/>
      <c r="BA168" s="33"/>
      <c r="BB168" s="33"/>
      <c r="BC168" s="33"/>
      <c r="BD168" s="33"/>
      <c r="BE168" s="33"/>
      <c r="BF168" s="33"/>
      <c r="BG168" s="33"/>
      <c r="BH168" s="33"/>
      <c r="BI168" s="33"/>
      <c r="BJ168" s="33"/>
      <c r="BK168" s="33"/>
      <c r="BL168" s="33"/>
      <c r="BM168" s="33"/>
      <c r="BN168" s="33"/>
      <c r="BO168" s="33"/>
      <c r="BP168" s="33"/>
      <c r="BQ168" s="33"/>
      <c r="BR168" s="33"/>
      <c r="BS168" s="33"/>
      <c r="BT168" s="33"/>
      <c r="BU168" s="33"/>
      <c r="BV168" s="33"/>
      <c r="BW168" s="33"/>
      <c r="BX168" s="33"/>
      <c r="BY168" s="33"/>
      <c r="BZ168" s="33"/>
      <c r="CA168" s="33"/>
    </row>
    <row r="169" spans="1:79" s="69" customFormat="1">
      <c r="A169" s="75"/>
      <c r="B169" s="76"/>
      <c r="C169" s="142"/>
      <c r="D169" s="142"/>
      <c r="E169" s="142"/>
      <c r="F169" s="142"/>
      <c r="G169" s="142"/>
      <c r="H169" s="142"/>
      <c r="I169" s="142"/>
      <c r="J169" s="142"/>
      <c r="K169" s="142"/>
      <c r="L169" s="142"/>
      <c r="M169" s="142"/>
      <c r="N169" s="142"/>
      <c r="O169" s="142"/>
      <c r="P169" s="142"/>
      <c r="Q169" s="142"/>
      <c r="R169" s="142"/>
      <c r="S169" s="142"/>
      <c r="T169" s="142"/>
      <c r="U169" s="142"/>
      <c r="V169" s="142"/>
      <c r="W169" s="142"/>
      <c r="X169" s="142"/>
      <c r="Y169" s="142"/>
      <c r="Z169" s="142"/>
      <c r="AA169" s="142"/>
      <c r="AB169" s="142"/>
      <c r="AC169" s="142"/>
      <c r="AD169" s="142"/>
      <c r="AE169" s="142"/>
      <c r="AF169" s="142"/>
      <c r="AG169" s="142"/>
      <c r="AH169" s="142"/>
      <c r="AI169" s="142"/>
      <c r="AJ169" s="82"/>
      <c r="AK169" s="84"/>
      <c r="AL169" s="33"/>
      <c r="AM169" s="33"/>
      <c r="AN169" s="33"/>
      <c r="AO169" s="33"/>
      <c r="AP169" s="33"/>
      <c r="AQ169" s="33"/>
      <c r="AR169" s="33"/>
      <c r="AS169" s="33"/>
      <c r="AT169" s="33"/>
      <c r="AU169" s="33"/>
      <c r="AV169" s="33"/>
      <c r="AW169" s="33"/>
      <c r="AX169" s="33"/>
      <c r="AY169" s="33"/>
      <c r="AZ169" s="33"/>
      <c r="BA169" s="33"/>
      <c r="BB169" s="33"/>
      <c r="BC169" s="33"/>
      <c r="BD169" s="33"/>
      <c r="BE169" s="33"/>
      <c r="BF169" s="33"/>
      <c r="BG169" s="33"/>
      <c r="BH169" s="33"/>
      <c r="BI169" s="33"/>
      <c r="BJ169" s="33"/>
      <c r="BK169" s="33"/>
      <c r="BL169" s="33"/>
      <c r="BM169" s="33"/>
      <c r="BN169" s="33"/>
      <c r="BO169" s="33"/>
      <c r="BP169" s="33"/>
      <c r="BQ169" s="33"/>
      <c r="BR169" s="33"/>
      <c r="BS169" s="33"/>
      <c r="BT169" s="33"/>
      <c r="BU169" s="33"/>
      <c r="BV169" s="33"/>
      <c r="BW169" s="33"/>
      <c r="BX169" s="33"/>
      <c r="BY169" s="33"/>
      <c r="BZ169" s="33"/>
      <c r="CA169" s="33"/>
    </row>
    <row r="170" spans="1:79" s="69" customFormat="1">
      <c r="A170" s="75"/>
      <c r="B170" s="76"/>
      <c r="C170" s="142"/>
      <c r="D170" s="142"/>
      <c r="E170" s="142"/>
      <c r="F170" s="142"/>
      <c r="G170" s="142"/>
      <c r="H170" s="142"/>
      <c r="I170" s="142"/>
      <c r="J170" s="142"/>
      <c r="K170" s="142"/>
      <c r="L170" s="142"/>
      <c r="M170" s="142"/>
      <c r="N170" s="142"/>
      <c r="O170" s="142"/>
      <c r="P170" s="142"/>
      <c r="Q170" s="142"/>
      <c r="R170" s="142"/>
      <c r="S170" s="142"/>
      <c r="T170" s="142"/>
      <c r="U170" s="142"/>
      <c r="V170" s="142"/>
      <c r="W170" s="142"/>
      <c r="X170" s="142"/>
      <c r="Y170" s="142"/>
      <c r="Z170" s="142"/>
      <c r="AA170" s="142"/>
      <c r="AB170" s="142"/>
      <c r="AC170" s="142"/>
      <c r="AD170" s="142"/>
      <c r="AE170" s="142"/>
      <c r="AF170" s="142"/>
      <c r="AG170" s="142"/>
      <c r="AH170" s="142"/>
      <c r="AI170" s="142"/>
      <c r="AJ170" s="82"/>
      <c r="AK170" s="84"/>
      <c r="AL170" s="33"/>
      <c r="AM170" s="33"/>
      <c r="AN170" s="33"/>
      <c r="AO170" s="33"/>
      <c r="AP170" s="33"/>
      <c r="AQ170" s="33"/>
      <c r="AR170" s="33"/>
      <c r="AS170" s="33"/>
      <c r="AT170" s="33"/>
      <c r="AU170" s="33"/>
      <c r="AV170" s="33"/>
      <c r="AW170" s="33"/>
      <c r="AX170" s="33"/>
      <c r="AY170" s="33"/>
      <c r="AZ170" s="33"/>
      <c r="BA170" s="33"/>
      <c r="BB170" s="33"/>
      <c r="BC170" s="33"/>
      <c r="BD170" s="33"/>
      <c r="BE170" s="33"/>
      <c r="BF170" s="33"/>
      <c r="BG170" s="33"/>
      <c r="BH170" s="33"/>
      <c r="BI170" s="33"/>
      <c r="BJ170" s="33"/>
      <c r="BK170" s="33"/>
      <c r="BL170" s="33"/>
      <c r="BM170" s="33"/>
      <c r="BN170" s="33"/>
      <c r="BO170" s="33"/>
      <c r="BP170" s="33"/>
      <c r="BQ170" s="33"/>
      <c r="BR170" s="33"/>
      <c r="BS170" s="33"/>
      <c r="BT170" s="33"/>
      <c r="BU170" s="33"/>
      <c r="BV170" s="33"/>
      <c r="BW170" s="33"/>
      <c r="BX170" s="33"/>
      <c r="BY170" s="33"/>
      <c r="BZ170" s="33"/>
      <c r="CA170" s="33"/>
    </row>
    <row r="171" spans="1:79" s="69" customFormat="1">
      <c r="A171" s="75"/>
      <c r="B171" s="76"/>
      <c r="C171" s="142"/>
      <c r="D171" s="142"/>
      <c r="E171" s="142"/>
      <c r="F171" s="142"/>
      <c r="G171" s="142"/>
      <c r="H171" s="142"/>
      <c r="I171" s="142"/>
      <c r="J171" s="142"/>
      <c r="K171" s="142"/>
      <c r="L171" s="142"/>
      <c r="M171" s="142"/>
      <c r="N171" s="142"/>
      <c r="O171" s="142"/>
      <c r="P171" s="142"/>
      <c r="Q171" s="142"/>
      <c r="R171" s="142"/>
      <c r="S171" s="142"/>
      <c r="T171" s="142"/>
      <c r="U171" s="142"/>
      <c r="V171" s="142"/>
      <c r="W171" s="142"/>
      <c r="X171" s="142"/>
      <c r="Y171" s="142"/>
      <c r="Z171" s="142"/>
      <c r="AA171" s="142"/>
      <c r="AB171" s="142"/>
      <c r="AC171" s="142"/>
      <c r="AD171" s="142"/>
      <c r="AE171" s="142"/>
      <c r="AF171" s="142"/>
      <c r="AG171" s="142"/>
      <c r="AH171" s="142"/>
      <c r="AI171" s="142"/>
      <c r="AJ171" s="82"/>
      <c r="AK171" s="84"/>
      <c r="AL171" s="33"/>
      <c r="AM171" s="33"/>
      <c r="AN171" s="33"/>
      <c r="AO171" s="33"/>
      <c r="AP171" s="33"/>
      <c r="AQ171" s="33"/>
      <c r="AR171" s="33"/>
      <c r="AS171" s="33"/>
      <c r="AT171" s="33"/>
      <c r="AU171" s="33"/>
      <c r="AV171" s="33"/>
      <c r="AW171" s="33"/>
      <c r="AX171" s="33"/>
      <c r="AY171" s="33"/>
      <c r="AZ171" s="33"/>
      <c r="BA171" s="33"/>
      <c r="BB171" s="33"/>
      <c r="BC171" s="33"/>
      <c r="BD171" s="33"/>
      <c r="BE171" s="33"/>
      <c r="BF171" s="33"/>
      <c r="BG171" s="33"/>
      <c r="BH171" s="33"/>
      <c r="BI171" s="33"/>
      <c r="BJ171" s="33"/>
      <c r="BK171" s="33"/>
      <c r="BL171" s="33"/>
      <c r="BM171" s="33"/>
      <c r="BN171" s="33"/>
      <c r="BO171" s="33"/>
      <c r="BP171" s="33"/>
      <c r="BQ171" s="33"/>
      <c r="BR171" s="33"/>
      <c r="BS171" s="33"/>
      <c r="BT171" s="33"/>
      <c r="BU171" s="33"/>
      <c r="BV171" s="33"/>
      <c r="BW171" s="33"/>
      <c r="BX171" s="33"/>
      <c r="BY171" s="33"/>
      <c r="BZ171" s="33"/>
      <c r="CA171" s="33"/>
    </row>
    <row r="172" spans="1:79" s="69" customFormat="1">
      <c r="A172" s="75"/>
      <c r="B172" s="76"/>
      <c r="C172" s="142"/>
      <c r="D172" s="142"/>
      <c r="E172" s="142"/>
      <c r="F172" s="142"/>
      <c r="G172" s="142"/>
      <c r="H172" s="142"/>
      <c r="I172" s="142"/>
      <c r="J172" s="142"/>
      <c r="K172" s="142"/>
      <c r="L172" s="142"/>
      <c r="M172" s="142"/>
      <c r="N172" s="142"/>
      <c r="O172" s="142"/>
      <c r="P172" s="142"/>
      <c r="Q172" s="142"/>
      <c r="R172" s="142"/>
      <c r="S172" s="142"/>
      <c r="T172" s="142"/>
      <c r="U172" s="142"/>
      <c r="V172" s="142"/>
      <c r="W172" s="142"/>
      <c r="X172" s="142"/>
      <c r="Y172" s="142"/>
      <c r="Z172" s="142"/>
      <c r="AA172" s="142"/>
      <c r="AB172" s="142"/>
      <c r="AC172" s="142"/>
      <c r="AD172" s="142"/>
      <c r="AE172" s="142"/>
      <c r="AF172" s="142"/>
      <c r="AG172" s="142"/>
      <c r="AH172" s="142"/>
      <c r="AI172" s="142"/>
      <c r="AJ172" s="82"/>
      <c r="AK172" s="84"/>
      <c r="AL172" s="33"/>
      <c r="AM172" s="33"/>
      <c r="AN172" s="33"/>
      <c r="AO172" s="33"/>
      <c r="AP172" s="33"/>
      <c r="AQ172" s="33"/>
      <c r="AR172" s="33"/>
      <c r="AS172" s="33"/>
      <c r="AT172" s="33"/>
      <c r="AU172" s="33"/>
      <c r="AV172" s="33"/>
      <c r="AW172" s="33"/>
      <c r="AX172" s="33"/>
      <c r="AY172" s="33"/>
      <c r="AZ172" s="33"/>
      <c r="BA172" s="33"/>
      <c r="BB172" s="33"/>
      <c r="BC172" s="33"/>
      <c r="BD172" s="33"/>
      <c r="BE172" s="33"/>
      <c r="BF172" s="33"/>
      <c r="BG172" s="33"/>
      <c r="BH172" s="33"/>
      <c r="BI172" s="33"/>
      <c r="BJ172" s="33"/>
      <c r="BK172" s="33"/>
      <c r="BL172" s="33"/>
      <c r="BM172" s="33"/>
      <c r="BN172" s="33"/>
      <c r="BO172" s="33"/>
      <c r="BP172" s="33"/>
      <c r="BQ172" s="33"/>
      <c r="BR172" s="33"/>
      <c r="BS172" s="33"/>
      <c r="BT172" s="33"/>
      <c r="BU172" s="33"/>
      <c r="BV172" s="33"/>
      <c r="BW172" s="33"/>
      <c r="BX172" s="33"/>
      <c r="BY172" s="33"/>
      <c r="BZ172" s="33"/>
      <c r="CA172" s="33"/>
    </row>
    <row r="173" spans="1:79" s="69" customFormat="1">
      <c r="A173" s="75"/>
      <c r="B173" s="76"/>
      <c r="C173" s="142"/>
      <c r="D173" s="142"/>
      <c r="E173" s="142"/>
      <c r="F173" s="142"/>
      <c r="G173" s="142"/>
      <c r="H173" s="142"/>
      <c r="I173" s="142"/>
      <c r="J173" s="142"/>
      <c r="K173" s="142"/>
      <c r="L173" s="142"/>
      <c r="M173" s="142"/>
      <c r="N173" s="142"/>
      <c r="O173" s="142"/>
      <c r="P173" s="142"/>
      <c r="Q173" s="142"/>
      <c r="R173" s="142"/>
      <c r="S173" s="142"/>
      <c r="T173" s="142"/>
      <c r="U173" s="142"/>
      <c r="V173" s="142"/>
      <c r="W173" s="142"/>
      <c r="X173" s="142"/>
      <c r="Y173" s="142"/>
      <c r="Z173" s="142"/>
      <c r="AA173" s="142"/>
      <c r="AB173" s="142"/>
      <c r="AC173" s="142"/>
      <c r="AD173" s="142"/>
      <c r="AE173" s="142"/>
      <c r="AF173" s="142"/>
      <c r="AG173" s="142"/>
      <c r="AH173" s="142"/>
      <c r="AI173" s="142"/>
      <c r="AJ173" s="82"/>
      <c r="AK173" s="84"/>
      <c r="AL173" s="33"/>
      <c r="AM173" s="33"/>
      <c r="AN173" s="33"/>
      <c r="AO173" s="33"/>
      <c r="AP173" s="33"/>
      <c r="AQ173" s="33"/>
      <c r="AR173" s="33"/>
      <c r="AS173" s="33"/>
      <c r="AT173" s="33"/>
      <c r="AU173" s="33"/>
      <c r="AV173" s="33"/>
      <c r="AW173" s="33"/>
      <c r="AX173" s="33"/>
      <c r="AY173" s="33"/>
      <c r="AZ173" s="33"/>
      <c r="BA173" s="33"/>
      <c r="BB173" s="33"/>
      <c r="BC173" s="33"/>
      <c r="BD173" s="33"/>
      <c r="BE173" s="33"/>
      <c r="BF173" s="33"/>
      <c r="BG173" s="33"/>
      <c r="BH173" s="33"/>
      <c r="BI173" s="33"/>
      <c r="BJ173" s="33"/>
      <c r="BK173" s="33"/>
      <c r="BL173" s="33"/>
      <c r="BM173" s="33"/>
      <c r="BN173" s="33"/>
      <c r="BO173" s="33"/>
      <c r="BP173" s="33"/>
      <c r="BQ173" s="33"/>
      <c r="BR173" s="33"/>
      <c r="BS173" s="33"/>
      <c r="BT173" s="33"/>
      <c r="BU173" s="33"/>
      <c r="BV173" s="33"/>
      <c r="BW173" s="33"/>
      <c r="BX173" s="33"/>
      <c r="BY173" s="33"/>
      <c r="BZ173" s="33"/>
      <c r="CA173" s="33"/>
    </row>
    <row r="174" spans="1:79" s="69" customFormat="1">
      <c r="A174" s="75"/>
      <c r="B174" s="76"/>
      <c r="C174" s="142"/>
      <c r="D174" s="142"/>
      <c r="E174" s="142"/>
      <c r="F174" s="142"/>
      <c r="G174" s="142"/>
      <c r="H174" s="142"/>
      <c r="I174" s="142"/>
      <c r="J174" s="142"/>
      <c r="K174" s="142"/>
      <c r="L174" s="142"/>
      <c r="M174" s="142"/>
      <c r="N174" s="142"/>
      <c r="O174" s="142"/>
      <c r="P174" s="142"/>
      <c r="Q174" s="142"/>
      <c r="R174" s="142"/>
      <c r="S174" s="142"/>
      <c r="T174" s="142"/>
      <c r="U174" s="142"/>
      <c r="V174" s="142"/>
      <c r="W174" s="142"/>
      <c r="X174" s="142"/>
      <c r="Y174" s="142"/>
      <c r="Z174" s="142"/>
      <c r="AA174" s="142"/>
      <c r="AB174" s="142"/>
      <c r="AC174" s="142"/>
      <c r="AD174" s="142"/>
      <c r="AE174" s="142"/>
      <c r="AF174" s="142"/>
      <c r="AG174" s="142"/>
      <c r="AH174" s="142"/>
      <c r="AI174" s="142"/>
      <c r="AJ174" s="82"/>
      <c r="AK174" s="84"/>
      <c r="AL174" s="33"/>
      <c r="AM174" s="33"/>
      <c r="AN174" s="33"/>
      <c r="AO174" s="33"/>
      <c r="AP174" s="33"/>
      <c r="AQ174" s="33"/>
      <c r="AR174" s="33"/>
      <c r="AS174" s="33"/>
      <c r="AT174" s="33"/>
      <c r="AU174" s="33"/>
      <c r="AV174" s="33"/>
      <c r="AW174" s="33"/>
      <c r="AX174" s="33"/>
      <c r="AY174" s="33"/>
      <c r="AZ174" s="33"/>
      <c r="BA174" s="33"/>
      <c r="BB174" s="33"/>
      <c r="BC174" s="33"/>
      <c r="BD174" s="33"/>
      <c r="BE174" s="33"/>
      <c r="BF174" s="33"/>
      <c r="BG174" s="33"/>
      <c r="BH174" s="33"/>
      <c r="BI174" s="33"/>
      <c r="BJ174" s="33"/>
      <c r="BK174" s="33"/>
      <c r="BL174" s="33"/>
      <c r="BM174" s="33"/>
      <c r="BN174" s="33"/>
      <c r="BO174" s="33"/>
      <c r="BP174" s="33"/>
      <c r="BQ174" s="33"/>
      <c r="BR174" s="33"/>
      <c r="BS174" s="33"/>
      <c r="BT174" s="33"/>
      <c r="BU174" s="33"/>
      <c r="BV174" s="33"/>
      <c r="BW174" s="33"/>
      <c r="BX174" s="33"/>
      <c r="BY174" s="33"/>
      <c r="BZ174" s="33"/>
      <c r="CA174" s="33"/>
    </row>
    <row r="175" spans="1:79" s="69" customFormat="1">
      <c r="A175" s="75"/>
      <c r="B175" s="76"/>
      <c r="C175" s="142"/>
      <c r="D175" s="142"/>
      <c r="E175" s="142"/>
      <c r="F175" s="142"/>
      <c r="G175" s="142"/>
      <c r="H175" s="142"/>
      <c r="I175" s="142"/>
      <c r="J175" s="142"/>
      <c r="K175" s="142"/>
      <c r="L175" s="142"/>
      <c r="M175" s="142"/>
      <c r="N175" s="142"/>
      <c r="O175" s="142"/>
      <c r="P175" s="142"/>
      <c r="Q175" s="142"/>
      <c r="R175" s="142"/>
      <c r="S175" s="142"/>
      <c r="T175" s="142"/>
      <c r="U175" s="142"/>
      <c r="V175" s="142"/>
      <c r="W175" s="142"/>
      <c r="X175" s="142"/>
      <c r="Y175" s="142"/>
      <c r="Z175" s="142"/>
      <c r="AA175" s="142"/>
      <c r="AB175" s="142"/>
      <c r="AC175" s="142"/>
      <c r="AD175" s="142"/>
      <c r="AE175" s="142"/>
      <c r="AF175" s="142"/>
      <c r="AG175" s="142"/>
      <c r="AH175" s="142"/>
      <c r="AI175" s="142"/>
      <c r="AJ175" s="82"/>
      <c r="AK175" s="84"/>
      <c r="AL175" s="33"/>
      <c r="AM175" s="33"/>
      <c r="AN175" s="33"/>
      <c r="AO175" s="33"/>
      <c r="AP175" s="33"/>
      <c r="AQ175" s="33"/>
      <c r="AR175" s="33"/>
      <c r="AS175" s="33"/>
      <c r="AT175" s="33"/>
      <c r="AU175" s="33"/>
      <c r="AV175" s="33"/>
      <c r="AW175" s="33"/>
      <c r="AX175" s="33"/>
      <c r="AY175" s="33"/>
      <c r="AZ175" s="33"/>
      <c r="BA175" s="33"/>
      <c r="BB175" s="33"/>
      <c r="BC175" s="33"/>
      <c r="BD175" s="33"/>
      <c r="BE175" s="33"/>
      <c r="BF175" s="33"/>
      <c r="BG175" s="33"/>
      <c r="BH175" s="33"/>
      <c r="BI175" s="33"/>
      <c r="BJ175" s="33"/>
      <c r="BK175" s="33"/>
      <c r="BL175" s="33"/>
      <c r="BM175" s="33"/>
      <c r="BN175" s="33"/>
      <c r="BO175" s="33"/>
      <c r="BP175" s="33"/>
      <c r="BQ175" s="33"/>
      <c r="BR175" s="33"/>
      <c r="BS175" s="33"/>
      <c r="BT175" s="33"/>
      <c r="BU175" s="33"/>
      <c r="BV175" s="33"/>
      <c r="BW175" s="33"/>
      <c r="BX175" s="33"/>
      <c r="BY175" s="33"/>
      <c r="BZ175" s="33"/>
      <c r="CA175" s="33"/>
    </row>
    <row r="176" spans="1:79" s="69" customFormat="1">
      <c r="A176" s="75"/>
      <c r="B176" s="76"/>
      <c r="C176" s="142"/>
      <c r="D176" s="142"/>
      <c r="E176" s="142"/>
      <c r="F176" s="142"/>
      <c r="G176" s="142"/>
      <c r="H176" s="142"/>
      <c r="I176" s="142"/>
      <c r="J176" s="142"/>
      <c r="K176" s="142"/>
      <c r="L176" s="142"/>
      <c r="M176" s="142"/>
      <c r="N176" s="142"/>
      <c r="O176" s="142"/>
      <c r="P176" s="142"/>
      <c r="Q176" s="142"/>
      <c r="R176" s="142"/>
      <c r="S176" s="142"/>
      <c r="T176" s="142"/>
      <c r="U176" s="142"/>
      <c r="V176" s="142"/>
      <c r="W176" s="142"/>
      <c r="X176" s="142"/>
      <c r="Y176" s="142"/>
      <c r="Z176" s="142"/>
      <c r="AA176" s="142"/>
      <c r="AB176" s="142"/>
      <c r="AC176" s="142"/>
      <c r="AD176" s="142"/>
      <c r="AE176" s="142"/>
      <c r="AF176" s="142"/>
      <c r="AG176" s="142"/>
      <c r="AH176" s="142"/>
      <c r="AI176" s="142"/>
      <c r="AJ176" s="82"/>
      <c r="AK176" s="84"/>
      <c r="AL176" s="33"/>
      <c r="AM176" s="33"/>
      <c r="AN176" s="33"/>
      <c r="AO176" s="33"/>
      <c r="AP176" s="33"/>
      <c r="AQ176" s="33"/>
      <c r="AR176" s="33"/>
      <c r="AS176" s="33"/>
      <c r="AT176" s="33"/>
      <c r="AU176" s="33"/>
      <c r="AV176" s="33"/>
      <c r="AW176" s="33"/>
      <c r="AX176" s="33"/>
      <c r="AY176" s="33"/>
      <c r="AZ176" s="33"/>
      <c r="BA176" s="33"/>
      <c r="BB176" s="33"/>
      <c r="BC176" s="33"/>
      <c r="BD176" s="33"/>
      <c r="BE176" s="33"/>
      <c r="BF176" s="33"/>
      <c r="BG176" s="33"/>
      <c r="BH176" s="33"/>
      <c r="BI176" s="33"/>
      <c r="BJ176" s="33"/>
      <c r="BK176" s="33"/>
      <c r="BL176" s="33"/>
      <c r="BM176" s="33"/>
      <c r="BN176" s="33"/>
      <c r="BO176" s="33"/>
      <c r="BP176" s="33"/>
      <c r="BQ176" s="33"/>
      <c r="BR176" s="33"/>
      <c r="BS176" s="33"/>
      <c r="BT176" s="33"/>
      <c r="BU176" s="33"/>
      <c r="BV176" s="33"/>
      <c r="BW176" s="33"/>
      <c r="BX176" s="33"/>
      <c r="BY176" s="33"/>
      <c r="BZ176" s="33"/>
      <c r="CA176" s="33"/>
    </row>
    <row r="177" spans="1:79" s="69" customFormat="1">
      <c r="A177" s="75"/>
      <c r="B177" s="76"/>
      <c r="C177" s="142"/>
      <c r="D177" s="142"/>
      <c r="E177" s="142"/>
      <c r="F177" s="142"/>
      <c r="G177" s="142"/>
      <c r="H177" s="142"/>
      <c r="I177" s="142"/>
      <c r="J177" s="142"/>
      <c r="K177" s="142"/>
      <c r="L177" s="142"/>
      <c r="M177" s="142"/>
      <c r="N177" s="142"/>
      <c r="O177" s="142"/>
      <c r="P177" s="142"/>
      <c r="Q177" s="142"/>
      <c r="R177" s="142"/>
      <c r="S177" s="142"/>
      <c r="T177" s="142"/>
      <c r="U177" s="142"/>
      <c r="V177" s="142"/>
      <c r="W177" s="142"/>
      <c r="X177" s="142"/>
      <c r="Y177" s="142"/>
      <c r="Z177" s="142"/>
      <c r="AA177" s="142"/>
      <c r="AB177" s="142"/>
      <c r="AC177" s="142"/>
      <c r="AD177" s="142"/>
      <c r="AE177" s="142"/>
      <c r="AF177" s="142"/>
      <c r="AG177" s="142"/>
      <c r="AH177" s="142"/>
      <c r="AI177" s="142"/>
      <c r="AJ177" s="82"/>
      <c r="AK177" s="84"/>
      <c r="AL177" s="33"/>
      <c r="AM177" s="33"/>
      <c r="AN177" s="33"/>
      <c r="AO177" s="33"/>
      <c r="AP177" s="33"/>
      <c r="AQ177" s="33"/>
      <c r="AR177" s="33"/>
      <c r="AS177" s="33"/>
      <c r="AT177" s="33"/>
      <c r="AU177" s="33"/>
      <c r="AV177" s="33"/>
      <c r="AW177" s="33"/>
      <c r="AX177" s="33"/>
      <c r="AY177" s="33"/>
      <c r="AZ177" s="33"/>
      <c r="BA177" s="33"/>
      <c r="BB177" s="33"/>
      <c r="BC177" s="33"/>
      <c r="BD177" s="33"/>
      <c r="BE177" s="33"/>
      <c r="BF177" s="33"/>
      <c r="BG177" s="33"/>
      <c r="BH177" s="33"/>
      <c r="BI177" s="33"/>
      <c r="BJ177" s="33"/>
      <c r="BK177" s="33"/>
      <c r="BL177" s="33"/>
      <c r="BM177" s="33"/>
      <c r="BN177" s="33"/>
      <c r="BO177" s="33"/>
      <c r="BP177" s="33"/>
      <c r="BQ177" s="33"/>
      <c r="BR177" s="33"/>
      <c r="BS177" s="33"/>
      <c r="BT177" s="33"/>
      <c r="BU177" s="33"/>
      <c r="BV177" s="33"/>
      <c r="BW177" s="33"/>
      <c r="BX177" s="33"/>
      <c r="BY177" s="33"/>
      <c r="BZ177" s="33"/>
      <c r="CA177" s="33"/>
    </row>
    <row r="178" spans="1:79" s="69" customFormat="1">
      <c r="A178" s="75"/>
      <c r="B178" s="76"/>
      <c r="C178" s="142"/>
      <c r="D178" s="142"/>
      <c r="E178" s="142"/>
      <c r="F178" s="142"/>
      <c r="G178" s="142"/>
      <c r="H178" s="142"/>
      <c r="I178" s="142"/>
      <c r="J178" s="142"/>
      <c r="K178" s="142"/>
      <c r="L178" s="142"/>
      <c r="M178" s="142"/>
      <c r="N178" s="142"/>
      <c r="O178" s="142"/>
      <c r="P178" s="142"/>
      <c r="Q178" s="142"/>
      <c r="R178" s="142"/>
      <c r="S178" s="142"/>
      <c r="T178" s="142"/>
      <c r="U178" s="142"/>
      <c r="V178" s="142"/>
      <c r="W178" s="142"/>
      <c r="X178" s="142"/>
      <c r="Y178" s="142"/>
      <c r="Z178" s="142"/>
      <c r="AA178" s="142"/>
      <c r="AB178" s="142"/>
      <c r="AC178" s="142"/>
      <c r="AD178" s="142"/>
      <c r="AE178" s="142"/>
      <c r="AF178" s="142"/>
      <c r="AG178" s="142"/>
      <c r="AH178" s="142"/>
      <c r="AI178" s="142"/>
      <c r="AJ178" s="82"/>
      <c r="AK178" s="84"/>
      <c r="AL178" s="33"/>
      <c r="AM178" s="33"/>
      <c r="AN178" s="33"/>
      <c r="AO178" s="33"/>
      <c r="AP178" s="33"/>
      <c r="AQ178" s="33"/>
      <c r="AR178" s="33"/>
      <c r="AS178" s="33"/>
      <c r="AT178" s="33"/>
      <c r="AU178" s="33"/>
      <c r="AV178" s="33"/>
      <c r="AW178" s="33"/>
      <c r="AX178" s="33"/>
      <c r="AY178" s="33"/>
      <c r="AZ178" s="33"/>
      <c r="BA178" s="33"/>
      <c r="BB178" s="33"/>
      <c r="BC178" s="33"/>
      <c r="BD178" s="33"/>
      <c r="BE178" s="33"/>
      <c r="BF178" s="33"/>
      <c r="BG178" s="33"/>
      <c r="BH178" s="33"/>
      <c r="BI178" s="33"/>
      <c r="BJ178" s="33"/>
      <c r="BK178" s="33"/>
      <c r="BL178" s="33"/>
      <c r="BM178" s="33"/>
      <c r="BN178" s="33"/>
      <c r="BO178" s="33"/>
      <c r="BP178" s="33"/>
      <c r="BQ178" s="33"/>
      <c r="BR178" s="33"/>
      <c r="BS178" s="33"/>
      <c r="BT178" s="33"/>
      <c r="BU178" s="33"/>
      <c r="BV178" s="33"/>
      <c r="BW178" s="33"/>
      <c r="BX178" s="33"/>
      <c r="BY178" s="33"/>
      <c r="BZ178" s="33"/>
      <c r="CA178" s="33"/>
    </row>
    <row r="179" spans="1:79" s="69" customFormat="1">
      <c r="A179" s="75"/>
      <c r="B179" s="76"/>
      <c r="C179" s="142"/>
      <c r="D179" s="142"/>
      <c r="E179" s="142"/>
      <c r="F179" s="142"/>
      <c r="G179" s="142"/>
      <c r="H179" s="142"/>
      <c r="I179" s="142"/>
      <c r="J179" s="142"/>
      <c r="K179" s="142"/>
      <c r="L179" s="142"/>
      <c r="M179" s="142"/>
      <c r="N179" s="142"/>
      <c r="O179" s="142"/>
      <c r="P179" s="142"/>
      <c r="Q179" s="142"/>
      <c r="R179" s="142"/>
      <c r="S179" s="142"/>
      <c r="T179" s="142"/>
      <c r="U179" s="142"/>
      <c r="V179" s="142"/>
      <c r="W179" s="142"/>
      <c r="X179" s="142"/>
      <c r="Y179" s="142"/>
      <c r="Z179" s="142"/>
      <c r="AA179" s="142"/>
      <c r="AB179" s="142"/>
      <c r="AC179" s="142"/>
      <c r="AD179" s="142"/>
      <c r="AE179" s="142"/>
      <c r="AF179" s="142"/>
      <c r="AG179" s="142"/>
      <c r="AH179" s="142"/>
      <c r="AI179" s="142"/>
      <c r="AJ179" s="82"/>
      <c r="AK179" s="84"/>
      <c r="AL179" s="33"/>
      <c r="AM179" s="33"/>
      <c r="AN179" s="33"/>
      <c r="AO179" s="33"/>
      <c r="AP179" s="33"/>
      <c r="AQ179" s="33"/>
      <c r="AR179" s="33"/>
      <c r="AS179" s="33"/>
      <c r="AT179" s="33"/>
      <c r="AU179" s="33"/>
      <c r="AV179" s="33"/>
      <c r="AW179" s="33"/>
      <c r="AX179" s="33"/>
      <c r="AY179" s="33"/>
      <c r="AZ179" s="33"/>
      <c r="BA179" s="33"/>
      <c r="BB179" s="33"/>
      <c r="BC179" s="33"/>
      <c r="BD179" s="33"/>
      <c r="BE179" s="33"/>
      <c r="BF179" s="33"/>
      <c r="BG179" s="33"/>
      <c r="BH179" s="33"/>
      <c r="BI179" s="33"/>
      <c r="BJ179" s="33"/>
      <c r="BK179" s="33"/>
      <c r="BL179" s="33"/>
      <c r="BM179" s="33"/>
      <c r="BN179" s="33"/>
      <c r="BO179" s="33"/>
      <c r="BP179" s="33"/>
      <c r="BQ179" s="33"/>
      <c r="BR179" s="33"/>
      <c r="BS179" s="33"/>
      <c r="BT179" s="33"/>
      <c r="BU179" s="33"/>
      <c r="BV179" s="33"/>
      <c r="BW179" s="33"/>
      <c r="BX179" s="33"/>
      <c r="BY179" s="33"/>
      <c r="BZ179" s="33"/>
      <c r="CA179" s="33"/>
    </row>
    <row r="180" spans="1:79" s="69" customFormat="1">
      <c r="A180" s="75"/>
      <c r="B180" s="76"/>
      <c r="C180" s="142"/>
      <c r="D180" s="142"/>
      <c r="E180" s="142"/>
      <c r="F180" s="142"/>
      <c r="G180" s="142"/>
      <c r="H180" s="142"/>
      <c r="I180" s="142"/>
      <c r="J180" s="142"/>
      <c r="K180" s="142"/>
      <c r="L180" s="142"/>
      <c r="M180" s="142"/>
      <c r="N180" s="142"/>
      <c r="O180" s="142"/>
      <c r="P180" s="142"/>
      <c r="Q180" s="142"/>
      <c r="R180" s="142"/>
      <c r="S180" s="142"/>
      <c r="T180" s="142"/>
      <c r="U180" s="142"/>
      <c r="V180" s="142"/>
      <c r="W180" s="142"/>
      <c r="X180" s="142"/>
      <c r="Y180" s="142"/>
      <c r="Z180" s="142"/>
      <c r="AA180" s="142"/>
      <c r="AB180" s="142"/>
      <c r="AC180" s="142"/>
      <c r="AD180" s="142"/>
      <c r="AE180" s="142"/>
      <c r="AF180" s="142"/>
      <c r="AG180" s="142"/>
      <c r="AH180" s="142"/>
      <c r="AI180" s="142"/>
      <c r="AJ180" s="82"/>
      <c r="AK180" s="84"/>
      <c r="AL180" s="33"/>
      <c r="AM180" s="33"/>
      <c r="AN180" s="33"/>
      <c r="AO180" s="33"/>
      <c r="AP180" s="33"/>
      <c r="AQ180" s="33"/>
      <c r="AR180" s="33"/>
      <c r="AS180" s="33"/>
      <c r="AT180" s="33"/>
      <c r="AU180" s="33"/>
      <c r="AV180" s="33"/>
      <c r="AW180" s="33"/>
      <c r="AX180" s="33"/>
      <c r="AY180" s="33"/>
      <c r="AZ180" s="33"/>
      <c r="BA180" s="33"/>
      <c r="BB180" s="33"/>
      <c r="BC180" s="33"/>
      <c r="BD180" s="33"/>
      <c r="BE180" s="33"/>
      <c r="BF180" s="33"/>
      <c r="BG180" s="33"/>
      <c r="BH180" s="33"/>
      <c r="BI180" s="33"/>
      <c r="BJ180" s="33"/>
      <c r="BK180" s="33"/>
      <c r="BL180" s="33"/>
      <c r="BM180" s="33"/>
      <c r="BN180" s="33"/>
      <c r="BO180" s="33"/>
      <c r="BP180" s="33"/>
      <c r="BQ180" s="33"/>
      <c r="BR180" s="33"/>
      <c r="BS180" s="33"/>
      <c r="BT180" s="33"/>
      <c r="BU180" s="33"/>
      <c r="BV180" s="33"/>
      <c r="BW180" s="33"/>
      <c r="BX180" s="33"/>
      <c r="BY180" s="33"/>
      <c r="BZ180" s="33"/>
      <c r="CA180" s="33"/>
    </row>
    <row r="181" spans="1:79" s="69" customFormat="1">
      <c r="A181" s="75"/>
      <c r="B181" s="76"/>
      <c r="C181" s="142"/>
      <c r="D181" s="142"/>
      <c r="E181" s="142"/>
      <c r="F181" s="142"/>
      <c r="G181" s="142"/>
      <c r="H181" s="142"/>
      <c r="I181" s="142"/>
      <c r="J181" s="142"/>
      <c r="K181" s="142"/>
      <c r="L181" s="142"/>
      <c r="M181" s="142"/>
      <c r="N181" s="142"/>
      <c r="O181" s="142"/>
      <c r="P181" s="142"/>
      <c r="Q181" s="142"/>
      <c r="R181" s="142"/>
      <c r="S181" s="142"/>
      <c r="T181" s="142"/>
      <c r="U181" s="142"/>
      <c r="V181" s="142"/>
      <c r="W181" s="142"/>
      <c r="X181" s="142"/>
      <c r="Y181" s="142"/>
      <c r="Z181" s="142"/>
      <c r="AA181" s="142"/>
      <c r="AB181" s="142"/>
      <c r="AC181" s="142"/>
      <c r="AD181" s="142"/>
      <c r="AE181" s="142"/>
      <c r="AF181" s="142"/>
      <c r="AG181" s="142"/>
      <c r="AH181" s="142"/>
      <c r="AI181" s="142"/>
      <c r="AJ181" s="82"/>
      <c r="AK181" s="84"/>
      <c r="AL181" s="33"/>
      <c r="AM181" s="33"/>
      <c r="AN181" s="33"/>
      <c r="AO181" s="33"/>
      <c r="AP181" s="33"/>
      <c r="AQ181" s="33"/>
      <c r="AR181" s="33"/>
      <c r="AS181" s="33"/>
      <c r="AT181" s="33"/>
      <c r="AU181" s="33"/>
      <c r="AV181" s="33"/>
      <c r="AW181" s="33"/>
      <c r="AX181" s="33"/>
      <c r="AY181" s="33"/>
      <c r="AZ181" s="33"/>
      <c r="BA181" s="33"/>
      <c r="BB181" s="33"/>
      <c r="BC181" s="33"/>
      <c r="BD181" s="33"/>
      <c r="BE181" s="33"/>
      <c r="BF181" s="33"/>
      <c r="BG181" s="33"/>
      <c r="BH181" s="33"/>
      <c r="BI181" s="33"/>
      <c r="BJ181" s="33"/>
      <c r="BK181" s="33"/>
      <c r="BL181" s="33"/>
      <c r="BM181" s="33"/>
      <c r="BN181" s="33"/>
      <c r="BO181" s="33"/>
      <c r="BP181" s="33"/>
      <c r="BQ181" s="33"/>
      <c r="BR181" s="33"/>
      <c r="BS181" s="33"/>
      <c r="BT181" s="33"/>
      <c r="BU181" s="33"/>
      <c r="BV181" s="33"/>
      <c r="BW181" s="33"/>
      <c r="BX181" s="33"/>
      <c r="BY181" s="33"/>
      <c r="BZ181" s="33"/>
      <c r="CA181" s="33"/>
    </row>
    <row r="182" spans="1:79" s="69" customFormat="1">
      <c r="A182" s="75"/>
      <c r="B182" s="76"/>
      <c r="C182" s="142"/>
      <c r="D182" s="142"/>
      <c r="E182" s="142"/>
      <c r="F182" s="142"/>
      <c r="G182" s="142"/>
      <c r="H182" s="142"/>
      <c r="I182" s="142"/>
      <c r="J182" s="142"/>
      <c r="K182" s="142"/>
      <c r="L182" s="142"/>
      <c r="M182" s="142"/>
      <c r="N182" s="142"/>
      <c r="O182" s="142"/>
      <c r="P182" s="142"/>
      <c r="Q182" s="142"/>
      <c r="R182" s="142"/>
      <c r="S182" s="142"/>
      <c r="T182" s="142"/>
      <c r="U182" s="142"/>
      <c r="V182" s="142"/>
      <c r="W182" s="142"/>
      <c r="X182" s="142"/>
      <c r="Y182" s="142"/>
      <c r="Z182" s="142"/>
      <c r="AA182" s="142"/>
      <c r="AB182" s="142"/>
      <c r="AC182" s="142"/>
      <c r="AD182" s="142"/>
      <c r="AE182" s="142"/>
      <c r="AF182" s="142"/>
      <c r="AG182" s="142"/>
      <c r="AH182" s="142"/>
      <c r="AI182" s="142"/>
      <c r="AJ182" s="82"/>
      <c r="AK182" s="84"/>
      <c r="AL182" s="33"/>
      <c r="AM182" s="33"/>
      <c r="AN182" s="33"/>
      <c r="AO182" s="33"/>
      <c r="AP182" s="33"/>
      <c r="AQ182" s="33"/>
      <c r="AR182" s="33"/>
      <c r="AS182" s="33"/>
      <c r="AT182" s="33"/>
      <c r="AU182" s="33"/>
      <c r="AV182" s="33"/>
      <c r="AW182" s="33"/>
      <c r="AX182" s="33"/>
      <c r="AY182" s="33"/>
      <c r="AZ182" s="33"/>
      <c r="BA182" s="33"/>
      <c r="BB182" s="33"/>
      <c r="BC182" s="33"/>
      <c r="BD182" s="33"/>
      <c r="BE182" s="33"/>
      <c r="BF182" s="33"/>
      <c r="BG182" s="33"/>
      <c r="BH182" s="33"/>
      <c r="BI182" s="33"/>
      <c r="BJ182" s="33"/>
      <c r="BK182" s="33"/>
      <c r="BL182" s="33"/>
      <c r="BM182" s="33"/>
      <c r="BN182" s="33"/>
      <c r="BO182" s="33"/>
      <c r="BP182" s="33"/>
      <c r="BQ182" s="33"/>
      <c r="BR182" s="33"/>
      <c r="BS182" s="33"/>
      <c r="BT182" s="33"/>
      <c r="BU182" s="33"/>
      <c r="BV182" s="33"/>
      <c r="BW182" s="33"/>
      <c r="BX182" s="33"/>
      <c r="BY182" s="33"/>
      <c r="BZ182" s="33"/>
      <c r="CA182" s="33"/>
    </row>
    <row r="183" spans="1:79" s="69" customFormat="1">
      <c r="A183" s="75"/>
      <c r="B183" s="76"/>
      <c r="C183" s="142"/>
      <c r="D183" s="142"/>
      <c r="E183" s="142"/>
      <c r="F183" s="142"/>
      <c r="G183" s="142"/>
      <c r="H183" s="142"/>
      <c r="I183" s="142"/>
      <c r="J183" s="142"/>
      <c r="K183" s="142"/>
      <c r="L183" s="142"/>
      <c r="M183" s="142"/>
      <c r="N183" s="142"/>
      <c r="O183" s="142"/>
      <c r="P183" s="142"/>
      <c r="Q183" s="142"/>
      <c r="R183" s="142"/>
      <c r="S183" s="142"/>
      <c r="T183" s="142"/>
      <c r="U183" s="142"/>
      <c r="V183" s="142"/>
      <c r="W183" s="142"/>
      <c r="X183" s="142"/>
      <c r="Y183" s="142"/>
      <c r="Z183" s="142"/>
      <c r="AA183" s="142"/>
      <c r="AB183" s="142"/>
      <c r="AC183" s="142"/>
      <c r="AD183" s="142"/>
      <c r="AE183" s="142"/>
      <c r="AF183" s="142"/>
      <c r="AG183" s="142"/>
      <c r="AH183" s="142"/>
      <c r="AI183" s="142"/>
      <c r="AJ183" s="82"/>
      <c r="AK183" s="84"/>
      <c r="AL183" s="33"/>
      <c r="AM183" s="33"/>
      <c r="AN183" s="33"/>
      <c r="AO183" s="33"/>
      <c r="AP183" s="33"/>
      <c r="AQ183" s="33"/>
      <c r="AR183" s="33"/>
      <c r="AS183" s="33"/>
      <c r="AT183" s="33"/>
      <c r="AU183" s="33"/>
      <c r="AV183" s="33"/>
      <c r="AW183" s="33"/>
      <c r="AX183" s="33"/>
      <c r="AY183" s="33"/>
      <c r="AZ183" s="33"/>
      <c r="BA183" s="33"/>
      <c r="BB183" s="33"/>
      <c r="BC183" s="33"/>
      <c r="BD183" s="33"/>
      <c r="BE183" s="33"/>
      <c r="BF183" s="33"/>
      <c r="BG183" s="33"/>
      <c r="BH183" s="33"/>
      <c r="BI183" s="33"/>
      <c r="BJ183" s="33"/>
      <c r="BK183" s="33"/>
      <c r="BL183" s="33"/>
      <c r="BM183" s="33"/>
      <c r="BN183" s="33"/>
      <c r="BO183" s="33"/>
      <c r="BP183" s="33"/>
      <c r="BQ183" s="33"/>
      <c r="BR183" s="33"/>
      <c r="BS183" s="33"/>
      <c r="BT183" s="33"/>
      <c r="BU183" s="33"/>
      <c r="BV183" s="33"/>
      <c r="BW183" s="33"/>
      <c r="BX183" s="33"/>
      <c r="BY183" s="33"/>
      <c r="BZ183" s="33"/>
      <c r="CA183" s="33"/>
    </row>
    <row r="184" spans="1:79" s="69" customFormat="1">
      <c r="A184" s="75"/>
      <c r="B184" s="76"/>
      <c r="C184" s="142"/>
      <c r="D184" s="142"/>
      <c r="E184" s="142"/>
      <c r="F184" s="142"/>
      <c r="G184" s="142"/>
      <c r="H184" s="142"/>
      <c r="I184" s="142"/>
      <c r="J184" s="142"/>
      <c r="K184" s="142"/>
      <c r="L184" s="142"/>
      <c r="M184" s="142"/>
      <c r="N184" s="142"/>
      <c r="O184" s="142"/>
      <c r="P184" s="142"/>
      <c r="Q184" s="142"/>
      <c r="R184" s="142"/>
      <c r="S184" s="142"/>
      <c r="T184" s="142"/>
      <c r="U184" s="142"/>
      <c r="V184" s="142"/>
      <c r="W184" s="142"/>
      <c r="X184" s="142"/>
      <c r="Y184" s="142"/>
      <c r="Z184" s="142"/>
      <c r="AA184" s="142"/>
      <c r="AB184" s="142"/>
      <c r="AC184" s="142"/>
      <c r="AD184" s="142"/>
      <c r="AE184" s="142"/>
      <c r="AF184" s="142"/>
      <c r="AG184" s="142"/>
      <c r="AH184" s="142"/>
      <c r="AI184" s="142"/>
      <c r="AJ184" s="82"/>
      <c r="AK184" s="84"/>
      <c r="AL184" s="33"/>
      <c r="AM184" s="33"/>
      <c r="AN184" s="33"/>
      <c r="AO184" s="33"/>
      <c r="AP184" s="33"/>
      <c r="AQ184" s="33"/>
      <c r="AR184" s="33"/>
      <c r="AS184" s="33"/>
      <c r="AT184" s="33"/>
      <c r="AU184" s="33"/>
      <c r="AV184" s="33"/>
      <c r="AW184" s="33"/>
      <c r="AX184" s="33"/>
      <c r="AY184" s="33"/>
      <c r="AZ184" s="33"/>
      <c r="BA184" s="33"/>
      <c r="BB184" s="33"/>
      <c r="BC184" s="33"/>
      <c r="BD184" s="33"/>
      <c r="BE184" s="33"/>
      <c r="BF184" s="33"/>
      <c r="BG184" s="33"/>
      <c r="BH184" s="33"/>
      <c r="BI184" s="33"/>
      <c r="BJ184" s="33"/>
      <c r="BK184" s="33"/>
      <c r="BL184" s="33"/>
      <c r="BM184" s="33"/>
      <c r="BN184" s="33"/>
      <c r="BO184" s="33"/>
      <c r="BP184" s="33"/>
      <c r="BQ184" s="33"/>
      <c r="BR184" s="33"/>
      <c r="BS184" s="33"/>
      <c r="BT184" s="33"/>
      <c r="BU184" s="33"/>
      <c r="BV184" s="33"/>
      <c r="BW184" s="33"/>
      <c r="BX184" s="33"/>
      <c r="BY184" s="33"/>
      <c r="BZ184" s="33"/>
      <c r="CA184" s="33"/>
    </row>
    <row r="185" spans="1:79" s="69" customFormat="1">
      <c r="A185" s="75"/>
      <c r="B185" s="76"/>
      <c r="C185" s="142"/>
      <c r="D185" s="142"/>
      <c r="E185" s="142"/>
      <c r="F185" s="142"/>
      <c r="G185" s="142"/>
      <c r="H185" s="142"/>
      <c r="I185" s="142"/>
      <c r="J185" s="142"/>
      <c r="K185" s="142"/>
      <c r="L185" s="142"/>
      <c r="M185" s="142"/>
      <c r="N185" s="142"/>
      <c r="O185" s="142"/>
      <c r="P185" s="142"/>
      <c r="Q185" s="142"/>
      <c r="R185" s="142"/>
      <c r="S185" s="142"/>
      <c r="T185" s="142"/>
      <c r="U185" s="142"/>
      <c r="V185" s="142"/>
      <c r="W185" s="142"/>
      <c r="X185" s="142"/>
      <c r="Y185" s="142"/>
      <c r="Z185" s="142"/>
      <c r="AA185" s="142"/>
      <c r="AB185" s="142"/>
      <c r="AC185" s="142"/>
      <c r="AD185" s="142"/>
      <c r="AE185" s="142"/>
      <c r="AF185" s="142"/>
      <c r="AG185" s="142"/>
      <c r="AH185" s="142"/>
      <c r="AI185" s="142"/>
      <c r="AJ185" s="82"/>
      <c r="AK185" s="84"/>
      <c r="AL185" s="33"/>
      <c r="AM185" s="33"/>
      <c r="AN185" s="33"/>
      <c r="AO185" s="33"/>
      <c r="AP185" s="33"/>
      <c r="AQ185" s="33"/>
      <c r="AR185" s="33"/>
      <c r="AS185" s="33"/>
      <c r="AT185" s="33"/>
      <c r="AU185" s="33"/>
      <c r="AV185" s="33"/>
      <c r="AW185" s="33"/>
      <c r="AX185" s="33"/>
      <c r="AY185" s="33"/>
      <c r="AZ185" s="33"/>
      <c r="BA185" s="33"/>
      <c r="BB185" s="33"/>
      <c r="BC185" s="33"/>
      <c r="BD185" s="33"/>
      <c r="BE185" s="33"/>
      <c r="BF185" s="33"/>
      <c r="BG185" s="33"/>
      <c r="BH185" s="33"/>
      <c r="BI185" s="33"/>
      <c r="BJ185" s="33"/>
      <c r="BK185" s="33"/>
      <c r="BL185" s="33"/>
      <c r="BM185" s="33"/>
      <c r="BN185" s="33"/>
      <c r="BO185" s="33"/>
      <c r="BP185" s="33"/>
      <c r="BQ185" s="33"/>
      <c r="BR185" s="33"/>
      <c r="BS185" s="33"/>
      <c r="BT185" s="33"/>
      <c r="BU185" s="33"/>
      <c r="BV185" s="33"/>
      <c r="BW185" s="33"/>
      <c r="BX185" s="33"/>
      <c r="BY185" s="33"/>
      <c r="BZ185" s="33"/>
      <c r="CA185" s="33"/>
    </row>
    <row r="186" spans="1:79" s="69" customFormat="1">
      <c r="A186" s="75"/>
      <c r="B186" s="76"/>
      <c r="C186" s="142"/>
      <c r="D186" s="142"/>
      <c r="E186" s="142"/>
      <c r="F186" s="142"/>
      <c r="G186" s="142"/>
      <c r="H186" s="142"/>
      <c r="I186" s="142"/>
      <c r="J186" s="142"/>
      <c r="K186" s="142"/>
      <c r="L186" s="142"/>
      <c r="M186" s="142"/>
      <c r="N186" s="142"/>
      <c r="O186" s="142"/>
      <c r="P186" s="142"/>
      <c r="Q186" s="142"/>
      <c r="R186" s="142"/>
      <c r="S186" s="142"/>
      <c r="T186" s="142"/>
      <c r="U186" s="142"/>
      <c r="V186" s="142"/>
      <c r="W186" s="142"/>
      <c r="X186" s="142"/>
      <c r="Y186" s="142"/>
      <c r="Z186" s="142"/>
      <c r="AA186" s="142"/>
      <c r="AB186" s="142"/>
      <c r="AC186" s="142"/>
      <c r="AD186" s="142"/>
      <c r="AE186" s="142"/>
      <c r="AF186" s="142"/>
      <c r="AG186" s="142"/>
      <c r="AH186" s="142"/>
      <c r="AI186" s="142"/>
      <c r="AJ186" s="82"/>
      <c r="AK186" s="84"/>
      <c r="AL186" s="33"/>
      <c r="AM186" s="33"/>
      <c r="AN186" s="33"/>
      <c r="AO186" s="33"/>
      <c r="AP186" s="33"/>
      <c r="AQ186" s="33"/>
      <c r="AR186" s="33"/>
      <c r="AS186" s="33"/>
      <c r="AT186" s="33"/>
      <c r="AU186" s="33"/>
      <c r="AV186" s="33"/>
      <c r="AW186" s="33"/>
      <c r="AX186" s="33"/>
      <c r="AY186" s="33"/>
      <c r="AZ186" s="33"/>
      <c r="BA186" s="33"/>
      <c r="BB186" s="33"/>
      <c r="BC186" s="33"/>
      <c r="BD186" s="33"/>
      <c r="BE186" s="33"/>
      <c r="BF186" s="33"/>
      <c r="BG186" s="33"/>
      <c r="BH186" s="33"/>
      <c r="BI186" s="33"/>
      <c r="BJ186" s="33"/>
      <c r="BK186" s="33"/>
      <c r="BL186" s="33"/>
      <c r="BM186" s="33"/>
      <c r="BN186" s="33"/>
      <c r="BO186" s="33"/>
      <c r="BP186" s="33"/>
      <c r="BQ186" s="33"/>
      <c r="BR186" s="33"/>
      <c r="BS186" s="33"/>
      <c r="BT186" s="33"/>
      <c r="BU186" s="33"/>
      <c r="BV186" s="33"/>
      <c r="BW186" s="33"/>
      <c r="BX186" s="33"/>
      <c r="BY186" s="33"/>
      <c r="BZ186" s="33"/>
      <c r="CA186" s="33"/>
    </row>
    <row r="187" spans="1:79" s="69" customFormat="1">
      <c r="A187" s="75"/>
      <c r="B187" s="76"/>
      <c r="C187" s="142"/>
      <c r="D187" s="142"/>
      <c r="E187" s="142"/>
      <c r="F187" s="142"/>
      <c r="G187" s="142"/>
      <c r="H187" s="142"/>
      <c r="I187" s="142"/>
      <c r="J187" s="142"/>
      <c r="K187" s="142"/>
      <c r="L187" s="142"/>
      <c r="M187" s="142"/>
      <c r="N187" s="142"/>
      <c r="O187" s="142"/>
      <c r="P187" s="142"/>
      <c r="Q187" s="142"/>
      <c r="R187" s="142"/>
      <c r="S187" s="142"/>
      <c r="T187" s="142"/>
      <c r="U187" s="142"/>
      <c r="V187" s="142"/>
      <c r="W187" s="142"/>
      <c r="X187" s="142"/>
      <c r="Y187" s="142"/>
      <c r="Z187" s="142"/>
      <c r="AA187" s="142"/>
      <c r="AB187" s="142"/>
      <c r="AC187" s="142"/>
      <c r="AD187" s="142"/>
      <c r="AE187" s="142"/>
      <c r="AF187" s="142"/>
      <c r="AG187" s="142"/>
      <c r="AH187" s="142"/>
      <c r="AI187" s="142"/>
      <c r="AJ187" s="82"/>
      <c r="AK187" s="84"/>
      <c r="AL187" s="33"/>
      <c r="AM187" s="33"/>
      <c r="AN187" s="33"/>
      <c r="AO187" s="33"/>
      <c r="AP187" s="33"/>
      <c r="AQ187" s="33"/>
      <c r="AR187" s="33"/>
      <c r="AS187" s="33"/>
      <c r="AT187" s="33"/>
      <c r="AU187" s="33"/>
      <c r="AV187" s="33"/>
      <c r="AW187" s="33"/>
      <c r="AX187" s="33"/>
      <c r="AY187" s="33"/>
      <c r="AZ187" s="33"/>
      <c r="BA187" s="33"/>
      <c r="BB187" s="33"/>
      <c r="BC187" s="33"/>
      <c r="BD187" s="33"/>
      <c r="BE187" s="33"/>
      <c r="BF187" s="33"/>
      <c r="BG187" s="33"/>
      <c r="BH187" s="33"/>
      <c r="BI187" s="33"/>
      <c r="BJ187" s="33"/>
      <c r="BK187" s="33"/>
      <c r="BL187" s="33"/>
      <c r="BM187" s="33"/>
      <c r="BN187" s="33"/>
      <c r="BO187" s="33"/>
      <c r="BP187" s="33"/>
      <c r="BQ187" s="33"/>
      <c r="BR187" s="33"/>
      <c r="BS187" s="33"/>
      <c r="BT187" s="33"/>
      <c r="BU187" s="33"/>
      <c r="BV187" s="33"/>
      <c r="BW187" s="33"/>
      <c r="BX187" s="33"/>
      <c r="BY187" s="33"/>
      <c r="BZ187" s="33"/>
      <c r="CA187" s="33"/>
    </row>
    <row r="188" spans="1:79" s="69" customFormat="1">
      <c r="A188" s="75"/>
      <c r="B188" s="76"/>
      <c r="C188" s="142"/>
      <c r="D188" s="142"/>
      <c r="E188" s="142"/>
      <c r="F188" s="142"/>
      <c r="G188" s="142"/>
      <c r="H188" s="142"/>
      <c r="I188" s="142"/>
      <c r="J188" s="142"/>
      <c r="K188" s="142"/>
      <c r="L188" s="142"/>
      <c r="M188" s="142"/>
      <c r="N188" s="142"/>
      <c r="O188" s="142"/>
      <c r="P188" s="142"/>
      <c r="Q188" s="142"/>
      <c r="R188" s="142"/>
      <c r="S188" s="142"/>
      <c r="T188" s="142"/>
      <c r="U188" s="142"/>
      <c r="V188" s="142"/>
      <c r="W188" s="142"/>
      <c r="X188" s="142"/>
      <c r="Y188" s="142"/>
      <c r="Z188" s="142"/>
      <c r="AA188" s="142"/>
      <c r="AB188" s="142"/>
      <c r="AC188" s="142"/>
      <c r="AD188" s="142"/>
      <c r="AE188" s="142"/>
      <c r="AF188" s="142"/>
      <c r="AG188" s="142"/>
      <c r="AH188" s="142"/>
      <c r="AI188" s="142"/>
      <c r="AJ188" s="82"/>
      <c r="AK188" s="84"/>
      <c r="AL188" s="33"/>
      <c r="AM188" s="33"/>
      <c r="AN188" s="33"/>
      <c r="AO188" s="33"/>
      <c r="AP188" s="33"/>
      <c r="AQ188" s="33"/>
      <c r="AR188" s="33"/>
      <c r="AS188" s="33"/>
      <c r="AT188" s="33"/>
      <c r="AU188" s="33"/>
      <c r="AV188" s="33"/>
      <c r="AW188" s="33"/>
      <c r="AX188" s="33"/>
      <c r="AY188" s="33"/>
      <c r="AZ188" s="33"/>
      <c r="BA188" s="33"/>
      <c r="BB188" s="33"/>
      <c r="BC188" s="33"/>
      <c r="BD188" s="33"/>
      <c r="BE188" s="33"/>
      <c r="BF188" s="33"/>
      <c r="BG188" s="33"/>
      <c r="BH188" s="33"/>
      <c r="BI188" s="33"/>
      <c r="BJ188" s="33"/>
      <c r="BK188" s="33"/>
      <c r="BL188" s="33"/>
      <c r="BM188" s="33"/>
      <c r="BN188" s="33"/>
      <c r="BO188" s="33"/>
      <c r="BP188" s="33"/>
      <c r="BQ188" s="33"/>
      <c r="BR188" s="33"/>
      <c r="BS188" s="33"/>
      <c r="BT188" s="33"/>
      <c r="BU188" s="33"/>
      <c r="BV188" s="33"/>
      <c r="BW188" s="33"/>
      <c r="BX188" s="33"/>
      <c r="BY188" s="33"/>
      <c r="BZ188" s="33"/>
      <c r="CA188" s="33"/>
    </row>
    <row r="189" spans="1:79" s="69" customFormat="1">
      <c r="A189" s="75"/>
      <c r="B189" s="76"/>
      <c r="C189" s="142"/>
      <c r="D189" s="142"/>
      <c r="E189" s="142"/>
      <c r="F189" s="142"/>
      <c r="G189" s="142"/>
      <c r="H189" s="142"/>
      <c r="I189" s="142"/>
      <c r="J189" s="142"/>
      <c r="K189" s="142"/>
      <c r="L189" s="142"/>
      <c r="M189" s="142"/>
      <c r="N189" s="142"/>
      <c r="O189" s="142"/>
      <c r="P189" s="142"/>
      <c r="Q189" s="142"/>
      <c r="R189" s="142"/>
      <c r="S189" s="142"/>
      <c r="T189" s="142"/>
      <c r="U189" s="142"/>
      <c r="V189" s="142"/>
      <c r="W189" s="142"/>
      <c r="X189" s="142"/>
      <c r="Y189" s="142"/>
      <c r="Z189" s="142"/>
      <c r="AA189" s="142"/>
      <c r="AB189" s="142"/>
      <c r="AC189" s="142"/>
      <c r="AD189" s="142"/>
      <c r="AE189" s="142"/>
      <c r="AF189" s="142"/>
      <c r="AG189" s="142"/>
      <c r="AH189" s="142"/>
      <c r="AI189" s="142"/>
      <c r="AJ189" s="82"/>
      <c r="AK189" s="84"/>
      <c r="AL189" s="33"/>
      <c r="AM189" s="33"/>
      <c r="AN189" s="33"/>
      <c r="AO189" s="33"/>
      <c r="AP189" s="33"/>
      <c r="AQ189" s="33"/>
      <c r="AR189" s="33"/>
      <c r="AS189" s="33"/>
      <c r="AT189" s="33"/>
      <c r="AU189" s="33"/>
      <c r="AV189" s="33"/>
      <c r="AW189" s="33"/>
      <c r="AX189" s="33"/>
      <c r="AY189" s="33"/>
      <c r="AZ189" s="33"/>
      <c r="BA189" s="33"/>
      <c r="BB189" s="33"/>
      <c r="BC189" s="33"/>
      <c r="BD189" s="33"/>
      <c r="BE189" s="33"/>
      <c r="BF189" s="33"/>
      <c r="BG189" s="33"/>
      <c r="BH189" s="33"/>
      <c r="BI189" s="33"/>
      <c r="BJ189" s="33"/>
      <c r="BK189" s="33"/>
      <c r="BL189" s="33"/>
      <c r="BM189" s="33"/>
      <c r="BN189" s="33"/>
      <c r="BO189" s="33"/>
      <c r="BP189" s="33"/>
      <c r="BQ189" s="33"/>
      <c r="BR189" s="33"/>
      <c r="BS189" s="33"/>
      <c r="BT189" s="33"/>
      <c r="BU189" s="33"/>
      <c r="BV189" s="33"/>
      <c r="BW189" s="33"/>
      <c r="BX189" s="33"/>
      <c r="BY189" s="33"/>
      <c r="BZ189" s="33"/>
      <c r="CA189" s="33"/>
    </row>
    <row r="190" spans="1:79" s="69" customFormat="1">
      <c r="A190" s="75"/>
      <c r="B190" s="76"/>
      <c r="C190" s="142"/>
      <c r="D190" s="142"/>
      <c r="E190" s="142"/>
      <c r="F190" s="142"/>
      <c r="G190" s="142"/>
      <c r="H190" s="142"/>
      <c r="I190" s="142"/>
      <c r="J190" s="142"/>
      <c r="K190" s="142"/>
      <c r="L190" s="142"/>
      <c r="M190" s="142"/>
      <c r="N190" s="142"/>
      <c r="O190" s="142"/>
      <c r="P190" s="142"/>
      <c r="Q190" s="142"/>
      <c r="R190" s="142"/>
      <c r="S190" s="142"/>
      <c r="T190" s="142"/>
      <c r="U190" s="142"/>
      <c r="V190" s="142"/>
      <c r="W190" s="142"/>
      <c r="X190" s="142"/>
      <c r="Y190" s="142"/>
      <c r="Z190" s="142"/>
      <c r="AA190" s="142"/>
      <c r="AB190" s="142"/>
      <c r="AC190" s="142"/>
      <c r="AD190" s="142"/>
      <c r="AE190" s="142"/>
      <c r="AF190" s="142"/>
      <c r="AG190" s="142"/>
      <c r="AH190" s="142"/>
      <c r="AI190" s="142"/>
      <c r="AJ190" s="82"/>
      <c r="AK190" s="84"/>
      <c r="AL190" s="33"/>
      <c r="AM190" s="33"/>
      <c r="AN190" s="33"/>
      <c r="AO190" s="33"/>
      <c r="AP190" s="33"/>
      <c r="AQ190" s="33"/>
      <c r="AR190" s="33"/>
      <c r="AS190" s="33"/>
      <c r="AT190" s="33"/>
      <c r="AU190" s="33"/>
      <c r="AV190" s="33"/>
      <c r="AW190" s="33"/>
      <c r="AX190" s="33"/>
      <c r="AY190" s="33"/>
      <c r="AZ190" s="33"/>
      <c r="BA190" s="33"/>
      <c r="BB190" s="33"/>
      <c r="BC190" s="33"/>
      <c r="BD190" s="33"/>
      <c r="BE190" s="33"/>
      <c r="BF190" s="33"/>
      <c r="BG190" s="33"/>
      <c r="BH190" s="33"/>
      <c r="BI190" s="33"/>
      <c r="BJ190" s="33"/>
      <c r="BK190" s="33"/>
      <c r="BL190" s="33"/>
      <c r="BM190" s="33"/>
      <c r="BN190" s="33"/>
      <c r="BO190" s="33"/>
      <c r="BP190" s="33"/>
      <c r="BQ190" s="33"/>
      <c r="BR190" s="33"/>
      <c r="BS190" s="33"/>
      <c r="BT190" s="33"/>
      <c r="BU190" s="33"/>
      <c r="BV190" s="33"/>
      <c r="BW190" s="33"/>
      <c r="BX190" s="33"/>
      <c r="BY190" s="33"/>
      <c r="BZ190" s="33"/>
      <c r="CA190" s="33"/>
    </row>
    <row r="191" spans="1:79" s="69" customFormat="1">
      <c r="A191" s="75"/>
      <c r="B191" s="76"/>
      <c r="C191" s="142"/>
      <c r="D191" s="142"/>
      <c r="E191" s="142"/>
      <c r="F191" s="142"/>
      <c r="G191" s="142"/>
      <c r="H191" s="142"/>
      <c r="I191" s="142"/>
      <c r="J191" s="142"/>
      <c r="K191" s="142"/>
      <c r="L191" s="142"/>
      <c r="M191" s="142"/>
      <c r="N191" s="142"/>
      <c r="O191" s="142"/>
      <c r="P191" s="142"/>
      <c r="Q191" s="142"/>
      <c r="R191" s="142"/>
      <c r="S191" s="142"/>
      <c r="T191" s="142"/>
      <c r="U191" s="142"/>
      <c r="V191" s="142"/>
      <c r="W191" s="142"/>
      <c r="X191" s="142"/>
      <c r="Y191" s="142"/>
      <c r="Z191" s="142"/>
      <c r="AA191" s="142"/>
      <c r="AB191" s="142"/>
      <c r="AC191" s="142"/>
      <c r="AD191" s="142"/>
      <c r="AE191" s="142"/>
      <c r="AF191" s="142"/>
      <c r="AG191" s="142"/>
      <c r="AH191" s="142"/>
      <c r="AI191" s="142"/>
      <c r="AJ191" s="82"/>
      <c r="AK191" s="84"/>
      <c r="AL191" s="33"/>
      <c r="AM191" s="33"/>
      <c r="AN191" s="33"/>
      <c r="AO191" s="33"/>
      <c r="AP191" s="33"/>
      <c r="AQ191" s="33"/>
      <c r="AR191" s="33"/>
      <c r="AS191" s="33"/>
      <c r="AT191" s="33"/>
      <c r="AU191" s="33"/>
      <c r="AV191" s="33"/>
      <c r="AW191" s="33"/>
      <c r="AX191" s="33"/>
      <c r="AY191" s="33"/>
      <c r="AZ191" s="33"/>
      <c r="BA191" s="33"/>
      <c r="BB191" s="33"/>
      <c r="BC191" s="33"/>
      <c r="BD191" s="33"/>
      <c r="BE191" s="33"/>
      <c r="BF191" s="33"/>
      <c r="BG191" s="33"/>
      <c r="BH191" s="33"/>
      <c r="BI191" s="33"/>
      <c r="BJ191" s="33"/>
      <c r="BK191" s="33"/>
      <c r="BL191" s="33"/>
      <c r="BM191" s="33"/>
      <c r="BN191" s="33"/>
      <c r="BO191" s="33"/>
      <c r="BP191" s="33"/>
      <c r="BQ191" s="33"/>
      <c r="BR191" s="33"/>
      <c r="BS191" s="33"/>
      <c r="BT191" s="33"/>
      <c r="BU191" s="33"/>
      <c r="BV191" s="33"/>
      <c r="BW191" s="33"/>
      <c r="BX191" s="33"/>
      <c r="BY191" s="33"/>
      <c r="BZ191" s="33"/>
      <c r="CA191" s="33"/>
    </row>
    <row r="192" spans="1:79" s="69" customFormat="1">
      <c r="A192" s="75"/>
      <c r="B192" s="76"/>
      <c r="C192" s="142"/>
      <c r="D192" s="142"/>
      <c r="E192" s="142"/>
      <c r="F192" s="142"/>
      <c r="G192" s="142"/>
      <c r="H192" s="142"/>
      <c r="I192" s="142"/>
      <c r="J192" s="142"/>
      <c r="K192" s="142"/>
      <c r="L192" s="142"/>
      <c r="M192" s="142"/>
      <c r="N192" s="142"/>
      <c r="O192" s="142"/>
      <c r="P192" s="142"/>
      <c r="Q192" s="142"/>
      <c r="R192" s="142"/>
      <c r="S192" s="142"/>
      <c r="T192" s="142"/>
      <c r="U192" s="142"/>
      <c r="V192" s="142"/>
      <c r="W192" s="142"/>
      <c r="X192" s="142"/>
      <c r="Y192" s="142"/>
      <c r="Z192" s="142"/>
      <c r="AA192" s="142"/>
      <c r="AB192" s="142"/>
      <c r="AC192" s="142"/>
      <c r="AD192" s="142"/>
      <c r="AE192" s="142"/>
      <c r="AF192" s="142"/>
      <c r="AG192" s="142"/>
      <c r="AH192" s="142"/>
      <c r="AI192" s="142"/>
      <c r="AJ192" s="82"/>
      <c r="AK192" s="84"/>
      <c r="AL192" s="33"/>
      <c r="AM192" s="33"/>
      <c r="AN192" s="33"/>
      <c r="AO192" s="33"/>
      <c r="AP192" s="33"/>
      <c r="AQ192" s="33"/>
      <c r="AR192" s="33"/>
      <c r="AS192" s="33"/>
      <c r="AT192" s="33"/>
      <c r="AU192" s="33"/>
      <c r="AV192" s="33"/>
      <c r="AW192" s="33"/>
      <c r="AX192" s="33"/>
      <c r="AY192" s="33"/>
      <c r="AZ192" s="33"/>
      <c r="BA192" s="33"/>
      <c r="BB192" s="33"/>
      <c r="BC192" s="33"/>
      <c r="BD192" s="33"/>
      <c r="BE192" s="33"/>
      <c r="BF192" s="33"/>
      <c r="BG192" s="33"/>
      <c r="BH192" s="33"/>
      <c r="BI192" s="33"/>
      <c r="BJ192" s="33"/>
      <c r="BK192" s="33"/>
      <c r="BL192" s="33"/>
      <c r="BM192" s="33"/>
      <c r="BN192" s="33"/>
      <c r="BO192" s="33"/>
      <c r="BP192" s="33"/>
      <c r="BQ192" s="33"/>
      <c r="BR192" s="33"/>
      <c r="BS192" s="33"/>
      <c r="BT192" s="33"/>
      <c r="BU192" s="33"/>
      <c r="BV192" s="33"/>
      <c r="BW192" s="33"/>
      <c r="BX192" s="33"/>
      <c r="BY192" s="33"/>
      <c r="BZ192" s="33"/>
      <c r="CA192" s="33"/>
    </row>
    <row r="193" spans="1:79" s="69" customFormat="1">
      <c r="A193" s="75"/>
      <c r="B193" s="76"/>
      <c r="C193" s="142"/>
      <c r="D193" s="142"/>
      <c r="E193" s="142"/>
      <c r="F193" s="142"/>
      <c r="G193" s="142"/>
      <c r="H193" s="142"/>
      <c r="I193" s="142"/>
      <c r="J193" s="142"/>
      <c r="K193" s="142"/>
      <c r="L193" s="142"/>
      <c r="M193" s="142"/>
      <c r="N193" s="142"/>
      <c r="O193" s="142"/>
      <c r="P193" s="142"/>
      <c r="Q193" s="142"/>
      <c r="R193" s="142"/>
      <c r="S193" s="142"/>
      <c r="T193" s="142"/>
      <c r="U193" s="142"/>
      <c r="V193" s="142"/>
      <c r="W193" s="142"/>
      <c r="X193" s="142"/>
      <c r="Y193" s="142"/>
      <c r="Z193" s="142"/>
      <c r="AA193" s="142"/>
      <c r="AB193" s="142"/>
      <c r="AC193" s="142"/>
      <c r="AD193" s="142"/>
      <c r="AE193" s="142"/>
      <c r="AF193" s="142"/>
      <c r="AG193" s="142"/>
      <c r="AH193" s="142"/>
      <c r="AI193" s="142"/>
      <c r="AJ193" s="82"/>
      <c r="AK193" s="84"/>
      <c r="AL193" s="33"/>
      <c r="AM193" s="33"/>
      <c r="AN193" s="33"/>
      <c r="AO193" s="33"/>
      <c r="AP193" s="33"/>
      <c r="AQ193" s="33"/>
      <c r="AR193" s="33"/>
      <c r="AS193" s="33"/>
      <c r="AT193" s="33"/>
      <c r="AU193" s="33"/>
      <c r="AV193" s="33"/>
      <c r="AW193" s="33"/>
      <c r="AX193" s="33"/>
      <c r="AY193" s="33"/>
      <c r="AZ193" s="33"/>
      <c r="BA193" s="33"/>
      <c r="BB193" s="33"/>
      <c r="BC193" s="33"/>
      <c r="BD193" s="33"/>
      <c r="BE193" s="33"/>
      <c r="BF193" s="33"/>
      <c r="BG193" s="33"/>
      <c r="BH193" s="33"/>
      <c r="BI193" s="33"/>
      <c r="BJ193" s="33"/>
      <c r="BK193" s="33"/>
      <c r="BL193" s="33"/>
      <c r="BM193" s="33"/>
      <c r="BN193" s="33"/>
      <c r="BO193" s="33"/>
      <c r="BP193" s="33"/>
      <c r="BQ193" s="33"/>
      <c r="BR193" s="33"/>
      <c r="BS193" s="33"/>
      <c r="BT193" s="33"/>
      <c r="BU193" s="33"/>
      <c r="BV193" s="33"/>
      <c r="BW193" s="33"/>
      <c r="BX193" s="33"/>
      <c r="BY193" s="33"/>
      <c r="BZ193" s="33"/>
      <c r="CA193" s="33"/>
    </row>
    <row r="194" spans="1:79" s="69" customFormat="1">
      <c r="A194" s="75"/>
      <c r="B194" s="76"/>
      <c r="C194" s="142"/>
      <c r="D194" s="142"/>
      <c r="E194" s="142"/>
      <c r="F194" s="142"/>
      <c r="G194" s="142"/>
      <c r="H194" s="142"/>
      <c r="I194" s="142"/>
      <c r="J194" s="142"/>
      <c r="K194" s="142"/>
      <c r="L194" s="142"/>
      <c r="M194" s="142"/>
      <c r="N194" s="142"/>
      <c r="O194" s="142"/>
      <c r="P194" s="142"/>
      <c r="Q194" s="142"/>
      <c r="R194" s="142"/>
      <c r="S194" s="142"/>
      <c r="T194" s="142"/>
      <c r="U194" s="142"/>
      <c r="V194" s="142"/>
      <c r="W194" s="142"/>
      <c r="X194" s="142"/>
      <c r="Y194" s="142"/>
      <c r="Z194" s="142"/>
      <c r="AA194" s="142"/>
      <c r="AB194" s="142"/>
      <c r="AC194" s="142"/>
      <c r="AD194" s="142"/>
      <c r="AE194" s="142"/>
      <c r="AF194" s="142"/>
      <c r="AG194" s="142"/>
      <c r="AH194" s="142"/>
      <c r="AI194" s="142"/>
      <c r="AJ194" s="82"/>
      <c r="AK194" s="84"/>
      <c r="AL194" s="33"/>
      <c r="AM194" s="33"/>
      <c r="AN194" s="33"/>
      <c r="AO194" s="33"/>
      <c r="AP194" s="33"/>
      <c r="AQ194" s="33"/>
      <c r="AR194" s="33"/>
      <c r="AS194" s="33"/>
      <c r="AT194" s="33"/>
      <c r="AU194" s="33"/>
      <c r="AV194" s="33"/>
      <c r="AW194" s="33"/>
      <c r="AX194" s="33"/>
      <c r="AY194" s="33"/>
      <c r="AZ194" s="33"/>
      <c r="BA194" s="33"/>
      <c r="BB194" s="33"/>
      <c r="BC194" s="33"/>
      <c r="BD194" s="33"/>
      <c r="BE194" s="33"/>
      <c r="BF194" s="33"/>
      <c r="BG194" s="33"/>
      <c r="BH194" s="33"/>
      <c r="BI194" s="33"/>
      <c r="BJ194" s="33"/>
      <c r="BK194" s="33"/>
      <c r="BL194" s="33"/>
      <c r="BM194" s="33"/>
      <c r="BN194" s="33"/>
      <c r="BO194" s="33"/>
      <c r="BP194" s="33"/>
      <c r="BQ194" s="33"/>
      <c r="BR194" s="33"/>
      <c r="BS194" s="33"/>
      <c r="BT194" s="33"/>
      <c r="BU194" s="33"/>
      <c r="BV194" s="33"/>
      <c r="BW194" s="33"/>
      <c r="BX194" s="33"/>
      <c r="BY194" s="33"/>
      <c r="BZ194" s="33"/>
      <c r="CA194" s="33"/>
    </row>
    <row r="195" spans="1:79" s="69" customFormat="1">
      <c r="A195" s="75"/>
      <c r="B195" s="76"/>
      <c r="C195" s="142"/>
      <c r="D195" s="142"/>
      <c r="E195" s="142"/>
      <c r="F195" s="142"/>
      <c r="G195" s="142"/>
      <c r="H195" s="142"/>
      <c r="I195" s="142"/>
      <c r="J195" s="142"/>
      <c r="K195" s="142"/>
      <c r="L195" s="142"/>
      <c r="M195" s="142"/>
      <c r="N195" s="142"/>
      <c r="O195" s="142"/>
      <c r="P195" s="142"/>
      <c r="Q195" s="142"/>
      <c r="R195" s="142"/>
      <c r="S195" s="142"/>
      <c r="T195" s="142"/>
      <c r="U195" s="142"/>
      <c r="V195" s="142"/>
      <c r="W195" s="142"/>
      <c r="X195" s="142"/>
      <c r="Y195" s="142"/>
      <c r="Z195" s="142"/>
      <c r="AA195" s="142"/>
      <c r="AB195" s="142"/>
      <c r="AC195" s="142"/>
      <c r="AD195" s="142"/>
      <c r="AE195" s="142"/>
      <c r="AF195" s="142"/>
      <c r="AG195" s="142"/>
      <c r="AH195" s="142"/>
      <c r="AI195" s="142"/>
      <c r="AJ195" s="82"/>
      <c r="AK195" s="84"/>
      <c r="AL195" s="33"/>
      <c r="AM195" s="33"/>
      <c r="AN195" s="33"/>
      <c r="AO195" s="33"/>
      <c r="AP195" s="33"/>
      <c r="AQ195" s="33"/>
      <c r="AR195" s="33"/>
      <c r="AS195" s="33"/>
      <c r="AT195" s="33"/>
      <c r="AU195" s="33"/>
      <c r="AV195" s="33"/>
      <c r="AW195" s="33"/>
      <c r="AX195" s="33"/>
      <c r="AY195" s="33"/>
      <c r="AZ195" s="33"/>
      <c r="BA195" s="33"/>
      <c r="BB195" s="33"/>
      <c r="BC195" s="33"/>
      <c r="BD195" s="33"/>
      <c r="BE195" s="33"/>
      <c r="BF195" s="33"/>
      <c r="BG195" s="33"/>
      <c r="BH195" s="33"/>
      <c r="BI195" s="33"/>
      <c r="BJ195" s="33"/>
      <c r="BK195" s="33"/>
      <c r="BL195" s="33"/>
      <c r="BM195" s="33"/>
      <c r="BN195" s="33"/>
      <c r="BO195" s="33"/>
      <c r="BP195" s="33"/>
      <c r="BQ195" s="33"/>
      <c r="BR195" s="33"/>
      <c r="BS195" s="33"/>
      <c r="BT195" s="33"/>
      <c r="BU195" s="33"/>
      <c r="BV195" s="33"/>
      <c r="BW195" s="33"/>
      <c r="BX195" s="33"/>
      <c r="BY195" s="33"/>
      <c r="BZ195" s="33"/>
      <c r="CA195" s="33"/>
    </row>
    <row r="196" spans="1:79" s="69" customFormat="1">
      <c r="A196" s="75"/>
      <c r="B196" s="76"/>
      <c r="C196" s="142"/>
      <c r="D196" s="142"/>
      <c r="E196" s="142"/>
      <c r="F196" s="142"/>
      <c r="G196" s="142"/>
      <c r="H196" s="142"/>
      <c r="I196" s="142"/>
      <c r="J196" s="142"/>
      <c r="K196" s="142"/>
      <c r="L196" s="142"/>
      <c r="M196" s="142"/>
      <c r="N196" s="142"/>
      <c r="O196" s="142"/>
      <c r="P196" s="142"/>
      <c r="Q196" s="142"/>
      <c r="R196" s="142"/>
      <c r="S196" s="142"/>
      <c r="T196" s="142"/>
      <c r="U196" s="142"/>
      <c r="V196" s="142"/>
      <c r="W196" s="142"/>
      <c r="X196" s="142"/>
      <c r="Y196" s="142"/>
      <c r="Z196" s="142"/>
      <c r="AA196" s="142"/>
      <c r="AB196" s="142"/>
      <c r="AC196" s="142"/>
      <c r="AD196" s="142"/>
      <c r="AE196" s="142"/>
      <c r="AF196" s="142"/>
      <c r="AG196" s="142"/>
      <c r="AH196" s="142"/>
      <c r="AI196" s="142"/>
      <c r="AJ196" s="82"/>
      <c r="AK196" s="84"/>
      <c r="AL196" s="33"/>
      <c r="AM196" s="33"/>
      <c r="AN196" s="33"/>
      <c r="AO196" s="33"/>
      <c r="AP196" s="33"/>
      <c r="AQ196" s="33"/>
      <c r="AR196" s="33"/>
      <c r="AS196" s="33"/>
      <c r="AT196" s="33"/>
      <c r="AU196" s="33"/>
      <c r="AV196" s="33"/>
      <c r="AW196" s="33"/>
      <c r="AX196" s="33"/>
      <c r="AY196" s="33"/>
      <c r="AZ196" s="33"/>
      <c r="BA196" s="33"/>
      <c r="BB196" s="33"/>
      <c r="BC196" s="33"/>
      <c r="BD196" s="33"/>
      <c r="BE196" s="33"/>
      <c r="BF196" s="33"/>
      <c r="BG196" s="33"/>
      <c r="BH196" s="33"/>
      <c r="BI196" s="33"/>
      <c r="BJ196" s="33"/>
      <c r="BK196" s="33"/>
      <c r="BL196" s="33"/>
      <c r="BM196" s="33"/>
      <c r="BN196" s="33"/>
      <c r="BO196" s="33"/>
      <c r="BP196" s="33"/>
      <c r="BQ196" s="33"/>
      <c r="BR196" s="33"/>
      <c r="BS196" s="33"/>
      <c r="BT196" s="33"/>
      <c r="BU196" s="33"/>
      <c r="BV196" s="33"/>
      <c r="BW196" s="33"/>
      <c r="BX196" s="33"/>
      <c r="BY196" s="33"/>
      <c r="BZ196" s="33"/>
      <c r="CA196" s="33"/>
    </row>
    <row r="197" spans="1:79" s="69" customFormat="1">
      <c r="A197" s="75"/>
      <c r="B197" s="76"/>
      <c r="C197" s="142"/>
      <c r="D197" s="142"/>
      <c r="E197" s="142"/>
      <c r="F197" s="142"/>
      <c r="G197" s="142"/>
      <c r="H197" s="142"/>
      <c r="I197" s="142"/>
      <c r="J197" s="142"/>
      <c r="K197" s="142"/>
      <c r="L197" s="142"/>
      <c r="M197" s="142"/>
      <c r="N197" s="142"/>
      <c r="O197" s="142"/>
      <c r="P197" s="142"/>
      <c r="Q197" s="142"/>
      <c r="R197" s="142"/>
      <c r="S197" s="142"/>
      <c r="T197" s="142"/>
      <c r="U197" s="142"/>
      <c r="V197" s="142"/>
      <c r="W197" s="142"/>
      <c r="X197" s="142"/>
      <c r="Y197" s="142"/>
      <c r="Z197" s="142"/>
      <c r="AA197" s="142"/>
      <c r="AB197" s="142"/>
      <c r="AC197" s="142"/>
      <c r="AD197" s="142"/>
      <c r="AE197" s="142"/>
      <c r="AF197" s="142"/>
      <c r="AG197" s="142"/>
      <c r="AH197" s="142"/>
      <c r="AI197" s="142"/>
      <c r="AJ197" s="82"/>
      <c r="AK197" s="84"/>
      <c r="AL197" s="33"/>
      <c r="AM197" s="33"/>
      <c r="AN197" s="33"/>
      <c r="AO197" s="33"/>
      <c r="AP197" s="33"/>
      <c r="AQ197" s="33"/>
      <c r="AR197" s="33"/>
      <c r="AS197" s="33"/>
      <c r="AT197" s="33"/>
      <c r="AU197" s="33"/>
      <c r="AV197" s="33"/>
      <c r="AW197" s="33"/>
      <c r="AX197" s="33"/>
      <c r="AY197" s="33"/>
      <c r="AZ197" s="33"/>
      <c r="BA197" s="33"/>
      <c r="BB197" s="33"/>
      <c r="BC197" s="33"/>
      <c r="BD197" s="33"/>
      <c r="BE197" s="33"/>
      <c r="BF197" s="33"/>
      <c r="BG197" s="33"/>
      <c r="BH197" s="33"/>
      <c r="BI197" s="33"/>
      <c r="BJ197" s="33"/>
      <c r="BK197" s="33"/>
      <c r="BL197" s="33"/>
      <c r="BM197" s="33"/>
      <c r="BN197" s="33"/>
      <c r="BO197" s="33"/>
      <c r="BP197" s="33"/>
      <c r="BQ197" s="33"/>
      <c r="BR197" s="33"/>
      <c r="BS197" s="33"/>
      <c r="BT197" s="33"/>
      <c r="BU197" s="33"/>
      <c r="BV197" s="33"/>
      <c r="BW197" s="33"/>
      <c r="BX197" s="33"/>
      <c r="BY197" s="33"/>
      <c r="BZ197" s="33"/>
      <c r="CA197" s="33"/>
    </row>
    <row r="198" spans="1:79" s="69" customFormat="1">
      <c r="A198" s="75"/>
      <c r="B198" s="76"/>
      <c r="C198" s="142"/>
      <c r="D198" s="142"/>
      <c r="E198" s="142"/>
      <c r="F198" s="142"/>
      <c r="G198" s="142"/>
      <c r="H198" s="142"/>
      <c r="I198" s="142"/>
      <c r="J198" s="142"/>
      <c r="K198" s="142"/>
      <c r="L198" s="142"/>
      <c r="M198" s="142"/>
      <c r="N198" s="142"/>
      <c r="O198" s="142"/>
      <c r="P198" s="142"/>
      <c r="Q198" s="142"/>
      <c r="R198" s="142"/>
      <c r="S198" s="142"/>
      <c r="T198" s="142"/>
      <c r="U198" s="142"/>
      <c r="V198" s="142"/>
      <c r="W198" s="142"/>
      <c r="X198" s="142"/>
      <c r="Y198" s="142"/>
      <c r="Z198" s="142"/>
      <c r="AA198" s="142"/>
      <c r="AB198" s="142"/>
      <c r="AC198" s="142"/>
      <c r="AD198" s="142"/>
      <c r="AE198" s="142"/>
      <c r="AF198" s="142"/>
      <c r="AG198" s="142"/>
      <c r="AH198" s="142"/>
      <c r="AI198" s="142"/>
      <c r="AJ198" s="82"/>
      <c r="AK198" s="84"/>
      <c r="AL198" s="33"/>
      <c r="AM198" s="33"/>
      <c r="AN198" s="33"/>
      <c r="AO198" s="33"/>
      <c r="AP198" s="33"/>
      <c r="AQ198" s="33"/>
      <c r="AR198" s="33"/>
      <c r="AS198" s="33"/>
      <c r="AT198" s="33"/>
      <c r="AU198" s="33"/>
      <c r="AV198" s="33"/>
      <c r="AW198" s="33"/>
      <c r="AX198" s="33"/>
      <c r="AY198" s="33"/>
      <c r="AZ198" s="33"/>
      <c r="BA198" s="33"/>
      <c r="BB198" s="33"/>
      <c r="BC198" s="33"/>
      <c r="BD198" s="33"/>
      <c r="BE198" s="33"/>
      <c r="BF198" s="33"/>
      <c r="BG198" s="33"/>
      <c r="BH198" s="33"/>
      <c r="BI198" s="33"/>
      <c r="BJ198" s="33"/>
      <c r="BK198" s="33"/>
      <c r="BL198" s="33"/>
      <c r="BM198" s="33"/>
      <c r="BN198" s="33"/>
      <c r="BO198" s="33"/>
      <c r="BP198" s="33"/>
      <c r="BQ198" s="33"/>
      <c r="BR198" s="33"/>
      <c r="BS198" s="33"/>
      <c r="BT198" s="33"/>
      <c r="BU198" s="33"/>
      <c r="BV198" s="33"/>
      <c r="BW198" s="33"/>
      <c r="BX198" s="33"/>
      <c r="BY198" s="33"/>
      <c r="BZ198" s="33"/>
      <c r="CA198" s="33"/>
    </row>
    <row r="199" spans="1:79" s="69" customFormat="1">
      <c r="A199" s="75"/>
      <c r="B199" s="76"/>
      <c r="C199" s="142"/>
      <c r="D199" s="142"/>
      <c r="E199" s="142"/>
      <c r="F199" s="142"/>
      <c r="G199" s="142"/>
      <c r="H199" s="142"/>
      <c r="I199" s="142"/>
      <c r="J199" s="142"/>
      <c r="K199" s="142"/>
      <c r="L199" s="142"/>
      <c r="M199" s="142"/>
      <c r="N199" s="142"/>
      <c r="O199" s="142"/>
      <c r="P199" s="142"/>
      <c r="Q199" s="142"/>
      <c r="R199" s="142"/>
      <c r="S199" s="142"/>
      <c r="T199" s="142"/>
      <c r="U199" s="142"/>
      <c r="V199" s="142"/>
      <c r="W199" s="142"/>
      <c r="X199" s="142"/>
      <c r="Y199" s="142"/>
      <c r="Z199" s="142"/>
      <c r="AA199" s="142"/>
      <c r="AB199" s="142"/>
      <c r="AC199" s="142"/>
      <c r="AD199" s="142"/>
      <c r="AE199" s="142"/>
      <c r="AF199" s="142"/>
      <c r="AG199" s="142"/>
      <c r="AH199" s="142"/>
      <c r="AI199" s="142"/>
      <c r="AJ199" s="82"/>
      <c r="AK199" s="84"/>
      <c r="AL199" s="33"/>
      <c r="AM199" s="33"/>
      <c r="AN199" s="33"/>
      <c r="AO199" s="33"/>
      <c r="AP199" s="33"/>
      <c r="AQ199" s="33"/>
      <c r="AR199" s="33"/>
      <c r="AS199" s="33"/>
      <c r="AT199" s="33"/>
      <c r="AU199" s="33"/>
      <c r="AV199" s="33"/>
      <c r="AW199" s="33"/>
      <c r="AX199" s="33"/>
      <c r="AY199" s="33"/>
      <c r="AZ199" s="33"/>
      <c r="BA199" s="33"/>
      <c r="BB199" s="33"/>
      <c r="BC199" s="33"/>
      <c r="BD199" s="33"/>
      <c r="BE199" s="33"/>
      <c r="BF199" s="33"/>
      <c r="BG199" s="33"/>
      <c r="BH199" s="33"/>
      <c r="BI199" s="33"/>
      <c r="BJ199" s="33"/>
      <c r="BK199" s="33"/>
      <c r="BL199" s="33"/>
      <c r="BM199" s="33"/>
      <c r="BN199" s="33"/>
      <c r="BO199" s="33"/>
      <c r="BP199" s="33"/>
      <c r="BQ199" s="33"/>
      <c r="BR199" s="33"/>
      <c r="BS199" s="33"/>
      <c r="BT199" s="33"/>
      <c r="BU199" s="33"/>
      <c r="BV199" s="33"/>
      <c r="BW199" s="33"/>
      <c r="BX199" s="33"/>
      <c r="BY199" s="33"/>
      <c r="BZ199" s="33"/>
      <c r="CA199" s="33"/>
    </row>
    <row r="200" spans="1:79" s="69" customFormat="1">
      <c r="A200" s="75"/>
      <c r="B200" s="76"/>
      <c r="C200" s="142"/>
      <c r="D200" s="142"/>
      <c r="E200" s="142"/>
      <c r="F200" s="142"/>
      <c r="G200" s="142"/>
      <c r="H200" s="142"/>
      <c r="I200" s="142"/>
      <c r="J200" s="142"/>
      <c r="K200" s="142"/>
      <c r="L200" s="142"/>
      <c r="M200" s="142"/>
      <c r="N200" s="142"/>
      <c r="O200" s="142"/>
      <c r="P200" s="142"/>
      <c r="Q200" s="142"/>
      <c r="R200" s="142"/>
      <c r="S200" s="142"/>
      <c r="T200" s="142"/>
      <c r="U200" s="142"/>
      <c r="V200" s="142"/>
      <c r="W200" s="142"/>
      <c r="X200" s="142"/>
      <c r="Y200" s="142"/>
      <c r="Z200" s="142"/>
      <c r="AA200" s="142"/>
      <c r="AB200" s="142"/>
      <c r="AC200" s="142"/>
      <c r="AD200" s="142"/>
      <c r="AE200" s="142"/>
      <c r="AF200" s="142"/>
      <c r="AG200" s="142"/>
      <c r="AH200" s="142"/>
      <c r="AI200" s="142"/>
      <c r="AJ200" s="82"/>
      <c r="AK200" s="84"/>
      <c r="AL200" s="33"/>
      <c r="AM200" s="33"/>
      <c r="AN200" s="33"/>
      <c r="AO200" s="33"/>
      <c r="AP200" s="33"/>
      <c r="AQ200" s="33"/>
      <c r="AR200" s="33"/>
      <c r="AS200" s="33"/>
      <c r="AT200" s="33"/>
      <c r="AU200" s="33"/>
      <c r="AV200" s="33"/>
      <c r="AW200" s="33"/>
      <c r="AX200" s="33"/>
      <c r="AY200" s="33"/>
      <c r="AZ200" s="33"/>
      <c r="BA200" s="33"/>
      <c r="BB200" s="33"/>
      <c r="BC200" s="33"/>
      <c r="BD200" s="33"/>
      <c r="BE200" s="33"/>
      <c r="BF200" s="33"/>
      <c r="BG200" s="33"/>
      <c r="BH200" s="33"/>
      <c r="BI200" s="33"/>
      <c r="BJ200" s="33"/>
      <c r="BK200" s="33"/>
      <c r="BL200" s="33"/>
      <c r="BM200" s="33"/>
      <c r="BN200" s="33"/>
      <c r="BO200" s="33"/>
      <c r="BP200" s="33"/>
      <c r="BQ200" s="33"/>
      <c r="BR200" s="33"/>
      <c r="BS200" s="33"/>
      <c r="BT200" s="33"/>
      <c r="BU200" s="33"/>
      <c r="BV200" s="33"/>
      <c r="BW200" s="33"/>
      <c r="BX200" s="33"/>
      <c r="BY200" s="33"/>
      <c r="BZ200" s="33"/>
      <c r="CA200" s="33"/>
    </row>
    <row r="201" spans="1:79" s="69" customFormat="1">
      <c r="A201" s="75"/>
      <c r="B201" s="76"/>
      <c r="C201" s="142"/>
      <c r="D201" s="142"/>
      <c r="E201" s="142"/>
      <c r="F201" s="142"/>
      <c r="G201" s="142"/>
      <c r="H201" s="142"/>
      <c r="I201" s="142"/>
      <c r="J201" s="142"/>
      <c r="K201" s="142"/>
      <c r="L201" s="142"/>
      <c r="M201" s="142"/>
      <c r="N201" s="142"/>
      <c r="O201" s="142"/>
      <c r="P201" s="142"/>
      <c r="Q201" s="142"/>
      <c r="R201" s="142"/>
      <c r="S201" s="142"/>
      <c r="T201" s="142"/>
      <c r="U201" s="142"/>
      <c r="V201" s="142"/>
      <c r="W201" s="142"/>
      <c r="X201" s="142"/>
      <c r="Y201" s="142"/>
      <c r="Z201" s="142"/>
      <c r="AA201" s="142"/>
      <c r="AB201" s="142"/>
      <c r="AC201" s="142"/>
      <c r="AD201" s="142"/>
      <c r="AE201" s="142"/>
      <c r="AF201" s="142"/>
      <c r="AG201" s="142"/>
      <c r="AH201" s="142"/>
      <c r="AI201" s="142"/>
      <c r="AJ201" s="82"/>
      <c r="AK201" s="84"/>
      <c r="AL201" s="33"/>
      <c r="AM201" s="33"/>
      <c r="AN201" s="33"/>
      <c r="AO201" s="33"/>
      <c r="AP201" s="33"/>
      <c r="AQ201" s="33"/>
      <c r="AR201" s="33"/>
      <c r="AS201" s="33"/>
      <c r="AT201" s="33"/>
      <c r="AU201" s="33"/>
      <c r="AV201" s="33"/>
      <c r="AW201" s="33"/>
      <c r="AX201" s="33"/>
      <c r="AY201" s="33"/>
      <c r="AZ201" s="33"/>
      <c r="BA201" s="33"/>
      <c r="BB201" s="33"/>
      <c r="BC201" s="33"/>
      <c r="BD201" s="33"/>
      <c r="BE201" s="33"/>
      <c r="BF201" s="33"/>
      <c r="BG201" s="33"/>
      <c r="BH201" s="33"/>
      <c r="BI201" s="33"/>
      <c r="BJ201" s="33"/>
      <c r="BK201" s="33"/>
      <c r="BL201" s="33"/>
      <c r="BM201" s="33"/>
      <c r="BN201" s="33"/>
      <c r="BO201" s="33"/>
      <c r="BP201" s="33"/>
      <c r="BQ201" s="33"/>
      <c r="BR201" s="33"/>
      <c r="BS201" s="33"/>
      <c r="BT201" s="33"/>
      <c r="BU201" s="33"/>
      <c r="BV201" s="33"/>
      <c r="BW201" s="33"/>
      <c r="BX201" s="33"/>
      <c r="BY201" s="33"/>
      <c r="BZ201" s="33"/>
      <c r="CA201" s="33"/>
    </row>
    <row r="202" spans="1:79" s="69" customFormat="1">
      <c r="A202" s="75"/>
      <c r="B202" s="76"/>
      <c r="C202" s="142"/>
      <c r="D202" s="142"/>
      <c r="E202" s="142"/>
      <c r="F202" s="142"/>
      <c r="G202" s="142"/>
      <c r="H202" s="142"/>
      <c r="I202" s="142"/>
      <c r="J202" s="142"/>
      <c r="K202" s="142"/>
      <c r="L202" s="142"/>
      <c r="M202" s="142"/>
      <c r="N202" s="142"/>
      <c r="O202" s="142"/>
      <c r="P202" s="142"/>
      <c r="Q202" s="142"/>
      <c r="R202" s="142"/>
      <c r="S202" s="142"/>
      <c r="T202" s="142"/>
      <c r="U202" s="142"/>
      <c r="V202" s="142"/>
      <c r="W202" s="142"/>
      <c r="X202" s="142"/>
      <c r="Y202" s="142"/>
      <c r="Z202" s="142"/>
      <c r="AA202" s="142"/>
      <c r="AB202" s="142"/>
      <c r="AC202" s="142"/>
      <c r="AD202" s="142"/>
      <c r="AE202" s="142"/>
      <c r="AF202" s="142"/>
      <c r="AG202" s="142"/>
      <c r="AH202" s="142"/>
      <c r="AI202" s="142"/>
      <c r="AJ202" s="82"/>
      <c r="AK202" s="84"/>
      <c r="AL202" s="33"/>
      <c r="AM202" s="33"/>
      <c r="AN202" s="33"/>
      <c r="AO202" s="33"/>
      <c r="AP202" s="33"/>
      <c r="AQ202" s="33"/>
      <c r="AR202" s="33"/>
      <c r="AS202" s="33"/>
      <c r="AT202" s="33"/>
      <c r="AU202" s="33"/>
      <c r="AV202" s="33"/>
      <c r="AW202" s="33"/>
      <c r="AX202" s="33"/>
      <c r="AY202" s="33"/>
      <c r="AZ202" s="33"/>
      <c r="BA202" s="33"/>
      <c r="BB202" s="33"/>
      <c r="BC202" s="33"/>
      <c r="BD202" s="33"/>
      <c r="BE202" s="33"/>
      <c r="BF202" s="33"/>
      <c r="BG202" s="33"/>
      <c r="BH202" s="33"/>
      <c r="BI202" s="33"/>
      <c r="BJ202" s="33"/>
      <c r="BK202" s="33"/>
      <c r="BL202" s="33"/>
      <c r="BM202" s="33"/>
      <c r="BN202" s="33"/>
      <c r="BO202" s="33"/>
      <c r="BP202" s="33"/>
      <c r="BQ202" s="33"/>
      <c r="BR202" s="33"/>
      <c r="BS202" s="33"/>
      <c r="BT202" s="33"/>
      <c r="BU202" s="33"/>
      <c r="BV202" s="33"/>
      <c r="BW202" s="33"/>
      <c r="BX202" s="33"/>
      <c r="BY202" s="33"/>
      <c r="BZ202" s="33"/>
      <c r="CA202" s="33"/>
    </row>
    <row r="203" spans="1:79" s="69" customFormat="1">
      <c r="A203" s="75"/>
      <c r="B203" s="76"/>
      <c r="C203" s="142"/>
      <c r="D203" s="142"/>
      <c r="E203" s="142"/>
      <c r="F203" s="142"/>
      <c r="G203" s="142"/>
      <c r="H203" s="142"/>
      <c r="I203" s="142"/>
      <c r="J203" s="142"/>
      <c r="K203" s="142"/>
      <c r="L203" s="142"/>
      <c r="M203" s="142"/>
      <c r="N203" s="142"/>
      <c r="O203" s="142"/>
      <c r="P203" s="142"/>
      <c r="Q203" s="142"/>
      <c r="R203" s="142"/>
      <c r="S203" s="142"/>
      <c r="T203" s="142"/>
      <c r="U203" s="142"/>
      <c r="V203" s="142"/>
      <c r="W203" s="142"/>
      <c r="X203" s="142"/>
      <c r="Y203" s="142"/>
      <c r="Z203" s="142"/>
      <c r="AA203" s="142"/>
      <c r="AB203" s="142"/>
      <c r="AC203" s="142"/>
      <c r="AD203" s="142"/>
      <c r="AE203" s="142"/>
      <c r="AF203" s="142"/>
      <c r="AG203" s="142"/>
      <c r="AH203" s="142"/>
      <c r="AI203" s="142"/>
      <c r="AJ203" s="82"/>
      <c r="AK203" s="84"/>
      <c r="AL203" s="33"/>
      <c r="AM203" s="33"/>
      <c r="AN203" s="33"/>
      <c r="AO203" s="33"/>
      <c r="AP203" s="33"/>
      <c r="AQ203" s="33"/>
      <c r="AR203" s="33"/>
      <c r="AS203" s="33"/>
      <c r="AT203" s="33"/>
      <c r="AU203" s="33"/>
      <c r="AV203" s="33"/>
      <c r="AW203" s="33"/>
      <c r="AX203" s="33"/>
      <c r="AY203" s="33"/>
      <c r="AZ203" s="33"/>
      <c r="BA203" s="33"/>
      <c r="BB203" s="33"/>
      <c r="BC203" s="33"/>
      <c r="BD203" s="33"/>
      <c r="BE203" s="33"/>
      <c r="BF203" s="33"/>
      <c r="BG203" s="33"/>
      <c r="BH203" s="33"/>
      <c r="BI203" s="33"/>
      <c r="BJ203" s="33"/>
      <c r="BK203" s="33"/>
      <c r="BL203" s="33"/>
      <c r="BM203" s="33"/>
      <c r="BN203" s="33"/>
      <c r="BO203" s="33"/>
      <c r="BP203" s="33"/>
      <c r="BQ203" s="33"/>
      <c r="BR203" s="33"/>
      <c r="BS203" s="33"/>
      <c r="BT203" s="33"/>
      <c r="BU203" s="33"/>
      <c r="BV203" s="33"/>
      <c r="BW203" s="33"/>
      <c r="BX203" s="33"/>
      <c r="BY203" s="33"/>
      <c r="BZ203" s="33"/>
      <c r="CA203" s="33"/>
    </row>
    <row r="204" spans="1:79" s="69" customFormat="1">
      <c r="A204" s="75"/>
      <c r="B204" s="76"/>
      <c r="C204" s="142"/>
      <c r="D204" s="142"/>
      <c r="E204" s="142"/>
      <c r="F204" s="142"/>
      <c r="G204" s="142"/>
      <c r="H204" s="142"/>
      <c r="I204" s="142"/>
      <c r="J204" s="142"/>
      <c r="K204" s="142"/>
      <c r="L204" s="142"/>
      <c r="M204" s="142"/>
      <c r="N204" s="142"/>
      <c r="O204" s="142"/>
      <c r="P204" s="142"/>
      <c r="Q204" s="142"/>
      <c r="R204" s="142"/>
      <c r="S204" s="142"/>
      <c r="T204" s="142"/>
      <c r="U204" s="142"/>
      <c r="V204" s="142"/>
      <c r="W204" s="142"/>
      <c r="X204" s="142"/>
      <c r="Y204" s="142"/>
      <c r="Z204" s="142"/>
      <c r="AA204" s="142"/>
      <c r="AB204" s="142"/>
      <c r="AC204" s="142"/>
      <c r="AD204" s="142"/>
      <c r="AE204" s="142"/>
      <c r="AF204" s="142"/>
      <c r="AG204" s="142"/>
      <c r="AH204" s="142"/>
      <c r="AI204" s="142"/>
      <c r="AJ204" s="82"/>
      <c r="AK204" s="84"/>
      <c r="AL204" s="33"/>
      <c r="AM204" s="33"/>
      <c r="AN204" s="33"/>
      <c r="AO204" s="33"/>
      <c r="AP204" s="33"/>
      <c r="AQ204" s="33"/>
      <c r="AR204" s="33"/>
      <c r="AS204" s="33"/>
      <c r="AT204" s="33"/>
      <c r="AU204" s="33"/>
      <c r="AV204" s="33"/>
      <c r="AW204" s="33"/>
      <c r="AX204" s="33"/>
      <c r="AY204" s="33"/>
      <c r="AZ204" s="33"/>
      <c r="BA204" s="33"/>
      <c r="BB204" s="33"/>
      <c r="BC204" s="33"/>
      <c r="BD204" s="33"/>
      <c r="BE204" s="33"/>
      <c r="BF204" s="33"/>
      <c r="BG204" s="33"/>
      <c r="BH204" s="33"/>
      <c r="BI204" s="33"/>
      <c r="BJ204" s="33"/>
      <c r="BK204" s="33"/>
      <c r="BL204" s="33"/>
      <c r="BM204" s="33"/>
      <c r="BN204" s="33"/>
      <c r="BO204" s="33"/>
      <c r="BP204" s="33"/>
      <c r="BQ204" s="33"/>
      <c r="BR204" s="33"/>
      <c r="BS204" s="33"/>
      <c r="BT204" s="33"/>
      <c r="BU204" s="33"/>
      <c r="BV204" s="33"/>
      <c r="BW204" s="33"/>
      <c r="BX204" s="33"/>
      <c r="BY204" s="33"/>
      <c r="BZ204" s="33"/>
      <c r="CA204" s="33"/>
    </row>
    <row r="205" spans="1:79" s="69" customFormat="1">
      <c r="A205" s="75"/>
      <c r="B205" s="76"/>
      <c r="C205" s="142"/>
      <c r="D205" s="142"/>
      <c r="E205" s="142"/>
      <c r="F205" s="142"/>
      <c r="G205" s="142"/>
      <c r="H205" s="142"/>
      <c r="I205" s="142"/>
      <c r="J205" s="142"/>
      <c r="K205" s="142"/>
      <c r="L205" s="142"/>
      <c r="M205" s="142"/>
      <c r="N205" s="142"/>
      <c r="O205" s="142"/>
      <c r="P205" s="142"/>
      <c r="Q205" s="142"/>
      <c r="R205" s="142"/>
      <c r="S205" s="142"/>
      <c r="T205" s="142"/>
      <c r="U205" s="142"/>
      <c r="V205" s="142"/>
      <c r="W205" s="142"/>
      <c r="X205" s="142"/>
      <c r="Y205" s="142"/>
      <c r="Z205" s="142"/>
      <c r="AA205" s="142"/>
      <c r="AB205" s="142"/>
      <c r="AC205" s="142"/>
      <c r="AD205" s="142"/>
      <c r="AE205" s="142"/>
      <c r="AF205" s="142"/>
      <c r="AG205" s="142"/>
      <c r="AH205" s="142"/>
      <c r="AI205" s="142"/>
      <c r="AJ205" s="82"/>
      <c r="AK205" s="84"/>
      <c r="AL205" s="33"/>
      <c r="AM205" s="33"/>
      <c r="AN205" s="33"/>
      <c r="AO205" s="33"/>
      <c r="AP205" s="33"/>
      <c r="AQ205" s="33"/>
      <c r="AR205" s="33"/>
      <c r="AS205" s="33"/>
      <c r="AT205" s="33"/>
      <c r="AU205" s="33"/>
      <c r="AV205" s="33"/>
      <c r="AW205" s="33"/>
      <c r="AX205" s="33"/>
      <c r="AY205" s="33"/>
      <c r="AZ205" s="33"/>
      <c r="BA205" s="33"/>
      <c r="BB205" s="33"/>
      <c r="BC205" s="33"/>
      <c r="BD205" s="33"/>
      <c r="BE205" s="33"/>
      <c r="BF205" s="33"/>
      <c r="BG205" s="33"/>
      <c r="BH205" s="33"/>
      <c r="BI205" s="33"/>
      <c r="BJ205" s="33"/>
      <c r="BK205" s="33"/>
      <c r="BL205" s="33"/>
      <c r="BM205" s="33"/>
      <c r="BN205" s="33"/>
      <c r="BO205" s="33"/>
      <c r="BP205" s="33"/>
      <c r="BQ205" s="33"/>
      <c r="BR205" s="33"/>
      <c r="BS205" s="33"/>
      <c r="BT205" s="33"/>
      <c r="BU205" s="33"/>
      <c r="BV205" s="33"/>
      <c r="BW205" s="33"/>
      <c r="BX205" s="33"/>
      <c r="BY205" s="33"/>
      <c r="BZ205" s="33"/>
      <c r="CA205" s="33"/>
    </row>
    <row r="206" spans="1:79" s="69" customFormat="1">
      <c r="A206" s="75"/>
      <c r="B206" s="76"/>
      <c r="C206" s="142"/>
      <c r="D206" s="142"/>
      <c r="E206" s="142"/>
      <c r="F206" s="142"/>
      <c r="G206" s="142"/>
      <c r="H206" s="142"/>
      <c r="I206" s="142"/>
      <c r="J206" s="142"/>
      <c r="K206" s="142"/>
      <c r="L206" s="142"/>
      <c r="M206" s="142"/>
      <c r="N206" s="142"/>
      <c r="O206" s="142"/>
      <c r="P206" s="142"/>
      <c r="Q206" s="142"/>
      <c r="R206" s="142"/>
      <c r="S206" s="142"/>
      <c r="T206" s="142"/>
      <c r="U206" s="142"/>
      <c r="V206" s="142"/>
      <c r="W206" s="142"/>
      <c r="X206" s="142"/>
      <c r="Y206" s="142"/>
      <c r="Z206" s="142"/>
      <c r="AA206" s="142"/>
      <c r="AB206" s="142"/>
      <c r="AC206" s="142"/>
      <c r="AD206" s="142"/>
      <c r="AE206" s="142"/>
      <c r="AF206" s="142"/>
      <c r="AG206" s="142"/>
      <c r="AH206" s="142"/>
      <c r="AI206" s="142"/>
      <c r="AJ206" s="82"/>
      <c r="AK206" s="84"/>
      <c r="AL206" s="33"/>
      <c r="AM206" s="33"/>
      <c r="AN206" s="33"/>
      <c r="AO206" s="33"/>
      <c r="AP206" s="33"/>
      <c r="AQ206" s="33"/>
      <c r="AR206" s="33"/>
      <c r="AS206" s="33"/>
      <c r="AT206" s="33"/>
      <c r="AU206" s="33"/>
      <c r="AV206" s="33"/>
      <c r="AW206" s="33"/>
      <c r="AX206" s="33"/>
      <c r="AY206" s="33"/>
      <c r="AZ206" s="33"/>
      <c r="BA206" s="33"/>
      <c r="BB206" s="33"/>
      <c r="BC206" s="33"/>
      <c r="BD206" s="33"/>
      <c r="BE206" s="33"/>
      <c r="BF206" s="33"/>
      <c r="BG206" s="33"/>
      <c r="BH206" s="33"/>
      <c r="BI206" s="33"/>
      <c r="BJ206" s="33"/>
      <c r="BK206" s="33"/>
      <c r="BL206" s="33"/>
      <c r="BM206" s="33"/>
      <c r="BN206" s="33"/>
      <c r="BO206" s="33"/>
      <c r="BP206" s="33"/>
      <c r="BQ206" s="33"/>
      <c r="BR206" s="33"/>
      <c r="BS206" s="33"/>
      <c r="BT206" s="33"/>
      <c r="BU206" s="33"/>
      <c r="BV206" s="33"/>
      <c r="BW206" s="33"/>
      <c r="BX206" s="33"/>
      <c r="BY206" s="33"/>
      <c r="BZ206" s="33"/>
      <c r="CA206" s="33"/>
    </row>
    <row r="207" spans="1:79" s="69" customFormat="1">
      <c r="A207" s="75"/>
      <c r="B207" s="76"/>
      <c r="C207" s="142"/>
      <c r="D207" s="142"/>
      <c r="E207" s="142"/>
      <c r="F207" s="142"/>
      <c r="G207" s="142"/>
      <c r="H207" s="142"/>
      <c r="I207" s="142"/>
      <c r="J207" s="142"/>
      <c r="K207" s="142"/>
      <c r="L207" s="142"/>
      <c r="M207" s="142"/>
      <c r="N207" s="142"/>
      <c r="O207" s="142"/>
      <c r="P207" s="142"/>
      <c r="Q207" s="142"/>
      <c r="R207" s="142"/>
      <c r="S207" s="142"/>
      <c r="T207" s="142"/>
      <c r="U207" s="142"/>
      <c r="V207" s="142"/>
      <c r="W207" s="142"/>
      <c r="X207" s="142"/>
      <c r="Y207" s="142"/>
      <c r="Z207" s="142"/>
      <c r="AA207" s="142"/>
      <c r="AB207" s="142"/>
      <c r="AC207" s="142"/>
      <c r="AD207" s="142"/>
      <c r="AE207" s="142"/>
      <c r="AF207" s="142"/>
      <c r="AG207" s="142"/>
      <c r="AH207" s="142"/>
      <c r="AI207" s="142"/>
      <c r="AJ207" s="82"/>
      <c r="AK207" s="84"/>
      <c r="AL207" s="33"/>
      <c r="AM207" s="33"/>
      <c r="AN207" s="33"/>
      <c r="AO207" s="33"/>
      <c r="AP207" s="33"/>
      <c r="AQ207" s="33"/>
      <c r="AR207" s="33"/>
      <c r="AS207" s="33"/>
      <c r="AT207" s="33"/>
      <c r="AU207" s="33"/>
      <c r="AV207" s="33"/>
      <c r="AW207" s="33"/>
      <c r="AX207" s="33"/>
      <c r="AY207" s="33"/>
      <c r="AZ207" s="33"/>
      <c r="BA207" s="33"/>
      <c r="BB207" s="33"/>
      <c r="BC207" s="33"/>
      <c r="BD207" s="33"/>
      <c r="BE207" s="33"/>
      <c r="BF207" s="33"/>
      <c r="BG207" s="33"/>
      <c r="BH207" s="33"/>
      <c r="BI207" s="33"/>
      <c r="BJ207" s="33"/>
      <c r="BK207" s="33"/>
      <c r="BL207" s="33"/>
      <c r="BM207" s="33"/>
      <c r="BN207" s="33"/>
      <c r="BO207" s="33"/>
      <c r="BP207" s="33"/>
      <c r="BQ207" s="33"/>
      <c r="BR207" s="33"/>
      <c r="BS207" s="33"/>
      <c r="BT207" s="33"/>
      <c r="BU207" s="33"/>
      <c r="BV207" s="33"/>
      <c r="BW207" s="33"/>
      <c r="BX207" s="33"/>
      <c r="BY207" s="33"/>
      <c r="BZ207" s="33"/>
      <c r="CA207" s="33"/>
    </row>
    <row r="208" spans="1:79" s="69" customFormat="1">
      <c r="A208" s="75"/>
      <c r="B208" s="76"/>
      <c r="C208" s="142"/>
      <c r="D208" s="142"/>
      <c r="E208" s="142"/>
      <c r="F208" s="142"/>
      <c r="G208" s="142"/>
      <c r="H208" s="142"/>
      <c r="I208" s="142"/>
      <c r="J208" s="142"/>
      <c r="K208" s="142"/>
      <c r="L208" s="142"/>
      <c r="M208" s="142"/>
      <c r="N208" s="142"/>
      <c r="O208" s="142"/>
      <c r="P208" s="142"/>
      <c r="Q208" s="142"/>
      <c r="R208" s="142"/>
      <c r="S208" s="142"/>
      <c r="T208" s="142"/>
      <c r="U208" s="142"/>
      <c r="V208" s="142"/>
      <c r="W208" s="142"/>
      <c r="X208" s="142"/>
      <c r="Y208" s="142"/>
      <c r="Z208" s="142"/>
      <c r="AA208" s="142"/>
      <c r="AB208" s="142"/>
      <c r="AC208" s="142"/>
      <c r="AD208" s="142"/>
      <c r="AE208" s="142"/>
      <c r="AF208" s="142"/>
      <c r="AG208" s="142"/>
      <c r="AH208" s="142"/>
      <c r="AI208" s="142"/>
      <c r="AJ208" s="82"/>
      <c r="AK208" s="84"/>
      <c r="AL208" s="33"/>
      <c r="AM208" s="33"/>
      <c r="AN208" s="33"/>
      <c r="AO208" s="33"/>
      <c r="AP208" s="33"/>
      <c r="AQ208" s="33"/>
      <c r="AR208" s="33"/>
      <c r="AS208" s="33"/>
      <c r="AT208" s="33"/>
      <c r="AU208" s="33"/>
      <c r="AV208" s="33"/>
      <c r="AW208" s="33"/>
      <c r="AX208" s="33"/>
      <c r="AY208" s="33"/>
      <c r="AZ208" s="33"/>
      <c r="BA208" s="33"/>
      <c r="BB208" s="33"/>
      <c r="BC208" s="33"/>
      <c r="BD208" s="33"/>
      <c r="BE208" s="33"/>
      <c r="BF208" s="33"/>
      <c r="BG208" s="33"/>
      <c r="BH208" s="33"/>
      <c r="BI208" s="33"/>
      <c r="BJ208" s="33"/>
      <c r="BK208" s="33"/>
      <c r="BL208" s="33"/>
      <c r="BM208" s="33"/>
      <c r="BN208" s="33"/>
      <c r="BO208" s="33"/>
      <c r="BP208" s="33"/>
      <c r="BQ208" s="33"/>
      <c r="BR208" s="33"/>
      <c r="BS208" s="33"/>
      <c r="BT208" s="33"/>
      <c r="BU208" s="33"/>
      <c r="BV208" s="33"/>
      <c r="BW208" s="33"/>
      <c r="BX208" s="33"/>
      <c r="BY208" s="33"/>
      <c r="BZ208" s="33"/>
      <c r="CA208" s="33"/>
    </row>
    <row r="209" spans="1:79" s="69" customFormat="1">
      <c r="A209" s="75"/>
      <c r="B209" s="76"/>
      <c r="C209" s="142"/>
      <c r="D209" s="142"/>
      <c r="E209" s="142"/>
      <c r="F209" s="142"/>
      <c r="G209" s="142"/>
      <c r="H209" s="142"/>
      <c r="I209" s="142"/>
      <c r="J209" s="142"/>
      <c r="K209" s="142"/>
      <c r="L209" s="142"/>
      <c r="M209" s="142"/>
      <c r="N209" s="142"/>
      <c r="O209" s="142"/>
      <c r="P209" s="142"/>
      <c r="Q209" s="142"/>
      <c r="R209" s="142"/>
      <c r="S209" s="142"/>
      <c r="T209" s="142"/>
      <c r="U209" s="142"/>
      <c r="V209" s="142"/>
      <c r="W209" s="142"/>
      <c r="X209" s="142"/>
      <c r="Y209" s="142"/>
      <c r="Z209" s="142"/>
      <c r="AA209" s="142"/>
      <c r="AB209" s="142"/>
      <c r="AC209" s="142"/>
      <c r="AD209" s="142"/>
      <c r="AE209" s="142"/>
      <c r="AF209" s="142"/>
      <c r="AG209" s="142"/>
      <c r="AH209" s="142"/>
      <c r="AI209" s="142"/>
      <c r="AJ209" s="82"/>
      <c r="AK209" s="84"/>
      <c r="AL209" s="33"/>
      <c r="AM209" s="33"/>
      <c r="AN209" s="33"/>
      <c r="AO209" s="33"/>
      <c r="AP209" s="33"/>
      <c r="AQ209" s="33"/>
      <c r="AR209" s="33"/>
      <c r="AS209" s="33"/>
      <c r="AT209" s="33"/>
      <c r="AU209" s="33"/>
      <c r="AV209" s="33"/>
      <c r="AW209" s="33"/>
      <c r="AX209" s="33"/>
      <c r="AY209" s="33"/>
      <c r="AZ209" s="33"/>
      <c r="BA209" s="33"/>
      <c r="BB209" s="33"/>
      <c r="BC209" s="33"/>
      <c r="BD209" s="33"/>
      <c r="BE209" s="33"/>
      <c r="BF209" s="33"/>
      <c r="BG209" s="33"/>
      <c r="BH209" s="33"/>
      <c r="BI209" s="33"/>
      <c r="BJ209" s="33"/>
      <c r="BK209" s="33"/>
      <c r="BL209" s="33"/>
      <c r="BM209" s="33"/>
      <c r="BN209" s="33"/>
      <c r="BO209" s="33"/>
      <c r="BP209" s="33"/>
      <c r="BQ209" s="33"/>
      <c r="BR209" s="33"/>
      <c r="BS209" s="33"/>
      <c r="BT209" s="33"/>
      <c r="BU209" s="33"/>
      <c r="BV209" s="33"/>
      <c r="BW209" s="33"/>
      <c r="BX209" s="33"/>
      <c r="BY209" s="33"/>
      <c r="BZ209" s="33"/>
      <c r="CA209" s="33"/>
    </row>
    <row r="210" spans="1:79" s="69" customFormat="1">
      <c r="A210" s="75"/>
      <c r="B210" s="76"/>
      <c r="C210" s="142"/>
      <c r="D210" s="142"/>
      <c r="E210" s="142"/>
      <c r="F210" s="142"/>
      <c r="G210" s="142"/>
      <c r="H210" s="142"/>
      <c r="I210" s="142"/>
      <c r="J210" s="142"/>
      <c r="K210" s="142"/>
      <c r="L210" s="142"/>
      <c r="M210" s="142"/>
      <c r="N210" s="142"/>
      <c r="O210" s="142"/>
      <c r="P210" s="142"/>
      <c r="Q210" s="142"/>
      <c r="R210" s="142"/>
      <c r="S210" s="142"/>
      <c r="T210" s="142"/>
      <c r="U210" s="142"/>
      <c r="V210" s="142"/>
      <c r="W210" s="142"/>
      <c r="X210" s="142"/>
      <c r="Y210" s="142"/>
      <c r="Z210" s="142"/>
      <c r="AA210" s="142"/>
      <c r="AB210" s="142"/>
      <c r="AC210" s="142"/>
      <c r="AD210" s="142"/>
      <c r="AE210" s="142"/>
      <c r="AF210" s="142"/>
      <c r="AG210" s="142"/>
      <c r="AH210" s="142"/>
      <c r="AI210" s="142"/>
      <c r="AJ210" s="82"/>
      <c r="AK210" s="84"/>
      <c r="AL210" s="33"/>
      <c r="AM210" s="33"/>
      <c r="AN210" s="33"/>
      <c r="AO210" s="33"/>
      <c r="AP210" s="33"/>
      <c r="AQ210" s="33"/>
      <c r="AR210" s="33"/>
      <c r="AS210" s="33"/>
      <c r="AT210" s="33"/>
      <c r="AU210" s="33"/>
      <c r="AV210" s="33"/>
      <c r="AW210" s="33"/>
      <c r="AX210" s="33"/>
      <c r="AY210" s="33"/>
      <c r="AZ210" s="33"/>
      <c r="BA210" s="33"/>
      <c r="BB210" s="33"/>
      <c r="BC210" s="33"/>
      <c r="BD210" s="33"/>
      <c r="BE210" s="33"/>
      <c r="BF210" s="33"/>
      <c r="BG210" s="33"/>
      <c r="BH210" s="33"/>
      <c r="BI210" s="33"/>
      <c r="BJ210" s="33"/>
      <c r="BK210" s="33"/>
      <c r="BL210" s="33"/>
      <c r="BM210" s="33"/>
      <c r="BN210" s="33"/>
      <c r="BO210" s="33"/>
      <c r="BP210" s="33"/>
      <c r="BQ210" s="33"/>
      <c r="BR210" s="33"/>
      <c r="BS210" s="33"/>
      <c r="BT210" s="33"/>
      <c r="BU210" s="33"/>
      <c r="BV210" s="33"/>
      <c r="BW210" s="33"/>
      <c r="BX210" s="33"/>
      <c r="BY210" s="33"/>
      <c r="BZ210" s="33"/>
      <c r="CA210" s="33"/>
    </row>
    <row r="211" spans="1:79" s="69" customFormat="1">
      <c r="A211" s="75"/>
      <c r="B211" s="76"/>
      <c r="C211" s="142"/>
      <c r="D211" s="142"/>
      <c r="E211" s="142"/>
      <c r="F211" s="142"/>
      <c r="G211" s="142"/>
      <c r="H211" s="142"/>
      <c r="I211" s="142"/>
      <c r="J211" s="142"/>
      <c r="K211" s="142"/>
      <c r="L211" s="142"/>
      <c r="M211" s="142"/>
      <c r="N211" s="142"/>
      <c r="O211" s="142"/>
      <c r="P211" s="142"/>
      <c r="Q211" s="142"/>
      <c r="R211" s="142"/>
      <c r="S211" s="142"/>
      <c r="T211" s="142"/>
      <c r="U211" s="142"/>
      <c r="V211" s="142"/>
      <c r="W211" s="142"/>
      <c r="X211" s="142"/>
      <c r="Y211" s="142"/>
      <c r="Z211" s="142"/>
      <c r="AA211" s="142"/>
      <c r="AB211" s="142"/>
      <c r="AC211" s="142"/>
      <c r="AD211" s="142"/>
      <c r="AE211" s="142"/>
      <c r="AF211" s="142"/>
      <c r="AG211" s="142"/>
      <c r="AH211" s="142"/>
      <c r="AI211" s="142"/>
      <c r="AJ211" s="82"/>
      <c r="AK211" s="84"/>
      <c r="AL211" s="33"/>
      <c r="AM211" s="33"/>
      <c r="AN211" s="33"/>
      <c r="AO211" s="33"/>
      <c r="AP211" s="33"/>
      <c r="AQ211" s="33"/>
      <c r="AR211" s="33"/>
      <c r="AS211" s="33"/>
      <c r="AT211" s="33"/>
      <c r="AU211" s="33"/>
      <c r="AV211" s="33"/>
      <c r="AW211" s="33"/>
      <c r="AX211" s="33"/>
      <c r="AY211" s="33"/>
      <c r="AZ211" s="33"/>
      <c r="BA211" s="33"/>
      <c r="BB211" s="33"/>
      <c r="BC211" s="33"/>
      <c r="BD211" s="33"/>
      <c r="BE211" s="33"/>
      <c r="BF211" s="33"/>
      <c r="BG211" s="33"/>
      <c r="BH211" s="33"/>
      <c r="BI211" s="33"/>
      <c r="BJ211" s="33"/>
      <c r="BK211" s="33"/>
      <c r="BL211" s="33"/>
      <c r="BM211" s="33"/>
      <c r="BN211" s="33"/>
      <c r="BO211" s="33"/>
      <c r="BP211" s="33"/>
      <c r="BQ211" s="33"/>
      <c r="BR211" s="33"/>
      <c r="BS211" s="33"/>
      <c r="BT211" s="33"/>
      <c r="BU211" s="33"/>
      <c r="BV211" s="33"/>
      <c r="BW211" s="33"/>
      <c r="BX211" s="33"/>
      <c r="BY211" s="33"/>
      <c r="BZ211" s="33"/>
      <c r="CA211" s="33"/>
    </row>
    <row r="212" spans="1:79" s="69" customFormat="1">
      <c r="A212" s="75"/>
      <c r="B212" s="76"/>
      <c r="C212" s="142"/>
      <c r="D212" s="142"/>
      <c r="E212" s="142"/>
      <c r="F212" s="142"/>
      <c r="G212" s="142"/>
      <c r="H212" s="142"/>
      <c r="I212" s="142"/>
      <c r="J212" s="142"/>
      <c r="K212" s="142"/>
      <c r="L212" s="142"/>
      <c r="M212" s="142"/>
      <c r="N212" s="142"/>
      <c r="O212" s="142"/>
      <c r="P212" s="142"/>
      <c r="Q212" s="142"/>
      <c r="R212" s="142"/>
      <c r="S212" s="142"/>
      <c r="T212" s="142"/>
      <c r="U212" s="142"/>
      <c r="V212" s="142"/>
      <c r="W212" s="142"/>
      <c r="X212" s="142"/>
      <c r="Y212" s="142"/>
      <c r="Z212" s="142"/>
      <c r="AA212" s="142"/>
      <c r="AB212" s="142"/>
      <c r="AC212" s="142"/>
      <c r="AD212" s="142"/>
      <c r="AE212" s="142"/>
      <c r="AF212" s="142"/>
      <c r="AG212" s="142"/>
      <c r="AH212" s="142"/>
      <c r="AI212" s="142"/>
      <c r="AJ212" s="82"/>
      <c r="AK212" s="84"/>
      <c r="AL212" s="33"/>
      <c r="AM212" s="33"/>
      <c r="AN212" s="33"/>
      <c r="AO212" s="33"/>
      <c r="AP212" s="33"/>
      <c r="AQ212" s="33"/>
      <c r="AR212" s="33"/>
      <c r="AS212" s="33"/>
      <c r="AT212" s="33"/>
      <c r="AU212" s="33"/>
      <c r="AV212" s="33"/>
      <c r="AW212" s="33"/>
      <c r="AX212" s="33"/>
      <c r="AY212" s="33"/>
      <c r="AZ212" s="33"/>
      <c r="BA212" s="33"/>
      <c r="BB212" s="33"/>
      <c r="BC212" s="33"/>
      <c r="BD212" s="33"/>
      <c r="BE212" s="33"/>
      <c r="BF212" s="33"/>
      <c r="BG212" s="33"/>
      <c r="BH212" s="33"/>
      <c r="BI212" s="33"/>
      <c r="BJ212" s="33"/>
      <c r="BK212" s="33"/>
      <c r="BL212" s="33"/>
      <c r="BM212" s="33"/>
      <c r="BN212" s="33"/>
      <c r="BO212" s="33"/>
      <c r="BP212" s="33"/>
      <c r="BQ212" s="33"/>
      <c r="BR212" s="33"/>
      <c r="BS212" s="33"/>
      <c r="BT212" s="33"/>
      <c r="BU212" s="33"/>
      <c r="BV212" s="33"/>
      <c r="BW212" s="33"/>
      <c r="BX212" s="33"/>
      <c r="BY212" s="33"/>
      <c r="BZ212" s="33"/>
      <c r="CA212" s="33"/>
    </row>
    <row r="213" spans="1:79" s="69" customFormat="1">
      <c r="A213" s="75"/>
      <c r="B213" s="76"/>
      <c r="C213" s="142"/>
      <c r="D213" s="142"/>
      <c r="E213" s="142"/>
      <c r="F213" s="142"/>
      <c r="G213" s="142"/>
      <c r="H213" s="142"/>
      <c r="I213" s="142"/>
      <c r="J213" s="142"/>
      <c r="K213" s="142"/>
      <c r="L213" s="142"/>
      <c r="M213" s="142"/>
      <c r="N213" s="142"/>
      <c r="O213" s="142"/>
      <c r="P213" s="142"/>
      <c r="Q213" s="142"/>
      <c r="R213" s="142"/>
      <c r="S213" s="142"/>
      <c r="T213" s="142"/>
      <c r="U213" s="142"/>
      <c r="V213" s="142"/>
      <c r="W213" s="142"/>
      <c r="X213" s="142"/>
      <c r="Y213" s="142"/>
      <c r="Z213" s="142"/>
      <c r="AA213" s="142"/>
      <c r="AB213" s="142"/>
      <c r="AC213" s="142"/>
      <c r="AD213" s="142"/>
      <c r="AE213" s="142"/>
      <c r="AF213" s="142"/>
      <c r="AG213" s="142"/>
      <c r="AH213" s="142"/>
      <c r="AI213" s="142"/>
      <c r="AJ213" s="82"/>
      <c r="AK213" s="84"/>
      <c r="AL213" s="33"/>
      <c r="AM213" s="33"/>
      <c r="AN213" s="33"/>
      <c r="AO213" s="33"/>
      <c r="AP213" s="33"/>
      <c r="AQ213" s="33"/>
      <c r="AR213" s="33"/>
      <c r="AS213" s="33"/>
      <c r="AT213" s="33"/>
      <c r="AU213" s="33"/>
      <c r="AV213" s="33"/>
      <c r="AW213" s="33"/>
      <c r="AX213" s="33"/>
      <c r="AY213" s="33"/>
      <c r="AZ213" s="33"/>
      <c r="BA213" s="33"/>
      <c r="BB213" s="33"/>
      <c r="BC213" s="33"/>
      <c r="BD213" s="33"/>
      <c r="BE213" s="33"/>
      <c r="BF213" s="33"/>
      <c r="BG213" s="33"/>
      <c r="BH213" s="33"/>
      <c r="BI213" s="33"/>
      <c r="BJ213" s="33"/>
      <c r="BK213" s="33"/>
      <c r="BL213" s="33"/>
      <c r="BM213" s="33"/>
      <c r="BN213" s="33"/>
      <c r="BO213" s="33"/>
      <c r="BP213" s="33"/>
      <c r="BQ213" s="33"/>
      <c r="BR213" s="33"/>
      <c r="BS213" s="33"/>
      <c r="BT213" s="33"/>
      <c r="BU213" s="33"/>
      <c r="BV213" s="33"/>
      <c r="BW213" s="33"/>
      <c r="BX213" s="33"/>
      <c r="BY213" s="33"/>
      <c r="BZ213" s="33"/>
      <c r="CA213" s="33"/>
    </row>
    <row r="214" spans="1:79" s="69" customFormat="1">
      <c r="A214" s="75"/>
      <c r="B214" s="76"/>
      <c r="C214" s="142"/>
      <c r="D214" s="142"/>
      <c r="E214" s="142"/>
      <c r="F214" s="142"/>
      <c r="G214" s="142"/>
      <c r="H214" s="142"/>
      <c r="I214" s="142"/>
      <c r="J214" s="142"/>
      <c r="K214" s="142"/>
      <c r="L214" s="142"/>
      <c r="M214" s="142"/>
      <c r="N214" s="142"/>
      <c r="O214" s="142"/>
      <c r="P214" s="142"/>
      <c r="Q214" s="142"/>
      <c r="R214" s="142"/>
      <c r="S214" s="142"/>
      <c r="T214" s="142"/>
      <c r="U214" s="142"/>
      <c r="V214" s="142"/>
      <c r="W214" s="142"/>
      <c r="X214" s="142"/>
      <c r="Y214" s="142"/>
      <c r="Z214" s="142"/>
      <c r="AA214" s="142"/>
      <c r="AB214" s="142"/>
      <c r="AC214" s="142"/>
      <c r="AD214" s="142"/>
      <c r="AE214" s="142"/>
      <c r="AF214" s="142"/>
      <c r="AG214" s="142"/>
      <c r="AH214" s="142"/>
      <c r="AI214" s="142"/>
      <c r="AJ214" s="82"/>
      <c r="AK214" s="84"/>
      <c r="AL214" s="33"/>
      <c r="AM214" s="33"/>
      <c r="AN214" s="33"/>
      <c r="AO214" s="33"/>
      <c r="AP214" s="33"/>
      <c r="AQ214" s="33"/>
      <c r="AR214" s="33"/>
      <c r="AS214" s="33"/>
      <c r="AT214" s="33"/>
      <c r="AU214" s="33"/>
      <c r="AV214" s="33"/>
      <c r="AW214" s="33"/>
      <c r="AX214" s="33"/>
      <c r="AY214" s="33"/>
      <c r="AZ214" s="33"/>
      <c r="BA214" s="33"/>
      <c r="BB214" s="33"/>
      <c r="BC214" s="33"/>
      <c r="BD214" s="33"/>
      <c r="BE214" s="33"/>
      <c r="BF214" s="33"/>
      <c r="BG214" s="33"/>
      <c r="BH214" s="33"/>
      <c r="BI214" s="33"/>
      <c r="BJ214" s="33"/>
      <c r="BK214" s="33"/>
      <c r="BL214" s="33"/>
      <c r="BM214" s="33"/>
      <c r="BN214" s="33"/>
      <c r="BO214" s="33"/>
      <c r="BP214" s="33"/>
      <c r="BQ214" s="33"/>
      <c r="BR214" s="33"/>
      <c r="BS214" s="33"/>
      <c r="BT214" s="33"/>
      <c r="BU214" s="33"/>
      <c r="BV214" s="33"/>
      <c r="BW214" s="33"/>
      <c r="BX214" s="33"/>
      <c r="BY214" s="33"/>
      <c r="BZ214" s="33"/>
      <c r="CA214" s="33"/>
    </row>
    <row r="215" spans="1:79" s="69" customFormat="1">
      <c r="A215" s="75"/>
      <c r="B215" s="76"/>
      <c r="C215" s="142"/>
      <c r="D215" s="142"/>
      <c r="E215" s="142"/>
      <c r="F215" s="142"/>
      <c r="G215" s="142"/>
      <c r="H215" s="142"/>
      <c r="I215" s="142"/>
      <c r="J215" s="142"/>
      <c r="K215" s="142"/>
      <c r="L215" s="142"/>
      <c r="M215" s="142"/>
      <c r="N215" s="142"/>
      <c r="O215" s="142"/>
      <c r="P215" s="142"/>
      <c r="Q215" s="142"/>
      <c r="R215" s="142"/>
      <c r="S215" s="142"/>
      <c r="T215" s="142"/>
      <c r="U215" s="142"/>
      <c r="V215" s="142"/>
      <c r="W215" s="142"/>
      <c r="X215" s="142"/>
      <c r="Y215" s="142"/>
      <c r="Z215" s="142"/>
      <c r="AA215" s="142"/>
      <c r="AB215" s="142"/>
      <c r="AC215" s="142"/>
      <c r="AD215" s="142"/>
      <c r="AE215" s="142"/>
      <c r="AF215" s="142"/>
      <c r="AG215" s="142"/>
      <c r="AH215" s="142"/>
      <c r="AI215" s="142"/>
      <c r="AJ215" s="82"/>
      <c r="AK215" s="84"/>
      <c r="AL215" s="33"/>
      <c r="AM215" s="33"/>
      <c r="AN215" s="33"/>
      <c r="AO215" s="33"/>
      <c r="AP215" s="33"/>
      <c r="AQ215" s="33"/>
      <c r="AR215" s="33"/>
      <c r="AS215" s="33"/>
      <c r="AT215" s="33"/>
      <c r="AU215" s="33"/>
      <c r="AV215" s="33"/>
      <c r="AW215" s="33"/>
      <c r="AX215" s="33"/>
      <c r="AY215" s="33"/>
      <c r="AZ215" s="33"/>
      <c r="BA215" s="33"/>
      <c r="BB215" s="33"/>
      <c r="BC215" s="33"/>
      <c r="BD215" s="33"/>
      <c r="BE215" s="33"/>
      <c r="BF215" s="33"/>
      <c r="BG215" s="33"/>
      <c r="BH215" s="33"/>
      <c r="BI215" s="33"/>
      <c r="BJ215" s="33"/>
      <c r="BK215" s="33"/>
      <c r="BL215" s="33"/>
      <c r="BM215" s="33"/>
      <c r="BN215" s="33"/>
      <c r="BO215" s="33"/>
      <c r="BP215" s="33"/>
      <c r="BQ215" s="33"/>
      <c r="BR215" s="33"/>
      <c r="BS215" s="33"/>
      <c r="BT215" s="33"/>
      <c r="BU215" s="33"/>
      <c r="BV215" s="33"/>
      <c r="BW215" s="33"/>
      <c r="BX215" s="33"/>
      <c r="BY215" s="33"/>
      <c r="BZ215" s="33"/>
      <c r="CA215" s="33"/>
    </row>
    <row r="216" spans="1:79" s="69" customFormat="1">
      <c r="A216" s="75"/>
      <c r="B216" s="76"/>
      <c r="C216" s="142"/>
      <c r="D216" s="142"/>
      <c r="E216" s="142"/>
      <c r="F216" s="142"/>
      <c r="G216" s="142"/>
      <c r="H216" s="142"/>
      <c r="I216" s="142"/>
      <c r="J216" s="142"/>
      <c r="K216" s="142"/>
      <c r="L216" s="142"/>
      <c r="M216" s="142"/>
      <c r="N216" s="142"/>
      <c r="O216" s="142"/>
      <c r="P216" s="142"/>
      <c r="Q216" s="142"/>
      <c r="R216" s="142"/>
      <c r="S216" s="142"/>
      <c r="T216" s="142"/>
      <c r="U216" s="142"/>
      <c r="V216" s="142"/>
      <c r="W216" s="142"/>
      <c r="X216" s="142"/>
      <c r="Y216" s="142"/>
      <c r="Z216" s="142"/>
      <c r="AA216" s="142"/>
      <c r="AB216" s="142"/>
      <c r="AC216" s="142"/>
      <c r="AD216" s="142"/>
      <c r="AE216" s="142"/>
      <c r="AF216" s="142"/>
      <c r="AG216" s="142"/>
      <c r="AH216" s="142"/>
      <c r="AI216" s="142"/>
      <c r="AJ216" s="82"/>
      <c r="AK216" s="84"/>
      <c r="AL216" s="33"/>
      <c r="AM216" s="33"/>
      <c r="AN216" s="33"/>
      <c r="AO216" s="33"/>
      <c r="AP216" s="33"/>
      <c r="AQ216" s="33"/>
      <c r="AR216" s="33"/>
      <c r="AS216" s="33"/>
      <c r="AT216" s="33"/>
      <c r="AU216" s="33"/>
      <c r="AV216" s="33"/>
      <c r="AW216" s="33"/>
      <c r="AX216" s="33"/>
      <c r="AY216" s="33"/>
      <c r="AZ216" s="33"/>
      <c r="BA216" s="33"/>
      <c r="BB216" s="33"/>
      <c r="BC216" s="33"/>
      <c r="BD216" s="33"/>
      <c r="BE216" s="33"/>
      <c r="BF216" s="33"/>
      <c r="BG216" s="33"/>
      <c r="BH216" s="33"/>
      <c r="BI216" s="33"/>
      <c r="BJ216" s="33"/>
      <c r="BK216" s="33"/>
      <c r="BL216" s="33"/>
      <c r="BM216" s="33"/>
      <c r="BN216" s="33"/>
      <c r="BO216" s="33"/>
      <c r="BP216" s="33"/>
      <c r="BQ216" s="33"/>
      <c r="BR216" s="33"/>
      <c r="BS216" s="33"/>
      <c r="BT216" s="33"/>
      <c r="BU216" s="33"/>
      <c r="BV216" s="33"/>
      <c r="BW216" s="33"/>
      <c r="BX216" s="33"/>
      <c r="BY216" s="33"/>
      <c r="BZ216" s="33"/>
      <c r="CA216" s="33"/>
    </row>
    <row r="217" spans="1:79" s="69" customFormat="1">
      <c r="A217" s="75"/>
      <c r="B217" s="76"/>
      <c r="C217" s="142"/>
      <c r="D217" s="142"/>
      <c r="E217" s="142"/>
      <c r="F217" s="142"/>
      <c r="G217" s="142"/>
      <c r="H217" s="142"/>
      <c r="I217" s="142"/>
      <c r="J217" s="142"/>
      <c r="K217" s="142"/>
      <c r="L217" s="142"/>
      <c r="M217" s="142"/>
      <c r="N217" s="142"/>
      <c r="O217" s="142"/>
      <c r="P217" s="142"/>
      <c r="Q217" s="142"/>
      <c r="R217" s="142"/>
      <c r="S217" s="142"/>
      <c r="T217" s="142"/>
      <c r="U217" s="142"/>
      <c r="V217" s="142"/>
      <c r="W217" s="142"/>
      <c r="X217" s="142"/>
      <c r="Y217" s="142"/>
      <c r="Z217" s="142"/>
      <c r="AA217" s="142"/>
      <c r="AB217" s="142"/>
      <c r="AC217" s="142"/>
      <c r="AD217" s="142"/>
      <c r="AE217" s="142"/>
      <c r="AF217" s="142"/>
      <c r="AG217" s="142"/>
      <c r="AH217" s="142"/>
      <c r="AI217" s="142"/>
      <c r="AJ217" s="82"/>
      <c r="AK217" s="84"/>
      <c r="AL217" s="33"/>
      <c r="AM217" s="33"/>
      <c r="AN217" s="33"/>
      <c r="AO217" s="33"/>
      <c r="AP217" s="33"/>
      <c r="AQ217" s="33"/>
      <c r="AR217" s="33"/>
      <c r="AS217" s="33"/>
      <c r="AT217" s="33"/>
      <c r="AU217" s="33"/>
      <c r="AV217" s="33"/>
      <c r="AW217" s="33"/>
      <c r="AX217" s="33"/>
      <c r="AY217" s="33"/>
      <c r="AZ217" s="33"/>
      <c r="BA217" s="33"/>
      <c r="BB217" s="33"/>
      <c r="BC217" s="33"/>
      <c r="BD217" s="33"/>
      <c r="BE217" s="33"/>
      <c r="BF217" s="33"/>
      <c r="BG217" s="33"/>
      <c r="BH217" s="33"/>
      <c r="BI217" s="33"/>
      <c r="BJ217" s="33"/>
      <c r="BK217" s="33"/>
      <c r="BL217" s="33"/>
      <c r="BM217" s="33"/>
      <c r="BN217" s="33"/>
      <c r="BO217" s="33"/>
      <c r="BP217" s="33"/>
      <c r="BQ217" s="33"/>
      <c r="BR217" s="33"/>
      <c r="BS217" s="33"/>
      <c r="BT217" s="33"/>
      <c r="BU217" s="33"/>
      <c r="BV217" s="33"/>
      <c r="BW217" s="33"/>
      <c r="BX217" s="33"/>
      <c r="BY217" s="33"/>
      <c r="BZ217" s="33"/>
      <c r="CA217" s="33"/>
    </row>
    <row r="218" spans="1:79" s="69" customFormat="1">
      <c r="A218" s="75"/>
      <c r="B218" s="76"/>
      <c r="C218" s="142"/>
      <c r="D218" s="142"/>
      <c r="E218" s="142"/>
      <c r="F218" s="142"/>
      <c r="G218" s="142"/>
      <c r="H218" s="142"/>
      <c r="I218" s="142"/>
      <c r="J218" s="142"/>
      <c r="K218" s="142"/>
      <c r="L218" s="142"/>
      <c r="M218" s="142"/>
      <c r="N218" s="142"/>
      <c r="O218" s="142"/>
      <c r="P218" s="142"/>
      <c r="Q218" s="142"/>
      <c r="R218" s="142"/>
      <c r="S218" s="142"/>
      <c r="T218" s="142"/>
      <c r="U218" s="142"/>
      <c r="V218" s="142"/>
      <c r="W218" s="142"/>
      <c r="X218" s="142"/>
      <c r="Y218" s="142"/>
      <c r="Z218" s="142"/>
      <c r="AA218" s="142"/>
      <c r="AB218" s="142"/>
      <c r="AC218" s="142"/>
      <c r="AD218" s="142"/>
      <c r="AE218" s="142"/>
      <c r="AF218" s="142"/>
      <c r="AG218" s="142"/>
      <c r="AH218" s="142"/>
      <c r="AI218" s="142"/>
      <c r="AJ218" s="82"/>
      <c r="AK218" s="84"/>
      <c r="AL218" s="33"/>
      <c r="AM218" s="33"/>
      <c r="AN218" s="33"/>
      <c r="AO218" s="33"/>
      <c r="AP218" s="33"/>
      <c r="AQ218" s="33"/>
      <c r="AR218" s="33"/>
      <c r="AS218" s="33"/>
      <c r="AT218" s="33"/>
      <c r="AU218" s="33"/>
      <c r="AV218" s="33"/>
      <c r="AW218" s="33"/>
      <c r="AX218" s="33"/>
      <c r="AY218" s="33"/>
      <c r="AZ218" s="33"/>
      <c r="BA218" s="33"/>
      <c r="BB218" s="33"/>
      <c r="BC218" s="33"/>
      <c r="BD218" s="33"/>
      <c r="BE218" s="33"/>
      <c r="BF218" s="33"/>
      <c r="BG218" s="33"/>
      <c r="BH218" s="33"/>
      <c r="BI218" s="33"/>
      <c r="BJ218" s="33"/>
      <c r="BK218" s="33"/>
      <c r="BL218" s="33"/>
      <c r="BM218" s="33"/>
      <c r="BN218" s="33"/>
      <c r="BO218" s="33"/>
      <c r="BP218" s="33"/>
      <c r="BQ218" s="33"/>
      <c r="BR218" s="33"/>
      <c r="BS218" s="33"/>
      <c r="BT218" s="33"/>
      <c r="BU218" s="33"/>
      <c r="BV218" s="33"/>
      <c r="BW218" s="33"/>
      <c r="BX218" s="33"/>
      <c r="BY218" s="33"/>
      <c r="BZ218" s="33"/>
      <c r="CA218" s="33"/>
    </row>
    <row r="219" spans="1:79" s="69" customFormat="1">
      <c r="A219" s="75"/>
      <c r="B219" s="76"/>
      <c r="C219" s="142"/>
      <c r="D219" s="142"/>
      <c r="E219" s="142"/>
      <c r="F219" s="142"/>
      <c r="G219" s="142"/>
      <c r="H219" s="142"/>
      <c r="I219" s="142"/>
      <c r="J219" s="142"/>
      <c r="K219" s="142"/>
      <c r="L219" s="142"/>
      <c r="M219" s="142"/>
      <c r="N219" s="142"/>
      <c r="O219" s="142"/>
      <c r="P219" s="142"/>
      <c r="Q219" s="142"/>
      <c r="R219" s="142"/>
      <c r="S219" s="142"/>
      <c r="T219" s="142"/>
      <c r="U219" s="142"/>
      <c r="V219" s="142"/>
      <c r="W219" s="142"/>
      <c r="X219" s="142"/>
      <c r="Y219" s="142"/>
      <c r="Z219" s="142"/>
      <c r="AA219" s="142"/>
      <c r="AB219" s="142"/>
      <c r="AC219" s="142"/>
      <c r="AD219" s="142"/>
      <c r="AE219" s="142"/>
      <c r="AF219" s="142"/>
      <c r="AG219" s="142"/>
      <c r="AH219" s="142"/>
      <c r="AI219" s="142"/>
      <c r="AJ219" s="82"/>
      <c r="AK219" s="84"/>
      <c r="AL219" s="33"/>
      <c r="AM219" s="33"/>
      <c r="AN219" s="33"/>
      <c r="AO219" s="33"/>
      <c r="AP219" s="33"/>
      <c r="AQ219" s="33"/>
      <c r="AR219" s="33"/>
      <c r="AS219" s="33"/>
      <c r="AT219" s="33"/>
      <c r="AU219" s="33"/>
      <c r="AV219" s="33"/>
      <c r="AW219" s="33"/>
      <c r="AX219" s="33"/>
      <c r="AY219" s="33"/>
      <c r="AZ219" s="33"/>
      <c r="BA219" s="33"/>
      <c r="BB219" s="33"/>
      <c r="BC219" s="33"/>
      <c r="BD219" s="33"/>
      <c r="BE219" s="33"/>
      <c r="BF219" s="33"/>
      <c r="BG219" s="33"/>
      <c r="BH219" s="33"/>
      <c r="BI219" s="33"/>
      <c r="BJ219" s="33"/>
      <c r="BK219" s="33"/>
      <c r="BL219" s="33"/>
      <c r="BM219" s="33"/>
      <c r="BN219" s="33"/>
      <c r="BO219" s="33"/>
      <c r="BP219" s="33"/>
      <c r="BQ219" s="33"/>
      <c r="BR219" s="33"/>
      <c r="BS219" s="33"/>
      <c r="BT219" s="33"/>
      <c r="BU219" s="33"/>
      <c r="BV219" s="33"/>
      <c r="BW219" s="33"/>
      <c r="BX219" s="33"/>
      <c r="BY219" s="33"/>
      <c r="BZ219" s="33"/>
      <c r="CA219" s="33"/>
    </row>
    <row r="220" spans="1:79" s="69" customFormat="1">
      <c r="A220" s="75"/>
      <c r="B220" s="76"/>
      <c r="C220" s="142"/>
      <c r="D220" s="142"/>
      <c r="E220" s="142"/>
      <c r="F220" s="142"/>
      <c r="G220" s="142"/>
      <c r="H220" s="142"/>
      <c r="I220" s="142"/>
      <c r="J220" s="142"/>
      <c r="K220" s="142"/>
      <c r="L220" s="142"/>
      <c r="M220" s="142"/>
      <c r="N220" s="142"/>
      <c r="O220" s="142"/>
      <c r="P220" s="142"/>
      <c r="Q220" s="142"/>
      <c r="R220" s="142"/>
      <c r="S220" s="142"/>
      <c r="T220" s="142"/>
      <c r="U220" s="142"/>
      <c r="V220" s="142"/>
      <c r="W220" s="142"/>
      <c r="X220" s="142"/>
      <c r="Y220" s="142"/>
      <c r="Z220" s="142"/>
      <c r="AA220" s="142"/>
      <c r="AB220" s="142"/>
      <c r="AC220" s="142"/>
      <c r="AD220" s="142"/>
      <c r="AE220" s="142"/>
      <c r="AF220" s="142"/>
      <c r="AG220" s="142"/>
      <c r="AH220" s="142"/>
      <c r="AI220" s="142"/>
      <c r="AJ220" s="82"/>
      <c r="AK220" s="84"/>
      <c r="AL220" s="33"/>
      <c r="AM220" s="33"/>
      <c r="AN220" s="33"/>
      <c r="AO220" s="33"/>
      <c r="AP220" s="33"/>
      <c r="AQ220" s="33"/>
      <c r="AR220" s="33"/>
      <c r="AS220" s="33"/>
      <c r="AT220" s="33"/>
      <c r="AU220" s="33"/>
      <c r="AV220" s="33"/>
      <c r="AW220" s="33"/>
      <c r="AX220" s="33"/>
      <c r="AY220" s="33"/>
      <c r="AZ220" s="33"/>
      <c r="BA220" s="33"/>
      <c r="BB220" s="33"/>
      <c r="BC220" s="33"/>
      <c r="BD220" s="33"/>
      <c r="BE220" s="33"/>
      <c r="BF220" s="33"/>
      <c r="BG220" s="33"/>
      <c r="BH220" s="33"/>
      <c r="BI220" s="33"/>
      <c r="BJ220" s="33"/>
      <c r="BK220" s="33"/>
      <c r="BL220" s="33"/>
      <c r="BM220" s="33"/>
      <c r="BN220" s="33"/>
      <c r="BO220" s="33"/>
      <c r="BP220" s="33"/>
      <c r="BQ220" s="33"/>
      <c r="BR220" s="33"/>
      <c r="BS220" s="33"/>
      <c r="BT220" s="33"/>
      <c r="BU220" s="33"/>
      <c r="BV220" s="33"/>
      <c r="BW220" s="33"/>
      <c r="BX220" s="33"/>
      <c r="BY220" s="33"/>
      <c r="BZ220" s="33"/>
      <c r="CA220" s="33"/>
    </row>
    <row r="221" spans="1:79" s="69" customFormat="1">
      <c r="A221" s="75"/>
      <c r="B221" s="76"/>
      <c r="C221" s="142"/>
      <c r="D221" s="142"/>
      <c r="E221" s="142"/>
      <c r="F221" s="142"/>
      <c r="G221" s="142"/>
      <c r="H221" s="142"/>
      <c r="I221" s="142"/>
      <c r="J221" s="142"/>
      <c r="K221" s="142"/>
      <c r="L221" s="142"/>
      <c r="M221" s="142"/>
      <c r="N221" s="142"/>
      <c r="O221" s="142"/>
      <c r="P221" s="142"/>
      <c r="Q221" s="142"/>
      <c r="R221" s="142"/>
      <c r="S221" s="142"/>
      <c r="T221" s="142"/>
      <c r="U221" s="142"/>
      <c r="V221" s="142"/>
      <c r="W221" s="142"/>
      <c r="X221" s="142"/>
      <c r="Y221" s="142"/>
      <c r="Z221" s="142"/>
      <c r="AA221" s="142"/>
      <c r="AB221" s="142"/>
      <c r="AC221" s="142"/>
      <c r="AD221" s="142"/>
      <c r="AE221" s="142"/>
      <c r="AF221" s="142"/>
      <c r="AG221" s="142"/>
      <c r="AH221" s="142"/>
      <c r="AI221" s="142"/>
      <c r="AJ221" s="82"/>
      <c r="AK221" s="84"/>
      <c r="AL221" s="33"/>
      <c r="AM221" s="33"/>
      <c r="AN221" s="33"/>
      <c r="AO221" s="33"/>
      <c r="AP221" s="33"/>
      <c r="AQ221" s="33"/>
      <c r="AR221" s="33"/>
      <c r="AS221" s="33"/>
      <c r="AT221" s="33"/>
      <c r="AU221" s="33"/>
      <c r="AV221" s="33"/>
      <c r="AW221" s="33"/>
      <c r="AX221" s="33"/>
      <c r="AY221" s="33"/>
      <c r="AZ221" s="33"/>
      <c r="BA221" s="33"/>
      <c r="BB221" s="33"/>
      <c r="BC221" s="33"/>
      <c r="BD221" s="33"/>
      <c r="BE221" s="33"/>
      <c r="BF221" s="33"/>
      <c r="BG221" s="33"/>
      <c r="BH221" s="33"/>
      <c r="BI221" s="33"/>
      <c r="BJ221" s="33"/>
      <c r="BK221" s="33"/>
      <c r="BL221" s="33"/>
      <c r="BM221" s="33"/>
      <c r="BN221" s="33"/>
      <c r="BO221" s="33"/>
      <c r="BP221" s="33"/>
      <c r="BQ221" s="33"/>
      <c r="BR221" s="33"/>
      <c r="BS221" s="33"/>
      <c r="BT221" s="33"/>
      <c r="BU221" s="33"/>
      <c r="BV221" s="33"/>
      <c r="BW221" s="33"/>
      <c r="BX221" s="33"/>
      <c r="BY221" s="33"/>
      <c r="BZ221" s="33"/>
      <c r="CA221" s="33"/>
    </row>
    <row r="222" spans="1:79" s="69" customFormat="1">
      <c r="A222" s="75"/>
      <c r="B222" s="76"/>
      <c r="C222" s="142"/>
      <c r="D222" s="142"/>
      <c r="E222" s="142"/>
      <c r="F222" s="142"/>
      <c r="G222" s="142"/>
      <c r="H222" s="142"/>
      <c r="I222" s="142"/>
      <c r="J222" s="142"/>
      <c r="K222" s="142"/>
      <c r="L222" s="142"/>
      <c r="M222" s="142"/>
      <c r="N222" s="142"/>
      <c r="O222" s="142"/>
      <c r="P222" s="142"/>
      <c r="Q222" s="142"/>
      <c r="R222" s="142"/>
      <c r="S222" s="142"/>
      <c r="T222" s="142"/>
      <c r="U222" s="142"/>
      <c r="V222" s="142"/>
      <c r="W222" s="142"/>
      <c r="X222" s="142"/>
      <c r="Y222" s="142"/>
      <c r="Z222" s="142"/>
      <c r="AA222" s="142"/>
      <c r="AB222" s="142"/>
      <c r="AC222" s="142"/>
      <c r="AD222" s="142"/>
      <c r="AE222" s="142"/>
      <c r="AF222" s="142"/>
      <c r="AG222" s="142"/>
      <c r="AH222" s="142"/>
      <c r="AI222" s="142"/>
      <c r="AJ222" s="82"/>
      <c r="AK222" s="84"/>
      <c r="AL222" s="33"/>
      <c r="AM222" s="33"/>
      <c r="AN222" s="33"/>
      <c r="AO222" s="33"/>
      <c r="AP222" s="33"/>
      <c r="AQ222" s="33"/>
      <c r="AR222" s="33"/>
      <c r="AS222" s="33"/>
      <c r="AT222" s="33"/>
      <c r="AU222" s="33"/>
      <c r="AV222" s="33"/>
      <c r="AW222" s="33"/>
      <c r="AX222" s="33"/>
      <c r="AY222" s="33"/>
      <c r="AZ222" s="33"/>
      <c r="BA222" s="33"/>
      <c r="BB222" s="33"/>
      <c r="BC222" s="33"/>
      <c r="BD222" s="33"/>
      <c r="BE222" s="33"/>
      <c r="BF222" s="33"/>
      <c r="BG222" s="33"/>
      <c r="BH222" s="33"/>
      <c r="BI222" s="33"/>
      <c r="BJ222" s="33"/>
      <c r="BK222" s="33"/>
      <c r="BL222" s="33"/>
      <c r="BM222" s="33"/>
      <c r="BN222" s="33"/>
      <c r="BO222" s="33"/>
      <c r="BP222" s="33"/>
      <c r="BQ222" s="33"/>
      <c r="BR222" s="33"/>
      <c r="BS222" s="33"/>
      <c r="BT222" s="33"/>
      <c r="BU222" s="33"/>
      <c r="BV222" s="33"/>
      <c r="BW222" s="33"/>
      <c r="BX222" s="33"/>
      <c r="BY222" s="33"/>
      <c r="BZ222" s="33"/>
      <c r="CA222" s="33"/>
    </row>
    <row r="223" spans="1:79" s="69" customFormat="1">
      <c r="A223" s="75"/>
      <c r="B223" s="76"/>
      <c r="C223" s="142"/>
      <c r="D223" s="142"/>
      <c r="E223" s="142"/>
      <c r="F223" s="142"/>
      <c r="G223" s="142"/>
      <c r="H223" s="142"/>
      <c r="I223" s="142"/>
      <c r="J223" s="142"/>
      <c r="K223" s="142"/>
      <c r="L223" s="142"/>
      <c r="M223" s="142"/>
      <c r="N223" s="142"/>
      <c r="O223" s="142"/>
      <c r="P223" s="142"/>
      <c r="Q223" s="142"/>
      <c r="R223" s="142"/>
      <c r="S223" s="142"/>
      <c r="T223" s="142"/>
      <c r="U223" s="142"/>
      <c r="V223" s="142"/>
      <c r="W223" s="142"/>
      <c r="X223" s="142"/>
      <c r="Y223" s="142"/>
      <c r="Z223" s="142"/>
      <c r="AA223" s="142"/>
      <c r="AB223" s="142"/>
      <c r="AC223" s="142"/>
      <c r="AD223" s="142"/>
      <c r="AE223" s="142"/>
      <c r="AF223" s="142"/>
      <c r="AG223" s="142"/>
      <c r="AH223" s="142"/>
      <c r="AI223" s="142"/>
      <c r="AJ223" s="82"/>
      <c r="AK223" s="84"/>
      <c r="AL223" s="33"/>
      <c r="AM223" s="33"/>
      <c r="AN223" s="33"/>
      <c r="AO223" s="33"/>
      <c r="AP223" s="33"/>
      <c r="AQ223" s="33"/>
      <c r="AR223" s="33"/>
      <c r="AS223" s="33"/>
      <c r="AT223" s="33"/>
      <c r="AU223" s="33"/>
      <c r="AV223" s="33"/>
      <c r="AW223" s="33"/>
      <c r="AX223" s="33"/>
      <c r="AY223" s="33"/>
      <c r="AZ223" s="33"/>
      <c r="BA223" s="33"/>
      <c r="BB223" s="33"/>
      <c r="BC223" s="33"/>
      <c r="BD223" s="33"/>
      <c r="BE223" s="33"/>
      <c r="BF223" s="33"/>
      <c r="BG223" s="33"/>
      <c r="BH223" s="33"/>
      <c r="BI223" s="33"/>
      <c r="BJ223" s="33"/>
      <c r="BK223" s="33"/>
      <c r="BL223" s="33"/>
      <c r="BM223" s="33"/>
      <c r="BN223" s="33"/>
      <c r="BO223" s="33"/>
      <c r="BP223" s="33"/>
      <c r="BQ223" s="33"/>
      <c r="BR223" s="33"/>
      <c r="BS223" s="33"/>
      <c r="BT223" s="33"/>
      <c r="BU223" s="33"/>
      <c r="BV223" s="33"/>
      <c r="BW223" s="33"/>
      <c r="BX223" s="33"/>
      <c r="BY223" s="33"/>
      <c r="BZ223" s="33"/>
      <c r="CA223" s="33"/>
    </row>
    <row r="224" spans="1:79" s="69" customFormat="1">
      <c r="A224" s="75"/>
      <c r="B224" s="76"/>
      <c r="C224" s="142"/>
      <c r="D224" s="142"/>
      <c r="E224" s="142"/>
      <c r="F224" s="142"/>
      <c r="G224" s="142"/>
      <c r="H224" s="142"/>
      <c r="I224" s="142"/>
      <c r="J224" s="142"/>
      <c r="K224" s="142"/>
      <c r="L224" s="142"/>
      <c r="M224" s="142"/>
      <c r="N224" s="142"/>
      <c r="O224" s="142"/>
      <c r="P224" s="142"/>
      <c r="Q224" s="142"/>
      <c r="R224" s="142"/>
      <c r="S224" s="142"/>
      <c r="T224" s="142"/>
      <c r="U224" s="142"/>
      <c r="V224" s="142"/>
      <c r="W224" s="142"/>
      <c r="X224" s="142"/>
      <c r="Y224" s="142"/>
      <c r="Z224" s="142"/>
      <c r="AA224" s="142"/>
      <c r="AB224" s="142"/>
      <c r="AC224" s="142"/>
      <c r="AD224" s="142"/>
      <c r="AE224" s="142"/>
      <c r="AF224" s="142"/>
      <c r="AG224" s="142"/>
      <c r="AH224" s="142"/>
      <c r="AI224" s="142"/>
      <c r="AJ224" s="82"/>
      <c r="AK224" s="84"/>
      <c r="AL224" s="33"/>
      <c r="AM224" s="33"/>
      <c r="AN224" s="33"/>
      <c r="AO224" s="33"/>
      <c r="AP224" s="33"/>
      <c r="AQ224" s="33"/>
      <c r="AR224" s="33"/>
      <c r="AS224" s="33"/>
      <c r="AT224" s="33"/>
      <c r="AU224" s="33"/>
      <c r="AV224" s="33"/>
      <c r="AW224" s="33"/>
      <c r="AX224" s="33"/>
      <c r="AY224" s="33"/>
      <c r="AZ224" s="33"/>
      <c r="BA224" s="33"/>
      <c r="BB224" s="33"/>
      <c r="BC224" s="33"/>
      <c r="BD224" s="33"/>
      <c r="BE224" s="33"/>
      <c r="BF224" s="33"/>
      <c r="BG224" s="33"/>
      <c r="BH224" s="33"/>
      <c r="BI224" s="33"/>
      <c r="BJ224" s="33"/>
      <c r="BK224" s="33"/>
      <c r="BL224" s="33"/>
      <c r="BM224" s="33"/>
      <c r="BN224" s="33"/>
      <c r="BO224" s="33"/>
      <c r="BP224" s="33"/>
      <c r="BQ224" s="33"/>
      <c r="BR224" s="33"/>
      <c r="BS224" s="33"/>
      <c r="BT224" s="33"/>
      <c r="BU224" s="33"/>
      <c r="BV224" s="33"/>
      <c r="BW224" s="33"/>
      <c r="BX224" s="33"/>
      <c r="BY224" s="33"/>
      <c r="BZ224" s="33"/>
      <c r="CA224" s="33"/>
    </row>
    <row r="225" spans="1:79" s="69" customFormat="1">
      <c r="A225" s="75"/>
      <c r="B225" s="76"/>
      <c r="C225" s="142"/>
      <c r="D225" s="142"/>
      <c r="E225" s="142"/>
      <c r="F225" s="142"/>
      <c r="G225" s="142"/>
      <c r="H225" s="142"/>
      <c r="I225" s="142"/>
      <c r="J225" s="142"/>
      <c r="K225" s="142"/>
      <c r="L225" s="142"/>
      <c r="M225" s="142"/>
      <c r="N225" s="142"/>
      <c r="O225" s="142"/>
      <c r="P225" s="142"/>
      <c r="Q225" s="142"/>
      <c r="R225" s="142"/>
      <c r="S225" s="142"/>
      <c r="T225" s="142"/>
      <c r="U225" s="142"/>
      <c r="V225" s="142"/>
      <c r="W225" s="142"/>
      <c r="X225" s="142"/>
      <c r="Y225" s="142"/>
      <c r="Z225" s="142"/>
      <c r="AA225" s="142"/>
      <c r="AB225" s="142"/>
      <c r="AC225" s="142"/>
      <c r="AD225" s="142"/>
      <c r="AE225" s="142"/>
      <c r="AF225" s="142"/>
      <c r="AG225" s="142"/>
      <c r="AH225" s="142"/>
      <c r="AI225" s="142"/>
      <c r="AJ225" s="82"/>
      <c r="AK225" s="84"/>
      <c r="AL225" s="33"/>
      <c r="AM225" s="33"/>
      <c r="AN225" s="33"/>
      <c r="AO225" s="33"/>
      <c r="AP225" s="33"/>
      <c r="AQ225" s="33"/>
      <c r="AR225" s="33"/>
      <c r="AS225" s="33"/>
      <c r="AT225" s="33"/>
      <c r="AU225" s="33"/>
      <c r="AV225" s="33"/>
      <c r="AW225" s="33"/>
      <c r="AX225" s="33"/>
      <c r="AY225" s="33"/>
      <c r="AZ225" s="33"/>
      <c r="BA225" s="33"/>
      <c r="BB225" s="33"/>
      <c r="BC225" s="33"/>
      <c r="BD225" s="33"/>
      <c r="BE225" s="33"/>
      <c r="BF225" s="33"/>
      <c r="BG225" s="33"/>
      <c r="BH225" s="33"/>
      <c r="BI225" s="33"/>
      <c r="BJ225" s="33"/>
      <c r="BK225" s="33"/>
      <c r="BL225" s="33"/>
      <c r="BM225" s="33"/>
      <c r="BN225" s="33"/>
      <c r="BO225" s="33"/>
      <c r="BP225" s="33"/>
      <c r="BQ225" s="33"/>
      <c r="BR225" s="33"/>
      <c r="BS225" s="33"/>
      <c r="BT225" s="33"/>
      <c r="BU225" s="33"/>
      <c r="BV225" s="33"/>
      <c r="BW225" s="33"/>
      <c r="BX225" s="33"/>
      <c r="BY225" s="33"/>
      <c r="BZ225" s="33"/>
      <c r="CA225" s="33"/>
    </row>
    <row r="226" spans="1:79" s="69" customFormat="1">
      <c r="A226" s="75"/>
      <c r="B226" s="76"/>
      <c r="C226" s="142"/>
      <c r="D226" s="142"/>
      <c r="E226" s="142"/>
      <c r="F226" s="142"/>
      <c r="G226" s="142"/>
      <c r="H226" s="142"/>
      <c r="I226" s="142"/>
      <c r="J226" s="142"/>
      <c r="K226" s="142"/>
      <c r="L226" s="142"/>
      <c r="M226" s="142"/>
      <c r="N226" s="142"/>
      <c r="O226" s="142"/>
      <c r="P226" s="142"/>
      <c r="Q226" s="142"/>
      <c r="R226" s="142"/>
      <c r="S226" s="142"/>
      <c r="T226" s="142"/>
      <c r="U226" s="142"/>
      <c r="V226" s="142"/>
      <c r="W226" s="142"/>
      <c r="X226" s="142"/>
      <c r="Y226" s="142"/>
      <c r="Z226" s="142"/>
      <c r="AA226" s="142"/>
      <c r="AB226" s="142"/>
      <c r="AC226" s="142"/>
      <c r="AD226" s="142"/>
      <c r="AE226" s="142"/>
      <c r="AF226" s="142"/>
      <c r="AG226" s="142"/>
      <c r="AH226" s="142"/>
      <c r="AI226" s="142"/>
      <c r="AJ226" s="82"/>
      <c r="AK226" s="84"/>
      <c r="AL226" s="33"/>
      <c r="AM226" s="33"/>
      <c r="AN226" s="33"/>
      <c r="AO226" s="33"/>
      <c r="AP226" s="33"/>
      <c r="AQ226" s="33"/>
      <c r="AR226" s="33"/>
      <c r="AS226" s="33"/>
      <c r="AT226" s="33"/>
      <c r="AU226" s="33"/>
      <c r="AV226" s="33"/>
      <c r="AW226" s="33"/>
      <c r="AX226" s="33"/>
      <c r="AY226" s="33"/>
      <c r="AZ226" s="33"/>
      <c r="BA226" s="33"/>
      <c r="BB226" s="33"/>
      <c r="BC226" s="33"/>
      <c r="BD226" s="33"/>
      <c r="BE226" s="33"/>
      <c r="BF226" s="33"/>
      <c r="BG226" s="33"/>
      <c r="BH226" s="33"/>
      <c r="BI226" s="33"/>
      <c r="BJ226" s="33"/>
      <c r="BK226" s="33"/>
      <c r="BL226" s="33"/>
      <c r="BM226" s="33"/>
      <c r="BN226" s="33"/>
      <c r="BO226" s="33"/>
      <c r="BP226" s="33"/>
      <c r="BQ226" s="33"/>
      <c r="BR226" s="33"/>
      <c r="BS226" s="33"/>
      <c r="BT226" s="33"/>
      <c r="BU226" s="33"/>
      <c r="BV226" s="33"/>
      <c r="BW226" s="33"/>
      <c r="BX226" s="33"/>
      <c r="BY226" s="33"/>
      <c r="BZ226" s="33"/>
      <c r="CA226" s="33"/>
    </row>
    <row r="227" spans="1:79" s="69" customFormat="1">
      <c r="A227" s="75"/>
      <c r="B227" s="76"/>
      <c r="C227" s="142"/>
      <c r="D227" s="142"/>
      <c r="E227" s="142"/>
      <c r="F227" s="142"/>
      <c r="G227" s="142"/>
      <c r="H227" s="142"/>
      <c r="I227" s="142"/>
      <c r="J227" s="142"/>
      <c r="K227" s="142"/>
      <c r="L227" s="142"/>
      <c r="M227" s="142"/>
      <c r="N227" s="142"/>
      <c r="O227" s="142"/>
      <c r="P227" s="142"/>
      <c r="Q227" s="142"/>
      <c r="R227" s="142"/>
      <c r="S227" s="142"/>
      <c r="T227" s="142"/>
      <c r="U227" s="142"/>
      <c r="V227" s="142"/>
      <c r="W227" s="142"/>
      <c r="X227" s="142"/>
      <c r="Y227" s="142"/>
      <c r="Z227" s="142"/>
      <c r="AA227" s="142"/>
      <c r="AB227" s="142"/>
      <c r="AC227" s="142"/>
      <c r="AD227" s="142"/>
      <c r="AE227" s="142"/>
      <c r="AF227" s="142"/>
      <c r="AG227" s="142"/>
      <c r="AH227" s="142"/>
      <c r="AI227" s="142"/>
      <c r="AJ227" s="82"/>
      <c r="AK227" s="84"/>
      <c r="AL227" s="33"/>
      <c r="AM227" s="33"/>
      <c r="AN227" s="33"/>
      <c r="AO227" s="33"/>
      <c r="AP227" s="33"/>
      <c r="AQ227" s="33"/>
      <c r="AR227" s="33"/>
      <c r="AS227" s="33"/>
      <c r="AT227" s="33"/>
      <c r="AU227" s="33"/>
      <c r="AV227" s="33"/>
      <c r="AW227" s="33"/>
      <c r="AX227" s="33"/>
      <c r="AY227" s="33"/>
      <c r="AZ227" s="33"/>
      <c r="BA227" s="33"/>
      <c r="BB227" s="33"/>
      <c r="BC227" s="33"/>
      <c r="BD227" s="33"/>
      <c r="BE227" s="33"/>
      <c r="BF227" s="33"/>
      <c r="BG227" s="33"/>
      <c r="BH227" s="33"/>
      <c r="BI227" s="33"/>
      <c r="BJ227" s="33"/>
      <c r="BK227" s="33"/>
      <c r="BL227" s="33"/>
      <c r="BM227" s="33"/>
      <c r="BN227" s="33"/>
      <c r="BO227" s="33"/>
      <c r="BP227" s="33"/>
      <c r="BQ227" s="33"/>
      <c r="BR227" s="33"/>
      <c r="BS227" s="33"/>
      <c r="BT227" s="33"/>
      <c r="BU227" s="33"/>
      <c r="BV227" s="33"/>
      <c r="BW227" s="33"/>
      <c r="BX227" s="33"/>
      <c r="BY227" s="33"/>
      <c r="BZ227" s="33"/>
      <c r="CA227" s="33"/>
    </row>
    <row r="228" spans="1:79" s="69" customFormat="1">
      <c r="A228" s="75"/>
      <c r="B228" s="76"/>
      <c r="C228" s="142"/>
      <c r="D228" s="142"/>
      <c r="E228" s="142"/>
      <c r="F228" s="142"/>
      <c r="G228" s="142"/>
      <c r="H228" s="142"/>
      <c r="I228" s="142"/>
      <c r="J228" s="142"/>
      <c r="K228" s="142"/>
      <c r="L228" s="142"/>
      <c r="M228" s="142"/>
      <c r="N228" s="142"/>
      <c r="O228" s="142"/>
      <c r="P228" s="142"/>
      <c r="Q228" s="142"/>
      <c r="R228" s="142"/>
      <c r="S228" s="142"/>
      <c r="T228" s="142"/>
      <c r="U228" s="142"/>
      <c r="V228" s="142"/>
      <c r="W228" s="142"/>
      <c r="X228" s="142"/>
      <c r="Y228" s="142"/>
      <c r="Z228" s="142"/>
      <c r="AA228" s="142"/>
      <c r="AB228" s="142"/>
      <c r="AC228" s="142"/>
      <c r="AD228" s="142"/>
      <c r="AE228" s="142"/>
      <c r="AF228" s="142"/>
      <c r="AG228" s="142"/>
      <c r="AH228" s="142"/>
      <c r="AI228" s="142"/>
      <c r="AJ228" s="82"/>
      <c r="AK228" s="84"/>
      <c r="AL228" s="33"/>
      <c r="AM228" s="33"/>
      <c r="AN228" s="33"/>
      <c r="AO228" s="33"/>
      <c r="AP228" s="33"/>
      <c r="AQ228" s="33"/>
      <c r="AR228" s="33"/>
      <c r="AS228" s="33"/>
      <c r="AT228" s="33"/>
      <c r="AU228" s="33"/>
      <c r="AV228" s="33"/>
      <c r="AW228" s="33"/>
      <c r="AX228" s="33"/>
      <c r="AY228" s="33"/>
      <c r="AZ228" s="33"/>
      <c r="BA228" s="33"/>
      <c r="BB228" s="33"/>
      <c r="BC228" s="33"/>
      <c r="BD228" s="33"/>
      <c r="BE228" s="33"/>
      <c r="BF228" s="33"/>
      <c r="BG228" s="33"/>
      <c r="BH228" s="33"/>
      <c r="BI228" s="33"/>
      <c r="BJ228" s="33"/>
      <c r="BK228" s="33"/>
      <c r="BL228" s="33"/>
      <c r="BM228" s="33"/>
      <c r="BN228" s="33"/>
      <c r="BO228" s="33"/>
      <c r="BP228" s="33"/>
      <c r="BQ228" s="33"/>
      <c r="BR228" s="33"/>
      <c r="BS228" s="33"/>
      <c r="BT228" s="33"/>
      <c r="BU228" s="33"/>
      <c r="BV228" s="33"/>
      <c r="BW228" s="33"/>
      <c r="BX228" s="33"/>
      <c r="BY228" s="33"/>
      <c r="BZ228" s="33"/>
      <c r="CA228" s="33"/>
    </row>
    <row r="229" spans="1:79" s="69" customFormat="1">
      <c r="A229" s="75"/>
      <c r="B229" s="76"/>
      <c r="C229" s="142"/>
      <c r="D229" s="142"/>
      <c r="E229" s="142"/>
      <c r="F229" s="142"/>
      <c r="G229" s="142"/>
      <c r="H229" s="142"/>
      <c r="I229" s="142"/>
      <c r="J229" s="142"/>
      <c r="K229" s="142"/>
      <c r="L229" s="142"/>
      <c r="M229" s="142"/>
      <c r="N229" s="142"/>
      <c r="O229" s="142"/>
      <c r="P229" s="142"/>
      <c r="Q229" s="142"/>
      <c r="R229" s="142"/>
      <c r="S229" s="142"/>
      <c r="T229" s="142"/>
      <c r="U229" s="142"/>
      <c r="V229" s="142"/>
      <c r="W229" s="142"/>
      <c r="X229" s="142"/>
      <c r="Y229" s="142"/>
      <c r="Z229" s="142"/>
      <c r="AA229" s="142"/>
      <c r="AB229" s="142"/>
      <c r="AC229" s="142"/>
      <c r="AD229" s="142"/>
      <c r="AE229" s="142"/>
      <c r="AF229" s="142"/>
      <c r="AG229" s="142"/>
      <c r="AH229" s="142"/>
      <c r="AI229" s="142"/>
      <c r="AJ229" s="82"/>
      <c r="AK229" s="84"/>
      <c r="AL229" s="33"/>
      <c r="AM229" s="33"/>
      <c r="AN229" s="33"/>
      <c r="AO229" s="33"/>
      <c r="AP229" s="33"/>
      <c r="AQ229" s="33"/>
      <c r="AR229" s="33"/>
      <c r="AS229" s="33"/>
      <c r="AT229" s="33"/>
      <c r="AU229" s="33"/>
      <c r="AV229" s="33"/>
      <c r="AW229" s="33"/>
      <c r="AX229" s="33"/>
      <c r="AY229" s="33"/>
      <c r="AZ229" s="33"/>
      <c r="BA229" s="33"/>
      <c r="BB229" s="33"/>
      <c r="BC229" s="33"/>
      <c r="BD229" s="33"/>
      <c r="BE229" s="33"/>
      <c r="BF229" s="33"/>
      <c r="BG229" s="33"/>
      <c r="BH229" s="33"/>
      <c r="BI229" s="33"/>
      <c r="BJ229" s="33"/>
      <c r="BK229" s="33"/>
      <c r="BL229" s="33"/>
      <c r="BM229" s="33"/>
      <c r="BN229" s="33"/>
      <c r="BO229" s="33"/>
      <c r="BP229" s="33"/>
      <c r="BQ229" s="33"/>
      <c r="BR229" s="33"/>
      <c r="BS229" s="33"/>
      <c r="BT229" s="33"/>
      <c r="BU229" s="33"/>
      <c r="BV229" s="33"/>
      <c r="BW229" s="33"/>
      <c r="BX229" s="33"/>
      <c r="BY229" s="33"/>
      <c r="BZ229" s="33"/>
      <c r="CA229" s="33"/>
    </row>
    <row r="230" spans="1:79" s="69" customFormat="1">
      <c r="A230" s="75"/>
      <c r="B230" s="76"/>
      <c r="C230" s="142"/>
      <c r="D230" s="142"/>
      <c r="E230" s="142"/>
      <c r="F230" s="142"/>
      <c r="G230" s="142"/>
      <c r="H230" s="142"/>
      <c r="I230" s="142"/>
      <c r="J230" s="142"/>
      <c r="K230" s="142"/>
      <c r="L230" s="142"/>
      <c r="M230" s="142"/>
      <c r="N230" s="142"/>
      <c r="O230" s="142"/>
      <c r="P230" s="142"/>
      <c r="Q230" s="142"/>
      <c r="R230" s="142"/>
      <c r="S230" s="142"/>
      <c r="T230" s="142"/>
      <c r="U230" s="142"/>
      <c r="V230" s="142"/>
      <c r="W230" s="142"/>
      <c r="X230" s="142"/>
      <c r="Y230" s="142"/>
      <c r="Z230" s="142"/>
      <c r="AA230" s="142"/>
      <c r="AB230" s="142"/>
      <c r="AC230" s="142"/>
      <c r="AD230" s="142"/>
      <c r="AE230" s="142"/>
      <c r="AF230" s="142"/>
      <c r="AG230" s="142"/>
      <c r="AH230" s="142"/>
      <c r="AI230" s="142"/>
      <c r="AJ230" s="82"/>
      <c r="AK230" s="84"/>
      <c r="AL230" s="33"/>
      <c r="AM230" s="33"/>
      <c r="AN230" s="33"/>
      <c r="AO230" s="33"/>
      <c r="AP230" s="33"/>
      <c r="AQ230" s="33"/>
      <c r="AR230" s="33"/>
      <c r="AS230" s="33"/>
      <c r="AT230" s="33"/>
      <c r="AU230" s="33"/>
      <c r="AV230" s="33"/>
      <c r="AW230" s="33"/>
      <c r="AX230" s="33"/>
      <c r="AY230" s="33"/>
      <c r="AZ230" s="33"/>
      <c r="BA230" s="33"/>
      <c r="BB230" s="33"/>
      <c r="BC230" s="33"/>
      <c r="BD230" s="33"/>
      <c r="BE230" s="33"/>
      <c r="BF230" s="33"/>
      <c r="BG230" s="33"/>
      <c r="BH230" s="33"/>
      <c r="BI230" s="33"/>
      <c r="BJ230" s="33"/>
      <c r="BK230" s="33"/>
      <c r="BL230" s="33"/>
      <c r="BM230" s="33"/>
      <c r="BN230" s="33"/>
      <c r="BO230" s="33"/>
      <c r="BP230" s="33"/>
      <c r="BQ230" s="33"/>
      <c r="BR230" s="33"/>
      <c r="BS230" s="33"/>
      <c r="BT230" s="33"/>
      <c r="BU230" s="33"/>
      <c r="BV230" s="33"/>
      <c r="BW230" s="33"/>
      <c r="BX230" s="33"/>
      <c r="BY230" s="33"/>
      <c r="BZ230" s="33"/>
      <c r="CA230" s="33"/>
    </row>
    <row r="231" spans="1:79" s="69" customFormat="1">
      <c r="A231" s="75"/>
      <c r="B231" s="76"/>
      <c r="C231" s="142"/>
      <c r="D231" s="142"/>
      <c r="E231" s="142"/>
      <c r="F231" s="142"/>
      <c r="G231" s="142"/>
      <c r="H231" s="142"/>
      <c r="I231" s="142"/>
      <c r="J231" s="142"/>
      <c r="K231" s="142"/>
      <c r="L231" s="142"/>
      <c r="M231" s="142"/>
      <c r="N231" s="142"/>
      <c r="O231" s="142"/>
      <c r="P231" s="142"/>
      <c r="Q231" s="142"/>
      <c r="R231" s="142"/>
      <c r="S231" s="142"/>
      <c r="T231" s="142"/>
      <c r="U231" s="142"/>
      <c r="V231" s="142"/>
      <c r="W231" s="142"/>
      <c r="X231" s="142"/>
      <c r="Y231" s="142"/>
      <c r="Z231" s="142"/>
      <c r="AA231" s="142"/>
      <c r="AB231" s="142"/>
      <c r="AC231" s="142"/>
      <c r="AD231" s="142"/>
      <c r="AE231" s="142"/>
      <c r="AF231" s="142"/>
      <c r="AG231" s="142"/>
      <c r="AH231" s="142"/>
      <c r="AI231" s="142"/>
      <c r="AJ231" s="82"/>
      <c r="AK231" s="84"/>
      <c r="AL231" s="33"/>
      <c r="AM231" s="33"/>
      <c r="AN231" s="33"/>
      <c r="AO231" s="33"/>
      <c r="AP231" s="33"/>
      <c r="AQ231" s="33"/>
      <c r="AR231" s="33"/>
      <c r="AS231" s="33"/>
      <c r="AT231" s="33"/>
      <c r="AU231" s="33"/>
      <c r="AV231" s="33"/>
      <c r="AW231" s="33"/>
      <c r="AX231" s="33"/>
      <c r="AY231" s="33"/>
      <c r="AZ231" s="33"/>
      <c r="BA231" s="33"/>
      <c r="BB231" s="33"/>
      <c r="BC231" s="33"/>
      <c r="BD231" s="33"/>
      <c r="BE231" s="33"/>
      <c r="BF231" s="33"/>
      <c r="BG231" s="33"/>
      <c r="BH231" s="33"/>
      <c r="BI231" s="33"/>
      <c r="BJ231" s="33"/>
      <c r="BK231" s="33"/>
      <c r="BL231" s="33"/>
      <c r="BM231" s="33"/>
      <c r="BN231" s="33"/>
      <c r="BO231" s="33"/>
      <c r="BP231" s="33"/>
      <c r="BQ231" s="33"/>
      <c r="BR231" s="33"/>
      <c r="BS231" s="33"/>
      <c r="BT231" s="33"/>
      <c r="BU231" s="33"/>
      <c r="BV231" s="33"/>
      <c r="BW231" s="33"/>
      <c r="BX231" s="33"/>
      <c r="BY231" s="33"/>
      <c r="BZ231" s="33"/>
      <c r="CA231" s="33"/>
    </row>
    <row r="232" spans="1:79" s="69" customFormat="1">
      <c r="A232" s="75"/>
      <c r="B232" s="76"/>
      <c r="C232" s="142"/>
      <c r="D232" s="142"/>
      <c r="E232" s="142"/>
      <c r="F232" s="142"/>
      <c r="G232" s="142"/>
      <c r="H232" s="142"/>
      <c r="I232" s="142"/>
      <c r="J232" s="142"/>
      <c r="K232" s="142"/>
      <c r="L232" s="142"/>
      <c r="M232" s="142"/>
      <c r="N232" s="142"/>
      <c r="O232" s="142"/>
      <c r="P232" s="142"/>
      <c r="Q232" s="142"/>
      <c r="R232" s="142"/>
      <c r="S232" s="142"/>
      <c r="T232" s="142"/>
      <c r="U232" s="142"/>
      <c r="V232" s="142"/>
      <c r="W232" s="142"/>
      <c r="X232" s="142"/>
      <c r="Y232" s="142"/>
      <c r="Z232" s="142"/>
      <c r="AA232" s="142"/>
      <c r="AB232" s="142"/>
      <c r="AC232" s="142"/>
      <c r="AD232" s="142"/>
      <c r="AE232" s="142"/>
      <c r="AF232" s="142"/>
      <c r="AG232" s="142"/>
      <c r="AH232" s="142"/>
      <c r="AI232" s="142"/>
      <c r="AJ232" s="82"/>
      <c r="AK232" s="84"/>
      <c r="AL232" s="33"/>
      <c r="AM232" s="33"/>
      <c r="AN232" s="33"/>
      <c r="AO232" s="33"/>
      <c r="AP232" s="33"/>
      <c r="AQ232" s="33"/>
      <c r="AR232" s="33"/>
      <c r="AS232" s="33"/>
      <c r="AT232" s="33"/>
      <c r="AU232" s="33"/>
      <c r="AV232" s="33"/>
      <c r="AW232" s="33"/>
      <c r="AX232" s="33"/>
      <c r="AY232" s="33"/>
      <c r="AZ232" s="33"/>
      <c r="BA232" s="33"/>
      <c r="BB232" s="33"/>
      <c r="BC232" s="33"/>
      <c r="BD232" s="33"/>
      <c r="BE232" s="33"/>
      <c r="BF232" s="33"/>
      <c r="BG232" s="33"/>
      <c r="BH232" s="33"/>
      <c r="BI232" s="33"/>
      <c r="BJ232" s="33"/>
      <c r="BK232" s="33"/>
      <c r="BL232" s="33"/>
      <c r="BM232" s="33"/>
      <c r="BN232" s="33"/>
      <c r="BO232" s="33"/>
      <c r="BP232" s="33"/>
      <c r="BQ232" s="33"/>
      <c r="BR232" s="33"/>
      <c r="BS232" s="33"/>
      <c r="BT232" s="33"/>
      <c r="BU232" s="33"/>
      <c r="BV232" s="33"/>
      <c r="BW232" s="33"/>
      <c r="BX232" s="33"/>
      <c r="BY232" s="33"/>
      <c r="BZ232" s="33"/>
      <c r="CA232" s="33"/>
    </row>
    <row r="233" spans="1:79" s="69" customFormat="1">
      <c r="A233" s="75"/>
      <c r="B233" s="76"/>
      <c r="C233" s="142"/>
      <c r="D233" s="142"/>
      <c r="E233" s="142"/>
      <c r="F233" s="142"/>
      <c r="G233" s="142"/>
      <c r="H233" s="142"/>
      <c r="I233" s="142"/>
      <c r="J233" s="142"/>
      <c r="K233" s="142"/>
      <c r="L233" s="142"/>
      <c r="M233" s="142"/>
      <c r="N233" s="142"/>
      <c r="O233" s="142"/>
      <c r="P233" s="142"/>
      <c r="Q233" s="142"/>
      <c r="R233" s="142"/>
      <c r="S233" s="142"/>
      <c r="T233" s="142"/>
      <c r="U233" s="142"/>
      <c r="V233" s="142"/>
      <c r="W233" s="142"/>
      <c r="X233" s="142"/>
      <c r="Y233" s="142"/>
      <c r="Z233" s="142"/>
      <c r="AA233" s="142"/>
      <c r="AB233" s="142"/>
      <c r="AC233" s="142"/>
      <c r="AD233" s="142"/>
      <c r="AE233" s="142"/>
      <c r="AF233" s="142"/>
      <c r="AG233" s="142"/>
      <c r="AH233" s="142"/>
      <c r="AI233" s="142"/>
      <c r="AJ233" s="82"/>
      <c r="AK233" s="84"/>
      <c r="AL233" s="33"/>
      <c r="AM233" s="33"/>
      <c r="AN233" s="33"/>
      <c r="AO233" s="33"/>
      <c r="AP233" s="33"/>
      <c r="AQ233" s="33"/>
      <c r="AR233" s="33"/>
      <c r="AS233" s="33"/>
      <c r="AT233" s="33"/>
      <c r="AU233" s="33"/>
      <c r="AV233" s="33"/>
      <c r="AW233" s="33"/>
      <c r="AX233" s="33"/>
      <c r="AY233" s="33"/>
      <c r="AZ233" s="33"/>
      <c r="BA233" s="33"/>
      <c r="BB233" s="33"/>
      <c r="BC233" s="33"/>
      <c r="BD233" s="33"/>
      <c r="BE233" s="33"/>
      <c r="BF233" s="33"/>
      <c r="BG233" s="33"/>
      <c r="BH233" s="33"/>
      <c r="BI233" s="33"/>
      <c r="BJ233" s="33"/>
      <c r="BK233" s="33"/>
      <c r="BL233" s="33"/>
      <c r="BM233" s="33"/>
      <c r="BN233" s="33"/>
      <c r="BO233" s="33"/>
      <c r="BP233" s="33"/>
      <c r="BQ233" s="33"/>
      <c r="BR233" s="33"/>
      <c r="BS233" s="33"/>
      <c r="BT233" s="33"/>
      <c r="BU233" s="33"/>
      <c r="BV233" s="33"/>
      <c r="BW233" s="33"/>
      <c r="BX233" s="33"/>
      <c r="BY233" s="33"/>
      <c r="BZ233" s="33"/>
      <c r="CA233" s="33"/>
    </row>
    <row r="234" spans="1:79" s="69" customFormat="1">
      <c r="A234" s="75"/>
      <c r="B234" s="76"/>
      <c r="AJ234" s="82"/>
      <c r="AK234" s="84"/>
      <c r="AL234" s="33"/>
      <c r="AM234" s="33"/>
      <c r="AN234" s="33"/>
      <c r="AO234" s="33"/>
      <c r="AP234" s="33"/>
      <c r="AQ234" s="33"/>
      <c r="AR234" s="33"/>
      <c r="AS234" s="33"/>
      <c r="AT234" s="33"/>
      <c r="AU234" s="33"/>
      <c r="AV234" s="33"/>
      <c r="AW234" s="33"/>
      <c r="AX234" s="33"/>
      <c r="AY234" s="33"/>
      <c r="AZ234" s="33"/>
      <c r="BA234" s="33"/>
      <c r="BB234" s="33"/>
      <c r="BC234" s="33"/>
      <c r="BD234" s="33"/>
      <c r="BE234" s="33"/>
      <c r="BF234" s="33"/>
      <c r="BG234" s="33"/>
      <c r="BH234" s="33"/>
      <c r="BI234" s="33"/>
      <c r="BJ234" s="33"/>
      <c r="BK234" s="33"/>
      <c r="BL234" s="33"/>
      <c r="BM234" s="33"/>
      <c r="BN234" s="33"/>
      <c r="BO234" s="33"/>
      <c r="BP234" s="33"/>
      <c r="BQ234" s="33"/>
      <c r="BR234" s="33"/>
      <c r="BS234" s="33"/>
      <c r="BT234" s="33"/>
      <c r="BU234" s="33"/>
      <c r="BV234" s="33"/>
      <c r="BW234" s="33"/>
      <c r="BX234" s="33"/>
      <c r="BY234" s="33"/>
      <c r="BZ234" s="33"/>
      <c r="CA234" s="33"/>
    </row>
    <row r="235" spans="1:79" s="69" customFormat="1">
      <c r="A235" s="75"/>
      <c r="B235" s="76"/>
      <c r="AJ235" s="82"/>
      <c r="AK235" s="84"/>
      <c r="AL235" s="33"/>
      <c r="AM235" s="33"/>
      <c r="AN235" s="33"/>
      <c r="AO235" s="33"/>
      <c r="AP235" s="33"/>
      <c r="AQ235" s="33"/>
      <c r="AR235" s="33"/>
      <c r="AS235" s="33"/>
      <c r="AT235" s="33"/>
      <c r="AU235" s="33"/>
      <c r="AV235" s="33"/>
      <c r="AW235" s="33"/>
      <c r="AX235" s="33"/>
      <c r="AY235" s="33"/>
      <c r="AZ235" s="33"/>
      <c r="BA235" s="33"/>
      <c r="BB235" s="33"/>
      <c r="BC235" s="33"/>
      <c r="BD235" s="33"/>
      <c r="BE235" s="33"/>
      <c r="BF235" s="33"/>
      <c r="BG235" s="33"/>
      <c r="BH235" s="33"/>
      <c r="BI235" s="33"/>
      <c r="BJ235" s="33"/>
      <c r="BK235" s="33"/>
      <c r="BL235" s="33"/>
      <c r="BM235" s="33"/>
      <c r="BN235" s="33"/>
      <c r="BO235" s="33"/>
      <c r="BP235" s="33"/>
      <c r="BQ235" s="33"/>
      <c r="BR235" s="33"/>
      <c r="BS235" s="33"/>
      <c r="BT235" s="33"/>
      <c r="BU235" s="33"/>
      <c r="BV235" s="33"/>
      <c r="BW235" s="33"/>
      <c r="BX235" s="33"/>
      <c r="BY235" s="33"/>
      <c r="BZ235" s="33"/>
      <c r="CA235" s="33"/>
    </row>
    <row r="236" spans="1:79" s="69" customFormat="1">
      <c r="A236" s="75"/>
      <c r="B236" s="76"/>
      <c r="AJ236" s="82"/>
      <c r="AK236" s="84"/>
      <c r="AL236" s="33"/>
      <c r="AM236" s="33"/>
      <c r="AN236" s="33"/>
      <c r="AO236" s="33"/>
      <c r="AP236" s="33"/>
      <c r="AQ236" s="33"/>
      <c r="AR236" s="33"/>
      <c r="AS236" s="33"/>
      <c r="AT236" s="33"/>
      <c r="AU236" s="33"/>
      <c r="AV236" s="33"/>
      <c r="AW236" s="33"/>
      <c r="AX236" s="33"/>
      <c r="AY236" s="33"/>
      <c r="AZ236" s="33"/>
      <c r="BA236" s="33"/>
      <c r="BB236" s="33"/>
      <c r="BC236" s="33"/>
      <c r="BD236" s="33"/>
      <c r="BE236" s="33"/>
      <c r="BF236" s="33"/>
      <c r="BG236" s="33"/>
      <c r="BH236" s="33"/>
      <c r="BI236" s="33"/>
      <c r="BJ236" s="33"/>
      <c r="BK236" s="33"/>
      <c r="BL236" s="33"/>
      <c r="BM236" s="33"/>
      <c r="BN236" s="33"/>
      <c r="BO236" s="33"/>
      <c r="BP236" s="33"/>
      <c r="BQ236" s="33"/>
      <c r="BR236" s="33"/>
      <c r="BS236" s="33"/>
      <c r="BT236" s="33"/>
      <c r="BU236" s="33"/>
      <c r="BV236" s="33"/>
      <c r="BW236" s="33"/>
      <c r="BX236" s="33"/>
      <c r="BY236" s="33"/>
      <c r="BZ236" s="33"/>
      <c r="CA236" s="33"/>
    </row>
    <row r="237" spans="1:79" s="69" customFormat="1">
      <c r="A237" s="75"/>
      <c r="B237" s="76"/>
      <c r="AJ237" s="82"/>
      <c r="AK237" s="84"/>
      <c r="AL237" s="33"/>
      <c r="AM237" s="33"/>
      <c r="AN237" s="33"/>
      <c r="AO237" s="33"/>
      <c r="AP237" s="33"/>
      <c r="AQ237" s="33"/>
      <c r="AR237" s="33"/>
      <c r="AS237" s="33"/>
      <c r="AT237" s="33"/>
      <c r="AU237" s="33"/>
      <c r="AV237" s="33"/>
      <c r="AW237" s="33"/>
      <c r="AX237" s="33"/>
      <c r="AY237" s="33"/>
      <c r="AZ237" s="33"/>
      <c r="BA237" s="33"/>
      <c r="BB237" s="33"/>
      <c r="BC237" s="33"/>
      <c r="BD237" s="33"/>
      <c r="BE237" s="33"/>
      <c r="BF237" s="33"/>
      <c r="BG237" s="33"/>
      <c r="BH237" s="33"/>
      <c r="BI237" s="33"/>
      <c r="BJ237" s="33"/>
      <c r="BK237" s="33"/>
      <c r="BL237" s="33"/>
      <c r="BM237" s="33"/>
      <c r="BN237" s="33"/>
      <c r="BO237" s="33"/>
      <c r="BP237" s="33"/>
      <c r="BQ237" s="33"/>
      <c r="BR237" s="33"/>
      <c r="BS237" s="33"/>
      <c r="BT237" s="33"/>
      <c r="BU237" s="33"/>
      <c r="BV237" s="33"/>
      <c r="BW237" s="33"/>
      <c r="BX237" s="33"/>
      <c r="BY237" s="33"/>
      <c r="BZ237" s="33"/>
      <c r="CA237" s="33"/>
    </row>
    <row r="238" spans="1:79" s="69" customFormat="1">
      <c r="A238" s="75"/>
      <c r="B238" s="76"/>
      <c r="AJ238" s="82"/>
      <c r="AK238" s="84"/>
      <c r="AL238" s="33"/>
      <c r="AM238" s="33"/>
      <c r="AN238" s="33"/>
      <c r="AO238" s="33"/>
      <c r="AP238" s="33"/>
      <c r="AQ238" s="33"/>
      <c r="AR238" s="33"/>
      <c r="AS238" s="33"/>
      <c r="AT238" s="33"/>
      <c r="AU238" s="33"/>
      <c r="AV238" s="33"/>
      <c r="AW238" s="33"/>
      <c r="AX238" s="33"/>
      <c r="AY238" s="33"/>
      <c r="AZ238" s="33"/>
      <c r="BA238" s="33"/>
      <c r="BB238" s="33"/>
      <c r="BC238" s="33"/>
      <c r="BD238" s="33"/>
      <c r="BE238" s="33"/>
      <c r="BF238" s="33"/>
      <c r="BG238" s="33"/>
      <c r="BH238" s="33"/>
      <c r="BI238" s="33"/>
      <c r="BJ238" s="33"/>
      <c r="BK238" s="33"/>
      <c r="BL238" s="33"/>
      <c r="BM238" s="33"/>
      <c r="BN238" s="33"/>
      <c r="BO238" s="33"/>
      <c r="BP238" s="33"/>
      <c r="BQ238" s="33"/>
      <c r="BR238" s="33"/>
      <c r="BS238" s="33"/>
      <c r="BT238" s="33"/>
      <c r="BU238" s="33"/>
      <c r="BV238" s="33"/>
      <c r="BW238" s="33"/>
      <c r="BX238" s="33"/>
      <c r="BY238" s="33"/>
      <c r="BZ238" s="33"/>
      <c r="CA238" s="33"/>
    </row>
    <row r="239" spans="1:79" s="69" customFormat="1">
      <c r="A239" s="75"/>
      <c r="B239" s="76"/>
      <c r="AJ239" s="82"/>
      <c r="AK239" s="84"/>
      <c r="AL239" s="33"/>
      <c r="AM239" s="33"/>
      <c r="AN239" s="33"/>
      <c r="AO239" s="33"/>
      <c r="AP239" s="33"/>
      <c r="AQ239" s="33"/>
      <c r="AR239" s="33"/>
      <c r="AS239" s="33"/>
      <c r="AT239" s="33"/>
      <c r="AU239" s="33"/>
      <c r="AV239" s="33"/>
      <c r="AW239" s="33"/>
      <c r="AX239" s="33"/>
      <c r="AY239" s="33"/>
      <c r="AZ239" s="33"/>
      <c r="BA239" s="33"/>
      <c r="BB239" s="33"/>
      <c r="BC239" s="33"/>
      <c r="BD239" s="33"/>
      <c r="BE239" s="33"/>
      <c r="BF239" s="33"/>
      <c r="BG239" s="33"/>
      <c r="BH239" s="33"/>
      <c r="BI239" s="33"/>
      <c r="BJ239" s="33"/>
      <c r="BK239" s="33"/>
      <c r="BL239" s="33"/>
      <c r="BM239" s="33"/>
      <c r="BN239" s="33"/>
      <c r="BO239" s="33"/>
      <c r="BP239" s="33"/>
      <c r="BQ239" s="33"/>
      <c r="BR239" s="33"/>
      <c r="BS239" s="33"/>
      <c r="BT239" s="33"/>
      <c r="BU239" s="33"/>
      <c r="BV239" s="33"/>
      <c r="BW239" s="33"/>
      <c r="BX239" s="33"/>
      <c r="BY239" s="33"/>
      <c r="BZ239" s="33"/>
      <c r="CA239" s="33"/>
    </row>
    <row r="240" spans="1:79" s="69" customFormat="1">
      <c r="A240" s="75"/>
      <c r="B240" s="76"/>
      <c r="AJ240" s="82"/>
      <c r="AK240" s="84"/>
      <c r="AL240" s="33"/>
      <c r="AM240" s="33"/>
      <c r="AN240" s="33"/>
      <c r="AO240" s="33"/>
      <c r="AP240" s="33"/>
      <c r="AQ240" s="33"/>
      <c r="AR240" s="33"/>
      <c r="AS240" s="33"/>
      <c r="AT240" s="33"/>
      <c r="AU240" s="33"/>
      <c r="AV240" s="33"/>
      <c r="AW240" s="33"/>
      <c r="AX240" s="33"/>
      <c r="AY240" s="33"/>
      <c r="AZ240" s="33"/>
      <c r="BA240" s="33"/>
      <c r="BB240" s="33"/>
      <c r="BC240" s="33"/>
      <c r="BD240" s="33"/>
      <c r="BE240" s="33"/>
      <c r="BF240" s="33"/>
      <c r="BG240" s="33"/>
      <c r="BH240" s="33"/>
      <c r="BI240" s="33"/>
      <c r="BJ240" s="33"/>
      <c r="BK240" s="33"/>
      <c r="BL240" s="33"/>
      <c r="BM240" s="33"/>
      <c r="BN240" s="33"/>
      <c r="BO240" s="33"/>
      <c r="BP240" s="33"/>
      <c r="BQ240" s="33"/>
      <c r="BR240" s="33"/>
      <c r="BS240" s="33"/>
      <c r="BT240" s="33"/>
      <c r="BU240" s="33"/>
      <c r="BV240" s="33"/>
      <c r="BW240" s="33"/>
      <c r="BX240" s="33"/>
      <c r="BY240" s="33"/>
      <c r="BZ240" s="33"/>
      <c r="CA240" s="33"/>
    </row>
    <row r="241" spans="1:79" s="69" customFormat="1">
      <c r="A241" s="75"/>
      <c r="B241" s="76"/>
      <c r="AJ241" s="82"/>
      <c r="AK241" s="84"/>
      <c r="AL241" s="33"/>
      <c r="AM241" s="33"/>
      <c r="AN241" s="33"/>
      <c r="AO241" s="33"/>
      <c r="AP241" s="33"/>
      <c r="AQ241" s="33"/>
      <c r="AR241" s="33"/>
      <c r="AS241" s="33"/>
      <c r="AT241" s="33"/>
      <c r="AU241" s="33"/>
      <c r="AV241" s="33"/>
      <c r="AW241" s="33"/>
      <c r="AX241" s="33"/>
      <c r="AY241" s="33"/>
      <c r="AZ241" s="33"/>
      <c r="BA241" s="33"/>
      <c r="BB241" s="33"/>
      <c r="BC241" s="33"/>
      <c r="BD241" s="33"/>
      <c r="BE241" s="33"/>
      <c r="BF241" s="33"/>
      <c r="BG241" s="33"/>
      <c r="BH241" s="33"/>
      <c r="BI241" s="33"/>
      <c r="BJ241" s="33"/>
      <c r="BK241" s="33"/>
      <c r="BL241" s="33"/>
      <c r="BM241" s="33"/>
      <c r="BN241" s="33"/>
      <c r="BO241" s="33"/>
      <c r="BP241" s="33"/>
      <c r="BQ241" s="33"/>
      <c r="BR241" s="33"/>
      <c r="BS241" s="33"/>
      <c r="BT241" s="33"/>
      <c r="BU241" s="33"/>
      <c r="BV241" s="33"/>
      <c r="BW241" s="33"/>
      <c r="BX241" s="33"/>
      <c r="BY241" s="33"/>
      <c r="BZ241" s="33"/>
      <c r="CA241" s="33"/>
    </row>
    <row r="242" spans="1:79" s="69" customFormat="1">
      <c r="A242" s="75"/>
      <c r="B242" s="76"/>
      <c r="AJ242" s="82"/>
      <c r="AK242" s="84"/>
      <c r="AL242" s="33"/>
      <c r="AM242" s="33"/>
      <c r="AN242" s="33"/>
      <c r="AO242" s="33"/>
      <c r="AP242" s="33"/>
      <c r="AQ242" s="33"/>
      <c r="AR242" s="33"/>
      <c r="AS242" s="33"/>
      <c r="AT242" s="33"/>
      <c r="AU242" s="33"/>
      <c r="AV242" s="33"/>
      <c r="AW242" s="33"/>
      <c r="AX242" s="33"/>
      <c r="AY242" s="33"/>
      <c r="AZ242" s="33"/>
      <c r="BA242" s="33"/>
      <c r="BB242" s="33"/>
      <c r="BC242" s="33"/>
      <c r="BD242" s="33"/>
      <c r="BE242" s="33"/>
      <c r="BF242" s="33"/>
      <c r="BG242" s="33"/>
      <c r="BH242" s="33"/>
      <c r="BI242" s="33"/>
      <c r="BJ242" s="33"/>
      <c r="BK242" s="33"/>
      <c r="BL242" s="33"/>
      <c r="BM242" s="33"/>
      <c r="BN242" s="33"/>
      <c r="BO242" s="33"/>
      <c r="BP242" s="33"/>
      <c r="BQ242" s="33"/>
      <c r="BR242" s="33"/>
      <c r="BS242" s="33"/>
      <c r="BT242" s="33"/>
      <c r="BU242" s="33"/>
      <c r="BV242" s="33"/>
      <c r="BW242" s="33"/>
      <c r="BX242" s="33"/>
      <c r="BY242" s="33"/>
      <c r="BZ242" s="33"/>
      <c r="CA242" s="33"/>
    </row>
    <row r="243" spans="1:79" s="69" customFormat="1">
      <c r="A243" s="75"/>
      <c r="B243" s="76"/>
      <c r="AJ243" s="82"/>
      <c r="AK243" s="84"/>
      <c r="AL243" s="33"/>
      <c r="AM243" s="33"/>
      <c r="AN243" s="33"/>
      <c r="AO243" s="33"/>
      <c r="AP243" s="33"/>
      <c r="AQ243" s="33"/>
      <c r="AR243" s="33"/>
      <c r="AS243" s="33"/>
      <c r="AT243" s="33"/>
      <c r="AU243" s="33"/>
      <c r="AV243" s="33"/>
      <c r="AW243" s="33"/>
      <c r="AX243" s="33"/>
      <c r="AY243" s="33"/>
      <c r="AZ243" s="33"/>
      <c r="BA243" s="33"/>
      <c r="BB243" s="33"/>
      <c r="BC243" s="33"/>
      <c r="BD243" s="33"/>
      <c r="BE243" s="33"/>
      <c r="BF243" s="33"/>
      <c r="BG243" s="33"/>
      <c r="BH243" s="33"/>
      <c r="BI243" s="33"/>
      <c r="BJ243" s="33"/>
      <c r="BK243" s="33"/>
      <c r="BL243" s="33"/>
      <c r="BM243" s="33"/>
      <c r="BN243" s="33"/>
      <c r="BO243" s="33"/>
      <c r="BP243" s="33"/>
      <c r="BQ243" s="33"/>
      <c r="BR243" s="33"/>
      <c r="BS243" s="33"/>
      <c r="BT243" s="33"/>
      <c r="BU243" s="33"/>
      <c r="BV243" s="33"/>
      <c r="BW243" s="33"/>
      <c r="BX243" s="33"/>
      <c r="BY243" s="33"/>
      <c r="BZ243" s="33"/>
      <c r="CA243" s="33"/>
    </row>
    <row r="244" spans="1:79" s="69" customFormat="1">
      <c r="A244" s="75"/>
      <c r="B244" s="76"/>
      <c r="AJ244" s="82"/>
      <c r="AK244" s="84"/>
      <c r="AL244" s="33"/>
      <c r="AM244" s="33"/>
      <c r="AN244" s="33"/>
      <c r="AO244" s="33"/>
      <c r="AP244" s="33"/>
      <c r="AQ244" s="33"/>
      <c r="AR244" s="33"/>
      <c r="AS244" s="33"/>
      <c r="AT244" s="33"/>
      <c r="AU244" s="33"/>
      <c r="AV244" s="33"/>
      <c r="AW244" s="33"/>
      <c r="AX244" s="33"/>
      <c r="AY244" s="33"/>
      <c r="AZ244" s="33"/>
      <c r="BA244" s="33"/>
      <c r="BB244" s="33"/>
      <c r="BC244" s="33"/>
      <c r="BD244" s="33"/>
      <c r="BE244" s="33"/>
      <c r="BF244" s="33"/>
      <c r="BG244" s="33"/>
      <c r="BH244" s="33"/>
      <c r="BI244" s="33"/>
      <c r="BJ244" s="33"/>
      <c r="BK244" s="33"/>
      <c r="BL244" s="33"/>
      <c r="BM244" s="33"/>
      <c r="BN244" s="33"/>
      <c r="BO244" s="33"/>
      <c r="BP244" s="33"/>
      <c r="BQ244" s="33"/>
      <c r="BR244" s="33"/>
      <c r="BS244" s="33"/>
      <c r="BT244" s="33"/>
      <c r="BU244" s="33"/>
      <c r="BV244" s="33"/>
      <c r="BW244" s="33"/>
      <c r="BX244" s="33"/>
      <c r="BY244" s="33"/>
      <c r="BZ244" s="33"/>
      <c r="CA244" s="33"/>
    </row>
    <row r="245" spans="1:79" s="69" customFormat="1">
      <c r="A245" s="75"/>
      <c r="B245" s="76"/>
      <c r="AJ245" s="82"/>
      <c r="AK245" s="84"/>
      <c r="AL245" s="33"/>
      <c r="AM245" s="33"/>
      <c r="AN245" s="33"/>
      <c r="AO245" s="33"/>
      <c r="AP245" s="33"/>
      <c r="AQ245" s="33"/>
      <c r="AR245" s="33"/>
      <c r="AS245" s="33"/>
      <c r="AT245" s="33"/>
      <c r="AU245" s="33"/>
      <c r="AV245" s="33"/>
      <c r="AW245" s="33"/>
      <c r="AX245" s="33"/>
      <c r="AY245" s="33"/>
      <c r="AZ245" s="33"/>
      <c r="BA245" s="33"/>
      <c r="BB245" s="33"/>
      <c r="BC245" s="33"/>
      <c r="BD245" s="33"/>
      <c r="BE245" s="33"/>
      <c r="BF245" s="33"/>
      <c r="BG245" s="33"/>
      <c r="BH245" s="33"/>
      <c r="BI245" s="33"/>
      <c r="BJ245" s="33"/>
      <c r="BK245" s="33"/>
      <c r="BL245" s="33"/>
      <c r="BM245" s="33"/>
      <c r="BN245" s="33"/>
      <c r="BO245" s="33"/>
      <c r="BP245" s="33"/>
      <c r="BQ245" s="33"/>
      <c r="BR245" s="33"/>
      <c r="BS245" s="33"/>
      <c r="BT245" s="33"/>
      <c r="BU245" s="33"/>
      <c r="BV245" s="33"/>
      <c r="BW245" s="33"/>
      <c r="BX245" s="33"/>
      <c r="BY245" s="33"/>
      <c r="BZ245" s="33"/>
      <c r="CA245" s="33"/>
    </row>
    <row r="246" spans="1:79" s="69" customFormat="1">
      <c r="A246" s="75"/>
      <c r="B246" s="76"/>
      <c r="AJ246" s="82"/>
      <c r="AK246" s="84"/>
      <c r="AL246" s="33"/>
      <c r="AM246" s="33"/>
      <c r="AN246" s="33"/>
      <c r="AO246" s="33"/>
      <c r="AP246" s="33"/>
      <c r="AQ246" s="33"/>
      <c r="AR246" s="33"/>
      <c r="AS246" s="33"/>
      <c r="AT246" s="33"/>
      <c r="AU246" s="33"/>
      <c r="AV246" s="33"/>
      <c r="AW246" s="33"/>
      <c r="AX246" s="33"/>
      <c r="AY246" s="33"/>
      <c r="AZ246" s="33"/>
      <c r="BA246" s="33"/>
      <c r="BB246" s="33"/>
      <c r="BC246" s="33"/>
      <c r="BD246" s="33"/>
      <c r="BE246" s="33"/>
      <c r="BF246" s="33"/>
      <c r="BG246" s="33"/>
      <c r="BH246" s="33"/>
      <c r="BI246" s="33"/>
      <c r="BJ246" s="33"/>
      <c r="BK246" s="33"/>
      <c r="BL246" s="33"/>
      <c r="BM246" s="33"/>
      <c r="BN246" s="33"/>
      <c r="BO246" s="33"/>
      <c r="BP246" s="33"/>
      <c r="BQ246" s="33"/>
      <c r="BR246" s="33"/>
      <c r="BS246" s="33"/>
      <c r="BT246" s="33"/>
      <c r="BU246" s="33"/>
      <c r="BV246" s="33"/>
      <c r="BW246" s="33"/>
      <c r="BX246" s="33"/>
      <c r="BY246" s="33"/>
      <c r="BZ246" s="33"/>
      <c r="CA246" s="33"/>
    </row>
    <row r="247" spans="1:79" s="69" customFormat="1">
      <c r="A247" s="75"/>
      <c r="B247" s="76"/>
      <c r="AJ247" s="82"/>
      <c r="AK247" s="84"/>
      <c r="AL247" s="33"/>
      <c r="AM247" s="33"/>
      <c r="AN247" s="33"/>
      <c r="AO247" s="33"/>
      <c r="AP247" s="33"/>
      <c r="AQ247" s="33"/>
      <c r="AR247" s="33"/>
      <c r="AS247" s="33"/>
      <c r="AT247" s="33"/>
      <c r="AU247" s="33"/>
      <c r="AV247" s="33"/>
      <c r="AW247" s="33"/>
      <c r="AX247" s="33"/>
      <c r="AY247" s="33"/>
      <c r="AZ247" s="33"/>
      <c r="BA247" s="33"/>
      <c r="BB247" s="33"/>
      <c r="BC247" s="33"/>
      <c r="BD247" s="33"/>
      <c r="BE247" s="33"/>
      <c r="BF247" s="33"/>
      <c r="BG247" s="33"/>
      <c r="BH247" s="33"/>
      <c r="BI247" s="33"/>
      <c r="BJ247" s="33"/>
      <c r="BK247" s="33"/>
      <c r="BL247" s="33"/>
      <c r="BM247" s="33"/>
      <c r="BN247" s="33"/>
      <c r="BO247" s="33"/>
      <c r="BP247" s="33"/>
      <c r="BQ247" s="33"/>
      <c r="BR247" s="33"/>
      <c r="BS247" s="33"/>
      <c r="BT247" s="33"/>
      <c r="BU247" s="33"/>
      <c r="BV247" s="33"/>
      <c r="BW247" s="33"/>
      <c r="BX247" s="33"/>
      <c r="BY247" s="33"/>
      <c r="BZ247" s="33"/>
      <c r="CA247" s="33"/>
    </row>
    <row r="248" spans="1:79" s="69" customFormat="1">
      <c r="A248" s="75"/>
      <c r="B248" s="76"/>
      <c r="AJ248" s="82"/>
      <c r="AK248" s="84"/>
      <c r="AL248" s="33"/>
      <c r="AM248" s="33"/>
      <c r="AN248" s="33"/>
      <c r="AO248" s="33"/>
      <c r="AP248" s="33"/>
      <c r="AQ248" s="33"/>
      <c r="AR248" s="33"/>
      <c r="AS248" s="33"/>
      <c r="AT248" s="33"/>
      <c r="AU248" s="33"/>
      <c r="AV248" s="33"/>
      <c r="AW248" s="33"/>
      <c r="AX248" s="33"/>
      <c r="AY248" s="33"/>
      <c r="AZ248" s="33"/>
      <c r="BA248" s="33"/>
      <c r="BB248" s="33"/>
      <c r="BC248" s="33"/>
      <c r="BD248" s="33"/>
      <c r="BE248" s="33"/>
      <c r="BF248" s="33"/>
      <c r="BG248" s="33"/>
      <c r="BH248" s="33"/>
      <c r="BI248" s="33"/>
      <c r="BJ248" s="33"/>
      <c r="BK248" s="33"/>
      <c r="BL248" s="33"/>
      <c r="BM248" s="33"/>
      <c r="BN248" s="33"/>
      <c r="BO248" s="33"/>
      <c r="BP248" s="33"/>
      <c r="BQ248" s="33"/>
      <c r="BR248" s="33"/>
      <c r="BS248" s="33"/>
      <c r="BT248" s="33"/>
      <c r="BU248" s="33"/>
      <c r="BV248" s="33"/>
      <c r="BW248" s="33"/>
      <c r="BX248" s="33"/>
      <c r="BY248" s="33"/>
      <c r="BZ248" s="33"/>
      <c r="CA248" s="33"/>
    </row>
    <row r="249" spans="1:79" s="69" customFormat="1">
      <c r="A249" s="75"/>
      <c r="B249" s="76"/>
      <c r="AJ249" s="82"/>
      <c r="AK249" s="84"/>
      <c r="AL249" s="33"/>
      <c r="AM249" s="33"/>
      <c r="AN249" s="33"/>
      <c r="AO249" s="33"/>
      <c r="AP249" s="33"/>
      <c r="AQ249" s="33"/>
      <c r="AR249" s="33"/>
      <c r="AS249" s="33"/>
      <c r="AT249" s="33"/>
      <c r="AU249" s="33"/>
      <c r="AV249" s="33"/>
      <c r="AW249" s="33"/>
      <c r="AX249" s="33"/>
      <c r="AY249" s="33"/>
      <c r="AZ249" s="33"/>
      <c r="BA249" s="33"/>
      <c r="BB249" s="33"/>
      <c r="BC249" s="33"/>
      <c r="BD249" s="33"/>
      <c r="BE249" s="33"/>
      <c r="BF249" s="33"/>
      <c r="BG249" s="33"/>
      <c r="BH249" s="33"/>
      <c r="BI249" s="33"/>
      <c r="BJ249" s="33"/>
      <c r="BK249" s="33"/>
      <c r="BL249" s="33"/>
      <c r="BM249" s="33"/>
      <c r="BN249" s="33"/>
      <c r="BO249" s="33"/>
      <c r="BP249" s="33"/>
      <c r="BQ249" s="33"/>
      <c r="BR249" s="33"/>
      <c r="BS249" s="33"/>
      <c r="BT249" s="33"/>
      <c r="BU249" s="33"/>
      <c r="BV249" s="33"/>
      <c r="BW249" s="33"/>
      <c r="BX249" s="33"/>
      <c r="BY249" s="33"/>
      <c r="BZ249" s="33"/>
      <c r="CA249" s="33"/>
    </row>
    <row r="250" spans="1:79" s="69" customFormat="1">
      <c r="A250" s="75"/>
      <c r="B250" s="76"/>
      <c r="AJ250" s="82"/>
      <c r="AK250" s="84"/>
      <c r="AL250" s="33"/>
      <c r="AM250" s="33"/>
      <c r="AN250" s="33"/>
      <c r="AO250" s="33"/>
      <c r="AP250" s="33"/>
      <c r="AQ250" s="33"/>
      <c r="AR250" s="33"/>
      <c r="AS250" s="33"/>
      <c r="AT250" s="33"/>
      <c r="AU250" s="33"/>
      <c r="AV250" s="33"/>
      <c r="AW250" s="33"/>
      <c r="AX250" s="33"/>
      <c r="AY250" s="33"/>
      <c r="AZ250" s="33"/>
      <c r="BA250" s="33"/>
      <c r="BB250" s="33"/>
      <c r="BC250" s="33"/>
      <c r="BD250" s="33"/>
      <c r="BE250" s="33"/>
      <c r="BF250" s="33"/>
      <c r="BG250" s="33"/>
      <c r="BH250" s="33"/>
      <c r="BI250" s="33"/>
      <c r="BJ250" s="33"/>
      <c r="BK250" s="33"/>
      <c r="BL250" s="33"/>
      <c r="BM250" s="33"/>
      <c r="BN250" s="33"/>
      <c r="BO250" s="33"/>
      <c r="BP250" s="33"/>
      <c r="BQ250" s="33"/>
      <c r="BR250" s="33"/>
      <c r="BS250" s="33"/>
      <c r="BT250" s="33"/>
      <c r="BU250" s="33"/>
      <c r="BV250" s="33"/>
      <c r="BW250" s="33"/>
      <c r="BX250" s="33"/>
      <c r="BY250" s="33"/>
      <c r="BZ250" s="33"/>
      <c r="CA250" s="33"/>
    </row>
    <row r="251" spans="1:79" s="69" customFormat="1">
      <c r="A251" s="75"/>
      <c r="B251" s="76"/>
      <c r="AJ251" s="82"/>
      <c r="AK251" s="84"/>
      <c r="AL251" s="33"/>
      <c r="AM251" s="33"/>
      <c r="AN251" s="33"/>
      <c r="AO251" s="33"/>
      <c r="AP251" s="33"/>
      <c r="AQ251" s="33"/>
      <c r="AR251" s="33"/>
      <c r="AS251" s="33"/>
      <c r="AT251" s="33"/>
      <c r="AU251" s="33"/>
      <c r="AV251" s="33"/>
      <c r="AW251" s="33"/>
      <c r="AX251" s="33"/>
      <c r="AY251" s="33"/>
      <c r="AZ251" s="33"/>
      <c r="BA251" s="33"/>
      <c r="BB251" s="33"/>
      <c r="BC251" s="33"/>
      <c r="BD251" s="33"/>
      <c r="BE251" s="33"/>
      <c r="BF251" s="33"/>
      <c r="BG251" s="33"/>
      <c r="BH251" s="33"/>
      <c r="BI251" s="33"/>
      <c r="BJ251" s="33"/>
      <c r="BK251" s="33"/>
      <c r="BL251" s="33"/>
      <c r="BM251" s="33"/>
      <c r="BN251" s="33"/>
      <c r="BO251" s="33"/>
      <c r="BP251" s="33"/>
      <c r="BQ251" s="33"/>
      <c r="BR251" s="33"/>
      <c r="BS251" s="33"/>
      <c r="BT251" s="33"/>
      <c r="BU251" s="33"/>
      <c r="BV251" s="33"/>
      <c r="BW251" s="33"/>
      <c r="BX251" s="33"/>
      <c r="BY251" s="33"/>
      <c r="BZ251" s="33"/>
      <c r="CA251" s="33"/>
    </row>
    <row r="252" spans="1:79" s="69" customFormat="1">
      <c r="A252" s="75"/>
      <c r="B252" s="76"/>
      <c r="AJ252" s="82"/>
      <c r="AK252" s="84"/>
      <c r="AL252" s="33"/>
      <c r="AM252" s="33"/>
      <c r="AN252" s="33"/>
      <c r="AO252" s="33"/>
      <c r="AP252" s="33"/>
      <c r="AQ252" s="33"/>
      <c r="AR252" s="33"/>
      <c r="AS252" s="33"/>
      <c r="AT252" s="33"/>
      <c r="AU252" s="33"/>
      <c r="AV252" s="33"/>
      <c r="AW252" s="33"/>
      <c r="AX252" s="33"/>
      <c r="AY252" s="33"/>
      <c r="AZ252" s="33"/>
      <c r="BA252" s="33"/>
      <c r="BB252" s="33"/>
      <c r="BC252" s="33"/>
      <c r="BD252" s="33"/>
      <c r="BE252" s="33"/>
      <c r="BF252" s="33"/>
      <c r="BG252" s="33"/>
      <c r="BH252" s="33"/>
      <c r="BI252" s="33"/>
      <c r="BJ252" s="33"/>
      <c r="BK252" s="33"/>
      <c r="BL252" s="33"/>
      <c r="BM252" s="33"/>
      <c r="BN252" s="33"/>
      <c r="BO252" s="33"/>
      <c r="BP252" s="33"/>
      <c r="BQ252" s="33"/>
      <c r="BR252" s="33"/>
      <c r="BS252" s="33"/>
      <c r="BT252" s="33"/>
      <c r="BU252" s="33"/>
      <c r="BV252" s="33"/>
      <c r="BW252" s="33"/>
      <c r="BX252" s="33"/>
      <c r="BY252" s="33"/>
      <c r="BZ252" s="33"/>
      <c r="CA252" s="33"/>
    </row>
    <row r="253" spans="1:79" s="69" customFormat="1">
      <c r="A253" s="75"/>
      <c r="B253" s="76"/>
      <c r="AJ253" s="82"/>
      <c r="AK253" s="84"/>
      <c r="AL253" s="33"/>
      <c r="AM253" s="33"/>
      <c r="AN253" s="33"/>
      <c r="AO253" s="33"/>
      <c r="AP253" s="33"/>
      <c r="AQ253" s="33"/>
      <c r="AR253" s="33"/>
      <c r="AS253" s="33"/>
      <c r="AT253" s="33"/>
      <c r="AU253" s="33"/>
      <c r="AV253" s="33"/>
      <c r="AW253" s="33"/>
      <c r="AX253" s="33"/>
      <c r="AY253" s="33"/>
      <c r="AZ253" s="33"/>
      <c r="BA253" s="33"/>
      <c r="BB253" s="33"/>
      <c r="BC253" s="33"/>
      <c r="BD253" s="33"/>
      <c r="BE253" s="33"/>
      <c r="BF253" s="33"/>
      <c r="BG253" s="33"/>
      <c r="BH253" s="33"/>
      <c r="BI253" s="33"/>
      <c r="BJ253" s="33"/>
      <c r="BK253" s="33"/>
      <c r="BL253" s="33"/>
      <c r="BM253" s="33"/>
      <c r="BN253" s="33"/>
      <c r="BO253" s="33"/>
      <c r="BP253" s="33"/>
      <c r="BQ253" s="33"/>
      <c r="BR253" s="33"/>
      <c r="BS253" s="33"/>
      <c r="BT253" s="33"/>
      <c r="BU253" s="33"/>
      <c r="BV253" s="33"/>
      <c r="BW253" s="33"/>
      <c r="BX253" s="33"/>
      <c r="BY253" s="33"/>
      <c r="BZ253" s="33"/>
      <c r="CA253" s="33"/>
    </row>
    <row r="254" spans="1:79" s="69" customFormat="1">
      <c r="A254" s="75"/>
      <c r="B254" s="76"/>
      <c r="AJ254" s="82"/>
      <c r="AK254" s="84"/>
      <c r="AL254" s="33"/>
      <c r="AM254" s="33"/>
      <c r="AN254" s="33"/>
      <c r="AO254" s="33"/>
      <c r="AP254" s="33"/>
      <c r="AQ254" s="33"/>
      <c r="AR254" s="33"/>
      <c r="AS254" s="33"/>
      <c r="AT254" s="33"/>
      <c r="AU254" s="33"/>
      <c r="AV254" s="33"/>
      <c r="AW254" s="33"/>
      <c r="AX254" s="33"/>
      <c r="AY254" s="33"/>
      <c r="AZ254" s="33"/>
      <c r="BA254" s="33"/>
      <c r="BB254" s="33"/>
      <c r="BC254" s="33"/>
      <c r="BD254" s="33"/>
      <c r="BE254" s="33"/>
      <c r="BF254" s="33"/>
      <c r="BG254" s="33"/>
      <c r="BH254" s="33"/>
      <c r="BI254" s="33"/>
      <c r="BJ254" s="33"/>
      <c r="BK254" s="33"/>
      <c r="BL254" s="33"/>
      <c r="BM254" s="33"/>
      <c r="BN254" s="33"/>
      <c r="BO254" s="33"/>
      <c r="BP254" s="33"/>
      <c r="BQ254" s="33"/>
      <c r="BR254" s="33"/>
      <c r="BS254" s="33"/>
      <c r="BT254" s="33"/>
      <c r="BU254" s="33"/>
      <c r="BV254" s="33"/>
      <c r="BW254" s="33"/>
      <c r="BX254" s="33"/>
      <c r="BY254" s="33"/>
      <c r="BZ254" s="33"/>
      <c r="CA254" s="33"/>
    </row>
    <row r="255" spans="1:79" s="69" customFormat="1">
      <c r="A255" s="75"/>
      <c r="B255" s="76"/>
      <c r="AJ255" s="82"/>
      <c r="AK255" s="84"/>
      <c r="AL255" s="33"/>
      <c r="AM255" s="33"/>
      <c r="AN255" s="33"/>
      <c r="AO255" s="33"/>
      <c r="AP255" s="33"/>
      <c r="AQ255" s="33"/>
      <c r="AR255" s="33"/>
      <c r="AS255" s="33"/>
      <c r="AT255" s="33"/>
      <c r="AU255" s="33"/>
      <c r="AV255" s="33"/>
      <c r="AW255" s="33"/>
      <c r="AX255" s="33"/>
      <c r="AY255" s="33"/>
      <c r="AZ255" s="33"/>
      <c r="BA255" s="33"/>
      <c r="BB255" s="33"/>
      <c r="BC255" s="33"/>
      <c r="BD255" s="33"/>
      <c r="BE255" s="33"/>
      <c r="BF255" s="33"/>
      <c r="BG255" s="33"/>
      <c r="BH255" s="33"/>
      <c r="BI255" s="33"/>
      <c r="BJ255" s="33"/>
      <c r="BK255" s="33"/>
      <c r="BL255" s="33"/>
      <c r="BM255" s="33"/>
      <c r="BN255" s="33"/>
      <c r="BO255" s="33"/>
      <c r="BP255" s="33"/>
      <c r="BQ255" s="33"/>
      <c r="BR255" s="33"/>
      <c r="BS255" s="33"/>
      <c r="BT255" s="33"/>
      <c r="BU255" s="33"/>
      <c r="BV255" s="33"/>
      <c r="BW255" s="33"/>
      <c r="BX255" s="33"/>
      <c r="BY255" s="33"/>
      <c r="BZ255" s="33"/>
      <c r="CA255" s="33"/>
    </row>
    <row r="256" spans="1:79" s="69" customFormat="1">
      <c r="A256" s="75"/>
      <c r="B256" s="76"/>
      <c r="AJ256" s="82"/>
      <c r="AK256" s="84"/>
      <c r="AL256" s="33"/>
      <c r="AM256" s="33"/>
      <c r="AN256" s="33"/>
      <c r="AO256" s="33"/>
      <c r="AP256" s="33"/>
      <c r="AQ256" s="33"/>
      <c r="AR256" s="33"/>
      <c r="AS256" s="33"/>
      <c r="AT256" s="33"/>
      <c r="AU256" s="33"/>
      <c r="AV256" s="33"/>
      <c r="AW256" s="33"/>
      <c r="AX256" s="33"/>
      <c r="AY256" s="33"/>
      <c r="AZ256" s="33"/>
      <c r="BA256" s="33"/>
      <c r="BB256" s="33"/>
      <c r="BC256" s="33"/>
      <c r="BD256" s="33"/>
      <c r="BE256" s="33"/>
      <c r="BF256" s="33"/>
      <c r="BG256" s="33"/>
      <c r="BH256" s="33"/>
      <c r="BI256" s="33"/>
      <c r="BJ256" s="33"/>
      <c r="BK256" s="33"/>
      <c r="BL256" s="33"/>
      <c r="BM256" s="33"/>
      <c r="BN256" s="33"/>
      <c r="BO256" s="33"/>
      <c r="BP256" s="33"/>
      <c r="BQ256" s="33"/>
      <c r="BR256" s="33"/>
      <c r="BS256" s="33"/>
      <c r="BT256" s="33"/>
      <c r="BU256" s="33"/>
      <c r="BV256" s="33"/>
      <c r="BW256" s="33"/>
      <c r="BX256" s="33"/>
      <c r="BY256" s="33"/>
      <c r="BZ256" s="33"/>
      <c r="CA256" s="33"/>
    </row>
    <row r="257" spans="1:79" s="69" customFormat="1">
      <c r="A257" s="75"/>
      <c r="B257" s="76"/>
      <c r="AJ257" s="82"/>
      <c r="AK257" s="84"/>
      <c r="AL257" s="33"/>
      <c r="AM257" s="33"/>
      <c r="AN257" s="33"/>
      <c r="AO257" s="33"/>
      <c r="AP257" s="33"/>
      <c r="AQ257" s="33"/>
      <c r="AR257" s="33"/>
      <c r="AS257" s="33"/>
      <c r="AT257" s="33"/>
      <c r="AU257" s="33"/>
      <c r="AV257" s="33"/>
      <c r="AW257" s="33"/>
      <c r="AX257" s="33"/>
      <c r="AY257" s="33"/>
      <c r="AZ257" s="33"/>
      <c r="BA257" s="33"/>
      <c r="BB257" s="33"/>
      <c r="BC257" s="33"/>
      <c r="BD257" s="33"/>
      <c r="BE257" s="33"/>
      <c r="BF257" s="33"/>
      <c r="BG257" s="33"/>
      <c r="BH257" s="33"/>
      <c r="BI257" s="33"/>
      <c r="BJ257" s="33"/>
      <c r="BK257" s="33"/>
      <c r="BL257" s="33"/>
      <c r="BM257" s="33"/>
      <c r="BN257" s="33"/>
      <c r="BO257" s="33"/>
      <c r="BP257" s="33"/>
      <c r="BQ257" s="33"/>
      <c r="BR257" s="33"/>
      <c r="BS257" s="33"/>
      <c r="BT257" s="33"/>
      <c r="BU257" s="33"/>
      <c r="BV257" s="33"/>
      <c r="BW257" s="33"/>
      <c r="BX257" s="33"/>
      <c r="BY257" s="33"/>
      <c r="BZ257" s="33"/>
      <c r="CA257" s="33"/>
    </row>
    <row r="258" spans="1:79" s="69" customFormat="1">
      <c r="A258" s="75"/>
      <c r="B258" s="76"/>
      <c r="AJ258" s="82"/>
      <c r="AK258" s="84"/>
      <c r="AL258" s="33"/>
      <c r="AM258" s="33"/>
      <c r="AN258" s="33"/>
      <c r="AO258" s="33"/>
      <c r="AP258" s="33"/>
      <c r="AQ258" s="33"/>
      <c r="AR258" s="33"/>
      <c r="AS258" s="33"/>
      <c r="AT258" s="33"/>
      <c r="AU258" s="33"/>
      <c r="AV258" s="33"/>
      <c r="AW258" s="33"/>
      <c r="AX258" s="33"/>
      <c r="AY258" s="33"/>
      <c r="AZ258" s="33"/>
      <c r="BA258" s="33"/>
      <c r="BB258" s="33"/>
      <c r="BC258" s="33"/>
      <c r="BD258" s="33"/>
      <c r="BE258" s="33"/>
      <c r="BF258" s="33"/>
      <c r="BG258" s="33"/>
      <c r="BH258" s="33"/>
      <c r="BI258" s="33"/>
      <c r="BJ258" s="33"/>
      <c r="BK258" s="33"/>
      <c r="BL258" s="33"/>
      <c r="BM258" s="33"/>
      <c r="BN258" s="33"/>
      <c r="BO258" s="33"/>
      <c r="BP258" s="33"/>
      <c r="BQ258" s="33"/>
      <c r="BR258" s="33"/>
      <c r="BS258" s="33"/>
      <c r="BT258" s="33"/>
      <c r="BU258" s="33"/>
      <c r="BV258" s="33"/>
      <c r="BW258" s="33"/>
      <c r="BX258" s="33"/>
      <c r="BY258" s="33"/>
      <c r="BZ258" s="33"/>
      <c r="CA258" s="33"/>
    </row>
    <row r="259" spans="1:79" s="69" customFormat="1">
      <c r="A259" s="75"/>
      <c r="B259" s="76"/>
      <c r="AJ259" s="82"/>
      <c r="AK259" s="84"/>
      <c r="AL259" s="33"/>
      <c r="AM259" s="33"/>
      <c r="AN259" s="33"/>
      <c r="AO259" s="33"/>
      <c r="AP259" s="33"/>
      <c r="AQ259" s="33"/>
      <c r="AR259" s="33"/>
      <c r="AS259" s="33"/>
      <c r="AT259" s="33"/>
      <c r="AU259" s="33"/>
      <c r="AV259" s="33"/>
      <c r="AW259" s="33"/>
      <c r="AX259" s="33"/>
      <c r="AY259" s="33"/>
      <c r="AZ259" s="33"/>
      <c r="BA259" s="33"/>
      <c r="BB259" s="33"/>
      <c r="BC259" s="33"/>
      <c r="BD259" s="33"/>
      <c r="BE259" s="33"/>
      <c r="BF259" s="33"/>
      <c r="BG259" s="33"/>
      <c r="BH259" s="33"/>
      <c r="BI259" s="33"/>
      <c r="BJ259" s="33"/>
      <c r="BK259" s="33"/>
      <c r="BL259" s="33"/>
      <c r="BM259" s="33"/>
      <c r="BN259" s="33"/>
      <c r="BO259" s="33"/>
      <c r="BP259" s="33"/>
      <c r="BQ259" s="33"/>
      <c r="BR259" s="33"/>
      <c r="BS259" s="33"/>
      <c r="BT259" s="33"/>
      <c r="BU259" s="33"/>
      <c r="BV259" s="33"/>
      <c r="BW259" s="33"/>
      <c r="BX259" s="33"/>
      <c r="BY259" s="33"/>
      <c r="BZ259" s="33"/>
      <c r="CA259" s="33"/>
    </row>
    <row r="260" spans="1:79" s="69" customFormat="1">
      <c r="A260" s="75"/>
      <c r="B260" s="76"/>
      <c r="AJ260" s="82"/>
      <c r="AK260" s="84"/>
      <c r="AL260" s="33"/>
      <c r="AM260" s="33"/>
      <c r="AN260" s="33"/>
      <c r="AO260" s="33"/>
      <c r="AP260" s="33"/>
      <c r="AQ260" s="33"/>
      <c r="AR260" s="33"/>
      <c r="AS260" s="33"/>
      <c r="AT260" s="33"/>
      <c r="AU260" s="33"/>
      <c r="AV260" s="33"/>
      <c r="AW260" s="33"/>
      <c r="AX260" s="33"/>
      <c r="AY260" s="33"/>
      <c r="AZ260" s="33"/>
      <c r="BA260" s="33"/>
      <c r="BB260" s="33"/>
      <c r="BC260" s="33"/>
      <c r="BD260" s="33"/>
      <c r="BE260" s="33"/>
      <c r="BF260" s="33"/>
      <c r="BG260" s="33"/>
      <c r="BH260" s="33"/>
      <c r="BI260" s="33"/>
      <c r="BJ260" s="33"/>
      <c r="BK260" s="33"/>
      <c r="BL260" s="33"/>
      <c r="BM260" s="33"/>
      <c r="BN260" s="33"/>
      <c r="BO260" s="33"/>
      <c r="BP260" s="33"/>
      <c r="BQ260" s="33"/>
      <c r="BR260" s="33"/>
      <c r="BS260" s="33"/>
      <c r="BT260" s="33"/>
      <c r="BU260" s="33"/>
      <c r="BV260" s="33"/>
      <c r="BW260" s="33"/>
      <c r="BX260" s="33"/>
      <c r="BY260" s="33"/>
      <c r="BZ260" s="33"/>
      <c r="CA260" s="33"/>
    </row>
    <row r="261" spans="1:79" s="69" customFormat="1">
      <c r="A261" s="75"/>
      <c r="B261" s="76"/>
      <c r="AJ261" s="82"/>
      <c r="AK261" s="84"/>
      <c r="AL261" s="33"/>
      <c r="AM261" s="33"/>
      <c r="AN261" s="33"/>
      <c r="AO261" s="33"/>
      <c r="AP261" s="33"/>
      <c r="AQ261" s="33"/>
      <c r="AR261" s="33"/>
      <c r="AS261" s="33"/>
      <c r="AT261" s="33"/>
      <c r="AU261" s="33"/>
      <c r="AV261" s="33"/>
      <c r="AW261" s="33"/>
      <c r="AX261" s="33"/>
      <c r="AY261" s="33"/>
      <c r="AZ261" s="33"/>
      <c r="BA261" s="33"/>
      <c r="BB261" s="33"/>
      <c r="BC261" s="33"/>
      <c r="BD261" s="33"/>
      <c r="BE261" s="33"/>
      <c r="BF261" s="33"/>
      <c r="BG261" s="33"/>
      <c r="BH261" s="33"/>
      <c r="BI261" s="33"/>
      <c r="BJ261" s="33"/>
      <c r="BK261" s="33"/>
      <c r="BL261" s="33"/>
      <c r="BM261" s="33"/>
      <c r="BN261" s="33"/>
      <c r="BO261" s="33"/>
      <c r="BP261" s="33"/>
      <c r="BQ261" s="33"/>
      <c r="BR261" s="33"/>
      <c r="BS261" s="33"/>
      <c r="BT261" s="33"/>
      <c r="BU261" s="33"/>
      <c r="BV261" s="33"/>
      <c r="BW261" s="33"/>
      <c r="BX261" s="33"/>
      <c r="BY261" s="33"/>
      <c r="BZ261" s="33"/>
      <c r="CA261" s="33"/>
    </row>
    <row r="262" spans="1:79" s="69" customFormat="1">
      <c r="A262" s="75"/>
      <c r="B262" s="76"/>
      <c r="AJ262" s="82"/>
      <c r="AK262" s="84"/>
      <c r="AL262" s="33"/>
      <c r="AM262" s="33"/>
      <c r="AN262" s="33"/>
      <c r="AO262" s="33"/>
      <c r="AP262" s="33"/>
      <c r="AQ262" s="33"/>
      <c r="AR262" s="33"/>
      <c r="AS262" s="33"/>
      <c r="AT262" s="33"/>
      <c r="AU262" s="33"/>
      <c r="AV262" s="33"/>
      <c r="AW262" s="33"/>
      <c r="AX262" s="33"/>
      <c r="AY262" s="33"/>
      <c r="AZ262" s="33"/>
      <c r="BA262" s="33"/>
      <c r="BB262" s="33"/>
      <c r="BC262" s="33"/>
      <c r="BD262" s="33"/>
      <c r="BE262" s="33"/>
      <c r="BF262" s="33"/>
      <c r="BG262" s="33"/>
      <c r="BH262" s="33"/>
      <c r="BI262" s="33"/>
      <c r="BJ262" s="33"/>
      <c r="BK262" s="33"/>
      <c r="BL262" s="33"/>
      <c r="BM262" s="33"/>
      <c r="BN262" s="33"/>
      <c r="BO262" s="33"/>
      <c r="BP262" s="33"/>
      <c r="BQ262" s="33"/>
      <c r="BR262" s="33"/>
      <c r="BS262" s="33"/>
      <c r="BT262" s="33"/>
      <c r="BU262" s="33"/>
      <c r="BV262" s="33"/>
      <c r="BW262" s="33"/>
      <c r="BX262" s="33"/>
      <c r="BY262" s="33"/>
      <c r="BZ262" s="33"/>
      <c r="CA262" s="33"/>
    </row>
    <row r="263" spans="1:79" s="69" customFormat="1">
      <c r="A263" s="75"/>
      <c r="B263" s="76"/>
      <c r="AJ263" s="82"/>
      <c r="AK263" s="84"/>
      <c r="AL263" s="33"/>
      <c r="AM263" s="33"/>
      <c r="AN263" s="33"/>
      <c r="AO263" s="33"/>
      <c r="AP263" s="33"/>
      <c r="AQ263" s="33"/>
      <c r="AR263" s="33"/>
      <c r="AS263" s="33"/>
      <c r="AT263" s="33"/>
      <c r="AU263" s="33"/>
      <c r="AV263" s="33"/>
      <c r="AW263" s="33"/>
      <c r="AX263" s="33"/>
      <c r="AY263" s="33"/>
      <c r="AZ263" s="33"/>
      <c r="BA263" s="33"/>
      <c r="BB263" s="33"/>
      <c r="BC263" s="33"/>
      <c r="BD263" s="33"/>
      <c r="BE263" s="33"/>
      <c r="BF263" s="33"/>
      <c r="BG263" s="33"/>
      <c r="BH263" s="33"/>
      <c r="BI263" s="33"/>
      <c r="BJ263" s="33"/>
      <c r="BK263" s="33"/>
      <c r="BL263" s="33"/>
      <c r="BM263" s="33"/>
      <c r="BN263" s="33"/>
      <c r="BO263" s="33"/>
      <c r="BP263" s="33"/>
      <c r="BQ263" s="33"/>
      <c r="BR263" s="33"/>
      <c r="BS263" s="33"/>
      <c r="BT263" s="33"/>
      <c r="BU263" s="33"/>
      <c r="BV263" s="33"/>
      <c r="BW263" s="33"/>
      <c r="BX263" s="33"/>
      <c r="BY263" s="33"/>
      <c r="BZ263" s="33"/>
      <c r="CA263" s="33"/>
    </row>
    <row r="264" spans="1:79" s="69" customFormat="1">
      <c r="A264" s="75"/>
      <c r="B264" s="76"/>
      <c r="AJ264" s="82"/>
      <c r="AK264" s="84"/>
      <c r="AL264" s="33"/>
      <c r="AM264" s="33"/>
      <c r="AN264" s="33"/>
      <c r="AO264" s="33"/>
      <c r="AP264" s="33"/>
      <c r="AQ264" s="33"/>
      <c r="AR264" s="33"/>
      <c r="AS264" s="33"/>
      <c r="AT264" s="33"/>
      <c r="AU264" s="33"/>
      <c r="AV264" s="33"/>
      <c r="AW264" s="33"/>
      <c r="AX264" s="33"/>
      <c r="AY264" s="33"/>
      <c r="AZ264" s="33"/>
      <c r="BA264" s="33"/>
      <c r="BB264" s="33"/>
      <c r="BC264" s="33"/>
      <c r="BD264" s="33"/>
      <c r="BE264" s="33"/>
      <c r="BF264" s="33"/>
      <c r="BG264" s="33"/>
      <c r="BH264" s="33"/>
      <c r="BI264" s="33"/>
      <c r="BJ264" s="33"/>
      <c r="BK264" s="33"/>
      <c r="BL264" s="33"/>
      <c r="BM264" s="33"/>
      <c r="BN264" s="33"/>
      <c r="BO264" s="33"/>
      <c r="BP264" s="33"/>
      <c r="BQ264" s="33"/>
      <c r="BR264" s="33"/>
      <c r="BS264" s="33"/>
      <c r="BT264" s="33"/>
      <c r="BU264" s="33"/>
      <c r="BV264" s="33"/>
      <c r="BW264" s="33"/>
      <c r="BX264" s="33"/>
      <c r="BY264" s="33"/>
      <c r="BZ264" s="33"/>
      <c r="CA264" s="33"/>
    </row>
    <row r="265" spans="1:79" s="69" customFormat="1">
      <c r="A265" s="75"/>
      <c r="B265" s="76"/>
      <c r="AJ265" s="82"/>
      <c r="AK265" s="84"/>
      <c r="AL265" s="33"/>
      <c r="AM265" s="33"/>
      <c r="AN265" s="33"/>
      <c r="AO265" s="33"/>
      <c r="AP265" s="33"/>
      <c r="AQ265" s="33"/>
      <c r="AR265" s="33"/>
      <c r="AS265" s="33"/>
      <c r="AT265" s="33"/>
      <c r="AU265" s="33"/>
      <c r="AV265" s="33"/>
      <c r="AW265" s="33"/>
      <c r="AX265" s="33"/>
      <c r="AY265" s="33"/>
      <c r="AZ265" s="33"/>
      <c r="BA265" s="33"/>
      <c r="BB265" s="33"/>
      <c r="BC265" s="33"/>
      <c r="BD265" s="33"/>
      <c r="BE265" s="33"/>
      <c r="BF265" s="33"/>
      <c r="BG265" s="33"/>
      <c r="BH265" s="33"/>
      <c r="BI265" s="33"/>
      <c r="BJ265" s="33"/>
      <c r="BK265" s="33"/>
      <c r="BL265" s="33"/>
      <c r="BM265" s="33"/>
      <c r="BN265" s="33"/>
      <c r="BO265" s="33"/>
      <c r="BP265" s="33"/>
      <c r="BQ265" s="33"/>
      <c r="BR265" s="33"/>
      <c r="BS265" s="33"/>
      <c r="BT265" s="33"/>
      <c r="BU265" s="33"/>
      <c r="BV265" s="33"/>
      <c r="BW265" s="33"/>
      <c r="BX265" s="33"/>
      <c r="BY265" s="33"/>
      <c r="BZ265" s="33"/>
      <c r="CA265" s="33"/>
    </row>
    <row r="266" spans="1:79" s="69" customFormat="1">
      <c r="A266" s="75"/>
      <c r="B266" s="76"/>
      <c r="AJ266" s="82"/>
      <c r="AK266" s="84"/>
      <c r="AL266" s="33"/>
      <c r="AM266" s="33"/>
      <c r="AN266" s="33"/>
      <c r="AO266" s="33"/>
      <c r="AP266" s="33"/>
      <c r="AQ266" s="33"/>
      <c r="AR266" s="33"/>
      <c r="AS266" s="33"/>
      <c r="AT266" s="33"/>
      <c r="AU266" s="33"/>
      <c r="AV266" s="33"/>
      <c r="AW266" s="33"/>
      <c r="AX266" s="33"/>
      <c r="AY266" s="33"/>
      <c r="AZ266" s="33"/>
      <c r="BA266" s="33"/>
      <c r="BB266" s="33"/>
      <c r="BC266" s="33"/>
      <c r="BD266" s="33"/>
      <c r="BE266" s="33"/>
      <c r="BF266" s="33"/>
      <c r="BG266" s="33"/>
      <c r="BH266" s="33"/>
      <c r="BI266" s="33"/>
      <c r="BJ266" s="33"/>
      <c r="BK266" s="33"/>
      <c r="BL266" s="33"/>
      <c r="BM266" s="33"/>
      <c r="BN266" s="33"/>
      <c r="BO266" s="33"/>
      <c r="BP266" s="33"/>
      <c r="BQ266" s="33"/>
      <c r="BR266" s="33"/>
      <c r="BS266" s="33"/>
      <c r="BT266" s="33"/>
      <c r="BU266" s="33"/>
      <c r="BV266" s="33"/>
      <c r="BW266" s="33"/>
      <c r="BX266" s="33"/>
      <c r="BY266" s="33"/>
      <c r="BZ266" s="33"/>
      <c r="CA266" s="33"/>
    </row>
    <row r="267" spans="1:79" s="69" customFormat="1">
      <c r="A267" s="75"/>
      <c r="B267" s="76"/>
      <c r="AJ267" s="82"/>
      <c r="AK267" s="84"/>
      <c r="AL267" s="33"/>
      <c r="AM267" s="33"/>
      <c r="AN267" s="33"/>
      <c r="AO267" s="33"/>
      <c r="AP267" s="33"/>
      <c r="AQ267" s="33"/>
      <c r="AR267" s="33"/>
      <c r="AS267" s="33"/>
      <c r="AT267" s="33"/>
      <c r="AU267" s="33"/>
      <c r="AV267" s="33"/>
      <c r="AW267" s="33"/>
      <c r="AX267" s="33"/>
      <c r="AY267" s="33"/>
      <c r="AZ267" s="33"/>
      <c r="BA267" s="33"/>
      <c r="BB267" s="33"/>
      <c r="BC267" s="33"/>
      <c r="BD267" s="33"/>
      <c r="BE267" s="33"/>
      <c r="BF267" s="33"/>
      <c r="BG267" s="33"/>
      <c r="BH267" s="33"/>
      <c r="BI267" s="33"/>
      <c r="BJ267" s="33"/>
      <c r="BK267" s="33"/>
      <c r="BL267" s="33"/>
      <c r="BM267" s="33"/>
      <c r="BN267" s="33"/>
      <c r="BO267" s="33"/>
      <c r="BP267" s="33"/>
      <c r="BQ267" s="33"/>
      <c r="BR267" s="33"/>
      <c r="BS267" s="33"/>
      <c r="BT267" s="33"/>
      <c r="BU267" s="33"/>
      <c r="BV267" s="33"/>
      <c r="BW267" s="33"/>
      <c r="BX267" s="33"/>
      <c r="BY267" s="33"/>
      <c r="BZ267" s="33"/>
      <c r="CA267" s="33"/>
    </row>
    <row r="268" spans="1:79" s="69" customFormat="1">
      <c r="A268" s="75"/>
      <c r="B268" s="76"/>
      <c r="AJ268" s="82"/>
      <c r="AK268" s="84"/>
      <c r="AL268" s="33"/>
      <c r="AM268" s="33"/>
      <c r="AN268" s="33"/>
      <c r="AO268" s="33"/>
      <c r="AP268" s="33"/>
      <c r="AQ268" s="33"/>
      <c r="AR268" s="33"/>
      <c r="AS268" s="33"/>
      <c r="AT268" s="33"/>
      <c r="AU268" s="33"/>
      <c r="AV268" s="33"/>
      <c r="AW268" s="33"/>
      <c r="AX268" s="33"/>
      <c r="AY268" s="33"/>
      <c r="AZ268" s="33"/>
      <c r="BA268" s="33"/>
      <c r="BB268" s="33"/>
      <c r="BC268" s="33"/>
      <c r="BD268" s="33"/>
      <c r="BE268" s="33"/>
      <c r="BF268" s="33"/>
      <c r="BG268" s="33"/>
      <c r="BH268" s="33"/>
      <c r="BI268" s="33"/>
      <c r="BJ268" s="33"/>
      <c r="BK268" s="33"/>
      <c r="BL268" s="33"/>
      <c r="BM268" s="33"/>
      <c r="BN268" s="33"/>
      <c r="BO268" s="33"/>
      <c r="BP268" s="33"/>
      <c r="BQ268" s="33"/>
      <c r="BR268" s="33"/>
      <c r="BS268" s="33"/>
      <c r="BT268" s="33"/>
      <c r="BU268" s="33"/>
      <c r="BV268" s="33"/>
      <c r="BW268" s="33"/>
      <c r="BX268" s="33"/>
      <c r="BY268" s="33"/>
      <c r="BZ268" s="33"/>
      <c r="CA268" s="33"/>
    </row>
    <row r="269" spans="1:79" s="69" customFormat="1">
      <c r="A269" s="75"/>
      <c r="B269" s="76"/>
      <c r="AJ269" s="82"/>
      <c r="AK269" s="84"/>
      <c r="AL269" s="33"/>
      <c r="AM269" s="33"/>
      <c r="AN269" s="33"/>
      <c r="AO269" s="33"/>
      <c r="AP269" s="33"/>
      <c r="AQ269" s="33"/>
      <c r="AR269" s="33"/>
      <c r="AS269" s="33"/>
      <c r="AT269" s="33"/>
      <c r="AU269" s="33"/>
      <c r="AV269" s="33"/>
      <c r="AW269" s="33"/>
      <c r="AX269" s="33"/>
      <c r="AY269" s="33"/>
      <c r="AZ269" s="33"/>
      <c r="BA269" s="33"/>
      <c r="BB269" s="33"/>
      <c r="BC269" s="33"/>
      <c r="BD269" s="33"/>
      <c r="BE269" s="33"/>
      <c r="BF269" s="33"/>
      <c r="BG269" s="33"/>
      <c r="BH269" s="33"/>
      <c r="BI269" s="33"/>
      <c r="BJ269" s="33"/>
      <c r="BK269" s="33"/>
      <c r="BL269" s="33"/>
      <c r="BM269" s="33"/>
      <c r="BN269" s="33"/>
      <c r="BO269" s="33"/>
      <c r="BP269" s="33"/>
      <c r="BQ269" s="33"/>
      <c r="BR269" s="33"/>
      <c r="BS269" s="33"/>
      <c r="BT269" s="33"/>
      <c r="BU269" s="33"/>
      <c r="BV269" s="33"/>
      <c r="BW269" s="33"/>
      <c r="BX269" s="33"/>
      <c r="BY269" s="33"/>
      <c r="BZ269" s="33"/>
      <c r="CA269" s="33"/>
    </row>
    <row r="270" spans="1:79" s="69" customFormat="1">
      <c r="A270" s="75"/>
      <c r="B270" s="76"/>
      <c r="AJ270" s="82"/>
      <c r="AK270" s="84"/>
      <c r="AL270" s="33"/>
      <c r="AM270" s="33"/>
      <c r="AN270" s="33"/>
      <c r="AO270" s="33"/>
      <c r="AP270" s="33"/>
      <c r="AQ270" s="33"/>
      <c r="AR270" s="33"/>
      <c r="AS270" s="33"/>
      <c r="AT270" s="33"/>
      <c r="AU270" s="33"/>
      <c r="AV270" s="33"/>
      <c r="AW270" s="33"/>
      <c r="AX270" s="33"/>
      <c r="AY270" s="33"/>
      <c r="AZ270" s="33"/>
      <c r="BA270" s="33"/>
      <c r="BB270" s="33"/>
      <c r="BC270" s="33"/>
      <c r="BD270" s="33"/>
      <c r="BE270" s="33"/>
      <c r="BF270" s="33"/>
      <c r="BG270" s="33"/>
      <c r="BH270" s="33"/>
      <c r="BI270" s="33"/>
      <c r="BJ270" s="33"/>
      <c r="BK270" s="33"/>
      <c r="BL270" s="33"/>
      <c r="BM270" s="33"/>
      <c r="BN270" s="33"/>
      <c r="BO270" s="33"/>
      <c r="BP270" s="33"/>
      <c r="BQ270" s="33"/>
      <c r="BR270" s="33"/>
      <c r="BS270" s="33"/>
      <c r="BT270" s="33"/>
      <c r="BU270" s="33"/>
      <c r="BV270" s="33"/>
      <c r="BW270" s="33"/>
      <c r="BX270" s="33"/>
      <c r="BY270" s="33"/>
      <c r="BZ270" s="33"/>
      <c r="CA270" s="33"/>
    </row>
    <row r="271" spans="1:79" s="69" customFormat="1">
      <c r="A271" s="75"/>
      <c r="B271" s="76"/>
      <c r="AJ271" s="82"/>
      <c r="AK271" s="84"/>
      <c r="AL271" s="33"/>
      <c r="AM271" s="33"/>
      <c r="AN271" s="33"/>
      <c r="AO271" s="33"/>
      <c r="AP271" s="33"/>
      <c r="AQ271" s="33"/>
      <c r="AR271" s="33"/>
      <c r="AS271" s="33"/>
      <c r="AT271" s="33"/>
      <c r="AU271" s="33"/>
      <c r="AV271" s="33"/>
      <c r="AW271" s="33"/>
      <c r="AX271" s="33"/>
      <c r="AY271" s="33"/>
      <c r="AZ271" s="33"/>
      <c r="BA271" s="33"/>
      <c r="BB271" s="33"/>
      <c r="BC271" s="33"/>
      <c r="BD271" s="33"/>
      <c r="BE271" s="33"/>
      <c r="BF271" s="33"/>
      <c r="BG271" s="33"/>
      <c r="BH271" s="33"/>
      <c r="BI271" s="33"/>
      <c r="BJ271" s="33"/>
      <c r="BK271" s="33"/>
      <c r="BL271" s="33"/>
      <c r="BM271" s="33"/>
      <c r="BN271" s="33"/>
      <c r="BO271" s="33"/>
      <c r="BP271" s="33"/>
      <c r="BQ271" s="33"/>
      <c r="BR271" s="33"/>
      <c r="BS271" s="33"/>
      <c r="BT271" s="33"/>
      <c r="BU271" s="33"/>
      <c r="BV271" s="33"/>
      <c r="BW271" s="33"/>
      <c r="BX271" s="33"/>
      <c r="BY271" s="33"/>
      <c r="BZ271" s="33"/>
      <c r="CA271" s="33"/>
    </row>
    <row r="272" spans="1:79" s="69" customFormat="1">
      <c r="A272" s="75"/>
      <c r="B272" s="76"/>
      <c r="AJ272" s="82"/>
      <c r="AK272" s="84"/>
      <c r="AL272" s="33"/>
      <c r="AM272" s="33"/>
      <c r="AN272" s="33"/>
      <c r="AO272" s="33"/>
      <c r="AP272" s="33"/>
      <c r="AQ272" s="33"/>
      <c r="AR272" s="33"/>
      <c r="AS272" s="33"/>
      <c r="AT272" s="33"/>
      <c r="AU272" s="33"/>
      <c r="AV272" s="33"/>
      <c r="AW272" s="33"/>
      <c r="AX272" s="33"/>
      <c r="AY272" s="33"/>
      <c r="AZ272" s="33"/>
      <c r="BA272" s="33"/>
      <c r="BB272" s="33"/>
      <c r="BC272" s="33"/>
      <c r="BD272" s="33"/>
      <c r="BE272" s="33"/>
      <c r="BF272" s="33"/>
      <c r="BG272" s="33"/>
      <c r="BH272" s="33"/>
      <c r="BI272" s="33"/>
      <c r="BJ272" s="33"/>
      <c r="BK272" s="33"/>
      <c r="BL272" s="33"/>
      <c r="BM272" s="33"/>
      <c r="BN272" s="33"/>
      <c r="BO272" s="33"/>
      <c r="BP272" s="33"/>
      <c r="BQ272" s="33"/>
      <c r="BR272" s="33"/>
      <c r="BS272" s="33"/>
      <c r="BT272" s="33"/>
      <c r="BU272" s="33"/>
      <c r="BV272" s="33"/>
      <c r="BW272" s="33"/>
      <c r="BX272" s="33"/>
      <c r="BY272" s="33"/>
      <c r="BZ272" s="33"/>
      <c r="CA272" s="33"/>
    </row>
    <row r="273" spans="1:79" s="69" customFormat="1">
      <c r="A273" s="75"/>
      <c r="B273" s="76"/>
      <c r="AJ273" s="82"/>
      <c r="AK273" s="84"/>
      <c r="AL273" s="33"/>
      <c r="AM273" s="33"/>
      <c r="AN273" s="33"/>
      <c r="AO273" s="33"/>
      <c r="AP273" s="33"/>
      <c r="AQ273" s="33"/>
      <c r="AR273" s="33"/>
      <c r="AS273" s="33"/>
      <c r="AT273" s="33"/>
      <c r="AU273" s="33"/>
      <c r="AV273" s="33"/>
      <c r="AW273" s="33"/>
      <c r="AX273" s="33"/>
      <c r="AY273" s="33"/>
      <c r="AZ273" s="33"/>
      <c r="BA273" s="33"/>
      <c r="BB273" s="33"/>
      <c r="BC273" s="33"/>
      <c r="BD273" s="33"/>
      <c r="BE273" s="33"/>
      <c r="BF273" s="33"/>
      <c r="BG273" s="33"/>
      <c r="BH273" s="33"/>
      <c r="BI273" s="33"/>
      <c r="BJ273" s="33"/>
      <c r="BK273" s="33"/>
      <c r="BL273" s="33"/>
      <c r="BM273" s="33"/>
      <c r="BN273" s="33"/>
      <c r="BO273" s="33"/>
      <c r="BP273" s="33"/>
      <c r="BQ273" s="33"/>
      <c r="BR273" s="33"/>
      <c r="BS273" s="33"/>
      <c r="BT273" s="33"/>
      <c r="BU273" s="33"/>
      <c r="BV273" s="33"/>
      <c r="BW273" s="33"/>
      <c r="BX273" s="33"/>
      <c r="BY273" s="33"/>
      <c r="BZ273" s="33"/>
      <c r="CA273" s="33"/>
    </row>
    <row r="274" spans="1:79" s="69" customFormat="1">
      <c r="A274" s="75"/>
      <c r="B274" s="76"/>
      <c r="AJ274" s="82"/>
      <c r="AK274" s="84"/>
      <c r="AL274" s="33"/>
      <c r="AM274" s="33"/>
      <c r="AN274" s="33"/>
      <c r="AO274" s="33"/>
      <c r="AP274" s="33"/>
      <c r="AQ274" s="33"/>
      <c r="AR274" s="33"/>
      <c r="AS274" s="33"/>
      <c r="AT274" s="33"/>
      <c r="AU274" s="33"/>
      <c r="AV274" s="33"/>
      <c r="AW274" s="33"/>
      <c r="AX274" s="33"/>
      <c r="AY274" s="33"/>
      <c r="AZ274" s="33"/>
      <c r="BA274" s="33"/>
      <c r="BB274" s="33"/>
      <c r="BC274" s="33"/>
      <c r="BD274" s="33"/>
      <c r="BE274" s="33"/>
      <c r="BF274" s="33"/>
      <c r="BG274" s="33"/>
      <c r="BH274" s="33"/>
      <c r="BI274" s="33"/>
      <c r="BJ274" s="33"/>
      <c r="BK274" s="33"/>
      <c r="BL274" s="33"/>
      <c r="BM274" s="33"/>
      <c r="BN274" s="33"/>
      <c r="BO274" s="33"/>
      <c r="BP274" s="33"/>
      <c r="BQ274" s="33"/>
      <c r="BR274" s="33"/>
      <c r="BS274" s="33"/>
      <c r="BT274" s="33"/>
      <c r="BU274" s="33"/>
      <c r="BV274" s="33"/>
      <c r="BW274" s="33"/>
      <c r="BX274" s="33"/>
      <c r="BY274" s="33"/>
      <c r="BZ274" s="33"/>
      <c r="CA274" s="33"/>
    </row>
    <row r="275" spans="1:79" s="69" customFormat="1">
      <c r="A275" s="75"/>
      <c r="B275" s="76"/>
      <c r="AJ275" s="82"/>
      <c r="AK275" s="84"/>
      <c r="AL275" s="33"/>
      <c r="AM275" s="33"/>
      <c r="AN275" s="33"/>
      <c r="AO275" s="33"/>
      <c r="AP275" s="33"/>
      <c r="AQ275" s="33"/>
      <c r="AR275" s="33"/>
      <c r="AS275" s="33"/>
      <c r="AT275" s="33"/>
      <c r="AU275" s="33"/>
      <c r="AV275" s="33"/>
      <c r="AW275" s="33"/>
      <c r="AX275" s="33"/>
      <c r="AY275" s="33"/>
      <c r="AZ275" s="33"/>
      <c r="BA275" s="33"/>
      <c r="BB275" s="33"/>
      <c r="BC275" s="33"/>
      <c r="BD275" s="33"/>
      <c r="BE275" s="33"/>
      <c r="BF275" s="33"/>
      <c r="BG275" s="33"/>
      <c r="BH275" s="33"/>
      <c r="BI275" s="33"/>
      <c r="BJ275" s="33"/>
      <c r="BK275" s="33"/>
      <c r="BL275" s="33"/>
      <c r="BM275" s="33"/>
      <c r="BN275" s="33"/>
      <c r="BO275" s="33"/>
      <c r="BP275" s="33"/>
      <c r="BQ275" s="33"/>
      <c r="BR275" s="33"/>
      <c r="BS275" s="33"/>
      <c r="BT275" s="33"/>
      <c r="BU275" s="33"/>
      <c r="BV275" s="33"/>
      <c r="BW275" s="33"/>
      <c r="BX275" s="33"/>
      <c r="BY275" s="33"/>
      <c r="BZ275" s="33"/>
      <c r="CA275" s="33"/>
    </row>
    <row r="276" spans="1:79" s="69" customFormat="1">
      <c r="A276" s="75"/>
      <c r="B276" s="76"/>
      <c r="AJ276" s="82"/>
      <c r="AK276" s="84"/>
      <c r="AL276" s="33"/>
      <c r="AM276" s="33"/>
      <c r="AN276" s="33"/>
      <c r="AO276" s="33"/>
      <c r="AP276" s="33"/>
      <c r="AQ276" s="33"/>
      <c r="AR276" s="33"/>
      <c r="AS276" s="33"/>
      <c r="AT276" s="33"/>
      <c r="AU276" s="33"/>
      <c r="AV276" s="33"/>
      <c r="AW276" s="33"/>
      <c r="AX276" s="33"/>
      <c r="AY276" s="33"/>
      <c r="AZ276" s="33"/>
      <c r="BA276" s="33"/>
      <c r="BB276" s="33"/>
      <c r="BC276" s="33"/>
      <c r="BD276" s="33"/>
      <c r="BE276" s="33"/>
      <c r="BF276" s="33"/>
      <c r="BG276" s="33"/>
      <c r="BH276" s="33"/>
      <c r="BI276" s="33"/>
      <c r="BJ276" s="33"/>
      <c r="BK276" s="33"/>
      <c r="BL276" s="33"/>
      <c r="BM276" s="33"/>
      <c r="BN276" s="33"/>
      <c r="BO276" s="33"/>
      <c r="BP276" s="33"/>
      <c r="BQ276" s="33"/>
      <c r="BR276" s="33"/>
      <c r="BS276" s="33"/>
      <c r="BT276" s="33"/>
      <c r="BU276" s="33"/>
      <c r="BV276" s="33"/>
      <c r="BW276" s="33"/>
      <c r="BX276" s="33"/>
      <c r="BY276" s="33"/>
      <c r="BZ276" s="33"/>
      <c r="CA276" s="33"/>
    </row>
    <row r="277" spans="1:79" s="69" customFormat="1">
      <c r="A277" s="75"/>
      <c r="B277" s="76"/>
      <c r="AJ277" s="82"/>
      <c r="AK277" s="84"/>
      <c r="AL277" s="33"/>
      <c r="AM277" s="33"/>
      <c r="AN277" s="33"/>
      <c r="AO277" s="33"/>
      <c r="AP277" s="33"/>
      <c r="AQ277" s="33"/>
      <c r="AR277" s="33"/>
      <c r="AS277" s="33"/>
      <c r="AT277" s="33"/>
      <c r="AU277" s="33"/>
      <c r="AV277" s="33"/>
      <c r="AW277" s="33"/>
      <c r="AX277" s="33"/>
      <c r="AY277" s="33"/>
      <c r="AZ277" s="33"/>
      <c r="BA277" s="33"/>
      <c r="BB277" s="33"/>
      <c r="BC277" s="33"/>
      <c r="BD277" s="33"/>
      <c r="BE277" s="33"/>
      <c r="BF277" s="33"/>
      <c r="BG277" s="33"/>
      <c r="BH277" s="33"/>
      <c r="BI277" s="33"/>
      <c r="BJ277" s="33"/>
      <c r="BK277" s="33"/>
      <c r="BL277" s="33"/>
      <c r="BM277" s="33"/>
      <c r="BN277" s="33"/>
      <c r="BO277" s="33"/>
      <c r="BP277" s="33"/>
      <c r="BQ277" s="33"/>
      <c r="BR277" s="33"/>
      <c r="BS277" s="33"/>
      <c r="BT277" s="33"/>
      <c r="BU277" s="33"/>
      <c r="BV277" s="33"/>
      <c r="BW277" s="33"/>
      <c r="BX277" s="33"/>
      <c r="BY277" s="33"/>
      <c r="BZ277" s="33"/>
      <c r="CA277" s="33"/>
    </row>
    <row r="278" spans="1:79" s="69" customFormat="1">
      <c r="A278" s="75"/>
      <c r="B278" s="76"/>
      <c r="AJ278" s="82"/>
      <c r="AK278" s="84"/>
      <c r="AL278" s="33"/>
      <c r="AM278" s="33"/>
      <c r="AN278" s="33"/>
      <c r="AO278" s="33"/>
      <c r="AP278" s="33"/>
      <c r="AQ278" s="33"/>
      <c r="AR278" s="33"/>
      <c r="AS278" s="33"/>
      <c r="AT278" s="33"/>
      <c r="AU278" s="33"/>
      <c r="AV278" s="33"/>
      <c r="AW278" s="33"/>
      <c r="AX278" s="33"/>
      <c r="AY278" s="33"/>
      <c r="AZ278" s="33"/>
      <c r="BA278" s="33"/>
      <c r="BB278" s="33"/>
      <c r="BC278" s="33"/>
      <c r="BD278" s="33"/>
      <c r="BE278" s="33"/>
      <c r="BF278" s="33"/>
      <c r="BG278" s="33"/>
      <c r="BH278" s="33"/>
      <c r="BI278" s="33"/>
      <c r="BJ278" s="33"/>
      <c r="BK278" s="33"/>
      <c r="BL278" s="33"/>
      <c r="BM278" s="33"/>
      <c r="BN278" s="33"/>
      <c r="BO278" s="33"/>
      <c r="BP278" s="33"/>
      <c r="BQ278" s="33"/>
      <c r="BR278" s="33"/>
      <c r="BS278" s="33"/>
      <c r="BT278" s="33"/>
      <c r="BU278" s="33"/>
      <c r="BV278" s="33"/>
      <c r="BW278" s="33"/>
      <c r="BX278" s="33"/>
      <c r="BY278" s="33"/>
      <c r="BZ278" s="33"/>
      <c r="CA278" s="33"/>
    </row>
    <row r="279" spans="1:79" s="69" customFormat="1">
      <c r="A279" s="75"/>
      <c r="B279" s="76"/>
      <c r="AJ279" s="82"/>
      <c r="AK279" s="84"/>
      <c r="AL279" s="33"/>
      <c r="AM279" s="33"/>
      <c r="AN279" s="33"/>
      <c r="AO279" s="33"/>
      <c r="AP279" s="33"/>
      <c r="AQ279" s="33"/>
      <c r="AR279" s="33"/>
      <c r="AS279" s="33"/>
      <c r="AT279" s="33"/>
      <c r="AU279" s="33"/>
      <c r="AV279" s="33"/>
      <c r="AW279" s="33"/>
      <c r="AX279" s="33"/>
      <c r="AY279" s="33"/>
      <c r="AZ279" s="33"/>
      <c r="BA279" s="33"/>
      <c r="BB279" s="33"/>
      <c r="BC279" s="33"/>
      <c r="BD279" s="33"/>
      <c r="BE279" s="33"/>
      <c r="BF279" s="33"/>
      <c r="BG279" s="33"/>
      <c r="BH279" s="33"/>
      <c r="BI279" s="33"/>
      <c r="BJ279" s="33"/>
      <c r="BK279" s="33"/>
      <c r="BL279" s="33"/>
      <c r="BM279" s="33"/>
      <c r="BN279" s="33"/>
      <c r="BO279" s="33"/>
      <c r="BP279" s="33"/>
      <c r="BQ279" s="33"/>
      <c r="BR279" s="33"/>
      <c r="BS279" s="33"/>
      <c r="BT279" s="33"/>
      <c r="BU279" s="33"/>
      <c r="BV279" s="33"/>
      <c r="BW279" s="33"/>
      <c r="BX279" s="33"/>
      <c r="BY279" s="33"/>
      <c r="BZ279" s="33"/>
      <c r="CA279" s="33"/>
    </row>
    <row r="280" spans="1:79" s="69" customFormat="1">
      <c r="A280" s="75"/>
      <c r="B280" s="76"/>
      <c r="AJ280" s="82"/>
      <c r="AK280" s="84"/>
      <c r="AL280" s="33"/>
      <c r="AM280" s="33"/>
      <c r="AN280" s="33"/>
      <c r="AO280" s="33"/>
      <c r="AP280" s="33"/>
      <c r="AQ280" s="33"/>
      <c r="AR280" s="33"/>
      <c r="AS280" s="33"/>
      <c r="AT280" s="33"/>
      <c r="AU280" s="33"/>
      <c r="AV280" s="33"/>
      <c r="AW280" s="33"/>
      <c r="AX280" s="33"/>
      <c r="AY280" s="33"/>
      <c r="AZ280" s="33"/>
      <c r="BA280" s="33"/>
      <c r="BB280" s="33"/>
      <c r="BC280" s="33"/>
      <c r="BD280" s="33"/>
      <c r="BE280" s="33"/>
      <c r="BF280" s="33"/>
      <c r="BG280" s="33"/>
      <c r="BH280" s="33"/>
      <c r="BI280" s="33"/>
      <c r="BJ280" s="33"/>
      <c r="BK280" s="33"/>
      <c r="BL280" s="33"/>
      <c r="BM280" s="33"/>
      <c r="BN280" s="33"/>
      <c r="BO280" s="33"/>
      <c r="BP280" s="33"/>
      <c r="BQ280" s="33"/>
      <c r="BR280" s="33"/>
      <c r="BS280" s="33"/>
      <c r="BT280" s="33"/>
      <c r="BU280" s="33"/>
      <c r="BV280" s="33"/>
      <c r="BW280" s="33"/>
      <c r="BX280" s="33"/>
      <c r="BY280" s="33"/>
      <c r="BZ280" s="33"/>
      <c r="CA280" s="33"/>
    </row>
    <row r="281" spans="1:79" s="69" customFormat="1">
      <c r="A281" s="75"/>
      <c r="B281" s="76"/>
      <c r="AJ281" s="82"/>
      <c r="AK281" s="84"/>
      <c r="AL281" s="33"/>
      <c r="AM281" s="33"/>
      <c r="AN281" s="33"/>
      <c r="AO281" s="33"/>
      <c r="AP281" s="33"/>
      <c r="AQ281" s="33"/>
      <c r="AR281" s="33"/>
      <c r="AS281" s="33"/>
      <c r="AT281" s="33"/>
      <c r="AU281" s="33"/>
      <c r="AV281" s="33"/>
      <c r="AW281" s="33"/>
      <c r="AX281" s="33"/>
      <c r="AY281" s="33"/>
      <c r="AZ281" s="33"/>
      <c r="BA281" s="33"/>
      <c r="BB281" s="33"/>
      <c r="BC281" s="33"/>
      <c r="BD281" s="33"/>
      <c r="BE281" s="33"/>
      <c r="BF281" s="33"/>
      <c r="BG281" s="33"/>
      <c r="BH281" s="33"/>
      <c r="BI281" s="33"/>
      <c r="BJ281" s="33"/>
      <c r="BK281" s="33"/>
      <c r="BL281" s="33"/>
      <c r="BM281" s="33"/>
      <c r="BN281" s="33"/>
      <c r="BO281" s="33"/>
      <c r="BP281" s="33"/>
      <c r="BQ281" s="33"/>
      <c r="BR281" s="33"/>
      <c r="BS281" s="33"/>
      <c r="BT281" s="33"/>
      <c r="BU281" s="33"/>
      <c r="BV281" s="33"/>
      <c r="BW281" s="33"/>
      <c r="BX281" s="33"/>
      <c r="BY281" s="33"/>
      <c r="BZ281" s="33"/>
      <c r="CA281" s="33"/>
    </row>
    <row r="282" spans="1:79" s="69" customFormat="1">
      <c r="A282" s="75"/>
      <c r="B282" s="76"/>
      <c r="AJ282" s="82"/>
      <c r="AK282" s="84"/>
      <c r="AL282" s="33"/>
      <c r="AM282" s="33"/>
      <c r="AN282" s="33"/>
      <c r="AO282" s="33"/>
      <c r="AP282" s="33"/>
      <c r="AQ282" s="33"/>
      <c r="AR282" s="33"/>
      <c r="AS282" s="33"/>
      <c r="AT282" s="33"/>
      <c r="AU282" s="33"/>
      <c r="AV282" s="33"/>
      <c r="AW282" s="33"/>
      <c r="AX282" s="33"/>
      <c r="AY282" s="33"/>
      <c r="AZ282" s="33"/>
      <c r="BA282" s="33"/>
      <c r="BB282" s="33"/>
      <c r="BC282" s="33"/>
      <c r="BD282" s="33"/>
      <c r="BE282" s="33"/>
      <c r="BF282" s="33"/>
      <c r="BG282" s="33"/>
      <c r="BH282" s="33"/>
      <c r="BI282" s="33"/>
      <c r="BJ282" s="33"/>
      <c r="BK282" s="33"/>
      <c r="BL282" s="33"/>
      <c r="BM282" s="33"/>
      <c r="BN282" s="33"/>
      <c r="BO282" s="33"/>
      <c r="BP282" s="33"/>
      <c r="BQ282" s="33"/>
      <c r="BR282" s="33"/>
      <c r="BS282" s="33"/>
      <c r="BT282" s="33"/>
      <c r="BU282" s="33"/>
      <c r="BV282" s="33"/>
      <c r="BW282" s="33"/>
      <c r="BX282" s="33"/>
      <c r="BY282" s="33"/>
      <c r="BZ282" s="33"/>
      <c r="CA282" s="33"/>
    </row>
    <row r="283" spans="1:79" s="69" customFormat="1">
      <c r="A283" s="75"/>
      <c r="B283" s="76"/>
      <c r="AJ283" s="82"/>
      <c r="AK283" s="84"/>
      <c r="AL283" s="33"/>
      <c r="AM283" s="33"/>
      <c r="AN283" s="33"/>
      <c r="AO283" s="33"/>
      <c r="AP283" s="33"/>
      <c r="AQ283" s="33"/>
      <c r="AR283" s="33"/>
      <c r="AS283" s="33"/>
      <c r="AT283" s="33"/>
      <c r="AU283" s="33"/>
      <c r="AV283" s="33"/>
      <c r="AW283" s="33"/>
      <c r="AX283" s="33"/>
      <c r="AY283" s="33"/>
      <c r="AZ283" s="33"/>
      <c r="BA283" s="33"/>
      <c r="BB283" s="33"/>
      <c r="BC283" s="33"/>
      <c r="BD283" s="33"/>
      <c r="BE283" s="33"/>
      <c r="BF283" s="33"/>
      <c r="BG283" s="33"/>
      <c r="BH283" s="33"/>
      <c r="BI283" s="33"/>
      <c r="BJ283" s="33"/>
      <c r="BK283" s="33"/>
      <c r="BL283" s="33"/>
      <c r="BM283" s="33"/>
      <c r="BN283" s="33"/>
      <c r="BO283" s="33"/>
      <c r="BP283" s="33"/>
      <c r="BQ283" s="33"/>
      <c r="BR283" s="33"/>
      <c r="BS283" s="33"/>
      <c r="BT283" s="33"/>
      <c r="BU283" s="33"/>
      <c r="BV283" s="33"/>
      <c r="BW283" s="33"/>
      <c r="BX283" s="33"/>
      <c r="BY283" s="33"/>
      <c r="BZ283" s="33"/>
      <c r="CA283" s="33"/>
    </row>
    <row r="284" spans="1:79" s="69" customFormat="1">
      <c r="A284" s="75"/>
      <c r="B284" s="76"/>
      <c r="AJ284" s="82"/>
      <c r="AK284" s="84"/>
      <c r="AL284" s="33"/>
      <c r="AM284" s="33"/>
      <c r="AN284" s="33"/>
      <c r="AO284" s="33"/>
      <c r="AP284" s="33"/>
      <c r="AQ284" s="33"/>
      <c r="AR284" s="33"/>
      <c r="AS284" s="33"/>
      <c r="AT284" s="33"/>
      <c r="AU284" s="33"/>
      <c r="AV284" s="33"/>
      <c r="AW284" s="33"/>
      <c r="AX284" s="33"/>
      <c r="AY284" s="33"/>
      <c r="AZ284" s="33"/>
      <c r="BA284" s="33"/>
      <c r="BB284" s="33"/>
      <c r="BC284" s="33"/>
      <c r="BD284" s="33"/>
      <c r="BE284" s="33"/>
      <c r="BF284" s="33"/>
      <c r="BG284" s="33"/>
      <c r="BH284" s="33"/>
      <c r="BI284" s="33"/>
      <c r="BJ284" s="33"/>
      <c r="BK284" s="33"/>
      <c r="BL284" s="33"/>
      <c r="BM284" s="33"/>
      <c r="BN284" s="33"/>
      <c r="BO284" s="33"/>
      <c r="BP284" s="33"/>
      <c r="BQ284" s="33"/>
      <c r="BR284" s="33"/>
      <c r="BS284" s="33"/>
      <c r="BT284" s="33"/>
      <c r="BU284" s="33"/>
      <c r="BV284" s="33"/>
      <c r="BW284" s="33"/>
      <c r="BX284" s="33"/>
      <c r="BY284" s="33"/>
      <c r="BZ284" s="33"/>
      <c r="CA284" s="33"/>
    </row>
    <row r="285" spans="1:79" s="69" customFormat="1">
      <c r="A285" s="75"/>
      <c r="B285" s="76"/>
      <c r="AJ285" s="82"/>
      <c r="AK285" s="84"/>
      <c r="AL285" s="33"/>
      <c r="AM285" s="33"/>
      <c r="AN285" s="33"/>
      <c r="AO285" s="33"/>
      <c r="AP285" s="33"/>
      <c r="AQ285" s="33"/>
      <c r="AR285" s="33"/>
      <c r="AS285" s="33"/>
      <c r="AT285" s="33"/>
      <c r="AU285" s="33"/>
      <c r="AV285" s="33"/>
      <c r="AW285" s="33"/>
      <c r="AX285" s="33"/>
      <c r="AY285" s="33"/>
      <c r="AZ285" s="33"/>
      <c r="BA285" s="33"/>
      <c r="BB285" s="33"/>
      <c r="BC285" s="33"/>
      <c r="BD285" s="33"/>
      <c r="BE285" s="33"/>
      <c r="BF285" s="33"/>
      <c r="BG285" s="33"/>
      <c r="BH285" s="33"/>
      <c r="BI285" s="33"/>
      <c r="BJ285" s="33"/>
      <c r="BK285" s="33"/>
      <c r="BL285" s="33"/>
      <c r="BM285" s="33"/>
      <c r="BN285" s="33"/>
      <c r="BO285" s="33"/>
      <c r="BP285" s="33"/>
      <c r="BQ285" s="33"/>
      <c r="BR285" s="33"/>
      <c r="BS285" s="33"/>
      <c r="BT285" s="33"/>
      <c r="BU285" s="33"/>
      <c r="BV285" s="33"/>
      <c r="BW285" s="33"/>
      <c r="BX285" s="33"/>
      <c r="BY285" s="33"/>
      <c r="BZ285" s="33"/>
      <c r="CA285" s="33"/>
    </row>
    <row r="286" spans="1:79" s="69" customFormat="1">
      <c r="A286" s="75"/>
      <c r="B286" s="76"/>
      <c r="AJ286" s="82"/>
      <c r="AK286" s="84"/>
      <c r="AL286" s="33"/>
      <c r="AM286" s="33"/>
      <c r="AN286" s="33"/>
      <c r="AO286" s="33"/>
      <c r="AP286" s="33"/>
      <c r="AQ286" s="33"/>
      <c r="AR286" s="33"/>
      <c r="AS286" s="33"/>
      <c r="AT286" s="33"/>
      <c r="AU286" s="33"/>
      <c r="AV286" s="33"/>
      <c r="AW286" s="33"/>
      <c r="AX286" s="33"/>
      <c r="AY286" s="33"/>
      <c r="AZ286" s="33"/>
      <c r="BA286" s="33"/>
      <c r="BB286" s="33"/>
      <c r="BC286" s="33"/>
      <c r="BD286" s="33"/>
      <c r="BE286" s="33"/>
      <c r="BF286" s="33"/>
      <c r="BG286" s="33"/>
      <c r="BH286" s="33"/>
      <c r="BI286" s="33"/>
      <c r="BJ286" s="33"/>
      <c r="BK286" s="33"/>
      <c r="BL286" s="33"/>
      <c r="BM286" s="33"/>
      <c r="BN286" s="33"/>
      <c r="BO286" s="33"/>
      <c r="BP286" s="33"/>
      <c r="BQ286" s="33"/>
      <c r="BR286" s="33"/>
      <c r="BS286" s="33"/>
      <c r="BT286" s="33"/>
      <c r="BU286" s="33"/>
      <c r="BV286" s="33"/>
      <c r="BW286" s="33"/>
      <c r="BX286" s="33"/>
      <c r="BY286" s="33"/>
      <c r="BZ286" s="33"/>
      <c r="CA286" s="33"/>
    </row>
    <row r="287" spans="1:79" s="69" customFormat="1">
      <c r="A287" s="75"/>
      <c r="B287" s="76"/>
      <c r="AJ287" s="82"/>
      <c r="AK287" s="84"/>
      <c r="AL287" s="33"/>
      <c r="AM287" s="33"/>
      <c r="AN287" s="33"/>
      <c r="AO287" s="33"/>
      <c r="AP287" s="33"/>
      <c r="AQ287" s="33"/>
      <c r="AR287" s="33"/>
      <c r="AS287" s="33"/>
      <c r="AT287" s="33"/>
      <c r="AU287" s="33"/>
      <c r="AV287" s="33"/>
      <c r="AW287" s="33"/>
      <c r="AX287" s="33"/>
      <c r="AY287" s="33"/>
      <c r="AZ287" s="33"/>
      <c r="BA287" s="33"/>
      <c r="BB287" s="33"/>
      <c r="BC287" s="33"/>
      <c r="BD287" s="33"/>
      <c r="BE287" s="33"/>
      <c r="BF287" s="33"/>
      <c r="BG287" s="33"/>
      <c r="BH287" s="33"/>
      <c r="BI287" s="33"/>
      <c r="BJ287" s="33"/>
      <c r="BK287" s="33"/>
      <c r="BL287" s="33"/>
      <c r="BM287" s="33"/>
      <c r="BN287" s="33"/>
      <c r="BO287" s="33"/>
      <c r="BP287" s="33"/>
      <c r="BQ287" s="33"/>
      <c r="BR287" s="33"/>
      <c r="BS287" s="33"/>
      <c r="BT287" s="33"/>
      <c r="BU287" s="33"/>
      <c r="BV287" s="33"/>
      <c r="BW287" s="33"/>
      <c r="BX287" s="33"/>
      <c r="BY287" s="33"/>
      <c r="BZ287" s="33"/>
      <c r="CA287" s="33"/>
    </row>
    <row r="288" spans="1:79" s="69" customFormat="1">
      <c r="A288" s="75"/>
      <c r="B288" s="76"/>
      <c r="AJ288" s="82"/>
      <c r="AK288" s="84"/>
      <c r="AL288" s="33"/>
      <c r="AM288" s="33"/>
      <c r="AN288" s="33"/>
      <c r="AO288" s="33"/>
      <c r="AP288" s="33"/>
      <c r="AQ288" s="33"/>
      <c r="AR288" s="33"/>
      <c r="AS288" s="33"/>
      <c r="AT288" s="33"/>
      <c r="AU288" s="33"/>
      <c r="AV288" s="33"/>
      <c r="AW288" s="33"/>
      <c r="AX288" s="33"/>
      <c r="AY288" s="33"/>
      <c r="AZ288" s="33"/>
      <c r="BA288" s="33"/>
      <c r="BB288" s="33"/>
      <c r="BC288" s="33"/>
      <c r="BD288" s="33"/>
      <c r="BE288" s="33"/>
      <c r="BF288" s="33"/>
      <c r="BG288" s="33"/>
      <c r="BH288" s="33"/>
      <c r="BI288" s="33"/>
      <c r="BJ288" s="33"/>
      <c r="BK288" s="33"/>
      <c r="BL288" s="33"/>
      <c r="BM288" s="33"/>
      <c r="BN288" s="33"/>
      <c r="BO288" s="33"/>
      <c r="BP288" s="33"/>
      <c r="BQ288" s="33"/>
      <c r="BR288" s="33"/>
      <c r="BS288" s="33"/>
      <c r="BT288" s="33"/>
      <c r="BU288" s="33"/>
      <c r="BV288" s="33"/>
      <c r="BW288" s="33"/>
      <c r="BX288" s="33"/>
      <c r="BY288" s="33"/>
      <c r="BZ288" s="33"/>
      <c r="CA288" s="33"/>
    </row>
    <row r="289" spans="1:79" s="69" customFormat="1">
      <c r="A289" s="75"/>
      <c r="B289" s="76"/>
      <c r="AJ289" s="82"/>
      <c r="AK289" s="84"/>
      <c r="AL289" s="33"/>
      <c r="AM289" s="33"/>
      <c r="AN289" s="33"/>
      <c r="AO289" s="33"/>
      <c r="AP289" s="33"/>
      <c r="AQ289" s="33"/>
      <c r="AR289" s="33"/>
      <c r="AS289" s="33"/>
      <c r="AT289" s="33"/>
      <c r="AU289" s="33"/>
      <c r="AV289" s="33"/>
      <c r="AW289" s="33"/>
      <c r="AX289" s="33"/>
      <c r="AY289" s="33"/>
      <c r="AZ289" s="33"/>
      <c r="BA289" s="33"/>
      <c r="BB289" s="33"/>
      <c r="BC289" s="33"/>
      <c r="BD289" s="33"/>
      <c r="BE289" s="33"/>
      <c r="BF289" s="33"/>
      <c r="BG289" s="33"/>
      <c r="BH289" s="33"/>
      <c r="BI289" s="33"/>
      <c r="BJ289" s="33"/>
      <c r="BK289" s="33"/>
      <c r="BL289" s="33"/>
      <c r="BM289" s="33"/>
      <c r="BN289" s="33"/>
      <c r="BO289" s="33"/>
      <c r="BP289" s="33"/>
      <c r="BQ289" s="33"/>
      <c r="BR289" s="33"/>
      <c r="BS289" s="33"/>
      <c r="BT289" s="33"/>
      <c r="BU289" s="33"/>
      <c r="BV289" s="33"/>
      <c r="BW289" s="33"/>
      <c r="BX289" s="33"/>
      <c r="BY289" s="33"/>
      <c r="BZ289" s="33"/>
      <c r="CA289" s="33"/>
    </row>
    <row r="290" spans="1:79" s="69" customFormat="1">
      <c r="A290" s="75"/>
      <c r="B290" s="76"/>
      <c r="AJ290" s="82"/>
      <c r="AK290" s="84"/>
      <c r="AL290" s="33"/>
      <c r="AM290" s="33"/>
      <c r="AN290" s="33"/>
      <c r="AO290" s="33"/>
      <c r="AP290" s="33"/>
      <c r="AQ290" s="33"/>
      <c r="AR290" s="33"/>
      <c r="AS290" s="33"/>
      <c r="AT290" s="33"/>
      <c r="AU290" s="33"/>
      <c r="AV290" s="33"/>
      <c r="AW290" s="33"/>
      <c r="AX290" s="33"/>
      <c r="AY290" s="33"/>
      <c r="AZ290" s="33"/>
      <c r="BA290" s="33"/>
      <c r="BB290" s="33"/>
      <c r="BC290" s="33"/>
      <c r="BD290" s="33"/>
      <c r="BE290" s="33"/>
      <c r="BF290" s="33"/>
      <c r="BG290" s="33"/>
      <c r="BH290" s="33"/>
      <c r="BI290" s="33"/>
      <c r="BJ290" s="33"/>
      <c r="BK290" s="33"/>
      <c r="BL290" s="33"/>
      <c r="BM290" s="33"/>
      <c r="BN290" s="33"/>
      <c r="BO290" s="33"/>
      <c r="BP290" s="33"/>
      <c r="BQ290" s="33"/>
      <c r="BR290" s="33"/>
      <c r="BS290" s="33"/>
      <c r="BT290" s="33"/>
      <c r="BU290" s="33"/>
      <c r="BV290" s="33"/>
      <c r="BW290" s="33"/>
      <c r="BX290" s="33"/>
      <c r="BY290" s="33"/>
      <c r="BZ290" s="33"/>
      <c r="CA290" s="33"/>
    </row>
    <row r="291" spans="1:79" s="69" customFormat="1">
      <c r="A291" s="75"/>
      <c r="B291" s="76"/>
      <c r="AJ291" s="82"/>
      <c r="AK291" s="84"/>
      <c r="AL291" s="33"/>
      <c r="AM291" s="33"/>
      <c r="AN291" s="33"/>
      <c r="AO291" s="33"/>
      <c r="AP291" s="33"/>
      <c r="AQ291" s="33"/>
      <c r="AR291" s="33"/>
      <c r="AS291" s="33"/>
      <c r="AT291" s="33"/>
      <c r="AU291" s="33"/>
      <c r="AV291" s="33"/>
      <c r="AW291" s="33"/>
      <c r="AX291" s="33"/>
      <c r="AY291" s="33"/>
      <c r="AZ291" s="33"/>
      <c r="BA291" s="33"/>
      <c r="BB291" s="33"/>
      <c r="BC291" s="33"/>
      <c r="BD291" s="33"/>
      <c r="BE291" s="33"/>
      <c r="BF291" s="33"/>
      <c r="BG291" s="33"/>
      <c r="BH291" s="33"/>
      <c r="BI291" s="33"/>
      <c r="BJ291" s="33"/>
      <c r="BK291" s="33"/>
      <c r="BL291" s="33"/>
      <c r="BM291" s="33"/>
      <c r="BN291" s="33"/>
      <c r="BO291" s="33"/>
      <c r="BP291" s="33"/>
      <c r="BQ291" s="33"/>
      <c r="BR291" s="33"/>
      <c r="BS291" s="33"/>
      <c r="BT291" s="33"/>
      <c r="BU291" s="33"/>
      <c r="BV291" s="33"/>
      <c r="BW291" s="33"/>
      <c r="BX291" s="33"/>
      <c r="BY291" s="33"/>
      <c r="BZ291" s="33"/>
      <c r="CA291" s="33"/>
    </row>
    <row r="292" spans="1:79" s="69" customFormat="1">
      <c r="A292" s="75"/>
      <c r="B292" s="76"/>
      <c r="AJ292" s="82"/>
      <c r="AK292" s="84"/>
      <c r="AL292" s="33"/>
      <c r="AM292" s="33"/>
      <c r="AN292" s="33"/>
      <c r="AO292" s="33"/>
      <c r="AP292" s="33"/>
      <c r="AQ292" s="33"/>
      <c r="AR292" s="33"/>
      <c r="AS292" s="33"/>
      <c r="AT292" s="33"/>
      <c r="AU292" s="33"/>
      <c r="AV292" s="33"/>
      <c r="AW292" s="33"/>
      <c r="AX292" s="33"/>
      <c r="AY292" s="33"/>
      <c r="AZ292" s="33"/>
      <c r="BA292" s="33"/>
      <c r="BB292" s="33"/>
      <c r="BC292" s="33"/>
      <c r="BD292" s="33"/>
      <c r="BE292" s="33"/>
      <c r="BF292" s="33"/>
      <c r="BG292" s="33"/>
      <c r="BH292" s="33"/>
      <c r="BI292" s="33"/>
      <c r="BJ292" s="33"/>
      <c r="BK292" s="33"/>
      <c r="BL292" s="33"/>
      <c r="BM292" s="33"/>
      <c r="BN292" s="33"/>
      <c r="BO292" s="33"/>
      <c r="BP292" s="33"/>
      <c r="BQ292" s="33"/>
      <c r="BR292" s="33"/>
      <c r="BS292" s="33"/>
      <c r="BT292" s="33"/>
      <c r="BU292" s="33"/>
      <c r="BV292" s="33"/>
      <c r="BW292" s="33"/>
      <c r="BX292" s="33"/>
      <c r="BY292" s="33"/>
      <c r="BZ292" s="33"/>
      <c r="CA292" s="33"/>
    </row>
    <row r="293" spans="1:79" s="69" customFormat="1">
      <c r="A293" s="75"/>
      <c r="B293" s="76"/>
      <c r="AJ293" s="82"/>
      <c r="AK293" s="84"/>
      <c r="AL293" s="33"/>
      <c r="AM293" s="33"/>
      <c r="AN293" s="33"/>
      <c r="AO293" s="33"/>
      <c r="AP293" s="33"/>
      <c r="AQ293" s="33"/>
      <c r="AR293" s="33"/>
      <c r="AS293" s="33"/>
      <c r="AT293" s="33"/>
      <c r="AU293" s="33"/>
      <c r="AV293" s="33"/>
      <c r="AW293" s="33"/>
      <c r="AX293" s="33"/>
      <c r="AY293" s="33"/>
      <c r="AZ293" s="33"/>
      <c r="BA293" s="33"/>
      <c r="BB293" s="33"/>
      <c r="BC293" s="33"/>
      <c r="BD293" s="33"/>
      <c r="BE293" s="33"/>
      <c r="BF293" s="33"/>
      <c r="BG293" s="33"/>
      <c r="BH293" s="33"/>
      <c r="BI293" s="33"/>
      <c r="BJ293" s="33"/>
      <c r="BK293" s="33"/>
      <c r="BL293" s="33"/>
      <c r="BM293" s="33"/>
      <c r="BN293" s="33"/>
      <c r="BO293" s="33"/>
      <c r="BP293" s="33"/>
      <c r="BQ293" s="33"/>
      <c r="BR293" s="33"/>
      <c r="BS293" s="33"/>
      <c r="BT293" s="33"/>
      <c r="BU293" s="33"/>
      <c r="BV293" s="33"/>
      <c r="BW293" s="33"/>
      <c r="BX293" s="33"/>
      <c r="BY293" s="33"/>
      <c r="BZ293" s="33"/>
      <c r="CA293" s="33"/>
    </row>
    <row r="294" spans="1:79" s="69" customFormat="1">
      <c r="A294" s="75"/>
      <c r="B294" s="76"/>
      <c r="AJ294" s="82"/>
      <c r="AK294" s="84"/>
      <c r="AL294" s="33"/>
      <c r="AM294" s="33"/>
      <c r="AN294" s="33"/>
      <c r="AO294" s="33"/>
      <c r="AP294" s="33"/>
      <c r="AQ294" s="33"/>
      <c r="AR294" s="33"/>
      <c r="AS294" s="33"/>
      <c r="AT294" s="33"/>
      <c r="AU294" s="33"/>
      <c r="AV294" s="33"/>
      <c r="AW294" s="33"/>
      <c r="AX294" s="33"/>
      <c r="AY294" s="33"/>
      <c r="AZ294" s="33"/>
      <c r="BA294" s="33"/>
      <c r="BB294" s="33"/>
      <c r="BC294" s="33"/>
      <c r="BD294" s="33"/>
      <c r="BE294" s="33"/>
      <c r="BF294" s="33"/>
      <c r="BG294" s="33"/>
      <c r="BH294" s="33"/>
      <c r="BI294" s="33"/>
      <c r="BJ294" s="33"/>
      <c r="BK294" s="33"/>
      <c r="BL294" s="33"/>
      <c r="BM294" s="33"/>
      <c r="BN294" s="33"/>
      <c r="BO294" s="33"/>
      <c r="BP294" s="33"/>
      <c r="BQ294" s="33"/>
      <c r="BR294" s="33"/>
      <c r="BS294" s="33"/>
      <c r="BT294" s="33"/>
      <c r="BU294" s="33"/>
      <c r="BV294" s="33"/>
      <c r="BW294" s="33"/>
      <c r="BX294" s="33"/>
      <c r="BY294" s="33"/>
      <c r="BZ294" s="33"/>
      <c r="CA294" s="33"/>
    </row>
    <row r="295" spans="1:79" s="69" customFormat="1">
      <c r="A295" s="75"/>
      <c r="B295" s="76"/>
      <c r="AJ295" s="82"/>
      <c r="AK295" s="84"/>
      <c r="AL295" s="33"/>
      <c r="AM295" s="33"/>
      <c r="AN295" s="33"/>
      <c r="AO295" s="33"/>
      <c r="AP295" s="33"/>
      <c r="AQ295" s="33"/>
      <c r="AR295" s="33"/>
      <c r="AS295" s="33"/>
      <c r="AT295" s="33"/>
      <c r="AU295" s="33"/>
      <c r="AV295" s="33"/>
      <c r="AW295" s="33"/>
      <c r="AX295" s="33"/>
      <c r="AY295" s="33"/>
      <c r="AZ295" s="33"/>
      <c r="BA295" s="33"/>
      <c r="BB295" s="33"/>
      <c r="BC295" s="33"/>
      <c r="BD295" s="33"/>
      <c r="BE295" s="33"/>
      <c r="BF295" s="33"/>
      <c r="BG295" s="33"/>
      <c r="BH295" s="33"/>
      <c r="BI295" s="33"/>
      <c r="BJ295" s="33"/>
      <c r="BK295" s="33"/>
      <c r="BL295" s="33"/>
      <c r="BM295" s="33"/>
      <c r="BN295" s="33"/>
      <c r="BO295" s="33"/>
      <c r="BP295" s="33"/>
      <c r="BQ295" s="33"/>
      <c r="BR295" s="33"/>
      <c r="BS295" s="33"/>
      <c r="BT295" s="33"/>
      <c r="BU295" s="33"/>
      <c r="BV295" s="33"/>
      <c r="BW295" s="33"/>
      <c r="BX295" s="33"/>
      <c r="BY295" s="33"/>
      <c r="BZ295" s="33"/>
      <c r="CA295" s="33"/>
    </row>
    <row r="296" spans="1:79" s="69" customFormat="1">
      <c r="A296" s="75"/>
      <c r="B296" s="76"/>
      <c r="AJ296" s="82"/>
      <c r="AK296" s="84"/>
      <c r="AL296" s="33"/>
      <c r="AM296" s="33"/>
      <c r="AN296" s="33"/>
      <c r="AO296" s="33"/>
      <c r="AP296" s="33"/>
      <c r="AQ296" s="33"/>
      <c r="AR296" s="33"/>
      <c r="AS296" s="33"/>
      <c r="AT296" s="33"/>
      <c r="AU296" s="33"/>
      <c r="AV296" s="33"/>
      <c r="AW296" s="33"/>
      <c r="AX296" s="33"/>
      <c r="AY296" s="33"/>
      <c r="AZ296" s="33"/>
      <c r="BA296" s="33"/>
      <c r="BB296" s="33"/>
      <c r="BC296" s="33"/>
      <c r="BD296" s="33"/>
      <c r="BE296" s="33"/>
      <c r="BF296" s="33"/>
      <c r="BG296" s="33"/>
      <c r="BH296" s="33"/>
      <c r="BI296" s="33"/>
      <c r="BJ296" s="33"/>
      <c r="BK296" s="33"/>
      <c r="BL296" s="33"/>
      <c r="BM296" s="33"/>
      <c r="BN296" s="33"/>
      <c r="BO296" s="33"/>
      <c r="BP296" s="33"/>
      <c r="BQ296" s="33"/>
      <c r="BR296" s="33"/>
      <c r="BS296" s="33"/>
      <c r="BT296" s="33"/>
      <c r="BU296" s="33"/>
      <c r="BV296" s="33"/>
      <c r="BW296" s="33"/>
      <c r="BX296" s="33"/>
      <c r="BY296" s="33"/>
      <c r="BZ296" s="33"/>
      <c r="CA296" s="33"/>
    </row>
    <row r="297" spans="1:79" s="69" customFormat="1">
      <c r="A297" s="75"/>
      <c r="B297" s="76"/>
      <c r="AJ297" s="82"/>
      <c r="AK297" s="84"/>
      <c r="AL297" s="33"/>
      <c r="AM297" s="33"/>
      <c r="AN297" s="33"/>
      <c r="AO297" s="33"/>
      <c r="AP297" s="33"/>
      <c r="AQ297" s="33"/>
      <c r="AR297" s="33"/>
      <c r="AS297" s="33"/>
      <c r="AT297" s="33"/>
      <c r="AU297" s="33"/>
      <c r="AV297" s="33"/>
      <c r="AW297" s="33"/>
      <c r="AX297" s="33"/>
      <c r="AY297" s="33"/>
      <c r="AZ297" s="33"/>
      <c r="BA297" s="33"/>
      <c r="BB297" s="33"/>
      <c r="BC297" s="33"/>
      <c r="BD297" s="33"/>
      <c r="BE297" s="33"/>
      <c r="BF297" s="33"/>
      <c r="BG297" s="33"/>
      <c r="BH297" s="33"/>
      <c r="BI297" s="33"/>
      <c r="BJ297" s="33"/>
      <c r="BK297" s="33"/>
      <c r="BL297" s="33"/>
      <c r="BM297" s="33"/>
      <c r="BN297" s="33"/>
      <c r="BO297" s="33"/>
      <c r="BP297" s="33"/>
      <c r="BQ297" s="33"/>
      <c r="BR297" s="33"/>
      <c r="BS297" s="33"/>
      <c r="BT297" s="33"/>
      <c r="BU297" s="33"/>
      <c r="BV297" s="33"/>
      <c r="BW297" s="33"/>
      <c r="BX297" s="33"/>
      <c r="BY297" s="33"/>
      <c r="BZ297" s="33"/>
      <c r="CA297" s="33"/>
    </row>
    <row r="298" spans="1:79" s="69" customFormat="1">
      <c r="A298" s="75"/>
      <c r="B298" s="76"/>
      <c r="AJ298" s="82"/>
      <c r="AK298" s="84"/>
      <c r="AL298" s="33"/>
      <c r="AM298" s="33"/>
      <c r="AN298" s="33"/>
      <c r="AO298" s="33"/>
      <c r="AP298" s="33"/>
      <c r="AQ298" s="33"/>
      <c r="AR298" s="33"/>
      <c r="AS298" s="33"/>
      <c r="AT298" s="33"/>
      <c r="AU298" s="33"/>
      <c r="AV298" s="33"/>
      <c r="AW298" s="33"/>
      <c r="AX298" s="33"/>
      <c r="AY298" s="33"/>
      <c r="AZ298" s="33"/>
      <c r="BA298" s="33"/>
      <c r="BB298" s="33"/>
      <c r="BC298" s="33"/>
      <c r="BD298" s="33"/>
      <c r="BE298" s="33"/>
      <c r="BF298" s="33"/>
      <c r="BG298" s="33"/>
      <c r="BH298" s="33"/>
      <c r="BI298" s="33"/>
      <c r="BJ298" s="33"/>
      <c r="BK298" s="33"/>
      <c r="BL298" s="33"/>
      <c r="BM298" s="33"/>
      <c r="BN298" s="33"/>
      <c r="BO298" s="33"/>
      <c r="BP298" s="33"/>
      <c r="BQ298" s="33"/>
      <c r="BR298" s="33"/>
      <c r="BS298" s="33"/>
      <c r="BT298" s="33"/>
      <c r="BU298" s="33"/>
      <c r="BV298" s="33"/>
      <c r="BW298" s="33"/>
      <c r="BX298" s="33"/>
      <c r="BY298" s="33"/>
      <c r="BZ298" s="33"/>
      <c r="CA298" s="33"/>
    </row>
    <row r="299" spans="1:79" s="69" customFormat="1">
      <c r="A299" s="75"/>
      <c r="B299" s="76"/>
      <c r="AJ299" s="82"/>
      <c r="AK299" s="84"/>
      <c r="AL299" s="33"/>
      <c r="AM299" s="33"/>
      <c r="AN299" s="33"/>
      <c r="AO299" s="33"/>
      <c r="AP299" s="33"/>
      <c r="AQ299" s="33"/>
      <c r="AR299" s="33"/>
      <c r="AS299" s="33"/>
      <c r="AT299" s="33"/>
      <c r="AU299" s="33"/>
      <c r="AV299" s="33"/>
      <c r="AW299" s="33"/>
      <c r="AX299" s="33"/>
      <c r="AY299" s="33"/>
      <c r="AZ299" s="33"/>
      <c r="BA299" s="33"/>
      <c r="BB299" s="33"/>
      <c r="BC299" s="33"/>
      <c r="BD299" s="33"/>
      <c r="BE299" s="33"/>
      <c r="BF299" s="33"/>
      <c r="BG299" s="33"/>
      <c r="BH299" s="33"/>
      <c r="BI299" s="33"/>
      <c r="BJ299" s="33"/>
      <c r="BK299" s="33"/>
      <c r="BL299" s="33"/>
      <c r="BM299" s="33"/>
      <c r="BN299" s="33"/>
      <c r="BO299" s="33"/>
      <c r="BP299" s="33"/>
      <c r="BQ299" s="33"/>
      <c r="BR299" s="33"/>
      <c r="BS299" s="33"/>
      <c r="BT299" s="33"/>
      <c r="BU299" s="33"/>
      <c r="BV299" s="33"/>
      <c r="BW299" s="33"/>
      <c r="BX299" s="33"/>
      <c r="BY299" s="33"/>
      <c r="BZ299" s="33"/>
      <c r="CA299" s="33"/>
    </row>
    <row r="300" spans="1:79" s="69" customFormat="1">
      <c r="A300" s="75"/>
      <c r="B300" s="76"/>
      <c r="AJ300" s="82"/>
      <c r="AK300" s="84"/>
      <c r="AL300" s="33"/>
      <c r="AM300" s="33"/>
      <c r="AN300" s="33"/>
      <c r="AO300" s="33"/>
      <c r="AP300" s="33"/>
      <c r="AQ300" s="33"/>
      <c r="AR300" s="33"/>
      <c r="AS300" s="33"/>
      <c r="AT300" s="33"/>
      <c r="AU300" s="33"/>
      <c r="AV300" s="33"/>
      <c r="AW300" s="33"/>
      <c r="AX300" s="33"/>
      <c r="AY300" s="33"/>
      <c r="AZ300" s="33"/>
      <c r="BA300" s="33"/>
      <c r="BB300" s="33"/>
      <c r="BC300" s="33"/>
      <c r="BD300" s="33"/>
      <c r="BE300" s="33"/>
      <c r="BF300" s="33"/>
      <c r="BG300" s="33"/>
      <c r="BH300" s="33"/>
      <c r="BI300" s="33"/>
      <c r="BJ300" s="33"/>
      <c r="BK300" s="33"/>
      <c r="BL300" s="33"/>
      <c r="BM300" s="33"/>
      <c r="BN300" s="33"/>
      <c r="BO300" s="33"/>
      <c r="BP300" s="33"/>
      <c r="BQ300" s="33"/>
      <c r="BR300" s="33"/>
      <c r="BS300" s="33"/>
      <c r="BT300" s="33"/>
      <c r="BU300" s="33"/>
      <c r="BV300" s="33"/>
      <c r="BW300" s="33"/>
      <c r="BX300" s="33"/>
      <c r="BY300" s="33"/>
      <c r="BZ300" s="33"/>
      <c r="CA300" s="33"/>
    </row>
    <row r="301" spans="1:79" s="69" customFormat="1">
      <c r="A301" s="75"/>
      <c r="B301" s="76"/>
      <c r="AJ301" s="82"/>
      <c r="AK301" s="84"/>
      <c r="AL301" s="33"/>
      <c r="AM301" s="33"/>
      <c r="AN301" s="33"/>
      <c r="AO301" s="33"/>
      <c r="AP301" s="33"/>
      <c r="AQ301" s="33"/>
      <c r="AR301" s="33"/>
      <c r="AS301" s="33"/>
      <c r="AT301" s="33"/>
      <c r="AU301" s="33"/>
      <c r="AV301" s="33"/>
      <c r="AW301" s="33"/>
      <c r="AX301" s="33"/>
      <c r="AY301" s="33"/>
      <c r="AZ301" s="33"/>
      <c r="BA301" s="33"/>
      <c r="BB301" s="33"/>
      <c r="BC301" s="33"/>
      <c r="BD301" s="33"/>
      <c r="BE301" s="33"/>
      <c r="BF301" s="33"/>
      <c r="BG301" s="33"/>
      <c r="BH301" s="33"/>
      <c r="BI301" s="33"/>
      <c r="BJ301" s="33"/>
      <c r="BK301" s="33"/>
      <c r="BL301" s="33"/>
      <c r="BM301" s="33"/>
      <c r="BN301" s="33"/>
      <c r="BO301" s="33"/>
      <c r="BP301" s="33"/>
      <c r="BQ301" s="33"/>
      <c r="BR301" s="33"/>
      <c r="BS301" s="33"/>
      <c r="BT301" s="33"/>
      <c r="BU301" s="33"/>
      <c r="BV301" s="33"/>
      <c r="BW301" s="33"/>
      <c r="BX301" s="33"/>
      <c r="BY301" s="33"/>
      <c r="BZ301" s="33"/>
      <c r="CA301" s="33"/>
    </row>
    <row r="302" spans="1:79" s="69" customFormat="1">
      <c r="A302" s="75"/>
      <c r="B302" s="76"/>
      <c r="AJ302" s="82"/>
      <c r="AK302" s="84"/>
      <c r="AL302" s="33"/>
      <c r="AM302" s="33"/>
      <c r="AN302" s="33"/>
      <c r="AO302" s="33"/>
      <c r="AP302" s="33"/>
      <c r="AQ302" s="33"/>
      <c r="AR302" s="33"/>
      <c r="AS302" s="33"/>
      <c r="AT302" s="33"/>
      <c r="AU302" s="33"/>
      <c r="AV302" s="33"/>
      <c r="AW302" s="33"/>
      <c r="AX302" s="33"/>
      <c r="AY302" s="33"/>
      <c r="AZ302" s="33"/>
      <c r="BA302" s="33"/>
      <c r="BB302" s="33"/>
      <c r="BC302" s="33"/>
      <c r="BD302" s="33"/>
      <c r="BE302" s="33"/>
      <c r="BF302" s="33"/>
      <c r="BG302" s="33"/>
      <c r="BH302" s="33"/>
      <c r="BI302" s="33"/>
      <c r="BJ302" s="33"/>
      <c r="BK302" s="33"/>
      <c r="BL302" s="33"/>
      <c r="BM302" s="33"/>
      <c r="BN302" s="33"/>
      <c r="BO302" s="33"/>
      <c r="BP302" s="33"/>
      <c r="BQ302" s="33"/>
      <c r="BR302" s="33"/>
      <c r="BS302" s="33"/>
      <c r="BT302" s="33"/>
      <c r="BU302" s="33"/>
      <c r="BV302" s="33"/>
      <c r="BW302" s="33"/>
      <c r="BX302" s="33"/>
      <c r="BY302" s="33"/>
      <c r="BZ302" s="33"/>
      <c r="CA302" s="33"/>
    </row>
    <row r="303" spans="1:79" s="69" customFormat="1">
      <c r="A303" s="75"/>
      <c r="B303" s="76"/>
      <c r="AJ303" s="82"/>
      <c r="AK303" s="84"/>
      <c r="AL303" s="33"/>
      <c r="AM303" s="33"/>
      <c r="AN303" s="33"/>
      <c r="AO303" s="33"/>
      <c r="AP303" s="33"/>
      <c r="AQ303" s="33"/>
      <c r="AR303" s="33"/>
      <c r="AS303" s="33"/>
      <c r="AT303" s="33"/>
      <c r="AU303" s="33"/>
      <c r="AV303" s="33"/>
      <c r="AW303" s="33"/>
      <c r="AX303" s="33"/>
      <c r="AY303" s="33"/>
      <c r="AZ303" s="33"/>
      <c r="BA303" s="33"/>
      <c r="BB303" s="33"/>
      <c r="BC303" s="33"/>
      <c r="BD303" s="33"/>
      <c r="BE303" s="33"/>
      <c r="BF303" s="33"/>
      <c r="BG303" s="33"/>
      <c r="BH303" s="33"/>
      <c r="BI303" s="33"/>
      <c r="BJ303" s="33"/>
      <c r="BK303" s="33"/>
      <c r="BL303" s="33"/>
      <c r="BM303" s="33"/>
      <c r="BN303" s="33"/>
      <c r="BO303" s="33"/>
      <c r="BP303" s="33"/>
      <c r="BQ303" s="33"/>
      <c r="BR303" s="33"/>
      <c r="BS303" s="33"/>
      <c r="BT303" s="33"/>
      <c r="BU303" s="33"/>
      <c r="BV303" s="33"/>
      <c r="BW303" s="33"/>
      <c r="BX303" s="33"/>
      <c r="BY303" s="33"/>
      <c r="BZ303" s="33"/>
      <c r="CA303" s="33"/>
    </row>
    <row r="304" spans="1:79" s="69" customFormat="1">
      <c r="A304" s="75"/>
      <c r="B304" s="76"/>
      <c r="AJ304" s="82"/>
      <c r="AK304" s="84"/>
      <c r="AL304" s="33"/>
      <c r="AM304" s="33"/>
      <c r="AN304" s="33"/>
      <c r="AO304" s="33"/>
      <c r="AP304" s="33"/>
      <c r="AQ304" s="33"/>
      <c r="AR304" s="33"/>
      <c r="AS304" s="33"/>
      <c r="AT304" s="33"/>
      <c r="AU304" s="33"/>
      <c r="AV304" s="33"/>
      <c r="AW304" s="33"/>
      <c r="AX304" s="33"/>
      <c r="AY304" s="33"/>
      <c r="AZ304" s="33"/>
      <c r="BA304" s="33"/>
      <c r="BB304" s="33"/>
      <c r="BC304" s="33"/>
      <c r="BD304" s="33"/>
      <c r="BE304" s="33"/>
      <c r="BF304" s="33"/>
      <c r="BG304" s="33"/>
      <c r="BH304" s="33"/>
      <c r="BI304" s="33"/>
      <c r="BJ304" s="33"/>
      <c r="BK304" s="33"/>
      <c r="BL304" s="33"/>
      <c r="BM304" s="33"/>
      <c r="BN304" s="33"/>
      <c r="BO304" s="33"/>
      <c r="BP304" s="33"/>
      <c r="BQ304" s="33"/>
      <c r="BR304" s="33"/>
      <c r="BS304" s="33"/>
      <c r="BT304" s="33"/>
      <c r="BU304" s="33"/>
      <c r="BV304" s="33"/>
      <c r="BW304" s="33"/>
      <c r="BX304" s="33"/>
      <c r="BY304" s="33"/>
      <c r="BZ304" s="33"/>
      <c r="CA304" s="33"/>
    </row>
    <row r="305" spans="1:79" s="69" customFormat="1">
      <c r="A305" s="75"/>
      <c r="B305" s="76"/>
      <c r="AJ305" s="82"/>
      <c r="AK305" s="84"/>
      <c r="AL305" s="33"/>
      <c r="AM305" s="33"/>
      <c r="AN305" s="33"/>
      <c r="AO305" s="33"/>
      <c r="AP305" s="33"/>
      <c r="AQ305" s="33"/>
      <c r="AR305" s="33"/>
      <c r="AS305" s="33"/>
      <c r="AT305" s="33"/>
      <c r="AU305" s="33"/>
      <c r="AV305" s="33"/>
      <c r="AW305" s="33"/>
      <c r="AX305" s="33"/>
      <c r="AY305" s="33"/>
      <c r="AZ305" s="33"/>
      <c r="BA305" s="33"/>
      <c r="BB305" s="33"/>
      <c r="BC305" s="33"/>
      <c r="BD305" s="33"/>
      <c r="BE305" s="33"/>
      <c r="BF305" s="33"/>
      <c r="BG305" s="33"/>
      <c r="BH305" s="33"/>
      <c r="BI305" s="33"/>
      <c r="BJ305" s="33"/>
      <c r="BK305" s="33"/>
      <c r="BL305" s="33"/>
      <c r="BM305" s="33"/>
      <c r="BN305" s="33"/>
      <c r="BO305" s="33"/>
      <c r="BP305" s="33"/>
      <c r="BQ305" s="33"/>
      <c r="BR305" s="33"/>
      <c r="BS305" s="33"/>
      <c r="BT305" s="33"/>
      <c r="BU305" s="33"/>
      <c r="BV305" s="33"/>
      <c r="BW305" s="33"/>
      <c r="BX305" s="33"/>
      <c r="BY305" s="33"/>
      <c r="BZ305" s="33"/>
      <c r="CA305" s="33"/>
    </row>
    <row r="306" spans="1:79" s="69" customFormat="1">
      <c r="A306" s="75"/>
      <c r="B306" s="76"/>
      <c r="AJ306" s="82"/>
      <c r="AK306" s="84"/>
      <c r="AL306" s="33"/>
      <c r="AM306" s="33"/>
      <c r="AN306" s="33"/>
      <c r="AO306" s="33"/>
      <c r="AP306" s="33"/>
      <c r="AQ306" s="33"/>
      <c r="AR306" s="33"/>
      <c r="AS306" s="33"/>
      <c r="AT306" s="33"/>
      <c r="AU306" s="33"/>
      <c r="AV306" s="33"/>
      <c r="AW306" s="33"/>
      <c r="AX306" s="33"/>
      <c r="AY306" s="33"/>
      <c r="AZ306" s="33"/>
      <c r="BA306" s="33"/>
      <c r="BB306" s="33"/>
      <c r="BC306" s="33"/>
      <c r="BD306" s="33"/>
      <c r="BE306" s="33"/>
      <c r="BF306" s="33"/>
      <c r="BG306" s="33"/>
      <c r="BH306" s="33"/>
      <c r="BI306" s="33"/>
      <c r="BJ306" s="33"/>
      <c r="BK306" s="33"/>
      <c r="BL306" s="33"/>
      <c r="BM306" s="33"/>
      <c r="BN306" s="33"/>
      <c r="BO306" s="33"/>
      <c r="BP306" s="33"/>
      <c r="BQ306" s="33"/>
      <c r="BR306" s="33"/>
      <c r="BS306" s="33"/>
      <c r="BT306" s="33"/>
      <c r="BU306" s="33"/>
      <c r="BV306" s="33"/>
      <c r="BW306" s="33"/>
      <c r="BX306" s="33"/>
      <c r="BY306" s="33"/>
      <c r="BZ306" s="33"/>
      <c r="CA306" s="33"/>
    </row>
    <row r="307" spans="1:79" s="69" customFormat="1">
      <c r="A307" s="75"/>
      <c r="B307" s="76"/>
      <c r="AJ307" s="82"/>
      <c r="AK307" s="84"/>
      <c r="AL307" s="33"/>
      <c r="AM307" s="33"/>
      <c r="AN307" s="33"/>
      <c r="AO307" s="33"/>
      <c r="AP307" s="33"/>
      <c r="AQ307" s="33"/>
      <c r="AR307" s="33"/>
      <c r="AS307" s="33"/>
      <c r="AT307" s="33"/>
      <c r="AU307" s="33"/>
      <c r="AV307" s="33"/>
      <c r="AW307" s="33"/>
      <c r="AX307" s="33"/>
      <c r="AY307" s="33"/>
      <c r="AZ307" s="33"/>
      <c r="BA307" s="33"/>
      <c r="BB307" s="33"/>
      <c r="BC307" s="33"/>
      <c r="BD307" s="33"/>
      <c r="BE307" s="33"/>
      <c r="BF307" s="33"/>
      <c r="BG307" s="33"/>
      <c r="BH307" s="33"/>
      <c r="BI307" s="33"/>
      <c r="BJ307" s="33"/>
      <c r="BK307" s="33"/>
      <c r="BL307" s="33"/>
      <c r="BM307" s="33"/>
      <c r="BN307" s="33"/>
      <c r="BO307" s="33"/>
      <c r="BP307" s="33"/>
      <c r="BQ307" s="33"/>
      <c r="BR307" s="33"/>
      <c r="BS307" s="33"/>
      <c r="BT307" s="33"/>
      <c r="BU307" s="33"/>
      <c r="BV307" s="33"/>
      <c r="BW307" s="33"/>
      <c r="BX307" s="33"/>
      <c r="BY307" s="33"/>
      <c r="BZ307" s="33"/>
      <c r="CA307" s="33"/>
    </row>
    <row r="308" spans="1:79" s="69" customFormat="1">
      <c r="A308" s="75"/>
      <c r="B308" s="76"/>
      <c r="AJ308" s="82"/>
      <c r="AK308" s="84"/>
      <c r="AL308" s="33"/>
      <c r="AM308" s="33"/>
      <c r="AN308" s="33"/>
      <c r="AO308" s="33"/>
      <c r="AP308" s="33"/>
      <c r="AQ308" s="33"/>
      <c r="AR308" s="33"/>
      <c r="AS308" s="33"/>
      <c r="AT308" s="33"/>
      <c r="AU308" s="33"/>
      <c r="AV308" s="33"/>
      <c r="AW308" s="33"/>
      <c r="AX308" s="33"/>
      <c r="AY308" s="33"/>
      <c r="AZ308" s="33"/>
      <c r="BA308" s="33"/>
      <c r="BB308" s="33"/>
      <c r="BC308" s="33"/>
      <c r="BD308" s="33"/>
      <c r="BE308" s="33"/>
      <c r="BF308" s="33"/>
      <c r="BG308" s="33"/>
      <c r="BH308" s="33"/>
      <c r="BI308" s="33"/>
      <c r="BJ308" s="33"/>
      <c r="BK308" s="33"/>
      <c r="BL308" s="33"/>
      <c r="BM308" s="33"/>
      <c r="BN308" s="33"/>
      <c r="BO308" s="33"/>
      <c r="BP308" s="33"/>
      <c r="BQ308" s="33"/>
      <c r="BR308" s="33"/>
      <c r="BS308" s="33"/>
      <c r="BT308" s="33"/>
      <c r="BU308" s="33"/>
      <c r="BV308" s="33"/>
      <c r="BW308" s="33"/>
      <c r="BX308" s="33"/>
      <c r="BY308" s="33"/>
      <c r="BZ308" s="33"/>
      <c r="CA308" s="33"/>
    </row>
    <row r="309" spans="1:79" s="69" customFormat="1">
      <c r="A309" s="75"/>
      <c r="B309" s="76"/>
      <c r="AJ309" s="82"/>
      <c r="AK309" s="84"/>
      <c r="AL309" s="33"/>
      <c r="AM309" s="33"/>
      <c r="AN309" s="33"/>
      <c r="AO309" s="33"/>
      <c r="AP309" s="33"/>
      <c r="AQ309" s="33"/>
      <c r="AR309" s="33"/>
      <c r="AS309" s="33"/>
      <c r="AT309" s="33"/>
      <c r="AU309" s="33"/>
      <c r="AV309" s="33"/>
      <c r="AW309" s="33"/>
      <c r="AX309" s="33"/>
      <c r="AY309" s="33"/>
      <c r="AZ309" s="33"/>
      <c r="BA309" s="33"/>
      <c r="BB309" s="33"/>
      <c r="BC309" s="33"/>
      <c r="BD309" s="33"/>
      <c r="BE309" s="33"/>
      <c r="BF309" s="33"/>
      <c r="BG309" s="33"/>
      <c r="BH309" s="33"/>
      <c r="BI309" s="33"/>
      <c r="BJ309" s="33"/>
      <c r="BK309" s="33"/>
      <c r="BL309" s="33"/>
      <c r="BM309" s="33"/>
      <c r="BN309" s="33"/>
      <c r="BO309" s="33"/>
      <c r="BP309" s="33"/>
      <c r="BQ309" s="33"/>
      <c r="BR309" s="33"/>
      <c r="BS309" s="33"/>
      <c r="BT309" s="33"/>
      <c r="BU309" s="33"/>
      <c r="BV309" s="33"/>
      <c r="BW309" s="33"/>
      <c r="BX309" s="33"/>
      <c r="BY309" s="33"/>
      <c r="BZ309" s="33"/>
      <c r="CA309" s="33"/>
    </row>
    <row r="310" spans="1:79" s="69" customFormat="1">
      <c r="A310" s="75"/>
      <c r="B310" s="76"/>
      <c r="AJ310" s="82"/>
      <c r="AK310" s="84"/>
      <c r="AL310" s="33"/>
      <c r="AM310" s="33"/>
      <c r="AN310" s="33"/>
      <c r="AO310" s="33"/>
      <c r="AP310" s="33"/>
      <c r="AQ310" s="33"/>
      <c r="AR310" s="33"/>
      <c r="AS310" s="33"/>
      <c r="AT310" s="33"/>
      <c r="AU310" s="33"/>
      <c r="AV310" s="33"/>
      <c r="AW310" s="33"/>
      <c r="AX310" s="33"/>
      <c r="AY310" s="33"/>
      <c r="AZ310" s="33"/>
      <c r="BA310" s="33"/>
      <c r="BB310" s="33"/>
      <c r="BC310" s="33"/>
      <c r="BD310" s="33"/>
      <c r="BE310" s="33"/>
      <c r="BF310" s="33"/>
      <c r="BG310" s="33"/>
      <c r="BH310" s="33"/>
      <c r="BI310" s="33"/>
      <c r="BJ310" s="33"/>
      <c r="BK310" s="33"/>
      <c r="BL310" s="33"/>
      <c r="BM310" s="33"/>
      <c r="BN310" s="33"/>
      <c r="BO310" s="33"/>
      <c r="BP310" s="33"/>
      <c r="BQ310" s="33"/>
      <c r="BR310" s="33"/>
      <c r="BS310" s="33"/>
      <c r="BT310" s="33"/>
      <c r="BU310" s="33"/>
      <c r="BV310" s="33"/>
      <c r="BW310" s="33"/>
      <c r="BX310" s="33"/>
      <c r="BY310" s="33"/>
      <c r="BZ310" s="33"/>
      <c r="CA310" s="33"/>
    </row>
    <row r="311" spans="1:79" s="69" customFormat="1">
      <c r="A311" s="75"/>
      <c r="B311" s="76"/>
      <c r="AJ311" s="82"/>
      <c r="AK311" s="84"/>
      <c r="AL311" s="33"/>
      <c r="AM311" s="33"/>
      <c r="AN311" s="33"/>
      <c r="AO311" s="33"/>
      <c r="AP311" s="33"/>
      <c r="AQ311" s="33"/>
      <c r="AR311" s="33"/>
      <c r="AS311" s="33"/>
      <c r="AT311" s="33"/>
      <c r="AU311" s="33"/>
      <c r="AV311" s="33"/>
      <c r="AW311" s="33"/>
      <c r="AX311" s="33"/>
      <c r="AY311" s="33"/>
      <c r="AZ311" s="33"/>
      <c r="BA311" s="33"/>
      <c r="BB311" s="33"/>
      <c r="BC311" s="33"/>
      <c r="BD311" s="33"/>
      <c r="BE311" s="33"/>
      <c r="BF311" s="33"/>
      <c r="BG311" s="33"/>
      <c r="BH311" s="33"/>
      <c r="BI311" s="33"/>
      <c r="BJ311" s="33"/>
      <c r="BK311" s="33"/>
      <c r="BL311" s="33"/>
      <c r="BM311" s="33"/>
      <c r="BN311" s="33"/>
      <c r="BO311" s="33"/>
      <c r="BP311" s="33"/>
      <c r="BQ311" s="33"/>
      <c r="BR311" s="33"/>
      <c r="BS311" s="33"/>
      <c r="BT311" s="33"/>
      <c r="BU311" s="33"/>
      <c r="BV311" s="33"/>
      <c r="BW311" s="33"/>
      <c r="BX311" s="33"/>
      <c r="BY311" s="33"/>
      <c r="BZ311" s="33"/>
      <c r="CA311" s="33"/>
    </row>
    <row r="312" spans="1:79" s="69" customFormat="1">
      <c r="A312" s="75"/>
      <c r="B312" s="76"/>
      <c r="AJ312" s="82"/>
      <c r="AK312" s="84"/>
      <c r="AL312" s="33"/>
      <c r="AM312" s="33"/>
      <c r="AN312" s="33"/>
      <c r="AO312" s="33"/>
      <c r="AP312" s="33"/>
      <c r="AQ312" s="33"/>
      <c r="AR312" s="33"/>
      <c r="AS312" s="33"/>
      <c r="AT312" s="33"/>
      <c r="AU312" s="33"/>
      <c r="AV312" s="33"/>
      <c r="AW312" s="33"/>
      <c r="AX312" s="33"/>
      <c r="AY312" s="33"/>
      <c r="AZ312" s="33"/>
      <c r="BA312" s="33"/>
      <c r="BB312" s="33"/>
      <c r="BC312" s="33"/>
      <c r="BD312" s="33"/>
      <c r="BE312" s="33"/>
      <c r="BF312" s="33"/>
      <c r="BG312" s="33"/>
      <c r="BH312" s="33"/>
      <c r="BI312" s="33"/>
      <c r="BJ312" s="33"/>
      <c r="BK312" s="33"/>
      <c r="BL312" s="33"/>
      <c r="BM312" s="33"/>
      <c r="BN312" s="33"/>
      <c r="BO312" s="33"/>
      <c r="BP312" s="33"/>
      <c r="BQ312" s="33"/>
      <c r="BR312" s="33"/>
      <c r="BS312" s="33"/>
      <c r="BT312" s="33"/>
      <c r="BU312" s="33"/>
      <c r="BV312" s="33"/>
      <c r="BW312" s="33"/>
      <c r="BX312" s="33"/>
      <c r="BY312" s="33"/>
      <c r="BZ312" s="33"/>
      <c r="CA312" s="33"/>
    </row>
    <row r="313" spans="1:79" s="69" customFormat="1">
      <c r="A313" s="75"/>
      <c r="B313" s="76"/>
      <c r="AJ313" s="82"/>
      <c r="AK313" s="84"/>
      <c r="AL313" s="33"/>
      <c r="AM313" s="33"/>
      <c r="AN313" s="33"/>
      <c r="AO313" s="33"/>
      <c r="AP313" s="33"/>
      <c r="AQ313" s="33"/>
      <c r="AR313" s="33"/>
      <c r="AS313" s="33"/>
      <c r="AT313" s="33"/>
      <c r="AU313" s="33"/>
      <c r="AV313" s="33"/>
      <c r="AW313" s="33"/>
      <c r="AX313" s="33"/>
      <c r="AY313" s="33"/>
      <c r="AZ313" s="33"/>
      <c r="BA313" s="33"/>
      <c r="BB313" s="33"/>
      <c r="BC313" s="33"/>
      <c r="BD313" s="33"/>
      <c r="BE313" s="33"/>
      <c r="BF313" s="33"/>
      <c r="BG313" s="33"/>
      <c r="BH313" s="33"/>
      <c r="BI313" s="33"/>
      <c r="BJ313" s="33"/>
      <c r="BK313" s="33"/>
      <c r="BL313" s="33"/>
      <c r="BM313" s="33"/>
      <c r="BN313" s="33"/>
      <c r="BO313" s="33"/>
      <c r="BP313" s="33"/>
      <c r="BQ313" s="33"/>
      <c r="BR313" s="33"/>
      <c r="BS313" s="33"/>
      <c r="BT313" s="33"/>
      <c r="BU313" s="33"/>
      <c r="BV313" s="33"/>
      <c r="BW313" s="33"/>
      <c r="BX313" s="33"/>
      <c r="BY313" s="33"/>
      <c r="BZ313" s="33"/>
      <c r="CA313" s="33"/>
    </row>
    <row r="314" spans="1:79" s="69" customFormat="1">
      <c r="A314" s="75"/>
      <c r="B314" s="76"/>
      <c r="AJ314" s="82"/>
      <c r="AK314" s="84"/>
      <c r="AL314" s="33"/>
      <c r="AM314" s="33"/>
      <c r="AN314" s="33"/>
      <c r="AO314" s="33"/>
      <c r="AP314" s="33"/>
      <c r="AQ314" s="33"/>
      <c r="AR314" s="33"/>
      <c r="AS314" s="33"/>
      <c r="AT314" s="33"/>
      <c r="AU314" s="33"/>
      <c r="AV314" s="33"/>
      <c r="AW314" s="33"/>
      <c r="AX314" s="33"/>
      <c r="AY314" s="33"/>
      <c r="AZ314" s="33"/>
      <c r="BA314" s="33"/>
      <c r="BB314" s="33"/>
      <c r="BC314" s="33"/>
      <c r="BD314" s="33"/>
      <c r="BE314" s="33"/>
      <c r="BF314" s="33"/>
      <c r="BG314" s="33"/>
      <c r="BH314" s="33"/>
      <c r="BI314" s="33"/>
      <c r="BJ314" s="33"/>
      <c r="BK314" s="33"/>
      <c r="BL314" s="33"/>
      <c r="BM314" s="33"/>
      <c r="BN314" s="33"/>
      <c r="BO314" s="33"/>
      <c r="BP314" s="33"/>
      <c r="BQ314" s="33"/>
      <c r="BR314" s="33"/>
      <c r="BS314" s="33"/>
      <c r="BT314" s="33"/>
      <c r="BU314" s="33"/>
      <c r="BV314" s="33"/>
      <c r="BW314" s="33"/>
      <c r="BX314" s="33"/>
      <c r="BY314" s="33"/>
      <c r="BZ314" s="33"/>
      <c r="CA314" s="33"/>
    </row>
    <row r="315" spans="1:79" s="69" customFormat="1">
      <c r="A315" s="75"/>
      <c r="B315" s="76"/>
      <c r="AJ315" s="82"/>
      <c r="AK315" s="84"/>
      <c r="AL315" s="33"/>
      <c r="AM315" s="33"/>
      <c r="AN315" s="33"/>
      <c r="AO315" s="33"/>
      <c r="AP315" s="33"/>
      <c r="AQ315" s="33"/>
      <c r="AR315" s="33"/>
      <c r="AS315" s="33"/>
      <c r="AT315" s="33"/>
      <c r="AU315" s="33"/>
      <c r="AV315" s="33"/>
      <c r="AW315" s="33"/>
      <c r="AX315" s="33"/>
      <c r="AY315" s="33"/>
      <c r="AZ315" s="33"/>
      <c r="BA315" s="33"/>
      <c r="BB315" s="33"/>
      <c r="BC315" s="33"/>
      <c r="BD315" s="33"/>
      <c r="BE315" s="33"/>
      <c r="BF315" s="33"/>
      <c r="BG315" s="33"/>
      <c r="BH315" s="33"/>
      <c r="BI315" s="33"/>
      <c r="BJ315" s="33"/>
      <c r="BK315" s="33"/>
      <c r="BL315" s="33"/>
      <c r="BM315" s="33"/>
      <c r="BN315" s="33"/>
      <c r="BO315" s="33"/>
      <c r="BP315" s="33"/>
      <c r="BQ315" s="33"/>
      <c r="BR315" s="33"/>
      <c r="BS315" s="33"/>
      <c r="BT315" s="33"/>
      <c r="BU315" s="33"/>
      <c r="BV315" s="33"/>
      <c r="BW315" s="33"/>
      <c r="BX315" s="33"/>
      <c r="BY315" s="33"/>
      <c r="BZ315" s="33"/>
      <c r="CA315" s="33"/>
    </row>
  </sheetData>
  <mergeCells count="242">
    <mergeCell ref="D50:F51"/>
    <mergeCell ref="X48:AF49"/>
    <mergeCell ref="D52:F53"/>
    <mergeCell ref="G52:H53"/>
    <mergeCell ref="I52:J53"/>
    <mergeCell ref="K52:L53"/>
    <mergeCell ref="M52:O53"/>
    <mergeCell ref="P52:T53"/>
    <mergeCell ref="U52:W53"/>
    <mergeCell ref="X52:AF53"/>
    <mergeCell ref="D48:F49"/>
    <mergeCell ref="G48:H49"/>
    <mergeCell ref="I48:J49"/>
    <mergeCell ref="K48:L49"/>
    <mergeCell ref="M48:O49"/>
    <mergeCell ref="P48:T49"/>
    <mergeCell ref="U48:W49"/>
    <mergeCell ref="X36:AF37"/>
    <mergeCell ref="D40:F41"/>
    <mergeCell ref="G40:H41"/>
    <mergeCell ref="I40:J41"/>
    <mergeCell ref="K40:L41"/>
    <mergeCell ref="M40:O41"/>
    <mergeCell ref="P40:T41"/>
    <mergeCell ref="U40:W41"/>
    <mergeCell ref="X40:AF41"/>
    <mergeCell ref="D38:F39"/>
    <mergeCell ref="G38:H39"/>
    <mergeCell ref="I38:J39"/>
    <mergeCell ref="K38:L39"/>
    <mergeCell ref="M38:O39"/>
    <mergeCell ref="P38:T39"/>
    <mergeCell ref="U38:W39"/>
    <mergeCell ref="X38:AF39"/>
    <mergeCell ref="U32:W33"/>
    <mergeCell ref="U42:W43"/>
    <mergeCell ref="D36:F37"/>
    <mergeCell ref="G36:H37"/>
    <mergeCell ref="I36:J37"/>
    <mergeCell ref="K36:L37"/>
    <mergeCell ref="M36:O37"/>
    <mergeCell ref="P36:T37"/>
    <mergeCell ref="U36:W37"/>
    <mergeCell ref="D42:F43"/>
    <mergeCell ref="G42:H43"/>
    <mergeCell ref="I42:J43"/>
    <mergeCell ref="K42:L43"/>
    <mergeCell ref="M42:O43"/>
    <mergeCell ref="P42:T43"/>
    <mergeCell ref="X28:AF29"/>
    <mergeCell ref="AG38:AH39"/>
    <mergeCell ref="D30:F31"/>
    <mergeCell ref="G30:H31"/>
    <mergeCell ref="I30:J31"/>
    <mergeCell ref="K30:L31"/>
    <mergeCell ref="M30:O31"/>
    <mergeCell ref="P30:T31"/>
    <mergeCell ref="U30:W31"/>
    <mergeCell ref="X30:AF31"/>
    <mergeCell ref="D34:F35"/>
    <mergeCell ref="G34:H35"/>
    <mergeCell ref="I34:J35"/>
    <mergeCell ref="K34:L35"/>
    <mergeCell ref="M34:O35"/>
    <mergeCell ref="P34:T35"/>
    <mergeCell ref="U34:W35"/>
    <mergeCell ref="X34:AF35"/>
    <mergeCell ref="D32:F33"/>
    <mergeCell ref="G32:H33"/>
    <mergeCell ref="I32:J33"/>
    <mergeCell ref="K32:L33"/>
    <mergeCell ref="M32:O33"/>
    <mergeCell ref="P32:T33"/>
    <mergeCell ref="AG17:AI17"/>
    <mergeCell ref="K18:L19"/>
    <mergeCell ref="M18:O19"/>
    <mergeCell ref="P18:T19"/>
    <mergeCell ref="U18:W19"/>
    <mergeCell ref="X18:AF19"/>
    <mergeCell ref="AG18:AH19"/>
    <mergeCell ref="AI18:AI19"/>
    <mergeCell ref="D26:F27"/>
    <mergeCell ref="G26:H27"/>
    <mergeCell ref="I26:J27"/>
    <mergeCell ref="K26:L27"/>
    <mergeCell ref="M26:O27"/>
    <mergeCell ref="P26:T27"/>
    <mergeCell ref="U26:W27"/>
    <mergeCell ref="X26:AF27"/>
    <mergeCell ref="AG20:AH21"/>
    <mergeCell ref="AG22:AH23"/>
    <mergeCell ref="AG24:AH25"/>
    <mergeCell ref="AG26:AH27"/>
    <mergeCell ref="C18:C19"/>
    <mergeCell ref="D20:F21"/>
    <mergeCell ref="G20:H21"/>
    <mergeCell ref="I20:J21"/>
    <mergeCell ref="K20:L21"/>
    <mergeCell ref="M20:O21"/>
    <mergeCell ref="P20:T21"/>
    <mergeCell ref="U20:W21"/>
    <mergeCell ref="X20:AF21"/>
    <mergeCell ref="C20:C21"/>
    <mergeCell ref="D18:F19"/>
    <mergeCell ref="G18:H19"/>
    <mergeCell ref="I18:J19"/>
    <mergeCell ref="X32:AF33"/>
    <mergeCell ref="D22:F23"/>
    <mergeCell ref="G22:H23"/>
    <mergeCell ref="I22:J23"/>
    <mergeCell ref="K22:L23"/>
    <mergeCell ref="M22:O23"/>
    <mergeCell ref="P22:T23"/>
    <mergeCell ref="U22:W23"/>
    <mergeCell ref="X22:AF23"/>
    <mergeCell ref="D24:F25"/>
    <mergeCell ref="G24:H25"/>
    <mergeCell ref="I24:J25"/>
    <mergeCell ref="K24:L25"/>
    <mergeCell ref="M24:O25"/>
    <mergeCell ref="P24:T25"/>
    <mergeCell ref="U24:W25"/>
    <mergeCell ref="X24:AF25"/>
    <mergeCell ref="D28:F29"/>
    <mergeCell ref="G28:H29"/>
    <mergeCell ref="I28:J29"/>
    <mergeCell ref="K28:L29"/>
    <mergeCell ref="M28:O29"/>
    <mergeCell ref="P28:T29"/>
    <mergeCell ref="U28:W29"/>
    <mergeCell ref="D46:F47"/>
    <mergeCell ref="G46:H47"/>
    <mergeCell ref="I46:J47"/>
    <mergeCell ref="K46:L47"/>
    <mergeCell ref="M46:O47"/>
    <mergeCell ref="P46:T47"/>
    <mergeCell ref="U46:W47"/>
    <mergeCell ref="X46:AF47"/>
    <mergeCell ref="D44:F45"/>
    <mergeCell ref="G44:H45"/>
    <mergeCell ref="I44:J45"/>
    <mergeCell ref="K44:L45"/>
    <mergeCell ref="M44:O45"/>
    <mergeCell ref="P44:T45"/>
    <mergeCell ref="U44:W45"/>
    <mergeCell ref="X44:AF45"/>
    <mergeCell ref="X42:AF43"/>
    <mergeCell ref="I54:J55"/>
    <mergeCell ref="K54:L55"/>
    <mergeCell ref="M54:O55"/>
    <mergeCell ref="P54:T55"/>
    <mergeCell ref="U54:W55"/>
    <mergeCell ref="X54:AF55"/>
    <mergeCell ref="G50:H51"/>
    <mergeCell ref="I50:J51"/>
    <mergeCell ref="K50:L51"/>
    <mergeCell ref="M50:O51"/>
    <mergeCell ref="P50:T51"/>
    <mergeCell ref="U50:W51"/>
    <mergeCell ref="X50:AF51"/>
    <mergeCell ref="AG28:AH29"/>
    <mergeCell ref="AG30:AH31"/>
    <mergeCell ref="AG32:AH33"/>
    <mergeCell ref="AG34:AH35"/>
    <mergeCell ref="AG36:AH37"/>
    <mergeCell ref="AI56:AI57"/>
    <mergeCell ref="AI20:AI21"/>
    <mergeCell ref="AI22:AI23"/>
    <mergeCell ref="AI24:AI25"/>
    <mergeCell ref="AI26:AI27"/>
    <mergeCell ref="AI28:AI29"/>
    <mergeCell ref="AI30:AI31"/>
    <mergeCell ref="AI32:AI33"/>
    <mergeCell ref="AI34:AI35"/>
    <mergeCell ref="AI36:AI37"/>
    <mergeCell ref="AI38:AI39"/>
    <mergeCell ref="AG50:AH51"/>
    <mergeCell ref="AG52:AH53"/>
    <mergeCell ref="AG54:AH55"/>
    <mergeCell ref="AG56:AH57"/>
    <mergeCell ref="C56:C57"/>
    <mergeCell ref="C22:C23"/>
    <mergeCell ref="C24:C25"/>
    <mergeCell ref="C26:C27"/>
    <mergeCell ref="C28:C29"/>
    <mergeCell ref="C30:C31"/>
    <mergeCell ref="C32:C33"/>
    <mergeCell ref="C34:C35"/>
    <mergeCell ref="C36:C37"/>
    <mergeCell ref="C38:C39"/>
    <mergeCell ref="D56:F57"/>
    <mergeCell ref="G56:H57"/>
    <mergeCell ref="I56:J57"/>
    <mergeCell ref="K56:L57"/>
    <mergeCell ref="M56:O57"/>
    <mergeCell ref="P56:T57"/>
    <mergeCell ref="U56:W57"/>
    <mergeCell ref="X56:AF57"/>
    <mergeCell ref="D54:F55"/>
    <mergeCell ref="G54:H55"/>
    <mergeCell ref="AJ54:AJ55"/>
    <mergeCell ref="AJ56:AJ57"/>
    <mergeCell ref="F7:AI7"/>
    <mergeCell ref="C40:C41"/>
    <mergeCell ref="C42:C43"/>
    <mergeCell ref="C44:C45"/>
    <mergeCell ref="C46:C47"/>
    <mergeCell ref="C48:C49"/>
    <mergeCell ref="C50:C51"/>
    <mergeCell ref="C52:C53"/>
    <mergeCell ref="C54:C55"/>
    <mergeCell ref="AI40:AI41"/>
    <mergeCell ref="AI42:AI43"/>
    <mergeCell ref="AI44:AI45"/>
    <mergeCell ref="AI46:AI47"/>
    <mergeCell ref="AI48:AI49"/>
    <mergeCell ref="AI50:AI51"/>
    <mergeCell ref="AI52:AI53"/>
    <mergeCell ref="AI54:AI55"/>
    <mergeCell ref="AG40:AH41"/>
    <mergeCell ref="AG42:AH43"/>
    <mergeCell ref="AG44:AH45"/>
    <mergeCell ref="AG46:AH47"/>
    <mergeCell ref="AG48:AH49"/>
    <mergeCell ref="AJ36:AJ37"/>
    <mergeCell ref="AJ38:AJ39"/>
    <mergeCell ref="AJ40:AJ41"/>
    <mergeCell ref="AJ42:AJ43"/>
    <mergeCell ref="AJ44:AJ45"/>
    <mergeCell ref="AJ46:AJ47"/>
    <mergeCell ref="AJ48:AJ49"/>
    <mergeCell ref="AJ50:AJ51"/>
    <mergeCell ref="AJ52:AJ53"/>
    <mergeCell ref="AJ18:AJ19"/>
    <mergeCell ref="AJ20:AJ21"/>
    <mergeCell ref="AJ22:AJ23"/>
    <mergeCell ref="AJ24:AJ25"/>
    <mergeCell ref="AJ26:AJ27"/>
    <mergeCell ref="AJ28:AJ29"/>
    <mergeCell ref="AJ30:AJ31"/>
    <mergeCell ref="AJ32:AJ33"/>
    <mergeCell ref="AJ34:AJ35"/>
  </mergeCells>
  <phoneticPr fontId="1"/>
  <dataValidations count="1">
    <dataValidation type="list" allowBlank="1" showInputMessage="1" showErrorMessage="1" sqref="G18:H57" xr:uid="{00000000-0002-0000-0400-000000000000}">
      <formula1>"平成,令和"</formula1>
    </dataValidation>
  </dataValidations>
  <printOptions horizontalCentered="1"/>
  <pageMargins left="0.59055118110236227" right="0.31" top="0.59055118110236227" bottom="0.55118110236220474" header="0.31496062992125984" footer="0.31496062992125984"/>
  <pageSetup paperSize="9" scale="63"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1458" id="{6912A19D-60F6-400D-9970-224A6662FC19}">
            <xm:f>'様式- 2a'!$G$31="〇"</xm:f>
            <x14:dxf>
              <font>
                <color theme="0" tint="-0.499984740745262"/>
              </font>
              <fill>
                <patternFill>
                  <bgColor theme="0" tint="-0.499984740745262"/>
                </patternFill>
              </fill>
            </x14:dxf>
          </x14:cfRule>
          <xm:sqref>C17:AJ57</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7:AZ193"/>
  <sheetViews>
    <sheetView view="pageBreakPreview" zoomScale="70" zoomScaleNormal="70" zoomScaleSheetLayoutView="70" workbookViewId="0">
      <selection activeCell="D26" sqref="D26:AF30"/>
    </sheetView>
  </sheetViews>
  <sheetFormatPr defaultColWidth="9" defaultRowHeight="18"/>
  <cols>
    <col min="1" max="1" width="9" style="91"/>
    <col min="2" max="2" width="2.59765625" style="91" customWidth="1"/>
    <col min="3" max="3" width="2.19921875" style="96" customWidth="1"/>
    <col min="4" max="6" width="5.59765625" style="96" customWidth="1"/>
    <col min="7" max="32" width="3.69921875" style="96" customWidth="1"/>
    <col min="33" max="33" width="2.59765625" style="96" customWidth="1"/>
    <col min="34" max="34" width="6.59765625" style="96" customWidth="1"/>
    <col min="35" max="52" width="9" style="97"/>
    <col min="53" max="16384" width="9" style="96"/>
  </cols>
  <sheetData>
    <row r="7" spans="3:33" ht="10.199999999999999" customHeight="1">
      <c r="AF7" s="280"/>
    </row>
    <row r="8" spans="3:33" ht="19.2">
      <c r="C8" s="140"/>
      <c r="D8" s="124" t="s">
        <v>116</v>
      </c>
      <c r="E8" s="124"/>
      <c r="F8" s="124"/>
      <c r="G8" s="478" t="str">
        <f>+IF('技術資料表紙（入札参加者）'!E6=0,"商号又は名称：　　　　　     　　　　　　　","商号又は名称："&amp;'技術資料表紙（入札参加者）'!E6)</f>
        <v>商号又は名称：　　　　　     　　　　　　　</v>
      </c>
      <c r="H8" s="478"/>
      <c r="I8" s="478"/>
      <c r="J8" s="478"/>
      <c r="K8" s="478"/>
      <c r="L8" s="478"/>
      <c r="M8" s="478"/>
      <c r="N8" s="478"/>
      <c r="O8" s="478"/>
      <c r="P8" s="478"/>
      <c r="Q8" s="478"/>
      <c r="R8" s="478"/>
      <c r="S8" s="478"/>
      <c r="T8" s="478"/>
      <c r="U8" s="478"/>
      <c r="V8" s="478"/>
      <c r="W8" s="478"/>
      <c r="X8" s="478"/>
      <c r="Y8" s="478"/>
      <c r="Z8" s="478"/>
      <c r="AA8" s="478"/>
      <c r="AB8" s="478"/>
      <c r="AC8" s="478"/>
      <c r="AD8" s="478"/>
      <c r="AE8" s="478"/>
      <c r="AF8" s="478"/>
      <c r="AG8" s="140"/>
    </row>
    <row r="9" spans="3:33" ht="12" customHeight="1">
      <c r="C9" s="140"/>
      <c r="D9" s="140"/>
      <c r="E9" s="140"/>
      <c r="F9" s="140"/>
      <c r="G9" s="281"/>
      <c r="H9" s="281"/>
      <c r="I9" s="281"/>
      <c r="J9" s="281"/>
      <c r="K9" s="281"/>
      <c r="L9" s="281"/>
      <c r="M9" s="281"/>
      <c r="N9" s="281"/>
      <c r="O9" s="281"/>
      <c r="P9" s="281"/>
      <c r="Q9" s="281"/>
      <c r="R9" s="281"/>
      <c r="S9" s="281"/>
      <c r="T9" s="281"/>
      <c r="U9" s="281"/>
      <c r="V9" s="281"/>
      <c r="W9" s="281"/>
      <c r="X9" s="281"/>
      <c r="Y9" s="281"/>
      <c r="Z9" s="281"/>
      <c r="AA9" s="281"/>
      <c r="AB9" s="281"/>
      <c r="AC9" s="281"/>
      <c r="AD9" s="281"/>
      <c r="AE9" s="281"/>
      <c r="AF9" s="281"/>
      <c r="AG9" s="140"/>
    </row>
    <row r="10" spans="3:33" ht="31.8">
      <c r="C10" s="140"/>
      <c r="D10" s="197" t="s">
        <v>171</v>
      </c>
      <c r="E10" s="198"/>
      <c r="F10" s="198"/>
      <c r="G10" s="198"/>
      <c r="H10" s="198"/>
      <c r="I10" s="199"/>
      <c r="J10" s="199"/>
      <c r="K10" s="199"/>
      <c r="L10" s="199"/>
      <c r="M10" s="199"/>
      <c r="N10" s="199"/>
      <c r="O10" s="199"/>
      <c r="P10" s="199"/>
      <c r="Q10" s="199"/>
      <c r="R10" s="199"/>
      <c r="S10" s="199"/>
      <c r="T10" s="199"/>
      <c r="U10" s="199"/>
      <c r="V10" s="199"/>
      <c r="W10" s="199"/>
      <c r="X10" s="199"/>
      <c r="Y10" s="199"/>
      <c r="Z10" s="199"/>
      <c r="AA10" s="199"/>
      <c r="AB10" s="199"/>
      <c r="AC10" s="199"/>
      <c r="AD10" s="199"/>
      <c r="AE10" s="199"/>
      <c r="AF10" s="199"/>
      <c r="AG10" s="140"/>
    </row>
    <row r="11" spans="3:33" ht="11.4" customHeight="1">
      <c r="C11" s="140"/>
      <c r="D11" s="197"/>
      <c r="E11" s="198"/>
      <c r="F11" s="198"/>
      <c r="G11" s="198"/>
      <c r="H11" s="198"/>
      <c r="I11" s="199"/>
      <c r="J11" s="199"/>
      <c r="K11" s="199"/>
      <c r="L11" s="199"/>
      <c r="M11" s="199"/>
      <c r="N11" s="199"/>
      <c r="O11" s="199"/>
      <c r="P11" s="199"/>
      <c r="Q11" s="199"/>
      <c r="R11" s="199"/>
      <c r="S11" s="199"/>
      <c r="T11" s="199"/>
      <c r="U11" s="199"/>
      <c r="V11" s="199"/>
      <c r="W11" s="199"/>
      <c r="X11" s="199"/>
      <c r="Y11" s="199"/>
      <c r="Z11" s="199"/>
      <c r="AA11" s="199"/>
      <c r="AB11" s="199"/>
      <c r="AC11" s="199"/>
      <c r="AD11" s="199"/>
      <c r="AE11" s="199"/>
      <c r="AF11" s="199"/>
      <c r="AG11" s="140"/>
    </row>
    <row r="12" spans="3:33" ht="16.2" customHeight="1">
      <c r="C12" s="140"/>
      <c r="D12" s="200" t="s">
        <v>180</v>
      </c>
      <c r="E12" s="201"/>
      <c r="F12" s="202"/>
      <c r="G12" s="202"/>
      <c r="H12" s="202"/>
      <c r="I12" s="203"/>
      <c r="J12" s="203"/>
      <c r="K12" s="203"/>
      <c r="L12" s="203"/>
      <c r="M12" s="203"/>
      <c r="N12" s="203"/>
      <c r="O12" s="203"/>
      <c r="P12" s="203"/>
      <c r="Q12" s="203"/>
      <c r="R12" s="203"/>
      <c r="S12" s="203"/>
      <c r="T12" s="203"/>
      <c r="U12" s="203"/>
      <c r="V12" s="203"/>
      <c r="W12" s="203"/>
      <c r="X12" s="203"/>
      <c r="Y12" s="203"/>
      <c r="Z12" s="203"/>
      <c r="AA12" s="203"/>
      <c r="AB12" s="203"/>
      <c r="AC12" s="203"/>
      <c r="AD12" s="203"/>
      <c r="AE12" s="203"/>
      <c r="AF12" s="203"/>
      <c r="AG12" s="140"/>
    </row>
    <row r="13" spans="3:33" ht="16.2" customHeight="1">
      <c r="C13" s="140"/>
      <c r="D13" s="200" t="s">
        <v>172</v>
      </c>
      <c r="E13" s="201"/>
      <c r="F13" s="202"/>
      <c r="G13" s="202"/>
      <c r="H13" s="202"/>
      <c r="I13" s="203"/>
      <c r="J13" s="203"/>
      <c r="K13" s="203"/>
      <c r="L13" s="203"/>
      <c r="M13" s="203"/>
      <c r="N13" s="203"/>
      <c r="O13" s="203"/>
      <c r="P13" s="203"/>
      <c r="Q13" s="203"/>
      <c r="R13" s="203"/>
      <c r="S13" s="203"/>
      <c r="T13" s="203"/>
      <c r="U13" s="203"/>
      <c r="V13" s="203"/>
      <c r="W13" s="203"/>
      <c r="X13" s="203"/>
      <c r="Y13" s="203"/>
      <c r="Z13" s="203"/>
      <c r="AA13" s="203"/>
      <c r="AB13" s="203"/>
      <c r="AC13" s="203"/>
      <c r="AD13" s="203"/>
      <c r="AE13" s="203"/>
      <c r="AF13" s="203"/>
      <c r="AG13" s="140"/>
    </row>
    <row r="14" spans="3:33" ht="16.2" customHeight="1" thickBot="1">
      <c r="C14" s="140"/>
      <c r="D14" s="200"/>
      <c r="E14" s="200"/>
      <c r="F14" s="198"/>
      <c r="G14" s="198"/>
      <c r="H14" s="198"/>
      <c r="I14" s="199"/>
      <c r="J14" s="199"/>
      <c r="K14" s="199"/>
      <c r="L14" s="199"/>
      <c r="M14" s="199"/>
      <c r="N14" s="199"/>
      <c r="O14" s="199"/>
      <c r="P14" s="199"/>
      <c r="Q14" s="199"/>
      <c r="R14" s="199"/>
      <c r="S14" s="199"/>
      <c r="T14" s="199"/>
      <c r="U14" s="199"/>
      <c r="V14" s="199"/>
      <c r="W14" s="204"/>
      <c r="X14" s="203"/>
      <c r="Y14" s="199"/>
      <c r="Z14" s="199"/>
      <c r="AA14" s="199"/>
      <c r="AB14" s="199"/>
      <c r="AC14" s="199"/>
      <c r="AD14" s="199"/>
      <c r="AE14" s="199"/>
      <c r="AF14" s="199"/>
      <c r="AG14" s="140"/>
    </row>
    <row r="15" spans="3:33" ht="45" customHeight="1" thickBot="1">
      <c r="C15" s="140"/>
      <c r="D15" s="584" t="s">
        <v>123</v>
      </c>
      <c r="E15" s="430"/>
      <c r="F15" s="430"/>
      <c r="G15" s="430"/>
      <c r="H15" s="430"/>
      <c r="I15" s="432"/>
      <c r="J15" s="205">
        <v>1</v>
      </c>
      <c r="K15" s="582"/>
      <c r="L15" s="429"/>
      <c r="M15" s="429"/>
      <c r="N15" s="429"/>
      <c r="O15" s="429"/>
      <c r="P15" s="583"/>
      <c r="Q15" s="206"/>
      <c r="R15" s="160"/>
      <c r="S15" s="187"/>
      <c r="T15" s="187"/>
      <c r="U15" s="187"/>
      <c r="V15" s="187"/>
      <c r="W15" s="160"/>
      <c r="X15" s="207"/>
      <c r="Y15" s="207"/>
      <c r="Z15" s="294"/>
      <c r="AA15" s="208"/>
      <c r="AB15" s="199"/>
      <c r="AC15" s="199"/>
      <c r="AD15" s="199"/>
      <c r="AE15" s="199"/>
      <c r="AF15" s="199"/>
      <c r="AG15" s="140"/>
    </row>
    <row r="16" spans="3:33" ht="15" customHeight="1">
      <c r="C16" s="140"/>
      <c r="D16" s="198"/>
      <c r="E16" s="198"/>
      <c r="F16" s="198"/>
      <c r="G16" s="198"/>
      <c r="H16" s="198"/>
      <c r="I16" s="199"/>
      <c r="J16" s="199"/>
      <c r="K16" s="199"/>
      <c r="L16" s="199"/>
      <c r="M16" s="199"/>
      <c r="N16" s="199"/>
      <c r="O16" s="199"/>
      <c r="P16" s="199"/>
      <c r="Q16" s="199"/>
      <c r="R16" s="199"/>
      <c r="S16" s="199"/>
      <c r="T16" s="199"/>
      <c r="U16" s="199"/>
      <c r="V16" s="199"/>
      <c r="W16" s="199"/>
      <c r="X16" s="199"/>
      <c r="Y16" s="199"/>
      <c r="Z16" s="199"/>
      <c r="AA16" s="199"/>
      <c r="AB16" s="199"/>
      <c r="AC16" s="199"/>
      <c r="AD16" s="199"/>
      <c r="AE16" s="199"/>
      <c r="AF16" s="199"/>
      <c r="AG16" s="140"/>
    </row>
    <row r="17" spans="1:52" s="92" customFormat="1" ht="25.2" customHeight="1" thickBot="1">
      <c r="A17" s="91"/>
      <c r="B17" s="91"/>
      <c r="D17" s="99" t="s">
        <v>247</v>
      </c>
      <c r="E17" s="112"/>
      <c r="F17" s="112"/>
      <c r="G17" s="112"/>
      <c r="H17" s="112"/>
      <c r="AI17" s="95"/>
      <c r="AJ17" s="95"/>
      <c r="AK17" s="95"/>
      <c r="AL17" s="95"/>
      <c r="AM17" s="95"/>
      <c r="AN17" s="95"/>
      <c r="AO17" s="95"/>
      <c r="AP17" s="95"/>
      <c r="AQ17" s="95"/>
      <c r="AR17" s="95"/>
      <c r="AS17" s="95"/>
      <c r="AT17" s="95"/>
      <c r="AU17" s="95"/>
      <c r="AV17" s="95"/>
      <c r="AW17" s="95"/>
      <c r="AX17" s="95"/>
      <c r="AY17" s="95"/>
      <c r="AZ17" s="95"/>
    </row>
    <row r="18" spans="1:52" ht="25.2" customHeight="1">
      <c r="C18" s="140"/>
      <c r="D18" s="388" t="s">
        <v>59</v>
      </c>
      <c r="E18" s="389"/>
      <c r="F18" s="390"/>
      <c r="G18" s="418"/>
      <c r="H18" s="409"/>
      <c r="I18" s="409"/>
      <c r="J18" s="35" t="s">
        <v>107</v>
      </c>
      <c r="K18" s="36"/>
      <c r="L18" s="36"/>
      <c r="M18" s="37"/>
      <c r="N18" s="419" t="str">
        <f>IF(COUNTBLANK(G18:I19)=6,"　←　該当する方に○",IF(COUNTBLANK(G18:I19)=4,"　←　どちらか一方に○",""))</f>
        <v>　←　該当する方に○</v>
      </c>
      <c r="O18" s="420"/>
      <c r="P18" s="420"/>
      <c r="Q18" s="420"/>
      <c r="R18" s="420"/>
      <c r="S18" s="420"/>
      <c r="T18" s="420"/>
      <c r="U18" s="420"/>
      <c r="V18" s="420"/>
      <c r="W18" s="420"/>
      <c r="X18" s="420"/>
      <c r="Y18" s="420"/>
      <c r="Z18" s="420"/>
      <c r="AA18" s="420"/>
      <c r="AB18" s="420"/>
      <c r="AC18" s="420"/>
      <c r="AD18" s="420"/>
      <c r="AE18" s="420"/>
      <c r="AF18" s="420"/>
      <c r="AG18" s="140"/>
      <c r="AJ18" s="97" t="s">
        <v>115</v>
      </c>
    </row>
    <row r="19" spans="1:52" ht="25.2" customHeight="1" thickBot="1">
      <c r="C19" s="140"/>
      <c r="D19" s="524"/>
      <c r="E19" s="525"/>
      <c r="F19" s="526"/>
      <c r="G19" s="533"/>
      <c r="H19" s="534"/>
      <c r="I19" s="534"/>
      <c r="J19" s="38" t="s">
        <v>109</v>
      </c>
      <c r="K19" s="39"/>
      <c r="L19" s="39"/>
      <c r="M19" s="40"/>
      <c r="N19" s="421"/>
      <c r="O19" s="421"/>
      <c r="P19" s="421"/>
      <c r="Q19" s="421"/>
      <c r="R19" s="421"/>
      <c r="S19" s="421"/>
      <c r="T19" s="421"/>
      <c r="U19" s="421"/>
      <c r="V19" s="421"/>
      <c r="W19" s="421"/>
      <c r="X19" s="421"/>
      <c r="Y19" s="421"/>
      <c r="Z19" s="421"/>
      <c r="AA19" s="421"/>
      <c r="AB19" s="421"/>
      <c r="AC19" s="421"/>
      <c r="AD19" s="421"/>
      <c r="AE19" s="421"/>
      <c r="AF19" s="421"/>
      <c r="AG19" s="140"/>
    </row>
    <row r="20" spans="1:52" ht="25.2" customHeight="1">
      <c r="C20" s="140"/>
      <c r="D20" s="537" t="s">
        <v>117</v>
      </c>
      <c r="E20" s="538"/>
      <c r="F20" s="539"/>
      <c r="G20" s="540"/>
      <c r="H20" s="541"/>
      <c r="I20" s="541"/>
      <c r="J20" s="541"/>
      <c r="K20" s="541"/>
      <c r="L20" s="541"/>
      <c r="M20" s="541"/>
      <c r="N20" s="541"/>
      <c r="O20" s="541"/>
      <c r="P20" s="541"/>
      <c r="Q20" s="541"/>
      <c r="R20" s="541"/>
      <c r="S20" s="541"/>
      <c r="T20" s="541"/>
      <c r="U20" s="541"/>
      <c r="V20" s="541"/>
      <c r="W20" s="541"/>
      <c r="X20" s="541"/>
      <c r="Y20" s="541"/>
      <c r="Z20" s="541"/>
      <c r="AA20" s="541"/>
      <c r="AB20" s="541"/>
      <c r="AC20" s="541"/>
      <c r="AD20" s="541"/>
      <c r="AE20" s="541"/>
      <c r="AF20" s="542"/>
      <c r="AG20" s="140"/>
    </row>
    <row r="21" spans="1:52" ht="25.2" customHeight="1">
      <c r="C21" s="140"/>
      <c r="D21" s="492" t="s">
        <v>106</v>
      </c>
      <c r="E21" s="493"/>
      <c r="F21" s="494"/>
      <c r="G21" s="504"/>
      <c r="H21" s="505"/>
      <c r="I21" s="505"/>
      <c r="J21" s="505"/>
      <c r="K21" s="505"/>
      <c r="L21" s="505"/>
      <c r="M21" s="505"/>
      <c r="N21" s="505"/>
      <c r="O21" s="505"/>
      <c r="P21" s="505"/>
      <c r="Q21" s="505"/>
      <c r="R21" s="505"/>
      <c r="S21" s="505"/>
      <c r="T21" s="505"/>
      <c r="U21" s="505"/>
      <c r="V21" s="505"/>
      <c r="W21" s="505"/>
      <c r="X21" s="505"/>
      <c r="Y21" s="505"/>
      <c r="Z21" s="505"/>
      <c r="AA21" s="505"/>
      <c r="AB21" s="505"/>
      <c r="AC21" s="505"/>
      <c r="AD21" s="505"/>
      <c r="AE21" s="505"/>
      <c r="AF21" s="506"/>
      <c r="AG21" s="140"/>
    </row>
    <row r="22" spans="1:52" ht="25.2" customHeight="1">
      <c r="C22" s="140"/>
      <c r="D22" s="492" t="s">
        <v>61</v>
      </c>
      <c r="E22" s="507"/>
      <c r="F22" s="508"/>
      <c r="G22" s="509" t="s">
        <v>197</v>
      </c>
      <c r="H22" s="510"/>
      <c r="I22" s="511"/>
      <c r="J22" s="511"/>
      <c r="K22" s="298" t="s">
        <v>110</v>
      </c>
      <c r="L22" s="511"/>
      <c r="M22" s="511"/>
      <c r="N22" s="298" t="s">
        <v>111</v>
      </c>
      <c r="O22" s="511"/>
      <c r="P22" s="511"/>
      <c r="Q22" s="298" t="s">
        <v>112</v>
      </c>
      <c r="R22" s="512" t="s">
        <v>113</v>
      </c>
      <c r="S22" s="513"/>
      <c r="T22" s="514" t="s">
        <v>197</v>
      </c>
      <c r="U22" s="515"/>
      <c r="V22" s="491"/>
      <c r="W22" s="491"/>
      <c r="X22" s="296" t="s">
        <v>93</v>
      </c>
      <c r="Y22" s="491"/>
      <c r="Z22" s="491"/>
      <c r="AA22" s="296" t="s">
        <v>94</v>
      </c>
      <c r="AB22" s="491"/>
      <c r="AC22" s="491"/>
      <c r="AD22" s="296" t="s">
        <v>95</v>
      </c>
      <c r="AE22" s="535" t="s">
        <v>114</v>
      </c>
      <c r="AF22" s="536"/>
      <c r="AG22" s="140"/>
    </row>
    <row r="23" spans="1:52" ht="25.2" customHeight="1">
      <c r="C23" s="140"/>
      <c r="D23" s="492" t="s">
        <v>64</v>
      </c>
      <c r="E23" s="493"/>
      <c r="F23" s="494"/>
      <c r="G23" s="48"/>
      <c r="H23" s="49"/>
      <c r="I23" s="49"/>
      <c r="J23" s="49"/>
      <c r="K23" s="49"/>
      <c r="L23" s="49"/>
      <c r="M23" s="49"/>
      <c r="N23" s="49"/>
      <c r="O23" s="49"/>
      <c r="P23" s="49"/>
      <c r="Q23" s="43" t="str">
        <f>IF(COUNTBLANK(G23:P23)&gt;0,"　←　10桁の番号を入力","")</f>
        <v>　←　10桁の番号を入力</v>
      </c>
      <c r="R23" s="41"/>
      <c r="S23" s="41"/>
      <c r="T23" s="41"/>
      <c r="U23" s="41"/>
      <c r="V23" s="41"/>
      <c r="W23" s="169"/>
      <c r="X23" s="169"/>
      <c r="Y23" s="169"/>
      <c r="Z23" s="169"/>
      <c r="AA23" s="169"/>
      <c r="AB23" s="169"/>
      <c r="AC23" s="169"/>
      <c r="AD23" s="169"/>
      <c r="AE23" s="169"/>
      <c r="AF23" s="170"/>
      <c r="AG23" s="140"/>
    </row>
    <row r="24" spans="1:52" ht="25.2" customHeight="1">
      <c r="C24" s="140"/>
      <c r="D24" s="596" t="s">
        <v>204</v>
      </c>
      <c r="E24" s="597"/>
      <c r="F24" s="598"/>
      <c r="G24" s="599"/>
      <c r="H24" s="600"/>
      <c r="I24" s="600"/>
      <c r="J24" s="600"/>
      <c r="K24" s="600"/>
      <c r="L24" s="600"/>
      <c r="M24" s="600"/>
      <c r="N24" s="600"/>
      <c r="O24" s="600"/>
      <c r="P24" s="600"/>
      <c r="Q24" s="601"/>
      <c r="R24" s="601"/>
      <c r="S24" s="601"/>
      <c r="T24" s="601"/>
      <c r="U24" s="601"/>
      <c r="V24" s="601"/>
      <c r="W24" s="601"/>
      <c r="X24" s="601"/>
      <c r="Y24" s="601"/>
      <c r="Z24" s="601"/>
      <c r="AA24" s="601"/>
      <c r="AB24" s="601"/>
      <c r="AC24" s="601"/>
      <c r="AD24" s="601"/>
      <c r="AE24" s="601"/>
      <c r="AF24" s="602"/>
      <c r="AG24" s="140"/>
    </row>
    <row r="25" spans="1:52" ht="25.2" customHeight="1" thickBot="1">
      <c r="C25" s="140"/>
      <c r="D25" s="524"/>
      <c r="E25" s="525"/>
      <c r="F25" s="526"/>
      <c r="G25" s="600"/>
      <c r="H25" s="600"/>
      <c r="I25" s="600"/>
      <c r="J25" s="600"/>
      <c r="K25" s="600"/>
      <c r="L25" s="600"/>
      <c r="M25" s="600"/>
      <c r="N25" s="600"/>
      <c r="O25" s="600"/>
      <c r="P25" s="600"/>
      <c r="Q25" s="600"/>
      <c r="R25" s="600"/>
      <c r="S25" s="600"/>
      <c r="T25" s="600"/>
      <c r="U25" s="600"/>
      <c r="V25" s="600"/>
      <c r="W25" s="600"/>
      <c r="X25" s="600"/>
      <c r="Y25" s="600"/>
      <c r="Z25" s="600"/>
      <c r="AA25" s="600"/>
      <c r="AB25" s="600"/>
      <c r="AC25" s="600"/>
      <c r="AD25" s="600"/>
      <c r="AE25" s="600"/>
      <c r="AF25" s="603"/>
      <c r="AG25" s="140"/>
    </row>
    <row r="26" spans="1:52" ht="25.2" customHeight="1">
      <c r="C26" s="140"/>
      <c r="D26" s="604" t="s">
        <v>125</v>
      </c>
      <c r="E26" s="604"/>
      <c r="F26" s="604"/>
      <c r="G26" s="486" t="s">
        <v>174</v>
      </c>
      <c r="H26" s="487"/>
      <c r="I26" s="487"/>
      <c r="J26" s="487"/>
      <c r="K26" s="487"/>
      <c r="L26" s="487"/>
      <c r="M26" s="487"/>
      <c r="N26" s="487"/>
      <c r="O26" s="487"/>
      <c r="P26" s="487"/>
      <c r="Q26" s="487"/>
      <c r="R26" s="487"/>
      <c r="S26" s="487"/>
      <c r="T26" s="487"/>
      <c r="U26" s="487"/>
      <c r="V26" s="487"/>
      <c r="W26" s="487"/>
      <c r="X26" s="487"/>
      <c r="Y26" s="487"/>
      <c r="Z26" s="487"/>
      <c r="AA26" s="487"/>
      <c r="AB26" s="487"/>
      <c r="AC26" s="487"/>
      <c r="AD26" s="487"/>
      <c r="AE26" s="487"/>
      <c r="AF26" s="487"/>
      <c r="AG26" s="140"/>
    </row>
    <row r="27" spans="1:52" ht="12" customHeight="1">
      <c r="C27" s="140"/>
      <c r="D27" s="605"/>
      <c r="E27" s="605"/>
      <c r="F27" s="605"/>
      <c r="G27" s="490"/>
      <c r="H27" s="490"/>
      <c r="I27" s="490"/>
      <c r="J27" s="490"/>
      <c r="K27" s="490"/>
      <c r="L27" s="490"/>
      <c r="M27" s="490"/>
      <c r="N27" s="490"/>
      <c r="O27" s="490"/>
      <c r="P27" s="490"/>
      <c r="Q27" s="490"/>
      <c r="R27" s="490"/>
      <c r="S27" s="490"/>
      <c r="T27" s="490"/>
      <c r="U27" s="490"/>
      <c r="V27" s="490"/>
      <c r="W27" s="490"/>
      <c r="X27" s="490"/>
      <c r="Y27" s="490"/>
      <c r="Z27" s="490"/>
      <c r="AA27" s="490"/>
      <c r="AB27" s="490"/>
      <c r="AC27" s="490"/>
      <c r="AD27" s="490"/>
      <c r="AE27" s="490"/>
      <c r="AF27" s="490"/>
      <c r="AG27" s="140"/>
    </row>
    <row r="28" spans="1:52">
      <c r="C28" s="140"/>
      <c r="D28" s="299"/>
      <c r="E28" s="299"/>
      <c r="F28" s="299"/>
      <c r="G28" s="294" t="s">
        <v>255</v>
      </c>
      <c r="H28" s="295"/>
      <c r="I28" s="295"/>
      <c r="J28" s="295"/>
      <c r="K28" s="295"/>
      <c r="L28" s="295"/>
      <c r="M28" s="295"/>
      <c r="N28" s="295"/>
      <c r="O28" s="295"/>
      <c r="P28" s="295"/>
      <c r="Q28" s="295"/>
      <c r="R28" s="295"/>
      <c r="S28" s="295"/>
      <c r="T28" s="295"/>
      <c r="U28" s="295"/>
      <c r="V28" s="295"/>
      <c r="W28" s="295"/>
      <c r="X28" s="295"/>
      <c r="Y28" s="295"/>
      <c r="Z28" s="295"/>
      <c r="AA28" s="295"/>
      <c r="AB28" s="295"/>
      <c r="AC28" s="295"/>
      <c r="AD28" s="295"/>
      <c r="AE28" s="295"/>
      <c r="AF28" s="295"/>
      <c r="AG28" s="140"/>
    </row>
    <row r="29" spans="1:52">
      <c r="C29" s="140"/>
      <c r="D29" s="299"/>
      <c r="E29" s="299"/>
      <c r="F29" s="299"/>
      <c r="G29" s="294" t="s">
        <v>266</v>
      </c>
      <c r="H29" s="295"/>
      <c r="I29" s="295"/>
      <c r="J29" s="295"/>
      <c r="K29" s="295"/>
      <c r="L29" s="295"/>
      <c r="M29" s="295"/>
      <c r="N29" s="295"/>
      <c r="O29" s="295"/>
      <c r="P29" s="295"/>
      <c r="Q29" s="295"/>
      <c r="R29" s="295"/>
      <c r="S29" s="295"/>
      <c r="T29" s="295"/>
      <c r="U29" s="295"/>
      <c r="V29" s="295"/>
      <c r="W29" s="295"/>
      <c r="X29" s="295"/>
      <c r="Y29" s="295"/>
      <c r="Z29" s="295"/>
      <c r="AA29" s="295"/>
      <c r="AB29" s="295"/>
      <c r="AC29" s="295"/>
      <c r="AD29" s="295"/>
      <c r="AE29" s="295"/>
      <c r="AF29" s="295"/>
      <c r="AG29" s="140"/>
    </row>
    <row r="30" spans="1:52">
      <c r="C30" s="140"/>
      <c r="D30" s="299"/>
      <c r="E30" s="299"/>
      <c r="F30" s="299"/>
      <c r="G30" s="294" t="s">
        <v>205</v>
      </c>
      <c r="H30" s="295"/>
      <c r="I30" s="295"/>
      <c r="J30" s="295"/>
      <c r="K30" s="295"/>
      <c r="L30" s="295"/>
      <c r="M30" s="295"/>
      <c r="N30" s="295"/>
      <c r="O30" s="295"/>
      <c r="P30" s="295"/>
      <c r="Q30" s="295"/>
      <c r="R30" s="295"/>
      <c r="S30" s="295"/>
      <c r="T30" s="295"/>
      <c r="U30" s="295"/>
      <c r="V30" s="295"/>
      <c r="W30" s="295"/>
      <c r="X30" s="295"/>
      <c r="Y30" s="295"/>
      <c r="Z30" s="295"/>
      <c r="AA30" s="295"/>
      <c r="AB30" s="295"/>
      <c r="AC30" s="295"/>
      <c r="AD30" s="295"/>
      <c r="AE30" s="295"/>
      <c r="AF30" s="295"/>
      <c r="AG30" s="140"/>
    </row>
    <row r="31" spans="1:52" ht="7.2" customHeight="1">
      <c r="C31" s="140"/>
      <c r="D31" s="299"/>
      <c r="E31" s="299"/>
      <c r="F31" s="299"/>
      <c r="G31" s="295"/>
      <c r="H31" s="295"/>
      <c r="I31" s="295"/>
      <c r="J31" s="295"/>
      <c r="K31" s="295"/>
      <c r="L31" s="295"/>
      <c r="M31" s="295"/>
      <c r="N31" s="295"/>
      <c r="O31" s="295"/>
      <c r="P31" s="295"/>
      <c r="Q31" s="295"/>
      <c r="R31" s="295"/>
      <c r="S31" s="295"/>
      <c r="T31" s="295"/>
      <c r="U31" s="295"/>
      <c r="V31" s="295"/>
      <c r="W31" s="295"/>
      <c r="X31" s="295"/>
      <c r="Y31" s="295"/>
      <c r="Z31" s="295"/>
      <c r="AA31" s="295"/>
      <c r="AB31" s="295"/>
      <c r="AC31" s="295"/>
      <c r="AD31" s="295"/>
      <c r="AE31" s="295"/>
      <c r="AF31" s="295"/>
      <c r="AG31" s="140"/>
    </row>
    <row r="32" spans="1:52" s="92" customFormat="1" ht="25.2" customHeight="1" thickBot="1">
      <c r="A32" s="91"/>
      <c r="B32" s="91"/>
      <c r="D32" s="99" t="s">
        <v>248</v>
      </c>
      <c r="E32" s="182"/>
      <c r="F32" s="183"/>
      <c r="G32" s="184"/>
      <c r="H32" s="185"/>
      <c r="I32" s="185"/>
      <c r="J32" s="185"/>
      <c r="K32" s="185"/>
      <c r="L32" s="185"/>
      <c r="M32" s="185"/>
      <c r="N32" s="185"/>
      <c r="O32" s="185"/>
      <c r="P32" s="185"/>
      <c r="Q32" s="185"/>
      <c r="R32" s="185"/>
      <c r="S32" s="185"/>
      <c r="T32" s="185"/>
      <c r="U32" s="185"/>
      <c r="V32" s="185"/>
      <c r="W32" s="185"/>
      <c r="X32" s="185"/>
      <c r="Y32" s="185"/>
      <c r="Z32" s="185"/>
      <c r="AA32" s="185"/>
      <c r="AB32" s="185"/>
      <c r="AC32" s="185"/>
      <c r="AD32" s="185"/>
      <c r="AE32" s="185"/>
      <c r="AF32" s="185"/>
      <c r="AI32" s="95"/>
      <c r="AJ32" s="95"/>
      <c r="AK32" s="95"/>
      <c r="AL32" s="95"/>
      <c r="AM32" s="95"/>
      <c r="AN32" s="95"/>
      <c r="AO32" s="95"/>
      <c r="AP32" s="95"/>
      <c r="AQ32" s="95"/>
      <c r="AR32" s="95"/>
      <c r="AS32" s="95"/>
      <c r="AT32" s="95"/>
      <c r="AU32" s="95"/>
      <c r="AV32" s="95"/>
      <c r="AW32" s="95"/>
      <c r="AX32" s="95"/>
      <c r="AY32" s="95"/>
      <c r="AZ32" s="95"/>
    </row>
    <row r="33" spans="1:52" ht="25.2" customHeight="1">
      <c r="C33" s="140"/>
      <c r="D33" s="402" t="s">
        <v>59</v>
      </c>
      <c r="E33" s="403"/>
      <c r="F33" s="416"/>
      <c r="G33" s="418"/>
      <c r="H33" s="409"/>
      <c r="I33" s="409"/>
      <c r="J33" s="35" t="s">
        <v>107</v>
      </c>
      <c r="K33" s="36"/>
      <c r="L33" s="36"/>
      <c r="M33" s="37"/>
      <c r="N33" s="419" t="str">
        <f>IF(COUNTBLANK(G33:I34)=6,"　←　該当する方に○",IF(COUNTBLANK(G33:I34)=4,"　←　どちらか一方に○",""))</f>
        <v>　←　該当する方に○</v>
      </c>
      <c r="O33" s="420"/>
      <c r="P33" s="420"/>
      <c r="Q33" s="420"/>
      <c r="R33" s="420"/>
      <c r="S33" s="420"/>
      <c r="T33" s="420"/>
      <c r="U33" s="420"/>
      <c r="V33" s="420"/>
      <c r="W33" s="420"/>
      <c r="X33" s="420"/>
      <c r="Y33" s="420"/>
      <c r="Z33" s="420"/>
      <c r="AA33" s="420"/>
      <c r="AB33" s="420"/>
      <c r="AC33" s="420"/>
      <c r="AD33" s="420"/>
      <c r="AE33" s="420"/>
      <c r="AF33" s="420"/>
      <c r="AG33" s="140"/>
    </row>
    <row r="34" spans="1:52" ht="25.2" customHeight="1" thickBot="1">
      <c r="C34" s="140"/>
      <c r="D34" s="404"/>
      <c r="E34" s="405"/>
      <c r="F34" s="460"/>
      <c r="G34" s="533"/>
      <c r="H34" s="534"/>
      <c r="I34" s="534"/>
      <c r="J34" s="38" t="s">
        <v>109</v>
      </c>
      <c r="K34" s="39"/>
      <c r="L34" s="39"/>
      <c r="M34" s="40"/>
      <c r="N34" s="421"/>
      <c r="O34" s="421"/>
      <c r="P34" s="421"/>
      <c r="Q34" s="421"/>
      <c r="R34" s="421"/>
      <c r="S34" s="421"/>
      <c r="T34" s="421"/>
      <c r="U34" s="421"/>
      <c r="V34" s="421"/>
      <c r="W34" s="421"/>
      <c r="X34" s="421"/>
      <c r="Y34" s="421"/>
      <c r="Z34" s="421"/>
      <c r="AA34" s="421"/>
      <c r="AB34" s="421"/>
      <c r="AC34" s="421"/>
      <c r="AD34" s="421"/>
      <c r="AE34" s="421"/>
      <c r="AF34" s="421"/>
      <c r="AG34" s="140"/>
    </row>
    <row r="35" spans="1:52" ht="25.2" customHeight="1" thickBot="1">
      <c r="C35" s="140"/>
      <c r="D35" s="441" t="s">
        <v>65</v>
      </c>
      <c r="E35" s="481"/>
      <c r="F35" s="482"/>
      <c r="G35" s="121" t="s">
        <v>197</v>
      </c>
      <c r="H35" s="581"/>
      <c r="I35" s="430"/>
      <c r="J35" s="292" t="s">
        <v>126</v>
      </c>
      <c r="K35" s="441" t="s">
        <v>26</v>
      </c>
      <c r="L35" s="574"/>
      <c r="M35" s="575"/>
      <c r="N35" s="577"/>
      <c r="O35" s="440"/>
      <c r="P35" s="443"/>
      <c r="Q35" s="441" t="s">
        <v>106</v>
      </c>
      <c r="R35" s="442"/>
      <c r="S35" s="576"/>
      <c r="T35" s="578"/>
      <c r="U35" s="579"/>
      <c r="V35" s="579"/>
      <c r="W35" s="579"/>
      <c r="X35" s="579"/>
      <c r="Y35" s="579"/>
      <c r="Z35" s="580"/>
      <c r="AA35" s="441" t="s">
        <v>28</v>
      </c>
      <c r="AB35" s="481"/>
      <c r="AC35" s="482"/>
      <c r="AD35" s="431"/>
      <c r="AE35" s="574"/>
      <c r="AF35" s="196" t="s">
        <v>129</v>
      </c>
      <c r="AG35" s="140"/>
    </row>
    <row r="36" spans="1:52" s="211" customFormat="1" ht="20.100000000000001" customHeight="1" thickBot="1">
      <c r="A36" s="282"/>
      <c r="B36" s="282"/>
      <c r="C36" s="283"/>
      <c r="D36" s="612" t="s">
        <v>130</v>
      </c>
      <c r="E36" s="613"/>
      <c r="F36" s="613"/>
      <c r="G36" s="613"/>
      <c r="H36" s="613"/>
      <c r="I36" s="613"/>
      <c r="J36" s="613"/>
      <c r="K36" s="613"/>
      <c r="L36" s="613"/>
      <c r="M36" s="613"/>
      <c r="N36" s="613"/>
      <c r="O36" s="613"/>
      <c r="P36" s="613"/>
      <c r="Q36" s="613"/>
      <c r="R36" s="613"/>
      <c r="S36" s="613"/>
      <c r="T36" s="613"/>
      <c r="U36" s="613"/>
      <c r="V36" s="613"/>
      <c r="W36" s="613"/>
      <c r="X36" s="613"/>
      <c r="Y36" s="613"/>
      <c r="Z36" s="613"/>
      <c r="AA36" s="613"/>
      <c r="AB36" s="613"/>
      <c r="AC36" s="613"/>
      <c r="AD36" s="613"/>
      <c r="AE36" s="613"/>
      <c r="AF36" s="613"/>
      <c r="AG36" s="283"/>
      <c r="AI36" s="284"/>
      <c r="AJ36" s="284"/>
      <c r="AK36" s="284"/>
      <c r="AL36" s="284"/>
      <c r="AM36" s="284"/>
      <c r="AN36" s="284"/>
      <c r="AO36" s="284"/>
      <c r="AP36" s="284"/>
      <c r="AQ36" s="284"/>
      <c r="AR36" s="284"/>
      <c r="AS36" s="284"/>
      <c r="AT36" s="284"/>
      <c r="AU36" s="284"/>
      <c r="AV36" s="284"/>
      <c r="AW36" s="284"/>
      <c r="AX36" s="284"/>
      <c r="AY36" s="284"/>
      <c r="AZ36" s="284"/>
    </row>
    <row r="37" spans="1:52" ht="25.2" customHeight="1">
      <c r="C37" s="140"/>
      <c r="D37" s="537" t="s">
        <v>60</v>
      </c>
      <c r="E37" s="538"/>
      <c r="F37" s="539"/>
      <c r="G37" s="606"/>
      <c r="H37" s="607"/>
      <c r="I37" s="607"/>
      <c r="J37" s="607"/>
      <c r="K37" s="607"/>
      <c r="L37" s="607"/>
      <c r="M37" s="607"/>
      <c r="N37" s="607"/>
      <c r="O37" s="607"/>
      <c r="P37" s="607"/>
      <c r="Q37" s="607"/>
      <c r="R37" s="607"/>
      <c r="S37" s="607"/>
      <c r="T37" s="607"/>
      <c r="U37" s="607"/>
      <c r="V37" s="607"/>
      <c r="W37" s="607"/>
      <c r="X37" s="607"/>
      <c r="Y37" s="607"/>
      <c r="Z37" s="607"/>
      <c r="AA37" s="607"/>
      <c r="AB37" s="607"/>
      <c r="AC37" s="607"/>
      <c r="AD37" s="607"/>
      <c r="AE37" s="607"/>
      <c r="AF37" s="608"/>
      <c r="AG37" s="140"/>
    </row>
    <row r="38" spans="1:52" ht="25.2" customHeight="1">
      <c r="C38" s="140"/>
      <c r="D38" s="492" t="s">
        <v>25</v>
      </c>
      <c r="E38" s="493"/>
      <c r="F38" s="494"/>
      <c r="G38" s="609"/>
      <c r="H38" s="610"/>
      <c r="I38" s="610"/>
      <c r="J38" s="610"/>
      <c r="K38" s="610"/>
      <c r="L38" s="610"/>
      <c r="M38" s="610"/>
      <c r="N38" s="610"/>
      <c r="O38" s="610"/>
      <c r="P38" s="610"/>
      <c r="Q38" s="610"/>
      <c r="R38" s="610"/>
      <c r="S38" s="610"/>
      <c r="T38" s="610"/>
      <c r="U38" s="610"/>
      <c r="V38" s="610"/>
      <c r="W38" s="610"/>
      <c r="X38" s="610"/>
      <c r="Y38" s="610"/>
      <c r="Z38" s="610"/>
      <c r="AA38" s="610"/>
      <c r="AB38" s="610"/>
      <c r="AC38" s="610"/>
      <c r="AD38" s="610"/>
      <c r="AE38" s="610"/>
      <c r="AF38" s="611"/>
      <c r="AG38" s="140"/>
    </row>
    <row r="39" spans="1:52" ht="25.2" customHeight="1">
      <c r="C39" s="140"/>
      <c r="D39" s="492" t="s">
        <v>61</v>
      </c>
      <c r="E39" s="507"/>
      <c r="F39" s="508"/>
      <c r="G39" s="509" t="s">
        <v>197</v>
      </c>
      <c r="H39" s="510"/>
      <c r="I39" s="511"/>
      <c r="J39" s="511"/>
      <c r="K39" s="298" t="s">
        <v>93</v>
      </c>
      <c r="L39" s="511"/>
      <c r="M39" s="511"/>
      <c r="N39" s="298" t="s">
        <v>94</v>
      </c>
      <c r="O39" s="511"/>
      <c r="P39" s="511"/>
      <c r="Q39" s="165" t="s">
        <v>95</v>
      </c>
      <c r="R39" s="630" t="s">
        <v>113</v>
      </c>
      <c r="S39" s="631"/>
      <c r="T39" s="632" t="s">
        <v>197</v>
      </c>
      <c r="U39" s="633"/>
      <c r="V39" s="491"/>
      <c r="W39" s="491"/>
      <c r="X39" s="296" t="s">
        <v>93</v>
      </c>
      <c r="Y39" s="491"/>
      <c r="Z39" s="491"/>
      <c r="AA39" s="296" t="s">
        <v>94</v>
      </c>
      <c r="AB39" s="491"/>
      <c r="AC39" s="491"/>
      <c r="AD39" s="164" t="s">
        <v>95</v>
      </c>
      <c r="AE39" s="634" t="s">
        <v>114</v>
      </c>
      <c r="AF39" s="635"/>
      <c r="AG39" s="140"/>
    </row>
    <row r="40" spans="1:52" ht="25.2" customHeight="1" thickBot="1">
      <c r="C40" s="140"/>
      <c r="D40" s="586" t="s">
        <v>118</v>
      </c>
      <c r="E40" s="587"/>
      <c r="F40" s="588"/>
      <c r="G40" s="614"/>
      <c r="H40" s="615"/>
      <c r="I40" s="615"/>
      <c r="J40" s="615"/>
      <c r="K40" s="615"/>
      <c r="L40" s="615"/>
      <c r="M40" s="615"/>
      <c r="N40" s="615"/>
      <c r="O40" s="615"/>
      <c r="P40" s="615"/>
      <c r="Q40" s="161" t="str">
        <f>IF(COUNTBLANK(G40)&gt;0,"　←　現在の企業と別の企業の実績の場合に記入","")</f>
        <v>　←　現在の企業と別の企業の実績の場合に記入</v>
      </c>
      <c r="R40" s="162"/>
      <c r="S40" s="162"/>
      <c r="T40" s="161"/>
      <c r="U40" s="162"/>
      <c r="V40" s="162"/>
      <c r="W40" s="162"/>
      <c r="X40" s="162"/>
      <c r="Y40" s="162"/>
      <c r="Z40" s="162"/>
      <c r="AA40" s="162"/>
      <c r="AB40" s="162"/>
      <c r="AC40" s="162"/>
      <c r="AD40" s="162"/>
      <c r="AE40" s="162"/>
      <c r="AF40" s="163"/>
      <c r="AG40" s="140"/>
    </row>
    <row r="41" spans="1:52" ht="10.95" customHeight="1">
      <c r="C41" s="140"/>
      <c r="D41" s="140"/>
      <c r="E41" s="140"/>
      <c r="F41" s="140"/>
      <c r="G41" s="140"/>
      <c r="H41" s="140"/>
      <c r="I41" s="140"/>
      <c r="J41" s="140"/>
      <c r="K41" s="140"/>
      <c r="L41" s="140"/>
      <c r="M41" s="140"/>
      <c r="N41" s="140"/>
      <c r="O41" s="140"/>
      <c r="P41" s="140"/>
      <c r="Q41" s="140"/>
      <c r="R41" s="140"/>
      <c r="S41" s="140"/>
      <c r="T41" s="140"/>
      <c r="U41" s="140"/>
      <c r="V41" s="140"/>
      <c r="W41" s="140"/>
      <c r="X41" s="140"/>
      <c r="Y41" s="140"/>
      <c r="Z41" s="140"/>
      <c r="AA41" s="140"/>
      <c r="AB41" s="140"/>
      <c r="AC41" s="140"/>
      <c r="AD41" s="140"/>
      <c r="AE41" s="140"/>
      <c r="AF41" s="140"/>
      <c r="AG41" s="140"/>
    </row>
    <row r="42" spans="1:52" s="92" customFormat="1" ht="25.2" customHeight="1" thickBot="1">
      <c r="A42" s="91"/>
      <c r="B42" s="91"/>
      <c r="D42" s="99" t="s">
        <v>249</v>
      </c>
      <c r="AI42" s="95"/>
      <c r="AJ42" s="95"/>
      <c r="AK42" s="95"/>
      <c r="AL42" s="95"/>
      <c r="AM42" s="95"/>
      <c r="AN42" s="95"/>
      <c r="AO42" s="95"/>
      <c r="AP42" s="95"/>
      <c r="AQ42" s="95"/>
      <c r="AR42" s="95"/>
      <c r="AS42" s="95"/>
      <c r="AT42" s="95"/>
      <c r="AU42" s="95"/>
      <c r="AV42" s="95"/>
      <c r="AW42" s="95"/>
      <c r="AX42" s="95"/>
      <c r="AY42" s="95"/>
      <c r="AZ42" s="95"/>
    </row>
    <row r="43" spans="1:52" ht="25.2" customHeight="1">
      <c r="C43" s="140"/>
      <c r="D43" s="402" t="s">
        <v>63</v>
      </c>
      <c r="E43" s="403"/>
      <c r="F43" s="416"/>
      <c r="G43" s="418"/>
      <c r="H43" s="409"/>
      <c r="I43" s="409"/>
      <c r="J43" s="35" t="s">
        <v>107</v>
      </c>
      <c r="K43" s="36"/>
      <c r="L43" s="36"/>
      <c r="M43" s="37"/>
      <c r="N43" s="419" t="str">
        <f>IF(COUNTBLANK(G43:I44)=6,"　←　該当する方に○",IF(COUNTBLANK(G43:I44)=4,"　←　どちらか一方に○",""))</f>
        <v>　←　該当する方に○</v>
      </c>
      <c r="O43" s="420"/>
      <c r="P43" s="420"/>
      <c r="Q43" s="420"/>
      <c r="R43" s="420"/>
      <c r="S43" s="420"/>
      <c r="T43" s="420"/>
      <c r="U43" s="420"/>
      <c r="V43" s="420"/>
      <c r="W43" s="420"/>
      <c r="X43" s="420"/>
      <c r="Y43" s="420"/>
      <c r="Z43" s="420"/>
      <c r="AA43" s="420"/>
      <c r="AB43" s="420"/>
      <c r="AC43" s="420"/>
      <c r="AD43" s="420"/>
      <c r="AE43" s="420"/>
      <c r="AF43" s="420"/>
      <c r="AG43" s="140"/>
    </row>
    <row r="44" spans="1:52" ht="25.2" customHeight="1" thickBot="1">
      <c r="C44" s="140"/>
      <c r="D44" s="406"/>
      <c r="E44" s="407"/>
      <c r="F44" s="417"/>
      <c r="G44" s="422"/>
      <c r="H44" s="411"/>
      <c r="I44" s="411"/>
      <c r="J44" s="45" t="s">
        <v>109</v>
      </c>
      <c r="K44" s="46"/>
      <c r="L44" s="46"/>
      <c r="M44" s="47"/>
      <c r="N44" s="421"/>
      <c r="O44" s="421"/>
      <c r="P44" s="421"/>
      <c r="Q44" s="421"/>
      <c r="R44" s="421"/>
      <c r="S44" s="421"/>
      <c r="T44" s="421"/>
      <c r="U44" s="421"/>
      <c r="V44" s="421"/>
      <c r="W44" s="421"/>
      <c r="X44" s="421"/>
      <c r="Y44" s="421"/>
      <c r="Z44" s="421"/>
      <c r="AA44" s="421"/>
      <c r="AB44" s="421"/>
      <c r="AC44" s="421"/>
      <c r="AD44" s="421"/>
      <c r="AE44" s="421"/>
      <c r="AF44" s="421"/>
      <c r="AG44" s="140"/>
    </row>
    <row r="45" spans="1:52" ht="25.2" customHeight="1">
      <c r="C45" s="140"/>
      <c r="D45" s="412" t="s">
        <v>124</v>
      </c>
      <c r="E45" s="413"/>
      <c r="F45" s="413"/>
      <c r="G45" s="294" t="s">
        <v>250</v>
      </c>
      <c r="H45" s="295"/>
      <c r="I45" s="295"/>
      <c r="J45" s="295"/>
      <c r="K45" s="295"/>
      <c r="L45" s="295"/>
      <c r="M45" s="295"/>
      <c r="N45" s="295"/>
      <c r="O45" s="295"/>
      <c r="P45" s="295"/>
      <c r="Q45" s="295"/>
      <c r="R45" s="295"/>
      <c r="S45" s="295"/>
      <c r="T45" s="295"/>
      <c r="U45" s="295"/>
      <c r="V45" s="295"/>
      <c r="W45" s="295"/>
      <c r="X45" s="295"/>
      <c r="Y45" s="295"/>
      <c r="Z45" s="295"/>
      <c r="AA45" s="295"/>
      <c r="AB45" s="295"/>
      <c r="AC45" s="295"/>
      <c r="AD45" s="295"/>
      <c r="AE45" s="295"/>
      <c r="AF45" s="295"/>
      <c r="AG45" s="140"/>
    </row>
    <row r="46" spans="1:52" ht="5.4" customHeight="1">
      <c r="C46" s="140"/>
      <c r="D46" s="137"/>
      <c r="E46" s="138"/>
      <c r="F46" s="138"/>
      <c r="G46" s="139"/>
      <c r="H46" s="136"/>
      <c r="I46" s="136"/>
      <c r="J46" s="136"/>
      <c r="K46" s="136"/>
      <c r="L46" s="136"/>
      <c r="M46" s="136"/>
      <c r="N46" s="136"/>
      <c r="O46" s="136"/>
      <c r="P46" s="136"/>
      <c r="Q46" s="136"/>
      <c r="R46" s="136"/>
      <c r="S46" s="136"/>
      <c r="T46" s="136"/>
      <c r="U46" s="136"/>
      <c r="V46" s="136"/>
      <c r="W46" s="136"/>
      <c r="X46" s="136"/>
      <c r="Y46" s="136"/>
      <c r="Z46" s="136"/>
      <c r="AA46" s="136"/>
      <c r="AB46" s="136"/>
      <c r="AC46" s="136"/>
      <c r="AD46" s="136"/>
      <c r="AE46" s="136"/>
      <c r="AF46" s="136"/>
      <c r="AG46" s="140"/>
    </row>
    <row r="47" spans="1:52" s="92" customFormat="1" ht="25.2" customHeight="1" thickBot="1">
      <c r="A47" s="91"/>
      <c r="B47" s="91"/>
      <c r="D47" s="93" t="s">
        <v>251</v>
      </c>
      <c r="E47" s="94"/>
      <c r="F47" s="94"/>
      <c r="G47" s="71"/>
      <c r="H47" s="72"/>
      <c r="I47" s="72"/>
      <c r="J47" s="72"/>
      <c r="K47" s="72"/>
      <c r="L47" s="72"/>
      <c r="M47" s="72"/>
      <c r="N47" s="72"/>
      <c r="O47" s="72"/>
      <c r="P47" s="72"/>
      <c r="Q47" s="72"/>
      <c r="R47" s="72"/>
      <c r="S47" s="72"/>
      <c r="T47" s="72"/>
      <c r="U47" s="72"/>
      <c r="V47" s="72"/>
      <c r="W47" s="72"/>
      <c r="X47" s="72"/>
      <c r="Y47" s="72"/>
      <c r="Z47" s="72"/>
      <c r="AA47" s="72"/>
      <c r="AB47" s="72"/>
      <c r="AC47" s="72"/>
      <c r="AD47" s="72"/>
      <c r="AE47" s="72"/>
      <c r="AF47" s="72"/>
      <c r="AI47" s="95"/>
      <c r="AJ47" s="95"/>
      <c r="AK47" s="95"/>
      <c r="AL47" s="95"/>
      <c r="AM47" s="95"/>
      <c r="AN47" s="95"/>
      <c r="AO47" s="95"/>
      <c r="AP47" s="95"/>
      <c r="AQ47" s="95"/>
      <c r="AR47" s="95"/>
      <c r="AS47" s="95"/>
      <c r="AT47" s="95"/>
      <c r="AU47" s="95"/>
      <c r="AV47" s="95"/>
      <c r="AW47" s="95"/>
      <c r="AX47" s="95"/>
      <c r="AY47" s="95"/>
      <c r="AZ47" s="95"/>
    </row>
    <row r="48" spans="1:52" ht="25.2" customHeight="1">
      <c r="C48" s="140"/>
      <c r="D48" s="402" t="s">
        <v>59</v>
      </c>
      <c r="E48" s="403"/>
      <c r="F48" s="416"/>
      <c r="G48" s="418"/>
      <c r="H48" s="409"/>
      <c r="I48" s="409"/>
      <c r="J48" s="35" t="s">
        <v>107</v>
      </c>
      <c r="K48" s="36"/>
      <c r="L48" s="36"/>
      <c r="M48" s="37"/>
      <c r="N48" s="419" t="str">
        <f>IF(COUNTBLANK(G48:I49)=6,"　←　該当する方に○",IF(COUNTBLANK(G48:I49)=4,"　←　どちらか一方に○",""))</f>
        <v>　←　該当する方に○</v>
      </c>
      <c r="O48" s="420"/>
      <c r="P48" s="420"/>
      <c r="Q48" s="420"/>
      <c r="R48" s="420"/>
      <c r="S48" s="420"/>
      <c r="T48" s="420"/>
      <c r="U48" s="420"/>
      <c r="V48" s="420"/>
      <c r="W48" s="420"/>
      <c r="X48" s="420"/>
      <c r="Y48" s="420"/>
      <c r="Z48" s="420"/>
      <c r="AA48" s="420"/>
      <c r="AB48" s="420"/>
      <c r="AC48" s="420"/>
      <c r="AD48" s="420"/>
      <c r="AE48" s="420"/>
      <c r="AF48" s="420"/>
      <c r="AG48" s="140"/>
    </row>
    <row r="49" spans="1:52" ht="25.2" customHeight="1" thickBot="1">
      <c r="C49" s="140"/>
      <c r="D49" s="406"/>
      <c r="E49" s="407"/>
      <c r="F49" s="417"/>
      <c r="G49" s="422"/>
      <c r="H49" s="411"/>
      <c r="I49" s="411"/>
      <c r="J49" s="45" t="s">
        <v>109</v>
      </c>
      <c r="K49" s="46"/>
      <c r="L49" s="46"/>
      <c r="M49" s="47"/>
      <c r="N49" s="421"/>
      <c r="O49" s="421"/>
      <c r="P49" s="421"/>
      <c r="Q49" s="421"/>
      <c r="R49" s="421"/>
      <c r="S49" s="421"/>
      <c r="T49" s="421"/>
      <c r="U49" s="421"/>
      <c r="V49" s="421"/>
      <c r="W49" s="421"/>
      <c r="X49" s="421"/>
      <c r="Y49" s="421"/>
      <c r="Z49" s="421"/>
      <c r="AA49" s="421"/>
      <c r="AB49" s="421"/>
      <c r="AC49" s="421"/>
      <c r="AD49" s="421"/>
      <c r="AE49" s="421"/>
      <c r="AF49" s="421"/>
      <c r="AG49" s="140"/>
    </row>
    <row r="50" spans="1:52" ht="25.2" customHeight="1">
      <c r="C50" s="140"/>
      <c r="D50" s="412" t="s">
        <v>124</v>
      </c>
      <c r="E50" s="413"/>
      <c r="F50" s="413"/>
      <c r="G50" s="294" t="s">
        <v>120</v>
      </c>
      <c r="H50" s="294"/>
      <c r="I50" s="294"/>
      <c r="J50" s="294"/>
      <c r="K50" s="294"/>
      <c r="L50" s="294"/>
      <c r="M50" s="294"/>
      <c r="N50" s="294"/>
      <c r="O50" s="294"/>
      <c r="P50" s="294"/>
      <c r="Q50" s="294"/>
      <c r="R50" s="294"/>
      <c r="S50" s="294"/>
      <c r="T50" s="294"/>
      <c r="U50" s="294"/>
      <c r="V50" s="294"/>
      <c r="W50" s="294"/>
      <c r="X50" s="294"/>
      <c r="Y50" s="294"/>
      <c r="Z50" s="294"/>
      <c r="AA50" s="294"/>
      <c r="AB50" s="294"/>
      <c r="AC50" s="294"/>
      <c r="AD50" s="294"/>
      <c r="AE50" s="294"/>
      <c r="AF50" s="294"/>
      <c r="AG50" s="140"/>
    </row>
    <row r="51" spans="1:52" ht="5.4" customHeight="1">
      <c r="C51" s="140"/>
      <c r="D51" s="137"/>
      <c r="E51" s="138"/>
      <c r="F51" s="138"/>
      <c r="G51" s="139"/>
      <c r="H51" s="136"/>
      <c r="I51" s="136"/>
      <c r="J51" s="136"/>
      <c r="K51" s="136"/>
      <c r="L51" s="136"/>
      <c r="M51" s="136"/>
      <c r="N51" s="136"/>
      <c r="O51" s="136"/>
      <c r="P51" s="136"/>
      <c r="Q51" s="136"/>
      <c r="R51" s="136"/>
      <c r="S51" s="136"/>
      <c r="T51" s="136"/>
      <c r="U51" s="136"/>
      <c r="V51" s="136"/>
      <c r="W51" s="136"/>
      <c r="X51" s="136"/>
      <c r="Y51" s="136"/>
      <c r="Z51" s="136"/>
      <c r="AA51" s="136"/>
      <c r="AB51" s="136"/>
      <c r="AC51" s="136"/>
      <c r="AD51" s="136"/>
      <c r="AE51" s="136"/>
      <c r="AF51" s="136"/>
      <c r="AG51" s="140"/>
    </row>
    <row r="52" spans="1:52" s="92" customFormat="1" ht="25.2" customHeight="1" thickBot="1">
      <c r="A52" s="91"/>
      <c r="B52" s="91"/>
      <c r="D52" s="93" t="s">
        <v>252</v>
      </c>
      <c r="E52" s="94"/>
      <c r="F52" s="94"/>
      <c r="G52" s="71"/>
      <c r="H52" s="72"/>
      <c r="I52" s="72"/>
      <c r="J52" s="72"/>
      <c r="K52" s="72"/>
      <c r="L52" s="72"/>
      <c r="M52" s="72"/>
      <c r="N52" s="72"/>
      <c r="O52" s="72"/>
      <c r="P52" s="72"/>
      <c r="Q52" s="73"/>
      <c r="R52" s="72"/>
      <c r="S52" s="72"/>
      <c r="T52" s="72"/>
      <c r="U52" s="72"/>
      <c r="V52" s="72"/>
      <c r="W52" s="72"/>
      <c r="X52" s="72"/>
      <c r="Y52" s="72"/>
      <c r="Z52" s="72"/>
      <c r="AA52" s="72"/>
      <c r="AB52" s="72"/>
      <c r="AC52" s="72"/>
      <c r="AD52" s="72"/>
      <c r="AE52" s="72"/>
      <c r="AF52" s="72"/>
      <c r="AI52" s="95"/>
      <c r="AJ52" s="95"/>
      <c r="AK52" s="95"/>
      <c r="AL52" s="95"/>
      <c r="AM52" s="95"/>
      <c r="AN52" s="95"/>
      <c r="AO52" s="95"/>
      <c r="AP52" s="95"/>
      <c r="AQ52" s="95"/>
      <c r="AR52" s="95"/>
      <c r="AS52" s="95"/>
      <c r="AT52" s="95"/>
      <c r="AU52" s="95"/>
      <c r="AV52" s="95"/>
      <c r="AW52" s="95"/>
      <c r="AX52" s="95"/>
      <c r="AY52" s="95"/>
      <c r="AZ52" s="95"/>
    </row>
    <row r="53" spans="1:52" ht="25.2" customHeight="1">
      <c r="C53" s="140"/>
      <c r="D53" s="388" t="s">
        <v>59</v>
      </c>
      <c r="E53" s="389"/>
      <c r="F53" s="390"/>
      <c r="G53" s="418"/>
      <c r="H53" s="409"/>
      <c r="I53" s="409"/>
      <c r="J53" s="452" t="s">
        <v>121</v>
      </c>
      <c r="K53" s="617"/>
      <c r="L53" s="617"/>
      <c r="M53" s="617"/>
      <c r="N53" s="617"/>
      <c r="O53" s="617"/>
      <c r="P53" s="617"/>
      <c r="Q53" s="617"/>
      <c r="R53" s="617"/>
      <c r="S53" s="618"/>
      <c r="T53" s="462" t="str">
        <f>IF(COUNTBLANK(G53:I55)=9,"　←　該当するところに○",IF(COUNTBLANK(G53:I55)=7,"　←　どちらか一方に○",IF(COUNTBLANK(G53:I55)=6,"　←　いずれか一つに○","")))</f>
        <v>　←　該当するところに○</v>
      </c>
      <c r="U53" s="585"/>
      <c r="V53" s="585"/>
      <c r="W53" s="585"/>
      <c r="X53" s="585"/>
      <c r="Y53" s="585"/>
      <c r="Z53" s="585"/>
      <c r="AA53" s="585"/>
      <c r="AB53" s="585"/>
      <c r="AC53" s="585"/>
      <c r="AD53" s="585"/>
      <c r="AE53" s="585"/>
      <c r="AF53" s="585"/>
      <c r="AG53" s="140"/>
    </row>
    <row r="54" spans="1:52" ht="25.2" customHeight="1">
      <c r="C54" s="140"/>
      <c r="D54" s="619"/>
      <c r="E54" s="620"/>
      <c r="F54" s="621"/>
      <c r="G54" s="616"/>
      <c r="H54" s="461"/>
      <c r="I54" s="461"/>
      <c r="J54" s="624" t="s">
        <v>122</v>
      </c>
      <c r="K54" s="625"/>
      <c r="L54" s="625"/>
      <c r="M54" s="625"/>
      <c r="N54" s="625"/>
      <c r="O54" s="625"/>
      <c r="P54" s="625"/>
      <c r="Q54" s="625"/>
      <c r="R54" s="625"/>
      <c r="S54" s="626"/>
      <c r="T54" s="464"/>
      <c r="U54" s="585"/>
      <c r="V54" s="585"/>
      <c r="W54" s="585"/>
      <c r="X54" s="585"/>
      <c r="Y54" s="585"/>
      <c r="Z54" s="585"/>
      <c r="AA54" s="585"/>
      <c r="AB54" s="585"/>
      <c r="AC54" s="585"/>
      <c r="AD54" s="585"/>
      <c r="AE54" s="585"/>
      <c r="AF54" s="585"/>
      <c r="AG54" s="140"/>
    </row>
    <row r="55" spans="1:52" ht="25.2" customHeight="1" thickBot="1">
      <c r="C55" s="140"/>
      <c r="D55" s="524"/>
      <c r="E55" s="525"/>
      <c r="F55" s="526"/>
      <c r="G55" s="422"/>
      <c r="H55" s="411"/>
      <c r="I55" s="411"/>
      <c r="J55" s="627" t="s">
        <v>108</v>
      </c>
      <c r="K55" s="628"/>
      <c r="L55" s="628"/>
      <c r="M55" s="628"/>
      <c r="N55" s="628"/>
      <c r="O55" s="628"/>
      <c r="P55" s="628"/>
      <c r="Q55" s="628"/>
      <c r="R55" s="628"/>
      <c r="S55" s="629"/>
      <c r="T55" s="464"/>
      <c r="U55" s="585"/>
      <c r="V55" s="585"/>
      <c r="W55" s="585"/>
      <c r="X55" s="585"/>
      <c r="Y55" s="585"/>
      <c r="Z55" s="585"/>
      <c r="AA55" s="585"/>
      <c r="AB55" s="585"/>
      <c r="AC55" s="585"/>
      <c r="AD55" s="585"/>
      <c r="AE55" s="585"/>
      <c r="AF55" s="585"/>
      <c r="AG55" s="140"/>
    </row>
    <row r="56" spans="1:52" ht="25.2" customHeight="1" thickBot="1">
      <c r="C56" s="140"/>
      <c r="D56" s="441" t="s">
        <v>128</v>
      </c>
      <c r="E56" s="481"/>
      <c r="F56" s="482"/>
      <c r="G56" s="582"/>
      <c r="H56" s="622"/>
      <c r="I56" s="622"/>
      <c r="J56" s="57" t="s">
        <v>127</v>
      </c>
      <c r="K56" s="59" t="str">
        <f>IF(COUNTBLANK(G56)&gt;0,"　←　下記に記載する工事の完成検査日時点の年齢を記入してください。","")</f>
        <v>　←　下記に記載する工事の完成検査日時点の年齢を記入してください。</v>
      </c>
      <c r="L56" s="51"/>
      <c r="M56" s="51"/>
      <c r="N56" s="52"/>
      <c r="O56" s="53"/>
      <c r="P56" s="53"/>
      <c r="Q56" s="58"/>
      <c r="R56" s="50"/>
      <c r="S56" s="50"/>
      <c r="T56" s="167"/>
      <c r="U56" s="167"/>
      <c r="V56" s="167"/>
      <c r="W56" s="167"/>
      <c r="X56" s="167"/>
      <c r="Y56" s="167"/>
      <c r="Z56" s="167"/>
      <c r="AA56" s="167"/>
      <c r="AB56" s="167"/>
      <c r="AC56" s="167"/>
      <c r="AD56" s="167"/>
      <c r="AE56" s="285"/>
      <c r="AF56" s="168"/>
      <c r="AG56" s="140"/>
    </row>
    <row r="57" spans="1:52" ht="25.2" customHeight="1" thickBot="1">
      <c r="C57" s="140"/>
      <c r="D57" s="441" t="s">
        <v>65</v>
      </c>
      <c r="E57" s="481"/>
      <c r="F57" s="482"/>
      <c r="G57" s="102" t="s">
        <v>197</v>
      </c>
      <c r="H57" s="581"/>
      <c r="I57" s="430"/>
      <c r="J57" s="292" t="s">
        <v>126</v>
      </c>
      <c r="K57" s="441" t="s">
        <v>26</v>
      </c>
      <c r="L57" s="574"/>
      <c r="M57" s="575"/>
      <c r="N57" s="577"/>
      <c r="O57" s="440"/>
      <c r="P57" s="443"/>
      <c r="Q57" s="441" t="s">
        <v>106</v>
      </c>
      <c r="R57" s="442"/>
      <c r="S57" s="576"/>
      <c r="T57" s="578"/>
      <c r="U57" s="579"/>
      <c r="V57" s="579"/>
      <c r="W57" s="579"/>
      <c r="X57" s="579"/>
      <c r="Y57" s="579"/>
      <c r="Z57" s="580"/>
      <c r="AA57" s="441" t="s">
        <v>28</v>
      </c>
      <c r="AB57" s="481"/>
      <c r="AC57" s="482"/>
      <c r="AD57" s="431"/>
      <c r="AE57" s="574"/>
      <c r="AF57" s="196" t="s">
        <v>129</v>
      </c>
      <c r="AG57" s="140"/>
    </row>
    <row r="58" spans="1:52" ht="20.100000000000001" customHeight="1" thickBot="1">
      <c r="C58" s="140"/>
      <c r="D58" s="623" t="s">
        <v>163</v>
      </c>
      <c r="E58" s="623"/>
      <c r="F58" s="623"/>
      <c r="G58" s="623"/>
      <c r="H58" s="623"/>
      <c r="I58" s="623"/>
      <c r="J58" s="623"/>
      <c r="K58" s="623"/>
      <c r="L58" s="623"/>
      <c r="M58" s="623"/>
      <c r="N58" s="623"/>
      <c r="O58" s="623"/>
      <c r="P58" s="623"/>
      <c r="Q58" s="623"/>
      <c r="R58" s="623"/>
      <c r="S58" s="623"/>
      <c r="T58" s="623"/>
      <c r="U58" s="623"/>
      <c r="V58" s="623"/>
      <c r="W58" s="623"/>
      <c r="X58" s="623"/>
      <c r="Y58" s="623"/>
      <c r="Z58" s="623"/>
      <c r="AA58" s="623"/>
      <c r="AB58" s="623"/>
      <c r="AC58" s="623"/>
      <c r="AD58" s="623"/>
      <c r="AE58" s="623"/>
      <c r="AF58" s="623"/>
      <c r="AG58" s="140"/>
    </row>
    <row r="59" spans="1:52" ht="25.2" customHeight="1">
      <c r="C59" s="140"/>
      <c r="D59" s="537" t="s">
        <v>60</v>
      </c>
      <c r="E59" s="538"/>
      <c r="F59" s="539"/>
      <c r="G59" s="606"/>
      <c r="H59" s="607"/>
      <c r="I59" s="607"/>
      <c r="J59" s="607"/>
      <c r="K59" s="607"/>
      <c r="L59" s="607"/>
      <c r="M59" s="607"/>
      <c r="N59" s="607"/>
      <c r="O59" s="607"/>
      <c r="P59" s="607"/>
      <c r="Q59" s="607"/>
      <c r="R59" s="607"/>
      <c r="S59" s="607"/>
      <c r="T59" s="607"/>
      <c r="U59" s="607"/>
      <c r="V59" s="607"/>
      <c r="W59" s="607"/>
      <c r="X59" s="607"/>
      <c r="Y59" s="607"/>
      <c r="Z59" s="607"/>
      <c r="AA59" s="607"/>
      <c r="AB59" s="607"/>
      <c r="AC59" s="607"/>
      <c r="AD59" s="607"/>
      <c r="AE59" s="607"/>
      <c r="AF59" s="608"/>
      <c r="AG59" s="140"/>
    </row>
    <row r="60" spans="1:52" ht="25.2" customHeight="1">
      <c r="C60" s="140"/>
      <c r="D60" s="492" t="s">
        <v>25</v>
      </c>
      <c r="E60" s="493"/>
      <c r="F60" s="494"/>
      <c r="G60" s="609"/>
      <c r="H60" s="610"/>
      <c r="I60" s="610"/>
      <c r="J60" s="610"/>
      <c r="K60" s="610"/>
      <c r="L60" s="610"/>
      <c r="M60" s="610"/>
      <c r="N60" s="610"/>
      <c r="O60" s="610"/>
      <c r="P60" s="610"/>
      <c r="Q60" s="610"/>
      <c r="R60" s="610"/>
      <c r="S60" s="610"/>
      <c r="T60" s="610"/>
      <c r="U60" s="610"/>
      <c r="V60" s="610"/>
      <c r="W60" s="610"/>
      <c r="X60" s="610"/>
      <c r="Y60" s="610"/>
      <c r="Z60" s="610"/>
      <c r="AA60" s="610"/>
      <c r="AB60" s="610"/>
      <c r="AC60" s="610"/>
      <c r="AD60" s="610"/>
      <c r="AE60" s="610"/>
      <c r="AF60" s="611"/>
      <c r="AG60" s="140"/>
    </row>
    <row r="61" spans="1:52" ht="25.2" customHeight="1" thickBot="1">
      <c r="C61" s="140"/>
      <c r="D61" s="586" t="s">
        <v>61</v>
      </c>
      <c r="E61" s="587"/>
      <c r="F61" s="588"/>
      <c r="G61" s="589" t="s">
        <v>197</v>
      </c>
      <c r="H61" s="590"/>
      <c r="I61" s="591"/>
      <c r="J61" s="591"/>
      <c r="K61" s="297" t="s">
        <v>93</v>
      </c>
      <c r="L61" s="591"/>
      <c r="M61" s="591"/>
      <c r="N61" s="297" t="s">
        <v>94</v>
      </c>
      <c r="O61" s="591"/>
      <c r="P61" s="591"/>
      <c r="Q61" s="166" t="s">
        <v>95</v>
      </c>
      <c r="R61" s="592" t="s">
        <v>113</v>
      </c>
      <c r="S61" s="594"/>
      <c r="T61" s="595" t="s">
        <v>197</v>
      </c>
      <c r="U61" s="590"/>
      <c r="V61" s="591"/>
      <c r="W61" s="591"/>
      <c r="X61" s="297" t="s">
        <v>93</v>
      </c>
      <c r="Y61" s="591"/>
      <c r="Z61" s="591"/>
      <c r="AA61" s="297" t="s">
        <v>94</v>
      </c>
      <c r="AB61" s="591"/>
      <c r="AC61" s="591"/>
      <c r="AD61" s="166" t="s">
        <v>95</v>
      </c>
      <c r="AE61" s="592" t="s">
        <v>114</v>
      </c>
      <c r="AF61" s="593"/>
      <c r="AG61" s="140"/>
    </row>
    <row r="62" spans="1:52" ht="25.2" customHeight="1">
      <c r="C62" s="140"/>
      <c r="D62" s="412" t="s">
        <v>124</v>
      </c>
      <c r="E62" s="413"/>
      <c r="F62" s="413"/>
      <c r="G62" s="294" t="s">
        <v>219</v>
      </c>
      <c r="H62" s="294"/>
      <c r="I62" s="294"/>
      <c r="J62" s="294"/>
      <c r="K62" s="294"/>
      <c r="L62" s="294"/>
      <c r="M62" s="294"/>
      <c r="N62" s="294"/>
      <c r="O62" s="294"/>
      <c r="P62" s="294"/>
      <c r="Q62" s="294"/>
      <c r="R62" s="294"/>
      <c r="S62" s="294"/>
      <c r="T62" s="294"/>
      <c r="U62" s="294"/>
      <c r="V62" s="294"/>
      <c r="W62" s="294"/>
      <c r="X62" s="294"/>
      <c r="Y62" s="294"/>
      <c r="Z62" s="294"/>
      <c r="AA62" s="294"/>
      <c r="AB62" s="294"/>
      <c r="AC62" s="294"/>
      <c r="AD62" s="294"/>
      <c r="AE62" s="294"/>
      <c r="AF62" s="294"/>
      <c r="AG62" s="140"/>
    </row>
    <row r="63" spans="1:52" s="225" customFormat="1">
      <c r="A63" s="91"/>
      <c r="B63" s="91"/>
      <c r="AI63" s="97"/>
      <c r="AJ63" s="97"/>
      <c r="AK63" s="97"/>
      <c r="AL63" s="97"/>
      <c r="AM63" s="97"/>
      <c r="AN63" s="97"/>
      <c r="AO63" s="97"/>
      <c r="AP63" s="97"/>
      <c r="AQ63" s="97"/>
      <c r="AR63" s="97"/>
      <c r="AS63" s="97"/>
      <c r="AT63" s="97"/>
      <c r="AU63" s="97"/>
      <c r="AV63" s="97"/>
      <c r="AW63" s="97"/>
      <c r="AX63" s="97"/>
      <c r="AY63" s="97"/>
      <c r="AZ63" s="97"/>
    </row>
    <row r="64" spans="1:52" s="225" customFormat="1">
      <c r="A64" s="91"/>
      <c r="B64" s="91"/>
      <c r="AI64" s="97"/>
      <c r="AJ64" s="97"/>
      <c r="AK64" s="97"/>
      <c r="AL64" s="97"/>
      <c r="AM64" s="97"/>
      <c r="AN64" s="97"/>
      <c r="AO64" s="97"/>
      <c r="AP64" s="97"/>
      <c r="AQ64" s="97"/>
      <c r="AR64" s="97"/>
      <c r="AS64" s="97"/>
      <c r="AT64" s="97"/>
      <c r="AU64" s="97"/>
      <c r="AV64" s="97"/>
      <c r="AW64" s="97"/>
      <c r="AX64" s="97"/>
      <c r="AY64" s="97"/>
      <c r="AZ64" s="97"/>
    </row>
    <row r="65" spans="1:52" s="225" customFormat="1">
      <c r="A65" s="91"/>
      <c r="B65" s="91"/>
      <c r="AI65" s="97"/>
      <c r="AJ65" s="97"/>
      <c r="AK65" s="97"/>
      <c r="AL65" s="97"/>
      <c r="AM65" s="97"/>
      <c r="AN65" s="97"/>
      <c r="AO65" s="97"/>
      <c r="AP65" s="97"/>
      <c r="AQ65" s="97"/>
      <c r="AR65" s="97"/>
      <c r="AS65" s="97"/>
      <c r="AT65" s="97"/>
      <c r="AU65" s="97"/>
      <c r="AV65" s="97"/>
      <c r="AW65" s="97"/>
      <c r="AX65" s="97"/>
      <c r="AY65" s="97"/>
      <c r="AZ65" s="97"/>
    </row>
    <row r="66" spans="1:52" s="225" customFormat="1">
      <c r="A66" s="91"/>
      <c r="B66" s="91"/>
      <c r="AI66" s="97"/>
      <c r="AJ66" s="97"/>
      <c r="AK66" s="97"/>
      <c r="AL66" s="97"/>
      <c r="AM66" s="97"/>
      <c r="AN66" s="97"/>
      <c r="AO66" s="97"/>
      <c r="AP66" s="97"/>
      <c r="AQ66" s="97"/>
      <c r="AR66" s="97"/>
      <c r="AS66" s="97"/>
      <c r="AT66" s="97"/>
      <c r="AU66" s="97"/>
      <c r="AV66" s="97"/>
      <c r="AW66" s="97"/>
      <c r="AX66" s="97"/>
      <c r="AY66" s="97"/>
      <c r="AZ66" s="97"/>
    </row>
    <row r="67" spans="1:52" s="225" customFormat="1">
      <c r="A67" s="91"/>
      <c r="B67" s="91"/>
      <c r="AI67" s="97"/>
      <c r="AJ67" s="97"/>
      <c r="AK67" s="97"/>
      <c r="AL67" s="97"/>
      <c r="AM67" s="97"/>
      <c r="AN67" s="97"/>
      <c r="AO67" s="97"/>
      <c r="AP67" s="97"/>
      <c r="AQ67" s="97"/>
      <c r="AR67" s="97"/>
      <c r="AS67" s="97"/>
      <c r="AT67" s="97"/>
      <c r="AU67" s="97"/>
      <c r="AV67" s="97"/>
      <c r="AW67" s="97"/>
      <c r="AX67" s="97"/>
      <c r="AY67" s="97"/>
      <c r="AZ67" s="97"/>
    </row>
    <row r="68" spans="1:52" s="225" customFormat="1" ht="18.600000000000001">
      <c r="A68" s="91"/>
      <c r="B68" s="91"/>
      <c r="D68" s="477"/>
      <c r="E68" s="477"/>
      <c r="F68" s="477"/>
      <c r="G68" s="477"/>
      <c r="H68" s="477"/>
      <c r="AI68" s="97"/>
      <c r="AJ68" s="97"/>
      <c r="AK68" s="97"/>
      <c r="AL68" s="97"/>
      <c r="AM68" s="97"/>
      <c r="AN68" s="97"/>
      <c r="AO68" s="97"/>
      <c r="AP68" s="97"/>
      <c r="AQ68" s="97"/>
      <c r="AR68" s="97"/>
      <c r="AS68" s="97"/>
      <c r="AT68" s="97"/>
      <c r="AU68" s="97"/>
      <c r="AV68" s="97"/>
      <c r="AW68" s="97"/>
      <c r="AX68" s="97"/>
      <c r="AY68" s="97"/>
      <c r="AZ68" s="97"/>
    </row>
    <row r="69" spans="1:52" s="225" customFormat="1">
      <c r="A69" s="91"/>
      <c r="B69" s="91"/>
      <c r="AI69" s="97"/>
      <c r="AJ69" s="97"/>
      <c r="AK69" s="97"/>
      <c r="AL69" s="97"/>
      <c r="AM69" s="97"/>
      <c r="AN69" s="97"/>
      <c r="AO69" s="97"/>
      <c r="AP69" s="97"/>
      <c r="AQ69" s="97"/>
      <c r="AR69" s="97"/>
      <c r="AS69" s="97"/>
      <c r="AT69" s="97"/>
      <c r="AU69" s="97"/>
      <c r="AV69" s="97"/>
      <c r="AW69" s="97"/>
      <c r="AX69" s="97"/>
      <c r="AY69" s="97"/>
      <c r="AZ69" s="97"/>
    </row>
    <row r="70" spans="1:52" s="225" customFormat="1">
      <c r="A70" s="91"/>
      <c r="B70" s="91"/>
      <c r="AI70" s="97"/>
      <c r="AJ70" s="97"/>
      <c r="AK70" s="97"/>
      <c r="AL70" s="97"/>
      <c r="AM70" s="97"/>
      <c r="AN70" s="97"/>
      <c r="AO70" s="97"/>
      <c r="AP70" s="97"/>
      <c r="AQ70" s="97"/>
      <c r="AR70" s="97"/>
      <c r="AS70" s="97"/>
      <c r="AT70" s="97"/>
      <c r="AU70" s="97"/>
      <c r="AV70" s="97"/>
      <c r="AW70" s="97"/>
      <c r="AX70" s="97"/>
      <c r="AY70" s="97"/>
      <c r="AZ70" s="97"/>
    </row>
    <row r="71" spans="1:52" s="225" customFormat="1">
      <c r="A71" s="91"/>
      <c r="B71" s="91"/>
      <c r="AI71" s="97"/>
      <c r="AJ71" s="97"/>
      <c r="AK71" s="97"/>
      <c r="AL71" s="97"/>
      <c r="AM71" s="97"/>
      <c r="AN71" s="97"/>
      <c r="AO71" s="97"/>
      <c r="AP71" s="97"/>
      <c r="AQ71" s="97"/>
      <c r="AR71" s="97"/>
      <c r="AS71" s="97"/>
      <c r="AT71" s="97"/>
      <c r="AU71" s="97"/>
      <c r="AV71" s="97"/>
      <c r="AW71" s="97"/>
      <c r="AX71" s="97"/>
      <c r="AY71" s="97"/>
      <c r="AZ71" s="97"/>
    </row>
    <row r="72" spans="1:52" s="225" customFormat="1">
      <c r="A72" s="91"/>
      <c r="B72" s="91"/>
      <c r="AI72" s="97"/>
      <c r="AJ72" s="97"/>
      <c r="AK72" s="97"/>
      <c r="AL72" s="97"/>
      <c r="AM72" s="97"/>
      <c r="AN72" s="97"/>
      <c r="AO72" s="97"/>
      <c r="AP72" s="97"/>
      <c r="AQ72" s="97"/>
      <c r="AR72" s="97"/>
      <c r="AS72" s="97"/>
      <c r="AT72" s="97"/>
      <c r="AU72" s="97"/>
      <c r="AV72" s="97"/>
      <c r="AW72" s="97"/>
      <c r="AX72" s="97"/>
      <c r="AY72" s="97"/>
      <c r="AZ72" s="97"/>
    </row>
    <row r="73" spans="1:52" s="225" customFormat="1">
      <c r="A73" s="91"/>
      <c r="B73" s="91"/>
      <c r="AI73" s="97"/>
      <c r="AJ73" s="97"/>
      <c r="AK73" s="97"/>
      <c r="AL73" s="97"/>
      <c r="AM73" s="97"/>
      <c r="AN73" s="97"/>
      <c r="AO73" s="97"/>
      <c r="AP73" s="97"/>
      <c r="AQ73" s="97"/>
      <c r="AR73" s="97"/>
      <c r="AS73" s="97"/>
      <c r="AT73" s="97"/>
      <c r="AU73" s="97"/>
      <c r="AV73" s="97"/>
      <c r="AW73" s="97"/>
      <c r="AX73" s="97"/>
      <c r="AY73" s="97"/>
      <c r="AZ73" s="97"/>
    </row>
    <row r="74" spans="1:52" s="225" customFormat="1">
      <c r="A74" s="91"/>
      <c r="B74" s="91"/>
      <c r="AI74" s="97"/>
      <c r="AJ74" s="97"/>
      <c r="AK74" s="97"/>
      <c r="AL74" s="97"/>
      <c r="AM74" s="97"/>
      <c r="AN74" s="97"/>
      <c r="AO74" s="97"/>
      <c r="AP74" s="97"/>
      <c r="AQ74" s="97"/>
      <c r="AR74" s="97"/>
      <c r="AS74" s="97"/>
      <c r="AT74" s="97"/>
      <c r="AU74" s="97"/>
      <c r="AV74" s="97"/>
      <c r="AW74" s="97"/>
      <c r="AX74" s="97"/>
      <c r="AY74" s="97"/>
      <c r="AZ74" s="97"/>
    </row>
    <row r="75" spans="1:52" s="225" customFormat="1">
      <c r="A75" s="91"/>
      <c r="B75" s="91"/>
      <c r="AI75" s="97"/>
      <c r="AJ75" s="97"/>
      <c r="AK75" s="97"/>
      <c r="AL75" s="97"/>
      <c r="AM75" s="97"/>
      <c r="AN75" s="97"/>
      <c r="AO75" s="97"/>
      <c r="AP75" s="97"/>
      <c r="AQ75" s="97"/>
      <c r="AR75" s="97"/>
      <c r="AS75" s="97"/>
      <c r="AT75" s="97"/>
      <c r="AU75" s="97"/>
      <c r="AV75" s="97"/>
      <c r="AW75" s="97"/>
      <c r="AX75" s="97"/>
      <c r="AY75" s="97"/>
      <c r="AZ75" s="97"/>
    </row>
    <row r="76" spans="1:52" s="225" customFormat="1">
      <c r="A76" s="91"/>
      <c r="B76" s="91"/>
      <c r="AI76" s="97"/>
      <c r="AJ76" s="97"/>
      <c r="AK76" s="97"/>
      <c r="AL76" s="97"/>
      <c r="AM76" s="97"/>
      <c r="AN76" s="97"/>
      <c r="AO76" s="97"/>
      <c r="AP76" s="97"/>
      <c r="AQ76" s="97"/>
      <c r="AR76" s="97"/>
      <c r="AS76" s="97"/>
      <c r="AT76" s="97"/>
      <c r="AU76" s="97"/>
      <c r="AV76" s="97"/>
      <c r="AW76" s="97"/>
      <c r="AX76" s="97"/>
      <c r="AY76" s="97"/>
      <c r="AZ76" s="97"/>
    </row>
    <row r="77" spans="1:52" s="225" customFormat="1">
      <c r="A77" s="91"/>
      <c r="B77" s="91"/>
      <c r="AI77" s="97"/>
      <c r="AJ77" s="97"/>
      <c r="AK77" s="97"/>
      <c r="AL77" s="97"/>
      <c r="AM77" s="97"/>
      <c r="AN77" s="97"/>
      <c r="AO77" s="97"/>
      <c r="AP77" s="97"/>
      <c r="AQ77" s="97"/>
      <c r="AR77" s="97"/>
      <c r="AS77" s="97"/>
      <c r="AT77" s="97"/>
      <c r="AU77" s="97"/>
      <c r="AV77" s="97"/>
      <c r="AW77" s="97"/>
      <c r="AX77" s="97"/>
      <c r="AY77" s="97"/>
      <c r="AZ77" s="97"/>
    </row>
    <row r="78" spans="1:52" s="225" customFormat="1">
      <c r="A78" s="91"/>
      <c r="B78" s="91"/>
      <c r="AI78" s="97"/>
      <c r="AJ78" s="97"/>
      <c r="AK78" s="97"/>
      <c r="AL78" s="97"/>
      <c r="AM78" s="97"/>
      <c r="AN78" s="97"/>
      <c r="AO78" s="97"/>
      <c r="AP78" s="97"/>
      <c r="AQ78" s="97"/>
      <c r="AR78" s="97"/>
      <c r="AS78" s="97"/>
      <c r="AT78" s="97"/>
      <c r="AU78" s="97"/>
      <c r="AV78" s="97"/>
      <c r="AW78" s="97"/>
      <c r="AX78" s="97"/>
      <c r="AY78" s="97"/>
      <c r="AZ78" s="97"/>
    </row>
    <row r="79" spans="1:52" s="225" customFormat="1">
      <c r="A79" s="91"/>
      <c r="B79" s="91"/>
      <c r="AI79" s="97"/>
      <c r="AJ79" s="97"/>
      <c r="AK79" s="97"/>
      <c r="AL79" s="97"/>
      <c r="AM79" s="97"/>
      <c r="AN79" s="97"/>
      <c r="AO79" s="97"/>
      <c r="AP79" s="97"/>
      <c r="AQ79" s="97"/>
      <c r="AR79" s="97"/>
      <c r="AS79" s="97"/>
      <c r="AT79" s="97"/>
      <c r="AU79" s="97"/>
      <c r="AV79" s="97"/>
      <c r="AW79" s="97"/>
      <c r="AX79" s="97"/>
      <c r="AY79" s="97"/>
      <c r="AZ79" s="97"/>
    </row>
    <row r="80" spans="1:52" s="225" customFormat="1">
      <c r="A80" s="91"/>
      <c r="B80" s="91"/>
      <c r="AI80" s="97"/>
      <c r="AJ80" s="97"/>
      <c r="AK80" s="97"/>
      <c r="AL80" s="97"/>
      <c r="AM80" s="97"/>
      <c r="AN80" s="97"/>
      <c r="AO80" s="97"/>
      <c r="AP80" s="97"/>
      <c r="AQ80" s="97"/>
      <c r="AR80" s="97"/>
      <c r="AS80" s="97"/>
      <c r="AT80" s="97"/>
      <c r="AU80" s="97"/>
      <c r="AV80" s="97"/>
      <c r="AW80" s="97"/>
      <c r="AX80" s="97"/>
      <c r="AY80" s="97"/>
      <c r="AZ80" s="97"/>
    </row>
    <row r="81" spans="1:52" s="225" customFormat="1">
      <c r="A81" s="91"/>
      <c r="B81" s="91"/>
      <c r="AI81" s="97"/>
      <c r="AJ81" s="97"/>
      <c r="AK81" s="97"/>
      <c r="AL81" s="97"/>
      <c r="AM81" s="97"/>
      <c r="AN81" s="97"/>
      <c r="AO81" s="97"/>
      <c r="AP81" s="97"/>
      <c r="AQ81" s="97"/>
      <c r="AR81" s="97"/>
      <c r="AS81" s="97"/>
      <c r="AT81" s="97"/>
      <c r="AU81" s="97"/>
      <c r="AV81" s="97"/>
      <c r="AW81" s="97"/>
      <c r="AX81" s="97"/>
      <c r="AY81" s="97"/>
      <c r="AZ81" s="97"/>
    </row>
    <row r="82" spans="1:52" s="225" customFormat="1">
      <c r="A82" s="91"/>
      <c r="B82" s="91"/>
      <c r="AI82" s="97"/>
      <c r="AJ82" s="97"/>
      <c r="AK82" s="97"/>
      <c r="AL82" s="97"/>
      <c r="AM82" s="97"/>
      <c r="AN82" s="97"/>
      <c r="AO82" s="97"/>
      <c r="AP82" s="97"/>
      <c r="AQ82" s="97"/>
      <c r="AR82" s="97"/>
      <c r="AS82" s="97"/>
      <c r="AT82" s="97"/>
      <c r="AU82" s="97"/>
      <c r="AV82" s="97"/>
      <c r="AW82" s="97"/>
      <c r="AX82" s="97"/>
      <c r="AY82" s="97"/>
      <c r="AZ82" s="97"/>
    </row>
    <row r="83" spans="1:52" s="225" customFormat="1">
      <c r="A83" s="91"/>
      <c r="B83" s="91"/>
      <c r="AI83" s="97"/>
      <c r="AJ83" s="97"/>
      <c r="AK83" s="97"/>
      <c r="AL83" s="97"/>
      <c r="AM83" s="97"/>
      <c r="AN83" s="97"/>
      <c r="AO83" s="97"/>
      <c r="AP83" s="97"/>
      <c r="AQ83" s="97"/>
      <c r="AR83" s="97"/>
      <c r="AS83" s="97"/>
      <c r="AT83" s="97"/>
      <c r="AU83" s="97"/>
      <c r="AV83" s="97"/>
      <c r="AW83" s="97"/>
      <c r="AX83" s="97"/>
      <c r="AY83" s="97"/>
      <c r="AZ83" s="97"/>
    </row>
    <row r="84" spans="1:52" s="225" customFormat="1">
      <c r="A84" s="91"/>
      <c r="B84" s="91"/>
      <c r="AI84" s="97"/>
      <c r="AJ84" s="97"/>
      <c r="AK84" s="97"/>
      <c r="AL84" s="97"/>
      <c r="AM84" s="97"/>
      <c r="AN84" s="97"/>
      <c r="AO84" s="97"/>
      <c r="AP84" s="97"/>
      <c r="AQ84" s="97"/>
      <c r="AR84" s="97"/>
      <c r="AS84" s="97"/>
      <c r="AT84" s="97"/>
      <c r="AU84" s="97"/>
      <c r="AV84" s="97"/>
      <c r="AW84" s="97"/>
      <c r="AX84" s="97"/>
      <c r="AY84" s="97"/>
      <c r="AZ84" s="97"/>
    </row>
    <row r="85" spans="1:52" s="225" customFormat="1">
      <c r="A85" s="91"/>
      <c r="B85" s="91"/>
      <c r="AI85" s="97"/>
      <c r="AJ85" s="97"/>
      <c r="AK85" s="97"/>
      <c r="AL85" s="97"/>
      <c r="AM85" s="97"/>
      <c r="AN85" s="97"/>
      <c r="AO85" s="97"/>
      <c r="AP85" s="97"/>
      <c r="AQ85" s="97"/>
      <c r="AR85" s="97"/>
      <c r="AS85" s="97"/>
      <c r="AT85" s="97"/>
      <c r="AU85" s="97"/>
      <c r="AV85" s="97"/>
      <c r="AW85" s="97"/>
      <c r="AX85" s="97"/>
      <c r="AY85" s="97"/>
      <c r="AZ85" s="97"/>
    </row>
    <row r="86" spans="1:52" s="225" customFormat="1">
      <c r="A86" s="91"/>
      <c r="B86" s="91"/>
      <c r="AI86" s="97"/>
      <c r="AJ86" s="97"/>
      <c r="AK86" s="97"/>
      <c r="AL86" s="97"/>
      <c r="AM86" s="97"/>
      <c r="AN86" s="97"/>
      <c r="AO86" s="97"/>
      <c r="AP86" s="97"/>
      <c r="AQ86" s="97"/>
      <c r="AR86" s="97"/>
      <c r="AS86" s="97"/>
      <c r="AT86" s="97"/>
      <c r="AU86" s="97"/>
      <c r="AV86" s="97"/>
      <c r="AW86" s="97"/>
      <c r="AX86" s="97"/>
      <c r="AY86" s="97"/>
      <c r="AZ86" s="97"/>
    </row>
    <row r="87" spans="1:52" s="225" customFormat="1">
      <c r="A87" s="91"/>
      <c r="B87" s="91"/>
      <c r="AI87" s="97"/>
      <c r="AJ87" s="97"/>
      <c r="AK87" s="97"/>
      <c r="AL87" s="97"/>
      <c r="AM87" s="97"/>
      <c r="AN87" s="97"/>
      <c r="AO87" s="97"/>
      <c r="AP87" s="97"/>
      <c r="AQ87" s="97"/>
      <c r="AR87" s="97"/>
      <c r="AS87" s="97"/>
      <c r="AT87" s="97"/>
      <c r="AU87" s="97"/>
      <c r="AV87" s="97"/>
      <c r="AW87" s="97"/>
      <c r="AX87" s="97"/>
      <c r="AY87" s="97"/>
      <c r="AZ87" s="97"/>
    </row>
    <row r="88" spans="1:52" s="225" customFormat="1">
      <c r="A88" s="91"/>
      <c r="B88" s="91"/>
      <c r="AI88" s="97"/>
      <c r="AJ88" s="97"/>
      <c r="AK88" s="97"/>
      <c r="AL88" s="97"/>
      <c r="AM88" s="97"/>
      <c r="AN88" s="97"/>
      <c r="AO88" s="97"/>
      <c r="AP88" s="97"/>
      <c r="AQ88" s="97"/>
      <c r="AR88" s="97"/>
      <c r="AS88" s="97"/>
      <c r="AT88" s="97"/>
      <c r="AU88" s="97"/>
      <c r="AV88" s="97"/>
      <c r="AW88" s="97"/>
      <c r="AX88" s="97"/>
      <c r="AY88" s="97"/>
      <c r="AZ88" s="97"/>
    </row>
    <row r="89" spans="1:52" s="225" customFormat="1">
      <c r="A89" s="91"/>
      <c r="B89" s="91"/>
      <c r="AI89" s="97"/>
      <c r="AJ89" s="97"/>
      <c r="AK89" s="97"/>
      <c r="AL89" s="97"/>
      <c r="AM89" s="97"/>
      <c r="AN89" s="97"/>
      <c r="AO89" s="97"/>
      <c r="AP89" s="97"/>
      <c r="AQ89" s="97"/>
      <c r="AR89" s="97"/>
      <c r="AS89" s="97"/>
      <c r="AT89" s="97"/>
      <c r="AU89" s="97"/>
      <c r="AV89" s="97"/>
      <c r="AW89" s="97"/>
      <c r="AX89" s="97"/>
      <c r="AY89" s="97"/>
      <c r="AZ89" s="97"/>
    </row>
    <row r="90" spans="1:52" s="225" customFormat="1">
      <c r="A90" s="91"/>
      <c r="B90" s="91"/>
      <c r="AI90" s="97"/>
      <c r="AJ90" s="97"/>
      <c r="AK90" s="97"/>
      <c r="AL90" s="97"/>
      <c r="AM90" s="97"/>
      <c r="AN90" s="97"/>
      <c r="AO90" s="97"/>
      <c r="AP90" s="97"/>
      <c r="AQ90" s="97"/>
      <c r="AR90" s="97"/>
      <c r="AS90" s="97"/>
      <c r="AT90" s="97"/>
      <c r="AU90" s="97"/>
      <c r="AV90" s="97"/>
      <c r="AW90" s="97"/>
      <c r="AX90" s="97"/>
      <c r="AY90" s="97"/>
      <c r="AZ90" s="97"/>
    </row>
    <row r="91" spans="1:52" s="225" customFormat="1">
      <c r="A91" s="91"/>
      <c r="B91" s="91"/>
      <c r="AI91" s="97"/>
      <c r="AJ91" s="97"/>
      <c r="AK91" s="97"/>
      <c r="AL91" s="97"/>
      <c r="AM91" s="97"/>
      <c r="AN91" s="97"/>
      <c r="AO91" s="97"/>
      <c r="AP91" s="97"/>
      <c r="AQ91" s="97"/>
      <c r="AR91" s="97"/>
      <c r="AS91" s="97"/>
      <c r="AT91" s="97"/>
      <c r="AU91" s="97"/>
      <c r="AV91" s="97"/>
      <c r="AW91" s="97"/>
      <c r="AX91" s="97"/>
      <c r="AY91" s="97"/>
      <c r="AZ91" s="97"/>
    </row>
    <row r="92" spans="1:52" s="225" customFormat="1">
      <c r="A92" s="91"/>
      <c r="B92" s="91"/>
      <c r="AI92" s="97"/>
      <c r="AJ92" s="97"/>
      <c r="AK92" s="97"/>
      <c r="AL92" s="97"/>
      <c r="AM92" s="97"/>
      <c r="AN92" s="97"/>
      <c r="AO92" s="97"/>
      <c r="AP92" s="97"/>
      <c r="AQ92" s="97"/>
      <c r="AR92" s="97"/>
      <c r="AS92" s="97"/>
      <c r="AT92" s="97"/>
      <c r="AU92" s="97"/>
      <c r="AV92" s="97"/>
      <c r="AW92" s="97"/>
      <c r="AX92" s="97"/>
      <c r="AY92" s="97"/>
      <c r="AZ92" s="97"/>
    </row>
    <row r="93" spans="1:52" s="225" customFormat="1">
      <c r="A93" s="91"/>
      <c r="B93" s="91"/>
      <c r="AI93" s="97"/>
      <c r="AJ93" s="97"/>
      <c r="AK93" s="97"/>
      <c r="AL93" s="97"/>
      <c r="AM93" s="97"/>
      <c r="AN93" s="97"/>
      <c r="AO93" s="97"/>
      <c r="AP93" s="97"/>
      <c r="AQ93" s="97"/>
      <c r="AR93" s="97"/>
      <c r="AS93" s="97"/>
      <c r="AT93" s="97"/>
      <c r="AU93" s="97"/>
      <c r="AV93" s="97"/>
      <c r="AW93" s="97"/>
      <c r="AX93" s="97"/>
      <c r="AY93" s="97"/>
      <c r="AZ93" s="97"/>
    </row>
    <row r="94" spans="1:52" s="225" customFormat="1">
      <c r="A94" s="91"/>
      <c r="B94" s="91"/>
      <c r="AI94" s="97"/>
      <c r="AJ94" s="97"/>
      <c r="AK94" s="97"/>
      <c r="AL94" s="97"/>
      <c r="AM94" s="97"/>
      <c r="AN94" s="97"/>
      <c r="AO94" s="97"/>
      <c r="AP94" s="97"/>
      <c r="AQ94" s="97"/>
      <c r="AR94" s="97"/>
      <c r="AS94" s="97"/>
      <c r="AT94" s="97"/>
      <c r="AU94" s="97"/>
      <c r="AV94" s="97"/>
      <c r="AW94" s="97"/>
      <c r="AX94" s="97"/>
      <c r="AY94" s="97"/>
      <c r="AZ94" s="97"/>
    </row>
    <row r="95" spans="1:52" s="225" customFormat="1">
      <c r="A95" s="91"/>
      <c r="B95" s="91"/>
      <c r="AI95" s="97"/>
      <c r="AJ95" s="97"/>
      <c r="AK95" s="97"/>
      <c r="AL95" s="97"/>
      <c r="AM95" s="97"/>
      <c r="AN95" s="97"/>
      <c r="AO95" s="97"/>
      <c r="AP95" s="97"/>
      <c r="AQ95" s="97"/>
      <c r="AR95" s="97"/>
      <c r="AS95" s="97"/>
      <c r="AT95" s="97"/>
      <c r="AU95" s="97"/>
      <c r="AV95" s="97"/>
      <c r="AW95" s="97"/>
      <c r="AX95" s="97"/>
      <c r="AY95" s="97"/>
      <c r="AZ95" s="97"/>
    </row>
    <row r="96" spans="1:52" s="225" customFormat="1">
      <c r="A96" s="91"/>
      <c r="B96" s="91"/>
      <c r="AI96" s="97"/>
      <c r="AJ96" s="97"/>
      <c r="AK96" s="97"/>
      <c r="AL96" s="97"/>
      <c r="AM96" s="97"/>
      <c r="AN96" s="97"/>
      <c r="AO96" s="97"/>
      <c r="AP96" s="97"/>
      <c r="AQ96" s="97"/>
      <c r="AR96" s="97"/>
      <c r="AS96" s="97"/>
      <c r="AT96" s="97"/>
      <c r="AU96" s="97"/>
      <c r="AV96" s="97"/>
      <c r="AW96" s="97"/>
      <c r="AX96" s="97"/>
      <c r="AY96" s="97"/>
      <c r="AZ96" s="97"/>
    </row>
    <row r="97" spans="1:52" s="225" customFormat="1">
      <c r="A97" s="91"/>
      <c r="B97" s="91"/>
      <c r="AI97" s="97"/>
      <c r="AJ97" s="97"/>
      <c r="AK97" s="97"/>
      <c r="AL97" s="97"/>
      <c r="AM97" s="97"/>
      <c r="AN97" s="97"/>
      <c r="AO97" s="97"/>
      <c r="AP97" s="97"/>
      <c r="AQ97" s="97"/>
      <c r="AR97" s="97"/>
      <c r="AS97" s="97"/>
      <c r="AT97" s="97"/>
      <c r="AU97" s="97"/>
      <c r="AV97" s="97"/>
      <c r="AW97" s="97"/>
      <c r="AX97" s="97"/>
      <c r="AY97" s="97"/>
      <c r="AZ97" s="97"/>
    </row>
    <row r="98" spans="1:52" s="225" customFormat="1">
      <c r="A98" s="91"/>
      <c r="B98" s="91"/>
      <c r="AI98" s="97"/>
      <c r="AJ98" s="97"/>
      <c r="AK98" s="97"/>
      <c r="AL98" s="97"/>
      <c r="AM98" s="97"/>
      <c r="AN98" s="97"/>
      <c r="AO98" s="97"/>
      <c r="AP98" s="97"/>
      <c r="AQ98" s="97"/>
      <c r="AR98" s="97"/>
      <c r="AS98" s="97"/>
      <c r="AT98" s="97"/>
      <c r="AU98" s="97"/>
      <c r="AV98" s="97"/>
      <c r="AW98" s="97"/>
      <c r="AX98" s="97"/>
      <c r="AY98" s="97"/>
      <c r="AZ98" s="97"/>
    </row>
    <row r="99" spans="1:52" s="225" customFormat="1">
      <c r="A99" s="91"/>
      <c r="B99" s="91"/>
      <c r="AI99" s="97"/>
      <c r="AJ99" s="97"/>
      <c r="AK99" s="97"/>
      <c r="AL99" s="97"/>
      <c r="AM99" s="97"/>
      <c r="AN99" s="97"/>
      <c r="AO99" s="97"/>
      <c r="AP99" s="97"/>
      <c r="AQ99" s="97"/>
      <c r="AR99" s="97"/>
      <c r="AS99" s="97"/>
      <c r="AT99" s="97"/>
      <c r="AU99" s="97"/>
      <c r="AV99" s="97"/>
      <c r="AW99" s="97"/>
      <c r="AX99" s="97"/>
      <c r="AY99" s="97"/>
      <c r="AZ99" s="97"/>
    </row>
    <row r="100" spans="1:52" s="225" customFormat="1">
      <c r="A100" s="91"/>
      <c r="B100" s="91"/>
      <c r="AI100" s="97"/>
      <c r="AJ100" s="97"/>
      <c r="AK100" s="97"/>
      <c r="AL100" s="97"/>
      <c r="AM100" s="97"/>
      <c r="AN100" s="97"/>
      <c r="AO100" s="97"/>
      <c r="AP100" s="97"/>
      <c r="AQ100" s="97"/>
      <c r="AR100" s="97"/>
      <c r="AS100" s="97"/>
      <c r="AT100" s="97"/>
      <c r="AU100" s="97"/>
      <c r="AV100" s="97"/>
      <c r="AW100" s="97"/>
      <c r="AX100" s="97"/>
      <c r="AY100" s="97"/>
      <c r="AZ100" s="97"/>
    </row>
    <row r="101" spans="1:52" s="225" customFormat="1">
      <c r="A101" s="91"/>
      <c r="B101" s="91"/>
      <c r="AI101" s="97"/>
      <c r="AJ101" s="97"/>
      <c r="AK101" s="97"/>
      <c r="AL101" s="97"/>
      <c r="AM101" s="97"/>
      <c r="AN101" s="97"/>
      <c r="AO101" s="97"/>
      <c r="AP101" s="97"/>
      <c r="AQ101" s="97"/>
      <c r="AR101" s="97"/>
      <c r="AS101" s="97"/>
      <c r="AT101" s="97"/>
      <c r="AU101" s="97"/>
      <c r="AV101" s="97"/>
      <c r="AW101" s="97"/>
      <c r="AX101" s="97"/>
      <c r="AY101" s="97"/>
      <c r="AZ101" s="97"/>
    </row>
    <row r="102" spans="1:52" s="225" customFormat="1">
      <c r="A102" s="91"/>
      <c r="B102" s="91"/>
      <c r="AI102" s="97"/>
      <c r="AJ102" s="97"/>
      <c r="AK102" s="97"/>
      <c r="AL102" s="97"/>
      <c r="AM102" s="97"/>
      <c r="AN102" s="97"/>
      <c r="AO102" s="97"/>
      <c r="AP102" s="97"/>
      <c r="AQ102" s="97"/>
      <c r="AR102" s="97"/>
      <c r="AS102" s="97"/>
      <c r="AT102" s="97"/>
      <c r="AU102" s="97"/>
      <c r="AV102" s="97"/>
      <c r="AW102" s="97"/>
      <c r="AX102" s="97"/>
      <c r="AY102" s="97"/>
      <c r="AZ102" s="97"/>
    </row>
    <row r="103" spans="1:52" s="225" customFormat="1">
      <c r="A103" s="91"/>
      <c r="B103" s="91"/>
      <c r="AI103" s="97"/>
      <c r="AJ103" s="97"/>
      <c r="AK103" s="97"/>
      <c r="AL103" s="97"/>
      <c r="AM103" s="97"/>
      <c r="AN103" s="97"/>
      <c r="AO103" s="97"/>
      <c r="AP103" s="97"/>
      <c r="AQ103" s="97"/>
      <c r="AR103" s="97"/>
      <c r="AS103" s="97"/>
      <c r="AT103" s="97"/>
      <c r="AU103" s="97"/>
      <c r="AV103" s="97"/>
      <c r="AW103" s="97"/>
      <c r="AX103" s="97"/>
      <c r="AY103" s="97"/>
      <c r="AZ103" s="97"/>
    </row>
    <row r="104" spans="1:52" s="225" customFormat="1">
      <c r="A104" s="91"/>
      <c r="B104" s="91"/>
      <c r="AI104" s="97"/>
      <c r="AJ104" s="97"/>
      <c r="AK104" s="97"/>
      <c r="AL104" s="97"/>
      <c r="AM104" s="97"/>
      <c r="AN104" s="97"/>
      <c r="AO104" s="97"/>
      <c r="AP104" s="97"/>
      <c r="AQ104" s="97"/>
      <c r="AR104" s="97"/>
      <c r="AS104" s="97"/>
      <c r="AT104" s="97"/>
      <c r="AU104" s="97"/>
      <c r="AV104" s="97"/>
      <c r="AW104" s="97"/>
      <c r="AX104" s="97"/>
      <c r="AY104" s="97"/>
      <c r="AZ104" s="97"/>
    </row>
    <row r="105" spans="1:52" s="225" customFormat="1">
      <c r="A105" s="91"/>
      <c r="B105" s="91"/>
      <c r="AI105" s="97"/>
      <c r="AJ105" s="97"/>
      <c r="AK105" s="97"/>
      <c r="AL105" s="97"/>
      <c r="AM105" s="97"/>
      <c r="AN105" s="97"/>
      <c r="AO105" s="97"/>
      <c r="AP105" s="97"/>
      <c r="AQ105" s="97"/>
      <c r="AR105" s="97"/>
      <c r="AS105" s="97"/>
      <c r="AT105" s="97"/>
      <c r="AU105" s="97"/>
      <c r="AV105" s="97"/>
      <c r="AW105" s="97"/>
      <c r="AX105" s="97"/>
      <c r="AY105" s="97"/>
      <c r="AZ105" s="97"/>
    </row>
    <row r="106" spans="1:52" s="225" customFormat="1">
      <c r="A106" s="91"/>
      <c r="B106" s="91"/>
      <c r="AI106" s="97"/>
      <c r="AJ106" s="97"/>
      <c r="AK106" s="97"/>
      <c r="AL106" s="97"/>
      <c r="AM106" s="97"/>
      <c r="AN106" s="97"/>
      <c r="AO106" s="97"/>
      <c r="AP106" s="97"/>
      <c r="AQ106" s="97"/>
      <c r="AR106" s="97"/>
      <c r="AS106" s="97"/>
      <c r="AT106" s="97"/>
      <c r="AU106" s="97"/>
      <c r="AV106" s="97"/>
      <c r="AW106" s="97"/>
      <c r="AX106" s="97"/>
      <c r="AY106" s="97"/>
      <c r="AZ106" s="97"/>
    </row>
    <row r="107" spans="1:52" s="225" customFormat="1">
      <c r="A107" s="91"/>
      <c r="B107" s="91"/>
      <c r="AI107" s="97"/>
      <c r="AJ107" s="97"/>
      <c r="AK107" s="97"/>
      <c r="AL107" s="97"/>
      <c r="AM107" s="97"/>
      <c r="AN107" s="97"/>
      <c r="AO107" s="97"/>
      <c r="AP107" s="97"/>
      <c r="AQ107" s="97"/>
      <c r="AR107" s="97"/>
      <c r="AS107" s="97"/>
      <c r="AT107" s="97"/>
      <c r="AU107" s="97"/>
      <c r="AV107" s="97"/>
      <c r="AW107" s="97"/>
      <c r="AX107" s="97"/>
      <c r="AY107" s="97"/>
      <c r="AZ107" s="97"/>
    </row>
    <row r="108" spans="1:52" s="225" customFormat="1">
      <c r="A108" s="91"/>
      <c r="B108" s="91"/>
      <c r="AI108" s="97"/>
      <c r="AJ108" s="97"/>
      <c r="AK108" s="97"/>
      <c r="AL108" s="97"/>
      <c r="AM108" s="97"/>
      <c r="AN108" s="97"/>
      <c r="AO108" s="97"/>
      <c r="AP108" s="97"/>
      <c r="AQ108" s="97"/>
      <c r="AR108" s="97"/>
      <c r="AS108" s="97"/>
      <c r="AT108" s="97"/>
      <c r="AU108" s="97"/>
      <c r="AV108" s="97"/>
      <c r="AW108" s="97"/>
      <c r="AX108" s="97"/>
      <c r="AY108" s="97"/>
      <c r="AZ108" s="97"/>
    </row>
    <row r="109" spans="1:52" s="225" customFormat="1">
      <c r="A109" s="91"/>
      <c r="B109" s="91"/>
      <c r="AI109" s="97"/>
      <c r="AJ109" s="97"/>
      <c r="AK109" s="97"/>
      <c r="AL109" s="97"/>
      <c r="AM109" s="97"/>
      <c r="AN109" s="97"/>
      <c r="AO109" s="97"/>
      <c r="AP109" s="97"/>
      <c r="AQ109" s="97"/>
      <c r="AR109" s="97"/>
      <c r="AS109" s="97"/>
      <c r="AT109" s="97"/>
      <c r="AU109" s="97"/>
      <c r="AV109" s="97"/>
      <c r="AW109" s="97"/>
      <c r="AX109" s="97"/>
      <c r="AY109" s="97"/>
      <c r="AZ109" s="97"/>
    </row>
    <row r="110" spans="1:52" s="225" customFormat="1">
      <c r="A110" s="91"/>
      <c r="B110" s="91"/>
      <c r="AI110" s="97"/>
      <c r="AJ110" s="97"/>
      <c r="AK110" s="97"/>
      <c r="AL110" s="97"/>
      <c r="AM110" s="97"/>
      <c r="AN110" s="97"/>
      <c r="AO110" s="97"/>
      <c r="AP110" s="97"/>
      <c r="AQ110" s="97"/>
      <c r="AR110" s="97"/>
      <c r="AS110" s="97"/>
      <c r="AT110" s="97"/>
      <c r="AU110" s="97"/>
      <c r="AV110" s="97"/>
      <c r="AW110" s="97"/>
      <c r="AX110" s="97"/>
      <c r="AY110" s="97"/>
      <c r="AZ110" s="97"/>
    </row>
    <row r="111" spans="1:52" s="225" customFormat="1">
      <c r="A111" s="91"/>
      <c r="B111" s="91"/>
      <c r="AI111" s="97"/>
      <c r="AJ111" s="97"/>
      <c r="AK111" s="97"/>
      <c r="AL111" s="97"/>
      <c r="AM111" s="97"/>
      <c r="AN111" s="97"/>
      <c r="AO111" s="97"/>
      <c r="AP111" s="97"/>
      <c r="AQ111" s="97"/>
      <c r="AR111" s="97"/>
      <c r="AS111" s="97"/>
      <c r="AT111" s="97"/>
      <c r="AU111" s="97"/>
      <c r="AV111" s="97"/>
      <c r="AW111" s="97"/>
      <c r="AX111" s="97"/>
      <c r="AY111" s="97"/>
      <c r="AZ111" s="97"/>
    </row>
    <row r="112" spans="1:52" s="225" customFormat="1">
      <c r="A112" s="91"/>
      <c r="B112" s="91"/>
      <c r="AI112" s="97"/>
      <c r="AJ112" s="97"/>
      <c r="AK112" s="97"/>
      <c r="AL112" s="97"/>
      <c r="AM112" s="97"/>
      <c r="AN112" s="97"/>
      <c r="AO112" s="97"/>
      <c r="AP112" s="97"/>
      <c r="AQ112" s="97"/>
      <c r="AR112" s="97"/>
      <c r="AS112" s="97"/>
      <c r="AT112" s="97"/>
      <c r="AU112" s="97"/>
      <c r="AV112" s="97"/>
      <c r="AW112" s="97"/>
      <c r="AX112" s="97"/>
      <c r="AY112" s="97"/>
      <c r="AZ112" s="97"/>
    </row>
    <row r="113" spans="1:52" s="225" customFormat="1">
      <c r="A113" s="91"/>
      <c r="B113" s="91"/>
      <c r="AI113" s="97"/>
      <c r="AJ113" s="97"/>
      <c r="AK113" s="97"/>
      <c r="AL113" s="97"/>
      <c r="AM113" s="97"/>
      <c r="AN113" s="97"/>
      <c r="AO113" s="97"/>
      <c r="AP113" s="97"/>
      <c r="AQ113" s="97"/>
      <c r="AR113" s="97"/>
      <c r="AS113" s="97"/>
      <c r="AT113" s="97"/>
      <c r="AU113" s="97"/>
      <c r="AV113" s="97"/>
      <c r="AW113" s="97"/>
      <c r="AX113" s="97"/>
      <c r="AY113" s="97"/>
      <c r="AZ113" s="97"/>
    </row>
    <row r="114" spans="1:52" s="225" customFormat="1">
      <c r="A114" s="91"/>
      <c r="B114" s="91"/>
      <c r="AI114" s="97"/>
      <c r="AJ114" s="97"/>
      <c r="AK114" s="97"/>
      <c r="AL114" s="97"/>
      <c r="AM114" s="97"/>
      <c r="AN114" s="97"/>
      <c r="AO114" s="97"/>
      <c r="AP114" s="97"/>
      <c r="AQ114" s="97"/>
      <c r="AR114" s="97"/>
      <c r="AS114" s="97"/>
      <c r="AT114" s="97"/>
      <c r="AU114" s="97"/>
      <c r="AV114" s="97"/>
      <c r="AW114" s="97"/>
      <c r="AX114" s="97"/>
      <c r="AY114" s="97"/>
      <c r="AZ114" s="97"/>
    </row>
    <row r="115" spans="1:52" s="225" customFormat="1">
      <c r="A115" s="91"/>
      <c r="B115" s="91"/>
      <c r="AI115" s="97"/>
      <c r="AJ115" s="97"/>
      <c r="AK115" s="97"/>
      <c r="AL115" s="97"/>
      <c r="AM115" s="97"/>
      <c r="AN115" s="97"/>
      <c r="AO115" s="97"/>
      <c r="AP115" s="97"/>
      <c r="AQ115" s="97"/>
      <c r="AR115" s="97"/>
      <c r="AS115" s="97"/>
      <c r="AT115" s="97"/>
      <c r="AU115" s="97"/>
      <c r="AV115" s="97"/>
      <c r="AW115" s="97"/>
      <c r="AX115" s="97"/>
      <c r="AY115" s="97"/>
      <c r="AZ115" s="97"/>
    </row>
    <row r="116" spans="1:52" s="225" customFormat="1">
      <c r="A116" s="91"/>
      <c r="B116" s="91"/>
      <c r="AI116" s="97"/>
      <c r="AJ116" s="97"/>
      <c r="AK116" s="97"/>
      <c r="AL116" s="97"/>
      <c r="AM116" s="97"/>
      <c r="AN116" s="97"/>
      <c r="AO116" s="97"/>
      <c r="AP116" s="97"/>
      <c r="AQ116" s="97"/>
      <c r="AR116" s="97"/>
      <c r="AS116" s="97"/>
      <c r="AT116" s="97"/>
      <c r="AU116" s="97"/>
      <c r="AV116" s="97"/>
      <c r="AW116" s="97"/>
      <c r="AX116" s="97"/>
      <c r="AY116" s="97"/>
      <c r="AZ116" s="97"/>
    </row>
    <row r="117" spans="1:52" s="225" customFormat="1">
      <c r="A117" s="91"/>
      <c r="B117" s="91"/>
      <c r="AI117" s="97"/>
      <c r="AJ117" s="97"/>
      <c r="AK117" s="97"/>
      <c r="AL117" s="97"/>
      <c r="AM117" s="97"/>
      <c r="AN117" s="97"/>
      <c r="AO117" s="97"/>
      <c r="AP117" s="97"/>
      <c r="AQ117" s="97"/>
      <c r="AR117" s="97"/>
      <c r="AS117" s="97"/>
      <c r="AT117" s="97"/>
      <c r="AU117" s="97"/>
      <c r="AV117" s="97"/>
      <c r="AW117" s="97"/>
      <c r="AX117" s="97"/>
      <c r="AY117" s="97"/>
      <c r="AZ117" s="97"/>
    </row>
    <row r="118" spans="1:52" s="225" customFormat="1">
      <c r="A118" s="91"/>
      <c r="B118" s="91"/>
      <c r="AI118" s="97"/>
      <c r="AJ118" s="97"/>
      <c r="AK118" s="97"/>
      <c r="AL118" s="97"/>
      <c r="AM118" s="97"/>
      <c r="AN118" s="97"/>
      <c r="AO118" s="97"/>
      <c r="AP118" s="97"/>
      <c r="AQ118" s="97"/>
      <c r="AR118" s="97"/>
      <c r="AS118" s="97"/>
      <c r="AT118" s="97"/>
      <c r="AU118" s="97"/>
      <c r="AV118" s="97"/>
      <c r="AW118" s="97"/>
      <c r="AX118" s="97"/>
      <c r="AY118" s="97"/>
      <c r="AZ118" s="97"/>
    </row>
    <row r="119" spans="1:52" s="225" customFormat="1">
      <c r="A119" s="91"/>
      <c r="B119" s="91"/>
      <c r="AI119" s="97"/>
      <c r="AJ119" s="97"/>
      <c r="AK119" s="97"/>
      <c r="AL119" s="97"/>
      <c r="AM119" s="97"/>
      <c r="AN119" s="97"/>
      <c r="AO119" s="97"/>
      <c r="AP119" s="97"/>
      <c r="AQ119" s="97"/>
      <c r="AR119" s="97"/>
      <c r="AS119" s="97"/>
      <c r="AT119" s="97"/>
      <c r="AU119" s="97"/>
      <c r="AV119" s="97"/>
      <c r="AW119" s="97"/>
      <c r="AX119" s="97"/>
      <c r="AY119" s="97"/>
      <c r="AZ119" s="97"/>
    </row>
    <row r="120" spans="1:52" s="225" customFormat="1">
      <c r="A120" s="91"/>
      <c r="B120" s="91"/>
      <c r="AI120" s="97"/>
      <c r="AJ120" s="97"/>
      <c r="AK120" s="97"/>
      <c r="AL120" s="97"/>
      <c r="AM120" s="97"/>
      <c r="AN120" s="97"/>
      <c r="AO120" s="97"/>
      <c r="AP120" s="97"/>
      <c r="AQ120" s="97"/>
      <c r="AR120" s="97"/>
      <c r="AS120" s="97"/>
      <c r="AT120" s="97"/>
      <c r="AU120" s="97"/>
      <c r="AV120" s="97"/>
      <c r="AW120" s="97"/>
      <c r="AX120" s="97"/>
      <c r="AY120" s="97"/>
      <c r="AZ120" s="97"/>
    </row>
    <row r="121" spans="1:52" s="225" customFormat="1">
      <c r="A121" s="91"/>
      <c r="B121" s="91"/>
      <c r="AI121" s="97"/>
      <c r="AJ121" s="97"/>
      <c r="AK121" s="97"/>
      <c r="AL121" s="97"/>
      <c r="AM121" s="97"/>
      <c r="AN121" s="97"/>
      <c r="AO121" s="97"/>
      <c r="AP121" s="97"/>
      <c r="AQ121" s="97"/>
      <c r="AR121" s="97"/>
      <c r="AS121" s="97"/>
      <c r="AT121" s="97"/>
      <c r="AU121" s="97"/>
      <c r="AV121" s="97"/>
      <c r="AW121" s="97"/>
      <c r="AX121" s="97"/>
      <c r="AY121" s="97"/>
      <c r="AZ121" s="97"/>
    </row>
    <row r="122" spans="1:52" s="225" customFormat="1">
      <c r="A122" s="91"/>
      <c r="B122" s="91"/>
      <c r="AI122" s="97"/>
      <c r="AJ122" s="97"/>
      <c r="AK122" s="97"/>
      <c r="AL122" s="97"/>
      <c r="AM122" s="97"/>
      <c r="AN122" s="97"/>
      <c r="AO122" s="97"/>
      <c r="AP122" s="97"/>
      <c r="AQ122" s="97"/>
      <c r="AR122" s="97"/>
      <c r="AS122" s="97"/>
      <c r="AT122" s="97"/>
      <c r="AU122" s="97"/>
      <c r="AV122" s="97"/>
      <c r="AW122" s="97"/>
      <c r="AX122" s="97"/>
      <c r="AY122" s="97"/>
      <c r="AZ122" s="97"/>
    </row>
    <row r="123" spans="1:52" s="225" customFormat="1">
      <c r="A123" s="91"/>
      <c r="B123" s="91"/>
      <c r="AI123" s="97"/>
      <c r="AJ123" s="97"/>
      <c r="AK123" s="97"/>
      <c r="AL123" s="97"/>
      <c r="AM123" s="97"/>
      <c r="AN123" s="97"/>
      <c r="AO123" s="97"/>
      <c r="AP123" s="97"/>
      <c r="AQ123" s="97"/>
      <c r="AR123" s="97"/>
      <c r="AS123" s="97"/>
      <c r="AT123" s="97"/>
      <c r="AU123" s="97"/>
      <c r="AV123" s="97"/>
      <c r="AW123" s="97"/>
      <c r="AX123" s="97"/>
      <c r="AY123" s="97"/>
      <c r="AZ123" s="97"/>
    </row>
    <row r="124" spans="1:52" s="225" customFormat="1">
      <c r="A124" s="91"/>
      <c r="B124" s="91"/>
      <c r="AI124" s="97"/>
      <c r="AJ124" s="97"/>
      <c r="AK124" s="97"/>
      <c r="AL124" s="97"/>
      <c r="AM124" s="97"/>
      <c r="AN124" s="97"/>
      <c r="AO124" s="97"/>
      <c r="AP124" s="97"/>
      <c r="AQ124" s="97"/>
      <c r="AR124" s="97"/>
      <c r="AS124" s="97"/>
      <c r="AT124" s="97"/>
      <c r="AU124" s="97"/>
      <c r="AV124" s="97"/>
      <c r="AW124" s="97"/>
      <c r="AX124" s="97"/>
      <c r="AY124" s="97"/>
      <c r="AZ124" s="97"/>
    </row>
    <row r="125" spans="1:52" s="225" customFormat="1">
      <c r="A125" s="91"/>
      <c r="B125" s="91"/>
      <c r="AI125" s="97"/>
      <c r="AJ125" s="97"/>
      <c r="AK125" s="97"/>
      <c r="AL125" s="97"/>
      <c r="AM125" s="97"/>
      <c r="AN125" s="97"/>
      <c r="AO125" s="97"/>
      <c r="AP125" s="97"/>
      <c r="AQ125" s="97"/>
      <c r="AR125" s="97"/>
      <c r="AS125" s="97"/>
      <c r="AT125" s="97"/>
      <c r="AU125" s="97"/>
      <c r="AV125" s="97"/>
      <c r="AW125" s="97"/>
      <c r="AX125" s="97"/>
      <c r="AY125" s="97"/>
      <c r="AZ125" s="97"/>
    </row>
    <row r="126" spans="1:52" s="225" customFormat="1">
      <c r="A126" s="91"/>
      <c r="B126" s="91"/>
      <c r="AI126" s="97"/>
      <c r="AJ126" s="97"/>
      <c r="AK126" s="97"/>
      <c r="AL126" s="97"/>
      <c r="AM126" s="97"/>
      <c r="AN126" s="97"/>
      <c r="AO126" s="97"/>
      <c r="AP126" s="97"/>
      <c r="AQ126" s="97"/>
      <c r="AR126" s="97"/>
      <c r="AS126" s="97"/>
      <c r="AT126" s="97"/>
      <c r="AU126" s="97"/>
      <c r="AV126" s="97"/>
      <c r="AW126" s="97"/>
      <c r="AX126" s="97"/>
      <c r="AY126" s="97"/>
      <c r="AZ126" s="97"/>
    </row>
    <row r="127" spans="1:52" s="225" customFormat="1">
      <c r="A127" s="91"/>
      <c r="B127" s="91"/>
      <c r="AI127" s="97"/>
      <c r="AJ127" s="97"/>
      <c r="AK127" s="97"/>
      <c r="AL127" s="97"/>
      <c r="AM127" s="97"/>
      <c r="AN127" s="97"/>
      <c r="AO127" s="97"/>
      <c r="AP127" s="97"/>
      <c r="AQ127" s="97"/>
      <c r="AR127" s="97"/>
      <c r="AS127" s="97"/>
      <c r="AT127" s="97"/>
      <c r="AU127" s="97"/>
      <c r="AV127" s="97"/>
      <c r="AW127" s="97"/>
      <c r="AX127" s="97"/>
      <c r="AY127" s="97"/>
      <c r="AZ127" s="97"/>
    </row>
    <row r="128" spans="1:52" s="225" customFormat="1">
      <c r="A128" s="91"/>
      <c r="B128" s="91"/>
      <c r="AI128" s="97"/>
      <c r="AJ128" s="97"/>
      <c r="AK128" s="97"/>
      <c r="AL128" s="97"/>
      <c r="AM128" s="97"/>
      <c r="AN128" s="97"/>
      <c r="AO128" s="97"/>
      <c r="AP128" s="97"/>
      <c r="AQ128" s="97"/>
      <c r="AR128" s="97"/>
      <c r="AS128" s="97"/>
      <c r="AT128" s="97"/>
      <c r="AU128" s="97"/>
      <c r="AV128" s="97"/>
      <c r="AW128" s="97"/>
      <c r="AX128" s="97"/>
      <c r="AY128" s="97"/>
      <c r="AZ128" s="97"/>
    </row>
    <row r="129" spans="1:52" s="225" customFormat="1">
      <c r="A129" s="91"/>
      <c r="B129" s="91"/>
      <c r="AI129" s="97"/>
      <c r="AJ129" s="97"/>
      <c r="AK129" s="97"/>
      <c r="AL129" s="97"/>
      <c r="AM129" s="97"/>
      <c r="AN129" s="97"/>
      <c r="AO129" s="97"/>
      <c r="AP129" s="97"/>
      <c r="AQ129" s="97"/>
      <c r="AR129" s="97"/>
      <c r="AS129" s="97"/>
      <c r="AT129" s="97"/>
      <c r="AU129" s="97"/>
      <c r="AV129" s="97"/>
      <c r="AW129" s="97"/>
      <c r="AX129" s="97"/>
      <c r="AY129" s="97"/>
      <c r="AZ129" s="97"/>
    </row>
    <row r="130" spans="1:52" s="225" customFormat="1">
      <c r="A130" s="91"/>
      <c r="B130" s="91"/>
      <c r="AI130" s="97"/>
      <c r="AJ130" s="97"/>
      <c r="AK130" s="97"/>
      <c r="AL130" s="97"/>
      <c r="AM130" s="97"/>
      <c r="AN130" s="97"/>
      <c r="AO130" s="97"/>
      <c r="AP130" s="97"/>
      <c r="AQ130" s="97"/>
      <c r="AR130" s="97"/>
      <c r="AS130" s="97"/>
      <c r="AT130" s="97"/>
      <c r="AU130" s="97"/>
      <c r="AV130" s="97"/>
      <c r="AW130" s="97"/>
      <c r="AX130" s="97"/>
      <c r="AY130" s="97"/>
      <c r="AZ130" s="97"/>
    </row>
    <row r="131" spans="1:52" s="225" customFormat="1">
      <c r="A131" s="91"/>
      <c r="B131" s="91"/>
      <c r="AI131" s="97"/>
      <c r="AJ131" s="97"/>
      <c r="AK131" s="97"/>
      <c r="AL131" s="97"/>
      <c r="AM131" s="97"/>
      <c r="AN131" s="97"/>
      <c r="AO131" s="97"/>
      <c r="AP131" s="97"/>
      <c r="AQ131" s="97"/>
      <c r="AR131" s="97"/>
      <c r="AS131" s="97"/>
      <c r="AT131" s="97"/>
      <c r="AU131" s="97"/>
      <c r="AV131" s="97"/>
      <c r="AW131" s="97"/>
      <c r="AX131" s="97"/>
      <c r="AY131" s="97"/>
      <c r="AZ131" s="97"/>
    </row>
    <row r="132" spans="1:52" s="225" customFormat="1">
      <c r="A132" s="91"/>
      <c r="B132" s="91"/>
      <c r="AI132" s="97"/>
      <c r="AJ132" s="97"/>
      <c r="AK132" s="97"/>
      <c r="AL132" s="97"/>
      <c r="AM132" s="97"/>
      <c r="AN132" s="97"/>
      <c r="AO132" s="97"/>
      <c r="AP132" s="97"/>
      <c r="AQ132" s="97"/>
      <c r="AR132" s="97"/>
      <c r="AS132" s="97"/>
      <c r="AT132" s="97"/>
      <c r="AU132" s="97"/>
      <c r="AV132" s="97"/>
      <c r="AW132" s="97"/>
      <c r="AX132" s="97"/>
      <c r="AY132" s="97"/>
      <c r="AZ132" s="97"/>
    </row>
    <row r="133" spans="1:52" s="225" customFormat="1">
      <c r="A133" s="91"/>
      <c r="B133" s="91"/>
      <c r="AI133" s="97"/>
      <c r="AJ133" s="97"/>
      <c r="AK133" s="97"/>
      <c r="AL133" s="97"/>
      <c r="AM133" s="97"/>
      <c r="AN133" s="97"/>
      <c r="AO133" s="97"/>
      <c r="AP133" s="97"/>
      <c r="AQ133" s="97"/>
      <c r="AR133" s="97"/>
      <c r="AS133" s="97"/>
      <c r="AT133" s="97"/>
      <c r="AU133" s="97"/>
      <c r="AV133" s="97"/>
      <c r="AW133" s="97"/>
      <c r="AX133" s="97"/>
      <c r="AY133" s="97"/>
      <c r="AZ133" s="97"/>
    </row>
    <row r="134" spans="1:52" s="225" customFormat="1">
      <c r="A134" s="91"/>
      <c r="B134" s="91"/>
      <c r="AI134" s="97"/>
      <c r="AJ134" s="97"/>
      <c r="AK134" s="97"/>
      <c r="AL134" s="97"/>
      <c r="AM134" s="97"/>
      <c r="AN134" s="97"/>
      <c r="AO134" s="97"/>
      <c r="AP134" s="97"/>
      <c r="AQ134" s="97"/>
      <c r="AR134" s="97"/>
      <c r="AS134" s="97"/>
      <c r="AT134" s="97"/>
      <c r="AU134" s="97"/>
      <c r="AV134" s="97"/>
      <c r="AW134" s="97"/>
      <c r="AX134" s="97"/>
      <c r="AY134" s="97"/>
      <c r="AZ134" s="97"/>
    </row>
    <row r="135" spans="1:52" s="225" customFormat="1">
      <c r="A135" s="91"/>
      <c r="B135" s="91"/>
      <c r="AI135" s="97"/>
      <c r="AJ135" s="97"/>
      <c r="AK135" s="97"/>
      <c r="AL135" s="97"/>
      <c r="AM135" s="97"/>
      <c r="AN135" s="97"/>
      <c r="AO135" s="97"/>
      <c r="AP135" s="97"/>
      <c r="AQ135" s="97"/>
      <c r="AR135" s="97"/>
      <c r="AS135" s="97"/>
      <c r="AT135" s="97"/>
      <c r="AU135" s="97"/>
      <c r="AV135" s="97"/>
      <c r="AW135" s="97"/>
      <c r="AX135" s="97"/>
      <c r="AY135" s="97"/>
      <c r="AZ135" s="97"/>
    </row>
    <row r="136" spans="1:52" s="225" customFormat="1">
      <c r="A136" s="91"/>
      <c r="B136" s="91"/>
      <c r="AI136" s="97"/>
      <c r="AJ136" s="97"/>
      <c r="AK136" s="97"/>
      <c r="AL136" s="97"/>
      <c r="AM136" s="97"/>
      <c r="AN136" s="97"/>
      <c r="AO136" s="97"/>
      <c r="AP136" s="97"/>
      <c r="AQ136" s="97"/>
      <c r="AR136" s="97"/>
      <c r="AS136" s="97"/>
      <c r="AT136" s="97"/>
      <c r="AU136" s="97"/>
      <c r="AV136" s="97"/>
      <c r="AW136" s="97"/>
      <c r="AX136" s="97"/>
      <c r="AY136" s="97"/>
      <c r="AZ136" s="97"/>
    </row>
    <row r="137" spans="1:52" s="225" customFormat="1">
      <c r="A137" s="91"/>
      <c r="B137" s="91"/>
      <c r="AI137" s="97"/>
      <c r="AJ137" s="97"/>
      <c r="AK137" s="97"/>
      <c r="AL137" s="97"/>
      <c r="AM137" s="97"/>
      <c r="AN137" s="97"/>
      <c r="AO137" s="97"/>
      <c r="AP137" s="97"/>
      <c r="AQ137" s="97"/>
      <c r="AR137" s="97"/>
      <c r="AS137" s="97"/>
      <c r="AT137" s="97"/>
      <c r="AU137" s="97"/>
      <c r="AV137" s="97"/>
      <c r="AW137" s="97"/>
      <c r="AX137" s="97"/>
      <c r="AY137" s="97"/>
      <c r="AZ137" s="97"/>
    </row>
    <row r="138" spans="1:52" s="225" customFormat="1">
      <c r="A138" s="91"/>
      <c r="B138" s="91"/>
      <c r="AI138" s="97"/>
      <c r="AJ138" s="97"/>
      <c r="AK138" s="97"/>
      <c r="AL138" s="97"/>
      <c r="AM138" s="97"/>
      <c r="AN138" s="97"/>
      <c r="AO138" s="97"/>
      <c r="AP138" s="97"/>
      <c r="AQ138" s="97"/>
      <c r="AR138" s="97"/>
      <c r="AS138" s="97"/>
      <c r="AT138" s="97"/>
      <c r="AU138" s="97"/>
      <c r="AV138" s="97"/>
      <c r="AW138" s="97"/>
      <c r="AX138" s="97"/>
      <c r="AY138" s="97"/>
      <c r="AZ138" s="97"/>
    </row>
    <row r="139" spans="1:52" s="225" customFormat="1">
      <c r="A139" s="91"/>
      <c r="B139" s="91"/>
      <c r="AI139" s="97"/>
      <c r="AJ139" s="97"/>
      <c r="AK139" s="97"/>
      <c r="AL139" s="97"/>
      <c r="AM139" s="97"/>
      <c r="AN139" s="97"/>
      <c r="AO139" s="97"/>
      <c r="AP139" s="97"/>
      <c r="AQ139" s="97"/>
      <c r="AR139" s="97"/>
      <c r="AS139" s="97"/>
      <c r="AT139" s="97"/>
      <c r="AU139" s="97"/>
      <c r="AV139" s="97"/>
      <c r="AW139" s="97"/>
      <c r="AX139" s="97"/>
      <c r="AY139" s="97"/>
      <c r="AZ139" s="97"/>
    </row>
    <row r="140" spans="1:52" s="225" customFormat="1">
      <c r="A140" s="91"/>
      <c r="B140" s="91"/>
      <c r="AI140" s="97"/>
      <c r="AJ140" s="97"/>
      <c r="AK140" s="97"/>
      <c r="AL140" s="97"/>
      <c r="AM140" s="97"/>
      <c r="AN140" s="97"/>
      <c r="AO140" s="97"/>
      <c r="AP140" s="97"/>
      <c r="AQ140" s="97"/>
      <c r="AR140" s="97"/>
      <c r="AS140" s="97"/>
      <c r="AT140" s="97"/>
      <c r="AU140" s="97"/>
      <c r="AV140" s="97"/>
      <c r="AW140" s="97"/>
      <c r="AX140" s="97"/>
      <c r="AY140" s="97"/>
      <c r="AZ140" s="97"/>
    </row>
    <row r="141" spans="1:52" s="225" customFormat="1">
      <c r="A141" s="91"/>
      <c r="B141" s="91"/>
      <c r="AI141" s="97"/>
      <c r="AJ141" s="97"/>
      <c r="AK141" s="97"/>
      <c r="AL141" s="97"/>
      <c r="AM141" s="97"/>
      <c r="AN141" s="97"/>
      <c r="AO141" s="97"/>
      <c r="AP141" s="97"/>
      <c r="AQ141" s="97"/>
      <c r="AR141" s="97"/>
      <c r="AS141" s="97"/>
      <c r="AT141" s="97"/>
      <c r="AU141" s="97"/>
      <c r="AV141" s="97"/>
      <c r="AW141" s="97"/>
      <c r="AX141" s="97"/>
      <c r="AY141" s="97"/>
      <c r="AZ141" s="97"/>
    </row>
    <row r="142" spans="1:52" s="225" customFormat="1">
      <c r="A142" s="91"/>
      <c r="B142" s="91"/>
      <c r="AI142" s="97"/>
      <c r="AJ142" s="97"/>
      <c r="AK142" s="97"/>
      <c r="AL142" s="97"/>
      <c r="AM142" s="97"/>
      <c r="AN142" s="97"/>
      <c r="AO142" s="97"/>
      <c r="AP142" s="97"/>
      <c r="AQ142" s="97"/>
      <c r="AR142" s="97"/>
      <c r="AS142" s="97"/>
      <c r="AT142" s="97"/>
      <c r="AU142" s="97"/>
      <c r="AV142" s="97"/>
      <c r="AW142" s="97"/>
      <c r="AX142" s="97"/>
      <c r="AY142" s="97"/>
      <c r="AZ142" s="97"/>
    </row>
    <row r="143" spans="1:52" s="225" customFormat="1">
      <c r="A143" s="91"/>
      <c r="B143" s="91"/>
      <c r="AI143" s="97"/>
      <c r="AJ143" s="97"/>
      <c r="AK143" s="97"/>
      <c r="AL143" s="97"/>
      <c r="AM143" s="97"/>
      <c r="AN143" s="97"/>
      <c r="AO143" s="97"/>
      <c r="AP143" s="97"/>
      <c r="AQ143" s="97"/>
      <c r="AR143" s="97"/>
      <c r="AS143" s="97"/>
      <c r="AT143" s="97"/>
      <c r="AU143" s="97"/>
      <c r="AV143" s="97"/>
      <c r="AW143" s="97"/>
      <c r="AX143" s="97"/>
      <c r="AY143" s="97"/>
      <c r="AZ143" s="97"/>
    </row>
    <row r="144" spans="1:52" s="225" customFormat="1">
      <c r="A144" s="91"/>
      <c r="B144" s="91"/>
      <c r="AI144" s="97"/>
      <c r="AJ144" s="97"/>
      <c r="AK144" s="97"/>
      <c r="AL144" s="97"/>
      <c r="AM144" s="97"/>
      <c r="AN144" s="97"/>
      <c r="AO144" s="97"/>
      <c r="AP144" s="97"/>
      <c r="AQ144" s="97"/>
      <c r="AR144" s="97"/>
      <c r="AS144" s="97"/>
      <c r="AT144" s="97"/>
      <c r="AU144" s="97"/>
      <c r="AV144" s="97"/>
      <c r="AW144" s="97"/>
      <c r="AX144" s="97"/>
      <c r="AY144" s="97"/>
      <c r="AZ144" s="97"/>
    </row>
    <row r="145" spans="1:52" s="225" customFormat="1">
      <c r="A145" s="91"/>
      <c r="B145" s="91"/>
      <c r="AI145" s="97"/>
      <c r="AJ145" s="97"/>
      <c r="AK145" s="97"/>
      <c r="AL145" s="97"/>
      <c r="AM145" s="97"/>
      <c r="AN145" s="97"/>
      <c r="AO145" s="97"/>
      <c r="AP145" s="97"/>
      <c r="AQ145" s="97"/>
      <c r="AR145" s="97"/>
      <c r="AS145" s="97"/>
      <c r="AT145" s="97"/>
      <c r="AU145" s="97"/>
      <c r="AV145" s="97"/>
      <c r="AW145" s="97"/>
      <c r="AX145" s="97"/>
      <c r="AY145" s="97"/>
      <c r="AZ145" s="97"/>
    </row>
    <row r="146" spans="1:52" s="225" customFormat="1">
      <c r="A146" s="91"/>
      <c r="B146" s="91"/>
      <c r="AI146" s="97"/>
      <c r="AJ146" s="97"/>
      <c r="AK146" s="97"/>
      <c r="AL146" s="97"/>
      <c r="AM146" s="97"/>
      <c r="AN146" s="97"/>
      <c r="AO146" s="97"/>
      <c r="AP146" s="97"/>
      <c r="AQ146" s="97"/>
      <c r="AR146" s="97"/>
      <c r="AS146" s="97"/>
      <c r="AT146" s="97"/>
      <c r="AU146" s="97"/>
      <c r="AV146" s="97"/>
      <c r="AW146" s="97"/>
      <c r="AX146" s="97"/>
      <c r="AY146" s="97"/>
      <c r="AZ146" s="97"/>
    </row>
    <row r="147" spans="1:52" s="225" customFormat="1">
      <c r="A147" s="91"/>
      <c r="B147" s="91"/>
      <c r="AI147" s="97"/>
      <c r="AJ147" s="97"/>
      <c r="AK147" s="97"/>
      <c r="AL147" s="97"/>
      <c r="AM147" s="97"/>
      <c r="AN147" s="97"/>
      <c r="AO147" s="97"/>
      <c r="AP147" s="97"/>
      <c r="AQ147" s="97"/>
      <c r="AR147" s="97"/>
      <c r="AS147" s="97"/>
      <c r="AT147" s="97"/>
      <c r="AU147" s="97"/>
      <c r="AV147" s="97"/>
      <c r="AW147" s="97"/>
      <c r="AX147" s="97"/>
      <c r="AY147" s="97"/>
      <c r="AZ147" s="97"/>
    </row>
    <row r="148" spans="1:52" s="225" customFormat="1">
      <c r="A148" s="91"/>
      <c r="B148" s="91"/>
      <c r="AI148" s="97"/>
      <c r="AJ148" s="97"/>
      <c r="AK148" s="97"/>
      <c r="AL148" s="97"/>
      <c r="AM148" s="97"/>
      <c r="AN148" s="97"/>
      <c r="AO148" s="97"/>
      <c r="AP148" s="97"/>
      <c r="AQ148" s="97"/>
      <c r="AR148" s="97"/>
      <c r="AS148" s="97"/>
      <c r="AT148" s="97"/>
      <c r="AU148" s="97"/>
      <c r="AV148" s="97"/>
      <c r="AW148" s="97"/>
      <c r="AX148" s="97"/>
      <c r="AY148" s="97"/>
      <c r="AZ148" s="97"/>
    </row>
    <row r="149" spans="1:52" s="225" customFormat="1">
      <c r="A149" s="91"/>
      <c r="B149" s="91"/>
      <c r="AI149" s="97"/>
      <c r="AJ149" s="97"/>
      <c r="AK149" s="97"/>
      <c r="AL149" s="97"/>
      <c r="AM149" s="97"/>
      <c r="AN149" s="97"/>
      <c r="AO149" s="97"/>
      <c r="AP149" s="97"/>
      <c r="AQ149" s="97"/>
      <c r="AR149" s="97"/>
      <c r="AS149" s="97"/>
      <c r="AT149" s="97"/>
      <c r="AU149" s="97"/>
      <c r="AV149" s="97"/>
      <c r="AW149" s="97"/>
      <c r="AX149" s="97"/>
      <c r="AY149" s="97"/>
      <c r="AZ149" s="97"/>
    </row>
    <row r="150" spans="1:52" s="225" customFormat="1">
      <c r="A150" s="91"/>
      <c r="B150" s="91"/>
      <c r="AI150" s="97"/>
      <c r="AJ150" s="97"/>
      <c r="AK150" s="97"/>
      <c r="AL150" s="97"/>
      <c r="AM150" s="97"/>
      <c r="AN150" s="97"/>
      <c r="AO150" s="97"/>
      <c r="AP150" s="97"/>
      <c r="AQ150" s="97"/>
      <c r="AR150" s="97"/>
      <c r="AS150" s="97"/>
      <c r="AT150" s="97"/>
      <c r="AU150" s="97"/>
      <c r="AV150" s="97"/>
      <c r="AW150" s="97"/>
      <c r="AX150" s="97"/>
      <c r="AY150" s="97"/>
      <c r="AZ150" s="97"/>
    </row>
    <row r="151" spans="1:52" s="225" customFormat="1">
      <c r="A151" s="91"/>
      <c r="B151" s="91"/>
      <c r="AI151" s="97"/>
      <c r="AJ151" s="97"/>
      <c r="AK151" s="97"/>
      <c r="AL151" s="97"/>
      <c r="AM151" s="97"/>
      <c r="AN151" s="97"/>
      <c r="AO151" s="97"/>
      <c r="AP151" s="97"/>
      <c r="AQ151" s="97"/>
      <c r="AR151" s="97"/>
      <c r="AS151" s="97"/>
      <c r="AT151" s="97"/>
      <c r="AU151" s="97"/>
      <c r="AV151" s="97"/>
      <c r="AW151" s="97"/>
      <c r="AX151" s="97"/>
      <c r="AY151" s="97"/>
      <c r="AZ151" s="97"/>
    </row>
    <row r="152" spans="1:52" s="225" customFormat="1">
      <c r="A152" s="91"/>
      <c r="B152" s="91"/>
      <c r="AI152" s="97"/>
      <c r="AJ152" s="97"/>
      <c r="AK152" s="97"/>
      <c r="AL152" s="97"/>
      <c r="AM152" s="97"/>
      <c r="AN152" s="97"/>
      <c r="AO152" s="97"/>
      <c r="AP152" s="97"/>
      <c r="AQ152" s="97"/>
      <c r="AR152" s="97"/>
      <c r="AS152" s="97"/>
      <c r="AT152" s="97"/>
      <c r="AU152" s="97"/>
      <c r="AV152" s="97"/>
      <c r="AW152" s="97"/>
      <c r="AX152" s="97"/>
      <c r="AY152" s="97"/>
      <c r="AZ152" s="97"/>
    </row>
    <row r="153" spans="1:52" s="225" customFormat="1">
      <c r="A153" s="91"/>
      <c r="B153" s="91"/>
      <c r="AI153" s="97"/>
      <c r="AJ153" s="97"/>
      <c r="AK153" s="97"/>
      <c r="AL153" s="97"/>
      <c r="AM153" s="97"/>
      <c r="AN153" s="97"/>
      <c r="AO153" s="97"/>
      <c r="AP153" s="97"/>
      <c r="AQ153" s="97"/>
      <c r="AR153" s="97"/>
      <c r="AS153" s="97"/>
      <c r="AT153" s="97"/>
      <c r="AU153" s="97"/>
      <c r="AV153" s="97"/>
      <c r="AW153" s="97"/>
      <c r="AX153" s="97"/>
      <c r="AY153" s="97"/>
      <c r="AZ153" s="97"/>
    </row>
    <row r="154" spans="1:52" s="225" customFormat="1">
      <c r="A154" s="91"/>
      <c r="B154" s="91"/>
      <c r="AI154" s="97"/>
      <c r="AJ154" s="97"/>
      <c r="AK154" s="97"/>
      <c r="AL154" s="97"/>
      <c r="AM154" s="97"/>
      <c r="AN154" s="97"/>
      <c r="AO154" s="97"/>
      <c r="AP154" s="97"/>
      <c r="AQ154" s="97"/>
      <c r="AR154" s="97"/>
      <c r="AS154" s="97"/>
      <c r="AT154" s="97"/>
      <c r="AU154" s="97"/>
      <c r="AV154" s="97"/>
      <c r="AW154" s="97"/>
      <c r="AX154" s="97"/>
      <c r="AY154" s="97"/>
      <c r="AZ154" s="97"/>
    </row>
    <row r="155" spans="1:52" s="225" customFormat="1">
      <c r="A155" s="91"/>
      <c r="B155" s="91"/>
      <c r="AI155" s="97"/>
      <c r="AJ155" s="97"/>
      <c r="AK155" s="97"/>
      <c r="AL155" s="97"/>
      <c r="AM155" s="97"/>
      <c r="AN155" s="97"/>
      <c r="AO155" s="97"/>
      <c r="AP155" s="97"/>
      <c r="AQ155" s="97"/>
      <c r="AR155" s="97"/>
      <c r="AS155" s="97"/>
      <c r="AT155" s="97"/>
      <c r="AU155" s="97"/>
      <c r="AV155" s="97"/>
      <c r="AW155" s="97"/>
      <c r="AX155" s="97"/>
      <c r="AY155" s="97"/>
      <c r="AZ155" s="97"/>
    </row>
    <row r="156" spans="1:52" s="225" customFormat="1">
      <c r="A156" s="91"/>
      <c r="B156" s="91"/>
      <c r="AI156" s="97"/>
      <c r="AJ156" s="97"/>
      <c r="AK156" s="97"/>
      <c r="AL156" s="97"/>
      <c r="AM156" s="97"/>
      <c r="AN156" s="97"/>
      <c r="AO156" s="97"/>
      <c r="AP156" s="97"/>
      <c r="AQ156" s="97"/>
      <c r="AR156" s="97"/>
      <c r="AS156" s="97"/>
      <c r="AT156" s="97"/>
      <c r="AU156" s="97"/>
      <c r="AV156" s="97"/>
      <c r="AW156" s="97"/>
      <c r="AX156" s="97"/>
      <c r="AY156" s="97"/>
      <c r="AZ156" s="97"/>
    </row>
    <row r="157" spans="1:52" s="225" customFormat="1">
      <c r="A157" s="91"/>
      <c r="B157" s="91"/>
      <c r="AI157" s="97"/>
      <c r="AJ157" s="97"/>
      <c r="AK157" s="97"/>
      <c r="AL157" s="97"/>
      <c r="AM157" s="97"/>
      <c r="AN157" s="97"/>
      <c r="AO157" s="97"/>
      <c r="AP157" s="97"/>
      <c r="AQ157" s="97"/>
      <c r="AR157" s="97"/>
      <c r="AS157" s="97"/>
      <c r="AT157" s="97"/>
      <c r="AU157" s="97"/>
      <c r="AV157" s="97"/>
      <c r="AW157" s="97"/>
      <c r="AX157" s="97"/>
      <c r="AY157" s="97"/>
      <c r="AZ157" s="97"/>
    </row>
    <row r="158" spans="1:52" s="225" customFormat="1">
      <c r="A158" s="91"/>
      <c r="B158" s="91"/>
      <c r="AI158" s="97"/>
      <c r="AJ158" s="97"/>
      <c r="AK158" s="97"/>
      <c r="AL158" s="97"/>
      <c r="AM158" s="97"/>
      <c r="AN158" s="97"/>
      <c r="AO158" s="97"/>
      <c r="AP158" s="97"/>
      <c r="AQ158" s="97"/>
      <c r="AR158" s="97"/>
      <c r="AS158" s="97"/>
      <c r="AT158" s="97"/>
      <c r="AU158" s="97"/>
      <c r="AV158" s="97"/>
      <c r="AW158" s="97"/>
      <c r="AX158" s="97"/>
      <c r="AY158" s="97"/>
      <c r="AZ158" s="97"/>
    </row>
    <row r="159" spans="1:52" s="225" customFormat="1">
      <c r="A159" s="91"/>
      <c r="B159" s="91"/>
      <c r="AI159" s="97"/>
      <c r="AJ159" s="97"/>
      <c r="AK159" s="97"/>
      <c r="AL159" s="97"/>
      <c r="AM159" s="97"/>
      <c r="AN159" s="97"/>
      <c r="AO159" s="97"/>
      <c r="AP159" s="97"/>
      <c r="AQ159" s="97"/>
      <c r="AR159" s="97"/>
      <c r="AS159" s="97"/>
      <c r="AT159" s="97"/>
      <c r="AU159" s="97"/>
      <c r="AV159" s="97"/>
      <c r="AW159" s="97"/>
      <c r="AX159" s="97"/>
      <c r="AY159" s="97"/>
      <c r="AZ159" s="97"/>
    </row>
    <row r="160" spans="1:52" s="225" customFormat="1">
      <c r="A160" s="91"/>
      <c r="B160" s="91"/>
      <c r="AI160" s="97"/>
      <c r="AJ160" s="97"/>
      <c r="AK160" s="97"/>
      <c r="AL160" s="97"/>
      <c r="AM160" s="97"/>
      <c r="AN160" s="97"/>
      <c r="AO160" s="97"/>
      <c r="AP160" s="97"/>
      <c r="AQ160" s="97"/>
      <c r="AR160" s="97"/>
      <c r="AS160" s="97"/>
      <c r="AT160" s="97"/>
      <c r="AU160" s="97"/>
      <c r="AV160" s="97"/>
      <c r="AW160" s="97"/>
      <c r="AX160" s="97"/>
      <c r="AY160" s="97"/>
      <c r="AZ160" s="97"/>
    </row>
    <row r="161" spans="1:52" s="225" customFormat="1">
      <c r="A161" s="91"/>
      <c r="B161" s="91"/>
      <c r="AI161" s="97"/>
      <c r="AJ161" s="97"/>
      <c r="AK161" s="97"/>
      <c r="AL161" s="97"/>
      <c r="AM161" s="97"/>
      <c r="AN161" s="97"/>
      <c r="AO161" s="97"/>
      <c r="AP161" s="97"/>
      <c r="AQ161" s="97"/>
      <c r="AR161" s="97"/>
      <c r="AS161" s="97"/>
      <c r="AT161" s="97"/>
      <c r="AU161" s="97"/>
      <c r="AV161" s="97"/>
      <c r="AW161" s="97"/>
      <c r="AX161" s="97"/>
      <c r="AY161" s="97"/>
      <c r="AZ161" s="97"/>
    </row>
    <row r="162" spans="1:52" s="225" customFormat="1">
      <c r="A162" s="91"/>
      <c r="B162" s="91"/>
      <c r="AI162" s="97"/>
      <c r="AJ162" s="97"/>
      <c r="AK162" s="97"/>
      <c r="AL162" s="97"/>
      <c r="AM162" s="97"/>
      <c r="AN162" s="97"/>
      <c r="AO162" s="97"/>
      <c r="AP162" s="97"/>
      <c r="AQ162" s="97"/>
      <c r="AR162" s="97"/>
      <c r="AS162" s="97"/>
      <c r="AT162" s="97"/>
      <c r="AU162" s="97"/>
      <c r="AV162" s="97"/>
      <c r="AW162" s="97"/>
      <c r="AX162" s="97"/>
      <c r="AY162" s="97"/>
      <c r="AZ162" s="97"/>
    </row>
    <row r="163" spans="1:52" s="225" customFormat="1">
      <c r="A163" s="91"/>
      <c r="B163" s="91"/>
      <c r="AI163" s="97"/>
      <c r="AJ163" s="97"/>
      <c r="AK163" s="97"/>
      <c r="AL163" s="97"/>
      <c r="AM163" s="97"/>
      <c r="AN163" s="97"/>
      <c r="AO163" s="97"/>
      <c r="AP163" s="97"/>
      <c r="AQ163" s="97"/>
      <c r="AR163" s="97"/>
      <c r="AS163" s="97"/>
      <c r="AT163" s="97"/>
      <c r="AU163" s="97"/>
      <c r="AV163" s="97"/>
      <c r="AW163" s="97"/>
      <c r="AX163" s="97"/>
      <c r="AY163" s="97"/>
      <c r="AZ163" s="97"/>
    </row>
    <row r="164" spans="1:52" s="225" customFormat="1">
      <c r="A164" s="91"/>
      <c r="B164" s="91"/>
      <c r="AI164" s="97"/>
      <c r="AJ164" s="97"/>
      <c r="AK164" s="97"/>
      <c r="AL164" s="97"/>
      <c r="AM164" s="97"/>
      <c r="AN164" s="97"/>
      <c r="AO164" s="97"/>
      <c r="AP164" s="97"/>
      <c r="AQ164" s="97"/>
      <c r="AR164" s="97"/>
      <c r="AS164" s="97"/>
      <c r="AT164" s="97"/>
      <c r="AU164" s="97"/>
      <c r="AV164" s="97"/>
      <c r="AW164" s="97"/>
      <c r="AX164" s="97"/>
      <c r="AY164" s="97"/>
      <c r="AZ164" s="97"/>
    </row>
    <row r="165" spans="1:52" s="225" customFormat="1">
      <c r="A165" s="91"/>
      <c r="B165" s="91"/>
      <c r="AI165" s="97"/>
      <c r="AJ165" s="97"/>
      <c r="AK165" s="97"/>
      <c r="AL165" s="97"/>
      <c r="AM165" s="97"/>
      <c r="AN165" s="97"/>
      <c r="AO165" s="97"/>
      <c r="AP165" s="97"/>
      <c r="AQ165" s="97"/>
      <c r="AR165" s="97"/>
      <c r="AS165" s="97"/>
      <c r="AT165" s="97"/>
      <c r="AU165" s="97"/>
      <c r="AV165" s="97"/>
      <c r="AW165" s="97"/>
      <c r="AX165" s="97"/>
      <c r="AY165" s="97"/>
      <c r="AZ165" s="97"/>
    </row>
    <row r="166" spans="1:52" s="225" customFormat="1">
      <c r="A166" s="91"/>
      <c r="B166" s="91"/>
      <c r="AI166" s="97"/>
      <c r="AJ166" s="97"/>
      <c r="AK166" s="97"/>
      <c r="AL166" s="97"/>
      <c r="AM166" s="97"/>
      <c r="AN166" s="97"/>
      <c r="AO166" s="97"/>
      <c r="AP166" s="97"/>
      <c r="AQ166" s="97"/>
      <c r="AR166" s="97"/>
      <c r="AS166" s="97"/>
      <c r="AT166" s="97"/>
      <c r="AU166" s="97"/>
      <c r="AV166" s="97"/>
      <c r="AW166" s="97"/>
      <c r="AX166" s="97"/>
      <c r="AY166" s="97"/>
      <c r="AZ166" s="97"/>
    </row>
    <row r="167" spans="1:52" s="225" customFormat="1">
      <c r="A167" s="91"/>
      <c r="B167" s="91"/>
      <c r="AI167" s="97"/>
      <c r="AJ167" s="97"/>
      <c r="AK167" s="97"/>
      <c r="AL167" s="97"/>
      <c r="AM167" s="97"/>
      <c r="AN167" s="97"/>
      <c r="AO167" s="97"/>
      <c r="AP167" s="97"/>
      <c r="AQ167" s="97"/>
      <c r="AR167" s="97"/>
      <c r="AS167" s="97"/>
      <c r="AT167" s="97"/>
      <c r="AU167" s="97"/>
      <c r="AV167" s="97"/>
      <c r="AW167" s="97"/>
      <c r="AX167" s="97"/>
      <c r="AY167" s="97"/>
      <c r="AZ167" s="97"/>
    </row>
    <row r="168" spans="1:52" s="225" customFormat="1">
      <c r="A168" s="91"/>
      <c r="B168" s="91"/>
      <c r="AI168" s="97"/>
      <c r="AJ168" s="97"/>
      <c r="AK168" s="97"/>
      <c r="AL168" s="97"/>
      <c r="AM168" s="97"/>
      <c r="AN168" s="97"/>
      <c r="AO168" s="97"/>
      <c r="AP168" s="97"/>
      <c r="AQ168" s="97"/>
      <c r="AR168" s="97"/>
      <c r="AS168" s="97"/>
      <c r="AT168" s="97"/>
      <c r="AU168" s="97"/>
      <c r="AV168" s="97"/>
      <c r="AW168" s="97"/>
      <c r="AX168" s="97"/>
      <c r="AY168" s="97"/>
      <c r="AZ168" s="97"/>
    </row>
    <row r="169" spans="1:52" s="225" customFormat="1">
      <c r="A169" s="91"/>
      <c r="B169" s="91"/>
      <c r="AI169" s="97"/>
      <c r="AJ169" s="97"/>
      <c r="AK169" s="97"/>
      <c r="AL169" s="97"/>
      <c r="AM169" s="97"/>
      <c r="AN169" s="97"/>
      <c r="AO169" s="97"/>
      <c r="AP169" s="97"/>
      <c r="AQ169" s="97"/>
      <c r="AR169" s="97"/>
      <c r="AS169" s="97"/>
      <c r="AT169" s="97"/>
      <c r="AU169" s="97"/>
      <c r="AV169" s="97"/>
      <c r="AW169" s="97"/>
      <c r="AX169" s="97"/>
      <c r="AY169" s="97"/>
      <c r="AZ169" s="97"/>
    </row>
    <row r="170" spans="1:52" s="225" customFormat="1">
      <c r="A170" s="91"/>
      <c r="B170" s="91"/>
      <c r="AI170" s="97"/>
      <c r="AJ170" s="97"/>
      <c r="AK170" s="97"/>
      <c r="AL170" s="97"/>
      <c r="AM170" s="97"/>
      <c r="AN170" s="97"/>
      <c r="AO170" s="97"/>
      <c r="AP170" s="97"/>
      <c r="AQ170" s="97"/>
      <c r="AR170" s="97"/>
      <c r="AS170" s="97"/>
      <c r="AT170" s="97"/>
      <c r="AU170" s="97"/>
      <c r="AV170" s="97"/>
      <c r="AW170" s="97"/>
      <c r="AX170" s="97"/>
      <c r="AY170" s="97"/>
      <c r="AZ170" s="97"/>
    </row>
    <row r="171" spans="1:52" s="225" customFormat="1">
      <c r="A171" s="91"/>
      <c r="B171" s="91"/>
      <c r="AI171" s="97"/>
      <c r="AJ171" s="97"/>
      <c r="AK171" s="97"/>
      <c r="AL171" s="97"/>
      <c r="AM171" s="97"/>
      <c r="AN171" s="97"/>
      <c r="AO171" s="97"/>
      <c r="AP171" s="97"/>
      <c r="AQ171" s="97"/>
      <c r="AR171" s="97"/>
      <c r="AS171" s="97"/>
      <c r="AT171" s="97"/>
      <c r="AU171" s="97"/>
      <c r="AV171" s="97"/>
      <c r="AW171" s="97"/>
      <c r="AX171" s="97"/>
      <c r="AY171" s="97"/>
      <c r="AZ171" s="97"/>
    </row>
    <row r="172" spans="1:52" s="225" customFormat="1">
      <c r="A172" s="91"/>
      <c r="B172" s="91"/>
      <c r="AI172" s="97"/>
      <c r="AJ172" s="97"/>
      <c r="AK172" s="97"/>
      <c r="AL172" s="97"/>
      <c r="AM172" s="97"/>
      <c r="AN172" s="97"/>
      <c r="AO172" s="97"/>
      <c r="AP172" s="97"/>
      <c r="AQ172" s="97"/>
      <c r="AR172" s="97"/>
      <c r="AS172" s="97"/>
      <c r="AT172" s="97"/>
      <c r="AU172" s="97"/>
      <c r="AV172" s="97"/>
      <c r="AW172" s="97"/>
      <c r="AX172" s="97"/>
      <c r="AY172" s="97"/>
      <c r="AZ172" s="97"/>
    </row>
    <row r="173" spans="1:52" s="225" customFormat="1">
      <c r="A173" s="91"/>
      <c r="B173" s="91"/>
      <c r="AI173" s="97"/>
      <c r="AJ173" s="97"/>
      <c r="AK173" s="97"/>
      <c r="AL173" s="97"/>
      <c r="AM173" s="97"/>
      <c r="AN173" s="97"/>
      <c r="AO173" s="97"/>
      <c r="AP173" s="97"/>
      <c r="AQ173" s="97"/>
      <c r="AR173" s="97"/>
      <c r="AS173" s="97"/>
      <c r="AT173" s="97"/>
      <c r="AU173" s="97"/>
      <c r="AV173" s="97"/>
      <c r="AW173" s="97"/>
      <c r="AX173" s="97"/>
      <c r="AY173" s="97"/>
      <c r="AZ173" s="97"/>
    </row>
    <row r="174" spans="1:52" s="225" customFormat="1">
      <c r="A174" s="91"/>
      <c r="B174" s="91"/>
      <c r="AI174" s="97"/>
      <c r="AJ174" s="97"/>
      <c r="AK174" s="97"/>
      <c r="AL174" s="97"/>
      <c r="AM174" s="97"/>
      <c r="AN174" s="97"/>
      <c r="AO174" s="97"/>
      <c r="AP174" s="97"/>
      <c r="AQ174" s="97"/>
      <c r="AR174" s="97"/>
      <c r="AS174" s="97"/>
      <c r="AT174" s="97"/>
      <c r="AU174" s="97"/>
      <c r="AV174" s="97"/>
      <c r="AW174" s="97"/>
      <c r="AX174" s="97"/>
      <c r="AY174" s="97"/>
      <c r="AZ174" s="97"/>
    </row>
    <row r="175" spans="1:52" s="225" customFormat="1">
      <c r="A175" s="91"/>
      <c r="B175" s="91"/>
      <c r="AI175" s="97"/>
      <c r="AJ175" s="97"/>
      <c r="AK175" s="97"/>
      <c r="AL175" s="97"/>
      <c r="AM175" s="97"/>
      <c r="AN175" s="97"/>
      <c r="AO175" s="97"/>
      <c r="AP175" s="97"/>
      <c r="AQ175" s="97"/>
      <c r="AR175" s="97"/>
      <c r="AS175" s="97"/>
      <c r="AT175" s="97"/>
      <c r="AU175" s="97"/>
      <c r="AV175" s="97"/>
      <c r="AW175" s="97"/>
      <c r="AX175" s="97"/>
      <c r="AY175" s="97"/>
      <c r="AZ175" s="97"/>
    </row>
    <row r="176" spans="1:52" s="225" customFormat="1">
      <c r="A176" s="91"/>
      <c r="B176" s="91"/>
      <c r="AI176" s="97"/>
      <c r="AJ176" s="97"/>
      <c r="AK176" s="97"/>
      <c r="AL176" s="97"/>
      <c r="AM176" s="97"/>
      <c r="AN176" s="97"/>
      <c r="AO176" s="97"/>
      <c r="AP176" s="97"/>
      <c r="AQ176" s="97"/>
      <c r="AR176" s="97"/>
      <c r="AS176" s="97"/>
      <c r="AT176" s="97"/>
      <c r="AU176" s="97"/>
      <c r="AV176" s="97"/>
      <c r="AW176" s="97"/>
      <c r="AX176" s="97"/>
      <c r="AY176" s="97"/>
      <c r="AZ176" s="97"/>
    </row>
    <row r="177" spans="1:52" s="225" customFormat="1">
      <c r="A177" s="91"/>
      <c r="B177" s="91"/>
      <c r="AI177" s="97"/>
      <c r="AJ177" s="97"/>
      <c r="AK177" s="97"/>
      <c r="AL177" s="97"/>
      <c r="AM177" s="97"/>
      <c r="AN177" s="97"/>
      <c r="AO177" s="97"/>
      <c r="AP177" s="97"/>
      <c r="AQ177" s="97"/>
      <c r="AR177" s="97"/>
      <c r="AS177" s="97"/>
      <c r="AT177" s="97"/>
      <c r="AU177" s="97"/>
      <c r="AV177" s="97"/>
      <c r="AW177" s="97"/>
      <c r="AX177" s="97"/>
      <c r="AY177" s="97"/>
      <c r="AZ177" s="97"/>
    </row>
    <row r="178" spans="1:52" s="225" customFormat="1">
      <c r="A178" s="91"/>
      <c r="B178" s="91"/>
      <c r="AI178" s="97"/>
      <c r="AJ178" s="97"/>
      <c r="AK178" s="97"/>
      <c r="AL178" s="97"/>
      <c r="AM178" s="97"/>
      <c r="AN178" s="97"/>
      <c r="AO178" s="97"/>
      <c r="AP178" s="97"/>
      <c r="AQ178" s="97"/>
      <c r="AR178" s="97"/>
      <c r="AS178" s="97"/>
      <c r="AT178" s="97"/>
      <c r="AU178" s="97"/>
      <c r="AV178" s="97"/>
      <c r="AW178" s="97"/>
      <c r="AX178" s="97"/>
      <c r="AY178" s="97"/>
      <c r="AZ178" s="97"/>
    </row>
    <row r="179" spans="1:52" s="225" customFormat="1">
      <c r="A179" s="91"/>
      <c r="B179" s="91"/>
      <c r="AI179" s="97"/>
      <c r="AJ179" s="97"/>
      <c r="AK179" s="97"/>
      <c r="AL179" s="97"/>
      <c r="AM179" s="97"/>
      <c r="AN179" s="97"/>
      <c r="AO179" s="97"/>
      <c r="AP179" s="97"/>
      <c r="AQ179" s="97"/>
      <c r="AR179" s="97"/>
      <c r="AS179" s="97"/>
      <c r="AT179" s="97"/>
      <c r="AU179" s="97"/>
      <c r="AV179" s="97"/>
      <c r="AW179" s="97"/>
      <c r="AX179" s="97"/>
      <c r="AY179" s="97"/>
      <c r="AZ179" s="97"/>
    </row>
    <row r="180" spans="1:52" s="225" customFormat="1">
      <c r="A180" s="91"/>
      <c r="B180" s="91"/>
      <c r="AI180" s="97"/>
      <c r="AJ180" s="97"/>
      <c r="AK180" s="97"/>
      <c r="AL180" s="97"/>
      <c r="AM180" s="97"/>
      <c r="AN180" s="97"/>
      <c r="AO180" s="97"/>
      <c r="AP180" s="97"/>
      <c r="AQ180" s="97"/>
      <c r="AR180" s="97"/>
      <c r="AS180" s="97"/>
      <c r="AT180" s="97"/>
      <c r="AU180" s="97"/>
      <c r="AV180" s="97"/>
      <c r="AW180" s="97"/>
      <c r="AX180" s="97"/>
      <c r="AY180" s="97"/>
      <c r="AZ180" s="97"/>
    </row>
    <row r="181" spans="1:52" s="225" customFormat="1">
      <c r="A181" s="91"/>
      <c r="B181" s="91"/>
      <c r="AI181" s="97"/>
      <c r="AJ181" s="97"/>
      <c r="AK181" s="97"/>
      <c r="AL181" s="97"/>
      <c r="AM181" s="97"/>
      <c r="AN181" s="97"/>
      <c r="AO181" s="97"/>
      <c r="AP181" s="97"/>
      <c r="AQ181" s="97"/>
      <c r="AR181" s="97"/>
      <c r="AS181" s="97"/>
      <c r="AT181" s="97"/>
      <c r="AU181" s="97"/>
      <c r="AV181" s="97"/>
      <c r="AW181" s="97"/>
      <c r="AX181" s="97"/>
      <c r="AY181" s="97"/>
      <c r="AZ181" s="97"/>
    </row>
    <row r="182" spans="1:52" s="225" customFormat="1">
      <c r="A182" s="91"/>
      <c r="B182" s="91"/>
      <c r="AI182" s="97"/>
      <c r="AJ182" s="97"/>
      <c r="AK182" s="97"/>
      <c r="AL182" s="97"/>
      <c r="AM182" s="97"/>
      <c r="AN182" s="97"/>
      <c r="AO182" s="97"/>
      <c r="AP182" s="97"/>
      <c r="AQ182" s="97"/>
      <c r="AR182" s="97"/>
      <c r="AS182" s="97"/>
      <c r="AT182" s="97"/>
      <c r="AU182" s="97"/>
      <c r="AV182" s="97"/>
      <c r="AW182" s="97"/>
      <c r="AX182" s="97"/>
      <c r="AY182" s="97"/>
      <c r="AZ182" s="97"/>
    </row>
    <row r="183" spans="1:52" s="225" customFormat="1">
      <c r="A183" s="91"/>
      <c r="B183" s="91"/>
      <c r="AI183" s="97"/>
      <c r="AJ183" s="97"/>
      <c r="AK183" s="97"/>
      <c r="AL183" s="97"/>
      <c r="AM183" s="97"/>
      <c r="AN183" s="97"/>
      <c r="AO183" s="97"/>
      <c r="AP183" s="97"/>
      <c r="AQ183" s="97"/>
      <c r="AR183" s="97"/>
      <c r="AS183" s="97"/>
      <c r="AT183" s="97"/>
      <c r="AU183" s="97"/>
      <c r="AV183" s="97"/>
      <c r="AW183" s="97"/>
      <c r="AX183" s="97"/>
      <c r="AY183" s="97"/>
      <c r="AZ183" s="97"/>
    </row>
    <row r="184" spans="1:52" s="225" customFormat="1">
      <c r="A184" s="91"/>
      <c r="B184" s="91"/>
      <c r="AI184" s="97"/>
      <c r="AJ184" s="97"/>
      <c r="AK184" s="97"/>
      <c r="AL184" s="97"/>
      <c r="AM184" s="97"/>
      <c r="AN184" s="97"/>
      <c r="AO184" s="97"/>
      <c r="AP184" s="97"/>
      <c r="AQ184" s="97"/>
      <c r="AR184" s="97"/>
      <c r="AS184" s="97"/>
      <c r="AT184" s="97"/>
      <c r="AU184" s="97"/>
      <c r="AV184" s="97"/>
      <c r="AW184" s="97"/>
      <c r="AX184" s="97"/>
      <c r="AY184" s="97"/>
      <c r="AZ184" s="97"/>
    </row>
    <row r="185" spans="1:52" s="225" customFormat="1">
      <c r="A185" s="91"/>
      <c r="B185" s="91"/>
      <c r="AI185" s="97"/>
      <c r="AJ185" s="97"/>
      <c r="AK185" s="97"/>
      <c r="AL185" s="97"/>
      <c r="AM185" s="97"/>
      <c r="AN185" s="97"/>
      <c r="AO185" s="97"/>
      <c r="AP185" s="97"/>
      <c r="AQ185" s="97"/>
      <c r="AR185" s="97"/>
      <c r="AS185" s="97"/>
      <c r="AT185" s="97"/>
      <c r="AU185" s="97"/>
      <c r="AV185" s="97"/>
      <c r="AW185" s="97"/>
      <c r="AX185" s="97"/>
      <c r="AY185" s="97"/>
      <c r="AZ185" s="97"/>
    </row>
    <row r="186" spans="1:52" s="225" customFormat="1">
      <c r="A186" s="91"/>
      <c r="B186" s="91"/>
      <c r="AI186" s="97"/>
      <c r="AJ186" s="97"/>
      <c r="AK186" s="97"/>
      <c r="AL186" s="97"/>
      <c r="AM186" s="97"/>
      <c r="AN186" s="97"/>
      <c r="AO186" s="97"/>
      <c r="AP186" s="97"/>
      <c r="AQ186" s="97"/>
      <c r="AR186" s="97"/>
      <c r="AS186" s="97"/>
      <c r="AT186" s="97"/>
      <c r="AU186" s="97"/>
      <c r="AV186" s="97"/>
      <c r="AW186" s="97"/>
      <c r="AX186" s="97"/>
      <c r="AY186" s="97"/>
      <c r="AZ186" s="97"/>
    </row>
    <row r="187" spans="1:52" s="225" customFormat="1">
      <c r="A187" s="91"/>
      <c r="B187" s="91"/>
      <c r="AI187" s="97"/>
      <c r="AJ187" s="97"/>
      <c r="AK187" s="97"/>
      <c r="AL187" s="97"/>
      <c r="AM187" s="97"/>
      <c r="AN187" s="97"/>
      <c r="AO187" s="97"/>
      <c r="AP187" s="97"/>
      <c r="AQ187" s="97"/>
      <c r="AR187" s="97"/>
      <c r="AS187" s="97"/>
      <c r="AT187" s="97"/>
      <c r="AU187" s="97"/>
      <c r="AV187" s="97"/>
      <c r="AW187" s="97"/>
      <c r="AX187" s="97"/>
      <c r="AY187" s="97"/>
      <c r="AZ187" s="97"/>
    </row>
    <row r="188" spans="1:52" s="225" customFormat="1">
      <c r="A188" s="91"/>
      <c r="B188" s="91"/>
      <c r="AI188" s="97"/>
      <c r="AJ188" s="97"/>
      <c r="AK188" s="97"/>
      <c r="AL188" s="97"/>
      <c r="AM188" s="97"/>
      <c r="AN188" s="97"/>
      <c r="AO188" s="97"/>
      <c r="AP188" s="97"/>
      <c r="AQ188" s="97"/>
      <c r="AR188" s="97"/>
      <c r="AS188" s="97"/>
      <c r="AT188" s="97"/>
      <c r="AU188" s="97"/>
      <c r="AV188" s="97"/>
      <c r="AW188" s="97"/>
      <c r="AX188" s="97"/>
      <c r="AY188" s="97"/>
      <c r="AZ188" s="97"/>
    </row>
    <row r="189" spans="1:52" s="225" customFormat="1">
      <c r="A189" s="91"/>
      <c r="B189" s="91"/>
      <c r="AI189" s="97"/>
      <c r="AJ189" s="97"/>
      <c r="AK189" s="97"/>
      <c r="AL189" s="97"/>
      <c r="AM189" s="97"/>
      <c r="AN189" s="97"/>
      <c r="AO189" s="97"/>
      <c r="AP189" s="97"/>
      <c r="AQ189" s="97"/>
      <c r="AR189" s="97"/>
      <c r="AS189" s="97"/>
      <c r="AT189" s="97"/>
      <c r="AU189" s="97"/>
      <c r="AV189" s="97"/>
      <c r="AW189" s="97"/>
      <c r="AX189" s="97"/>
      <c r="AY189" s="97"/>
      <c r="AZ189" s="97"/>
    </row>
    <row r="190" spans="1:52" s="225" customFormat="1">
      <c r="A190" s="91"/>
      <c r="B190" s="91"/>
      <c r="AI190" s="97"/>
      <c r="AJ190" s="97"/>
      <c r="AK190" s="97"/>
      <c r="AL190" s="97"/>
      <c r="AM190" s="97"/>
      <c r="AN190" s="97"/>
      <c r="AO190" s="97"/>
      <c r="AP190" s="97"/>
      <c r="AQ190" s="97"/>
      <c r="AR190" s="97"/>
      <c r="AS190" s="97"/>
      <c r="AT190" s="97"/>
      <c r="AU190" s="97"/>
      <c r="AV190" s="97"/>
      <c r="AW190" s="97"/>
      <c r="AX190" s="97"/>
      <c r="AY190" s="97"/>
      <c r="AZ190" s="97"/>
    </row>
    <row r="191" spans="1:52" s="225" customFormat="1">
      <c r="A191" s="91"/>
      <c r="B191" s="91"/>
      <c r="AI191" s="97"/>
      <c r="AJ191" s="97"/>
      <c r="AK191" s="97"/>
      <c r="AL191" s="97"/>
      <c r="AM191" s="97"/>
      <c r="AN191" s="97"/>
      <c r="AO191" s="97"/>
      <c r="AP191" s="97"/>
      <c r="AQ191" s="97"/>
      <c r="AR191" s="97"/>
      <c r="AS191" s="97"/>
      <c r="AT191" s="97"/>
      <c r="AU191" s="97"/>
      <c r="AV191" s="97"/>
      <c r="AW191" s="97"/>
      <c r="AX191" s="97"/>
      <c r="AY191" s="97"/>
      <c r="AZ191" s="97"/>
    </row>
    <row r="192" spans="1:52" s="225" customFormat="1">
      <c r="A192" s="91"/>
      <c r="B192" s="91"/>
      <c r="AI192" s="97"/>
      <c r="AJ192" s="97"/>
      <c r="AK192" s="97"/>
      <c r="AL192" s="97"/>
      <c r="AM192" s="97"/>
      <c r="AN192" s="97"/>
      <c r="AO192" s="97"/>
      <c r="AP192" s="97"/>
      <c r="AQ192" s="97"/>
      <c r="AR192" s="97"/>
      <c r="AS192" s="97"/>
      <c r="AT192" s="97"/>
      <c r="AU192" s="97"/>
      <c r="AV192" s="97"/>
      <c r="AW192" s="97"/>
      <c r="AX192" s="97"/>
      <c r="AY192" s="97"/>
      <c r="AZ192" s="97"/>
    </row>
    <row r="193" spans="1:52" s="225" customFormat="1">
      <c r="A193" s="91"/>
      <c r="B193" s="91"/>
      <c r="AI193" s="97"/>
      <c r="AJ193" s="97"/>
      <c r="AK193" s="97"/>
      <c r="AL193" s="97"/>
      <c r="AM193" s="97"/>
      <c r="AN193" s="97"/>
      <c r="AO193" s="97"/>
      <c r="AP193" s="97"/>
      <c r="AQ193" s="97"/>
      <c r="AR193" s="97"/>
      <c r="AS193" s="97"/>
      <c r="AT193" s="97"/>
      <c r="AU193" s="97"/>
      <c r="AV193" s="97"/>
      <c r="AW193" s="97"/>
      <c r="AX193" s="97"/>
      <c r="AY193" s="97"/>
      <c r="AZ193" s="97"/>
    </row>
  </sheetData>
  <mergeCells count="103">
    <mergeCell ref="D43:F44"/>
    <mergeCell ref="G43:I43"/>
    <mergeCell ref="N43:AF44"/>
    <mergeCell ref="G44:I44"/>
    <mergeCell ref="D48:F49"/>
    <mergeCell ref="G48:I48"/>
    <mergeCell ref="D35:F35"/>
    <mergeCell ref="R39:S39"/>
    <mergeCell ref="T39:U39"/>
    <mergeCell ref="V39:W39"/>
    <mergeCell ref="Y39:Z39"/>
    <mergeCell ref="AB39:AC39"/>
    <mergeCell ref="AE39:AF39"/>
    <mergeCell ref="D68:H68"/>
    <mergeCell ref="D45:F45"/>
    <mergeCell ref="D62:F62"/>
    <mergeCell ref="G40:P40"/>
    <mergeCell ref="D40:F40"/>
    <mergeCell ref="G55:I55"/>
    <mergeCell ref="G53:I53"/>
    <mergeCell ref="G54:I54"/>
    <mergeCell ref="J53:S53"/>
    <mergeCell ref="D53:F55"/>
    <mergeCell ref="D59:F59"/>
    <mergeCell ref="G59:AF59"/>
    <mergeCell ref="D60:F60"/>
    <mergeCell ref="G60:AF60"/>
    <mergeCell ref="G56:I56"/>
    <mergeCell ref="D57:F57"/>
    <mergeCell ref="D58:AF58"/>
    <mergeCell ref="N48:AF49"/>
    <mergeCell ref="G49:I49"/>
    <mergeCell ref="J54:S54"/>
    <mergeCell ref="J55:S55"/>
    <mergeCell ref="D50:F50"/>
    <mergeCell ref="T57:Z57"/>
    <mergeCell ref="AA57:AC57"/>
    <mergeCell ref="D24:F25"/>
    <mergeCell ref="G24:AF25"/>
    <mergeCell ref="D23:F23"/>
    <mergeCell ref="V22:W22"/>
    <mergeCell ref="Y22:Z22"/>
    <mergeCell ref="D26:F27"/>
    <mergeCell ref="D39:F39"/>
    <mergeCell ref="AB22:AC22"/>
    <mergeCell ref="R22:S22"/>
    <mergeCell ref="D37:F37"/>
    <mergeCell ref="G37:AF37"/>
    <mergeCell ref="D38:F38"/>
    <mergeCell ref="G38:AF38"/>
    <mergeCell ref="G39:H39"/>
    <mergeCell ref="I39:J39"/>
    <mergeCell ref="L39:M39"/>
    <mergeCell ref="O22:P22"/>
    <mergeCell ref="T22:U22"/>
    <mergeCell ref="O39:P39"/>
    <mergeCell ref="D36:AF36"/>
    <mergeCell ref="D33:F34"/>
    <mergeCell ref="G33:I33"/>
    <mergeCell ref="N33:AF34"/>
    <mergeCell ref="G34:I34"/>
    <mergeCell ref="AD57:AE57"/>
    <mergeCell ref="D56:F56"/>
    <mergeCell ref="H57:I57"/>
    <mergeCell ref="K57:M57"/>
    <mergeCell ref="N57:P57"/>
    <mergeCell ref="Q57:S57"/>
    <mergeCell ref="T53:AF55"/>
    <mergeCell ref="D61:F61"/>
    <mergeCell ref="G61:H61"/>
    <mergeCell ref="I61:J61"/>
    <mergeCell ref="L61:M61"/>
    <mergeCell ref="O61:P61"/>
    <mergeCell ref="AE61:AF61"/>
    <mergeCell ref="R61:S61"/>
    <mergeCell ref="T61:U61"/>
    <mergeCell ref="V61:W61"/>
    <mergeCell ref="Y61:Z61"/>
    <mergeCell ref="AB61:AC61"/>
    <mergeCell ref="G8:AF8"/>
    <mergeCell ref="AA35:AC35"/>
    <mergeCell ref="AD35:AE35"/>
    <mergeCell ref="K35:M35"/>
    <mergeCell ref="Q35:S35"/>
    <mergeCell ref="N35:P35"/>
    <mergeCell ref="T35:Z35"/>
    <mergeCell ref="H35:I35"/>
    <mergeCell ref="G26:AF27"/>
    <mergeCell ref="K15:P15"/>
    <mergeCell ref="G18:I18"/>
    <mergeCell ref="G19:I19"/>
    <mergeCell ref="N18:AF19"/>
    <mergeCell ref="D15:I15"/>
    <mergeCell ref="D18:F19"/>
    <mergeCell ref="I22:J22"/>
    <mergeCell ref="G22:H22"/>
    <mergeCell ref="D22:F22"/>
    <mergeCell ref="D20:F20"/>
    <mergeCell ref="G20:AF20"/>
    <mergeCell ref="AE22:AF22"/>
    <mergeCell ref="L22:M22"/>
    <mergeCell ref="D21:F21"/>
    <mergeCell ref="G21:AF21"/>
  </mergeCells>
  <phoneticPr fontId="1"/>
  <conditionalFormatting sqref="D36">
    <cfRule type="expression" dxfId="56" priority="13">
      <formula>$G$34="〇"</formula>
    </cfRule>
  </conditionalFormatting>
  <conditionalFormatting sqref="D58">
    <cfRule type="expression" dxfId="55" priority="11">
      <formula>$G$55="〇"</formula>
    </cfRule>
  </conditionalFormatting>
  <conditionalFormatting sqref="G35:H35 J35:AF35 G37:AF38 I39:S39 V39:AF39 G40:AF40">
    <cfRule type="expression" dxfId="54" priority="21">
      <formula>$G$34="〇"</formula>
    </cfRule>
  </conditionalFormatting>
  <conditionalFormatting sqref="G39:H39">
    <cfRule type="expression" dxfId="53" priority="5">
      <formula>$G$34="〇"</formula>
    </cfRule>
  </conditionalFormatting>
  <conditionalFormatting sqref="G20:AF30">
    <cfRule type="expression" dxfId="52" priority="6">
      <formula>$G$19="〇"</formula>
    </cfRule>
  </conditionalFormatting>
  <conditionalFormatting sqref="G26:AF30">
    <cfRule type="expression" dxfId="51" priority="10">
      <formula>$G$17="〇"</formula>
    </cfRule>
  </conditionalFormatting>
  <conditionalFormatting sqref="G45:AF45">
    <cfRule type="expression" dxfId="50" priority="20">
      <formula>$G$44="〇"</formula>
    </cfRule>
  </conditionalFormatting>
  <conditionalFormatting sqref="G50:AF50">
    <cfRule type="expression" dxfId="49" priority="19">
      <formula>$G$49="〇"</formula>
    </cfRule>
  </conditionalFormatting>
  <conditionalFormatting sqref="G56:AF57 G59:AF62">
    <cfRule type="expression" dxfId="48" priority="14">
      <formula>$G$55="〇"</formula>
    </cfRule>
  </conditionalFormatting>
  <conditionalFormatting sqref="T22:U22">
    <cfRule type="expression" dxfId="47" priority="4">
      <formula>$G$19="〇"</formula>
    </cfRule>
  </conditionalFormatting>
  <conditionalFormatting sqref="T39:U39">
    <cfRule type="expression" dxfId="46" priority="3">
      <formula>$G$34="〇"</formula>
    </cfRule>
  </conditionalFormatting>
  <dataValidations xWindow="554" yWindow="355" count="5">
    <dataValidation type="list" allowBlank="1" showInputMessage="1" showErrorMessage="1" sqref="G18:I19 G53:I55 G48:I49 G43:I44 G33:I34" xr:uid="{00000000-0002-0000-0500-000000000000}">
      <formula1>$AJ$18:$AJ$19</formula1>
    </dataValidation>
    <dataValidation type="custom" allowBlank="1" showInputMessage="1" showErrorMessage="1" errorTitle="40歳未満が対象" error="評価項目⑦に記載する「80点以上の工事成績評定実績」の工事完成時の年齢が40歳未満の場合が対象です。" sqref="G56:I56" xr:uid="{00000000-0002-0000-0500-000001000000}">
      <formula1>G56&lt;40</formula1>
    </dataValidation>
    <dataValidation type="custom" allowBlank="1" showInputMessage="1" showErrorMessage="1" errorTitle="80点以上が対象" error="80点以上が対象です。_x000a_「総合評価方式に係る説明書」を確認してください。" sqref="AD35:AE35 AD57:AE57" xr:uid="{00000000-0002-0000-0500-000002000000}">
      <formula1>AD35&gt;79</formula1>
    </dataValidation>
    <dataValidation type="list" allowBlank="1" showInputMessage="1" showErrorMessage="1" promptTitle="元号選択" sqref="G22:H22 G39:H39" xr:uid="{00000000-0002-0000-0500-000003000000}">
      <formula1>"平成,令和"</formula1>
    </dataValidation>
    <dataValidation type="list" allowBlank="1" showInputMessage="1" showErrorMessage="1" sqref="T22:U22 G57 G61:H61 T61:U61" xr:uid="{00000000-0002-0000-0500-000004000000}">
      <formula1>"平成,令和"</formula1>
    </dataValidation>
  </dataValidations>
  <printOptions horizontalCentered="1"/>
  <pageMargins left="0.59055118110236227" right="0.78740157480314965" top="0.28999999999999998" bottom="0.38" header="0.31496062992125984" footer="0.2"/>
  <pageSetup paperSize="9" scale="62"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2" id="{1C0EE7E0-F96F-4519-892F-CB2A1180E94F}">
            <xm:f>'（発注所属入力）'!$G$30=""</xm:f>
            <x14:dxf>
              <fill>
                <patternFill>
                  <bgColor theme="1" tint="0.499984740745262"/>
                </patternFill>
              </fill>
            </x14:dxf>
          </x14:cfRule>
          <xm:sqref>C18:AH30</xm:sqref>
        </x14:conditionalFormatting>
        <x14:conditionalFormatting xmlns:xm="http://schemas.microsoft.com/office/excel/2006/main">
          <x14:cfRule type="expression" priority="1" id="{FDEB6D2D-09FA-4AEA-89E1-7177F7AD359F}">
            <xm:f>'（発注所属入力）'!$G$31=""</xm:f>
            <x14:dxf>
              <fill>
                <patternFill>
                  <bgColor theme="1" tint="0.499984740745262"/>
                </patternFill>
              </fill>
            </x14:dxf>
          </x14:cfRule>
          <xm:sqref>C33:AH40</xm:sqref>
        </x14:conditionalFormatting>
        <x14:conditionalFormatting xmlns:xm="http://schemas.microsoft.com/office/excel/2006/main">
          <x14:cfRule type="expression" priority="9" id="{36A61250-B5C8-49E3-92EE-12D35DD64FD8}">
            <xm:f>'（発注所属入力）'!$G$32=" "</xm:f>
            <x14:dxf>
              <fill>
                <patternFill>
                  <bgColor theme="0" tint="-0.499984740745262"/>
                </patternFill>
              </fill>
            </x14:dxf>
          </x14:cfRule>
          <xm:sqref>C43:AH45</xm:sqref>
        </x14:conditionalFormatting>
        <x14:conditionalFormatting xmlns:xm="http://schemas.microsoft.com/office/excel/2006/main">
          <x14:cfRule type="expression" priority="8" id="{1D0EF02C-2973-4EA9-B48A-837DDA93C783}">
            <xm:f>'（発注所属入力）'!$G$33=" "</xm:f>
            <x14:dxf>
              <fill>
                <patternFill>
                  <bgColor theme="0" tint="-0.499984740745262"/>
                </patternFill>
              </fill>
            </x14:dxf>
          </x14:cfRule>
          <xm:sqref>C48:AH50</xm:sqref>
        </x14:conditionalFormatting>
        <x14:conditionalFormatting xmlns:xm="http://schemas.microsoft.com/office/excel/2006/main">
          <x14:cfRule type="expression" priority="7" id="{CD366FAA-91DA-476D-946D-4A674E627A46}">
            <xm:f>'（発注所属入力）'!$G$34=" "</xm:f>
            <x14:dxf>
              <fill>
                <patternFill>
                  <bgColor theme="0" tint="-0.499984740745262"/>
                </patternFill>
              </fill>
            </x14:dxf>
          </x14:cfRule>
          <xm:sqref>C53:AH62</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7:AZ174"/>
  <sheetViews>
    <sheetView view="pageBreakPreview" zoomScale="70" zoomScaleNormal="70" zoomScaleSheetLayoutView="70" workbookViewId="0">
      <selection activeCell="Y59" sqref="Y59"/>
    </sheetView>
  </sheetViews>
  <sheetFormatPr defaultColWidth="9" defaultRowHeight="18"/>
  <cols>
    <col min="1" max="1" width="9" style="91"/>
    <col min="2" max="2" width="2.19921875" style="96" customWidth="1"/>
    <col min="3" max="5" width="5.59765625" style="96" customWidth="1"/>
    <col min="6" max="31" width="3.69921875" style="96" customWidth="1"/>
    <col min="32" max="32" width="2.59765625" style="96" customWidth="1"/>
    <col min="33" max="33" width="6.59765625" style="96" customWidth="1"/>
    <col min="34" max="51" width="9" style="97"/>
    <col min="52" max="52" width="9" style="98"/>
    <col min="53" max="16384" width="9" style="96"/>
  </cols>
  <sheetData>
    <row r="7" spans="1:51">
      <c r="B7" s="140"/>
      <c r="C7" s="140"/>
      <c r="D7" s="140"/>
      <c r="E7" s="140"/>
      <c r="F7" s="140"/>
      <c r="G7" s="140"/>
      <c r="H7" s="140"/>
      <c r="I7" s="140"/>
      <c r="J7" s="140"/>
      <c r="K7" s="140"/>
      <c r="L7" s="140"/>
      <c r="M7" s="140"/>
      <c r="N7" s="140"/>
      <c r="O7" s="140"/>
      <c r="P7" s="140"/>
      <c r="Q7" s="140"/>
      <c r="R7" s="140"/>
      <c r="S7" s="140"/>
      <c r="T7" s="140"/>
      <c r="U7" s="140"/>
      <c r="V7" s="140"/>
      <c r="W7" s="140"/>
      <c r="X7" s="140"/>
      <c r="Y7" s="140"/>
      <c r="Z7" s="140"/>
      <c r="AA7" s="140"/>
      <c r="AB7" s="140"/>
      <c r="AC7" s="140"/>
      <c r="AD7" s="140"/>
      <c r="AE7" s="140"/>
      <c r="AF7" s="140"/>
    </row>
    <row r="8" spans="1:51">
      <c r="B8" s="140"/>
      <c r="C8" s="140"/>
      <c r="D8" s="140"/>
      <c r="E8" s="140"/>
      <c r="F8" s="140"/>
      <c r="G8" s="140"/>
      <c r="H8" s="140"/>
      <c r="I8" s="140"/>
      <c r="J8" s="140"/>
      <c r="K8" s="140"/>
      <c r="L8" s="140"/>
      <c r="M8" s="140"/>
      <c r="N8" s="140"/>
      <c r="O8" s="140"/>
      <c r="P8" s="140"/>
      <c r="Q8" s="140"/>
      <c r="R8" s="140"/>
      <c r="S8" s="140"/>
      <c r="T8" s="140"/>
      <c r="U8" s="140"/>
      <c r="V8" s="140"/>
      <c r="W8" s="140"/>
      <c r="X8" s="140"/>
      <c r="Y8" s="140"/>
      <c r="Z8" s="140"/>
      <c r="AA8" s="140"/>
      <c r="AB8" s="140"/>
      <c r="AC8" s="140"/>
      <c r="AD8" s="140"/>
      <c r="AE8" s="231"/>
      <c r="AF8" s="140"/>
    </row>
    <row r="9" spans="1:51" ht="19.2">
      <c r="B9" s="140"/>
      <c r="C9" s="124" t="s">
        <v>145</v>
      </c>
      <c r="D9" s="124"/>
      <c r="E9" s="124"/>
      <c r="F9" s="478" t="str">
        <f>+IF('技術資料表紙（入札参加者）'!E6=0,"商号又は名称：　　　　　　　　　　　　","商号又は名称："&amp;'技術資料表紙（入札参加者）'!E6)</f>
        <v>商号又は名称：　　　　　　　　　　　　</v>
      </c>
      <c r="G9" s="478"/>
      <c r="H9" s="478"/>
      <c r="I9" s="478"/>
      <c r="J9" s="478"/>
      <c r="K9" s="478"/>
      <c r="L9" s="478"/>
      <c r="M9" s="478"/>
      <c r="N9" s="478"/>
      <c r="O9" s="478"/>
      <c r="P9" s="478"/>
      <c r="Q9" s="478"/>
      <c r="R9" s="478"/>
      <c r="S9" s="478"/>
      <c r="T9" s="478"/>
      <c r="U9" s="478"/>
      <c r="V9" s="478"/>
      <c r="W9" s="478"/>
      <c r="X9" s="478"/>
      <c r="Y9" s="478"/>
      <c r="Z9" s="478"/>
      <c r="AA9" s="478"/>
      <c r="AB9" s="478"/>
      <c r="AC9" s="478"/>
      <c r="AD9" s="478"/>
      <c r="AE9" s="478"/>
      <c r="AF9" s="125"/>
    </row>
    <row r="10" spans="1:51">
      <c r="B10" s="140"/>
      <c r="C10" s="125"/>
      <c r="D10" s="125"/>
      <c r="E10" s="125"/>
      <c r="F10" s="232"/>
      <c r="G10" s="232"/>
      <c r="H10" s="232"/>
      <c r="I10" s="232"/>
      <c r="J10" s="232"/>
      <c r="K10" s="232"/>
      <c r="L10" s="232"/>
      <c r="M10" s="232"/>
      <c r="N10" s="232"/>
      <c r="O10" s="232"/>
      <c r="P10" s="232"/>
      <c r="Q10" s="232"/>
      <c r="R10" s="232"/>
      <c r="S10" s="232"/>
      <c r="T10" s="232"/>
      <c r="U10" s="232"/>
      <c r="V10" s="232"/>
      <c r="W10" s="232"/>
      <c r="X10" s="232"/>
      <c r="Y10" s="232"/>
      <c r="Z10" s="232"/>
      <c r="AA10" s="232"/>
      <c r="AB10" s="232"/>
      <c r="AC10" s="232"/>
      <c r="AD10" s="232"/>
      <c r="AE10" s="232"/>
      <c r="AF10" s="125"/>
    </row>
    <row r="11" spans="1:51" ht="29.4">
      <c r="B11" s="140"/>
      <c r="C11" s="197" t="s">
        <v>153</v>
      </c>
      <c r="D11" s="209"/>
      <c r="E11" s="209"/>
      <c r="F11" s="209"/>
      <c r="G11" s="209"/>
      <c r="H11" s="210"/>
      <c r="I11" s="210"/>
      <c r="J11" s="210"/>
      <c r="K11" s="210"/>
      <c r="L11" s="210"/>
      <c r="M11" s="210"/>
      <c r="N11" s="210"/>
      <c r="O11" s="210"/>
      <c r="P11" s="210"/>
      <c r="Q11" s="210"/>
      <c r="R11" s="210"/>
      <c r="S11" s="210"/>
      <c r="T11" s="210"/>
      <c r="U11" s="210"/>
      <c r="V11" s="210"/>
      <c r="W11" s="210"/>
      <c r="X11" s="210"/>
      <c r="Y11" s="210"/>
      <c r="Z11" s="210"/>
      <c r="AA11" s="210"/>
      <c r="AB11" s="210"/>
      <c r="AC11" s="210"/>
      <c r="AD11" s="210"/>
      <c r="AE11" s="210"/>
      <c r="AF11" s="125"/>
    </row>
    <row r="12" spans="1:51" ht="25.2" customHeight="1">
      <c r="B12" s="140"/>
      <c r="C12" s="201" t="s">
        <v>179</v>
      </c>
      <c r="D12" s="209"/>
      <c r="E12" s="209"/>
      <c r="F12" s="209"/>
      <c r="G12" s="209"/>
      <c r="H12" s="210"/>
      <c r="I12" s="210"/>
      <c r="J12" s="210"/>
      <c r="K12" s="210"/>
      <c r="L12" s="210"/>
      <c r="M12" s="210"/>
      <c r="N12" s="210"/>
      <c r="O12" s="210"/>
      <c r="P12" s="210"/>
      <c r="Q12" s="210"/>
      <c r="R12" s="210"/>
      <c r="S12" s="210"/>
      <c r="T12" s="210"/>
      <c r="U12" s="210"/>
      <c r="V12" s="210"/>
      <c r="W12" s="210"/>
      <c r="X12" s="210"/>
      <c r="Y12" s="210"/>
      <c r="Z12" s="210"/>
      <c r="AA12" s="210"/>
      <c r="AB12" s="210"/>
      <c r="AC12" s="210"/>
      <c r="AD12" s="210"/>
      <c r="AE12" s="210"/>
      <c r="AF12" s="125"/>
    </row>
    <row r="13" spans="1:51" ht="25.2" customHeight="1">
      <c r="B13" s="140"/>
      <c r="C13" s="200" t="s">
        <v>172</v>
      </c>
      <c r="D13" s="209"/>
      <c r="E13" s="209"/>
      <c r="F13" s="209"/>
      <c r="G13" s="209"/>
      <c r="H13" s="210"/>
      <c r="I13" s="210"/>
      <c r="J13" s="210"/>
      <c r="K13" s="210"/>
      <c r="L13" s="210"/>
      <c r="M13" s="210"/>
      <c r="N13" s="210"/>
      <c r="O13" s="210"/>
      <c r="P13" s="210"/>
      <c r="Q13" s="210"/>
      <c r="R13" s="210"/>
      <c r="S13" s="210"/>
      <c r="T13" s="210"/>
      <c r="U13" s="210"/>
      <c r="V13" s="210"/>
      <c r="W13" s="210"/>
      <c r="X13" s="210"/>
      <c r="Y13" s="210"/>
      <c r="Z13" s="210"/>
      <c r="AA13" s="210"/>
      <c r="AB13" s="210"/>
      <c r="AC13" s="210"/>
      <c r="AD13" s="210"/>
      <c r="AE13" s="210"/>
      <c r="AF13" s="125"/>
    </row>
    <row r="14" spans="1:51" ht="25.2" customHeight="1">
      <c r="B14" s="140"/>
      <c r="C14" s="209"/>
      <c r="D14" s="209"/>
      <c r="E14" s="209"/>
      <c r="F14" s="209"/>
      <c r="G14" s="209"/>
      <c r="H14" s="210"/>
      <c r="I14" s="210"/>
      <c r="J14" s="210"/>
      <c r="K14" s="210"/>
      <c r="L14" s="210"/>
      <c r="M14" s="210"/>
      <c r="N14" s="210"/>
      <c r="O14" s="210"/>
      <c r="P14" s="210"/>
      <c r="Q14" s="210"/>
      <c r="R14" s="210"/>
      <c r="S14" s="210"/>
      <c r="T14" s="210"/>
      <c r="U14" s="210"/>
      <c r="V14" s="210"/>
      <c r="W14" s="210"/>
      <c r="X14" s="210"/>
      <c r="Y14" s="210"/>
      <c r="Z14" s="210"/>
      <c r="AA14" s="210"/>
      <c r="AB14" s="210"/>
      <c r="AC14" s="210"/>
      <c r="AD14" s="210"/>
      <c r="AE14" s="210"/>
      <c r="AF14" s="125"/>
    </row>
    <row r="15" spans="1:51" s="92" customFormat="1" ht="25.2" customHeight="1" thickBot="1">
      <c r="A15" s="91"/>
      <c r="C15" s="99" t="s">
        <v>233</v>
      </c>
      <c r="D15" s="112"/>
      <c r="E15" s="112"/>
      <c r="F15" s="112"/>
      <c r="G15" s="112"/>
      <c r="AH15" s="95"/>
      <c r="AI15" s="95"/>
      <c r="AJ15" s="95"/>
      <c r="AK15" s="95"/>
      <c r="AL15" s="95"/>
      <c r="AM15" s="95"/>
      <c r="AN15" s="95"/>
      <c r="AO15" s="95"/>
      <c r="AP15" s="95"/>
      <c r="AQ15" s="95"/>
      <c r="AR15" s="95"/>
      <c r="AS15" s="95"/>
      <c r="AT15" s="95"/>
      <c r="AU15" s="95"/>
      <c r="AV15" s="95"/>
      <c r="AW15" s="95"/>
      <c r="AX15" s="95"/>
      <c r="AY15" s="95"/>
    </row>
    <row r="16" spans="1:51" ht="25.2" customHeight="1">
      <c r="B16" s="140"/>
      <c r="C16" s="645" t="s">
        <v>148</v>
      </c>
      <c r="D16" s="389"/>
      <c r="E16" s="390"/>
      <c r="F16" s="408"/>
      <c r="G16" s="409"/>
      <c r="H16" s="409"/>
      <c r="I16" s="35" t="s">
        <v>20</v>
      </c>
      <c r="J16" s="36"/>
      <c r="K16" s="36"/>
      <c r="L16" s="37"/>
      <c r="M16" s="419" t="str">
        <f>IF(COUNTBLANK(F16:H17)=6,"　←　該当する方に○",IF(COUNTBLANK(F16:H17)=4,"　←　どちらか一方に○",""))</f>
        <v>　←　該当する方に○</v>
      </c>
      <c r="N16" s="420"/>
      <c r="O16" s="420"/>
      <c r="P16" s="420"/>
      <c r="Q16" s="420"/>
      <c r="R16" s="420"/>
      <c r="S16" s="420"/>
      <c r="T16" s="420"/>
      <c r="U16" s="420"/>
      <c r="V16" s="420"/>
      <c r="W16" s="420"/>
      <c r="X16" s="420"/>
      <c r="Y16" s="420"/>
      <c r="Z16" s="420"/>
      <c r="AA16" s="420"/>
      <c r="AB16" s="420"/>
      <c r="AC16" s="420"/>
      <c r="AD16" s="420"/>
      <c r="AE16" s="420"/>
      <c r="AF16" s="140"/>
      <c r="AG16" s="140"/>
      <c r="AI16" s="97" t="s">
        <v>18</v>
      </c>
    </row>
    <row r="17" spans="1:51" ht="25.2" customHeight="1" thickBot="1">
      <c r="B17" s="140"/>
      <c r="C17" s="524"/>
      <c r="D17" s="525"/>
      <c r="E17" s="526"/>
      <c r="F17" s="410"/>
      <c r="G17" s="411"/>
      <c r="H17" s="411"/>
      <c r="I17" s="45" t="s">
        <v>21</v>
      </c>
      <c r="J17" s="46"/>
      <c r="K17" s="46"/>
      <c r="L17" s="47"/>
      <c r="M17" s="421"/>
      <c r="N17" s="421"/>
      <c r="O17" s="421"/>
      <c r="P17" s="421"/>
      <c r="Q17" s="421"/>
      <c r="R17" s="421"/>
      <c r="S17" s="421"/>
      <c r="T17" s="421"/>
      <c r="U17" s="421"/>
      <c r="V17" s="421"/>
      <c r="W17" s="421"/>
      <c r="X17" s="421"/>
      <c r="Y17" s="421"/>
      <c r="Z17" s="421"/>
      <c r="AA17" s="421"/>
      <c r="AB17" s="421"/>
      <c r="AC17" s="421"/>
      <c r="AD17" s="421"/>
      <c r="AE17" s="421"/>
      <c r="AF17" s="140"/>
      <c r="AG17" s="140"/>
    </row>
    <row r="18" spans="1:51" ht="25.2" customHeight="1">
      <c r="B18" s="140"/>
      <c r="C18" s="637" t="s">
        <v>124</v>
      </c>
      <c r="D18" s="638"/>
      <c r="E18" s="638"/>
      <c r="F18" s="488" t="s">
        <v>151</v>
      </c>
      <c r="G18" s="641"/>
      <c r="H18" s="641"/>
      <c r="I18" s="641"/>
      <c r="J18" s="641"/>
      <c r="K18" s="641"/>
      <c r="L18" s="641"/>
      <c r="M18" s="641"/>
      <c r="N18" s="641"/>
      <c r="O18" s="641"/>
      <c r="P18" s="641"/>
      <c r="Q18" s="641"/>
      <c r="R18" s="641"/>
      <c r="S18" s="641"/>
      <c r="T18" s="641"/>
      <c r="U18" s="641"/>
      <c r="V18" s="641"/>
      <c r="W18" s="641"/>
      <c r="X18" s="641"/>
      <c r="Y18" s="641"/>
      <c r="Z18" s="641"/>
      <c r="AA18" s="641"/>
      <c r="AB18" s="641"/>
      <c r="AC18" s="641"/>
      <c r="AD18" s="641"/>
      <c r="AE18" s="641"/>
      <c r="AF18" s="140"/>
      <c r="AG18" s="140"/>
    </row>
    <row r="19" spans="1:51" ht="25.2" customHeight="1">
      <c r="B19" s="140"/>
      <c r="C19" s="639"/>
      <c r="D19" s="639"/>
      <c r="E19" s="639"/>
      <c r="F19" s="641"/>
      <c r="G19" s="641"/>
      <c r="H19" s="641"/>
      <c r="I19" s="641"/>
      <c r="J19" s="641"/>
      <c r="K19" s="641"/>
      <c r="L19" s="641"/>
      <c r="M19" s="641"/>
      <c r="N19" s="641"/>
      <c r="O19" s="641"/>
      <c r="P19" s="641"/>
      <c r="Q19" s="641"/>
      <c r="R19" s="641"/>
      <c r="S19" s="641"/>
      <c r="T19" s="641"/>
      <c r="U19" s="641"/>
      <c r="V19" s="641"/>
      <c r="W19" s="641"/>
      <c r="X19" s="641"/>
      <c r="Y19" s="641"/>
      <c r="Z19" s="641"/>
      <c r="AA19" s="641"/>
      <c r="AB19" s="641"/>
      <c r="AC19" s="641"/>
      <c r="AD19" s="641"/>
      <c r="AE19" s="641"/>
      <c r="AF19" s="140"/>
      <c r="AG19" s="140"/>
    </row>
    <row r="20" spans="1:51" ht="25.2" customHeight="1">
      <c r="B20" s="140"/>
      <c r="C20" s="137"/>
      <c r="D20" s="138"/>
      <c r="E20" s="138"/>
      <c r="F20" s="139"/>
      <c r="G20" s="136"/>
      <c r="H20" s="136"/>
      <c r="I20" s="136"/>
      <c r="J20" s="136"/>
      <c r="K20" s="136"/>
      <c r="L20" s="136"/>
      <c r="M20" s="136"/>
      <c r="N20" s="136"/>
      <c r="O20" s="136"/>
      <c r="P20" s="136"/>
      <c r="Q20" s="136"/>
      <c r="R20" s="136"/>
      <c r="S20" s="136"/>
      <c r="T20" s="136"/>
      <c r="U20" s="136"/>
      <c r="V20" s="136"/>
      <c r="W20" s="136"/>
      <c r="X20" s="136"/>
      <c r="Y20" s="136"/>
      <c r="Z20" s="136"/>
      <c r="AA20" s="136"/>
      <c r="AB20" s="136"/>
      <c r="AC20" s="136"/>
      <c r="AD20" s="136"/>
      <c r="AE20" s="136"/>
      <c r="AF20" s="140"/>
      <c r="AG20" s="140"/>
    </row>
    <row r="21" spans="1:51" s="92" customFormat="1" ht="25.2" customHeight="1" thickBot="1">
      <c r="A21" s="91"/>
      <c r="C21" s="93" t="s">
        <v>234</v>
      </c>
      <c r="D21" s="94"/>
      <c r="E21" s="94"/>
      <c r="F21" s="71"/>
      <c r="G21" s="72"/>
      <c r="H21" s="72"/>
      <c r="I21" s="72"/>
      <c r="J21" s="72"/>
      <c r="K21" s="72"/>
      <c r="L21" s="72"/>
      <c r="M21" s="72"/>
      <c r="N21" s="72"/>
      <c r="O21" s="72"/>
      <c r="P21" s="72"/>
      <c r="Q21" s="72"/>
      <c r="R21" s="72"/>
      <c r="S21" s="72"/>
      <c r="T21" s="72"/>
      <c r="U21" s="72"/>
      <c r="V21" s="72"/>
      <c r="W21" s="72"/>
      <c r="X21" s="72"/>
      <c r="Y21" s="72"/>
      <c r="Z21" s="72"/>
      <c r="AA21" s="72"/>
      <c r="AB21" s="72"/>
      <c r="AC21" s="72"/>
      <c r="AD21" s="72"/>
      <c r="AE21" s="72"/>
      <c r="AH21" s="95"/>
      <c r="AI21" s="95"/>
      <c r="AJ21" s="95"/>
      <c r="AK21" s="95"/>
      <c r="AL21" s="95"/>
      <c r="AM21" s="95"/>
      <c r="AN21" s="95"/>
      <c r="AO21" s="95"/>
      <c r="AP21" s="95"/>
      <c r="AQ21" s="95"/>
      <c r="AR21" s="95"/>
      <c r="AS21" s="95"/>
      <c r="AT21" s="95"/>
      <c r="AU21" s="95"/>
      <c r="AV21" s="95"/>
      <c r="AW21" s="95"/>
      <c r="AX21" s="95"/>
      <c r="AY21" s="95"/>
    </row>
    <row r="22" spans="1:51" ht="25.2" customHeight="1">
      <c r="B22" s="140"/>
      <c r="C22" s="402" t="s">
        <v>147</v>
      </c>
      <c r="D22" s="403"/>
      <c r="E22" s="416"/>
      <c r="F22" s="418"/>
      <c r="G22" s="409"/>
      <c r="H22" s="409"/>
      <c r="I22" s="35" t="s">
        <v>20</v>
      </c>
      <c r="J22" s="36"/>
      <c r="K22" s="36"/>
      <c r="L22" s="37"/>
      <c r="M22" s="419" t="str">
        <f>IF(COUNTBLANK(F22:H23)=6,"　←　該当する方に○",IF(COUNTBLANK(F22:H23)=4,"　←　どちらか一方に○",""))</f>
        <v>　←　該当する方に○</v>
      </c>
      <c r="N22" s="420"/>
      <c r="O22" s="420"/>
      <c r="P22" s="420"/>
      <c r="Q22" s="420"/>
      <c r="R22" s="420"/>
      <c r="S22" s="420"/>
      <c r="T22" s="420"/>
      <c r="U22" s="420"/>
      <c r="V22" s="420"/>
      <c r="W22" s="420"/>
      <c r="X22" s="420"/>
      <c r="Y22" s="420"/>
      <c r="Z22" s="420"/>
      <c r="AA22" s="420"/>
      <c r="AB22" s="420"/>
      <c r="AC22" s="420"/>
      <c r="AD22" s="420"/>
      <c r="AE22" s="420"/>
      <c r="AF22" s="140"/>
      <c r="AG22" s="140"/>
    </row>
    <row r="23" spans="1:51" ht="25.2" customHeight="1" thickBot="1">
      <c r="B23" s="140"/>
      <c r="C23" s="406"/>
      <c r="D23" s="407"/>
      <c r="E23" s="417"/>
      <c r="F23" s="422"/>
      <c r="G23" s="411"/>
      <c r="H23" s="411"/>
      <c r="I23" s="45" t="s">
        <v>21</v>
      </c>
      <c r="J23" s="46"/>
      <c r="K23" s="46"/>
      <c r="L23" s="47"/>
      <c r="M23" s="421"/>
      <c r="N23" s="421"/>
      <c r="O23" s="421"/>
      <c r="P23" s="421"/>
      <c r="Q23" s="421"/>
      <c r="R23" s="421"/>
      <c r="S23" s="421"/>
      <c r="T23" s="421"/>
      <c r="U23" s="421"/>
      <c r="V23" s="421"/>
      <c r="W23" s="421"/>
      <c r="X23" s="421"/>
      <c r="Y23" s="421"/>
      <c r="Z23" s="421"/>
      <c r="AA23" s="421"/>
      <c r="AB23" s="421"/>
      <c r="AC23" s="421"/>
      <c r="AD23" s="421"/>
      <c r="AE23" s="421"/>
      <c r="AF23" s="140"/>
      <c r="AG23" s="140"/>
    </row>
    <row r="24" spans="1:51" ht="25.2" customHeight="1">
      <c r="B24" s="140"/>
      <c r="C24" s="412" t="s">
        <v>124</v>
      </c>
      <c r="D24" s="413"/>
      <c r="E24" s="413"/>
      <c r="F24" s="134" t="s">
        <v>150</v>
      </c>
      <c r="G24" s="134"/>
      <c r="H24" s="134"/>
      <c r="I24" s="134"/>
      <c r="J24" s="134"/>
      <c r="K24" s="134"/>
      <c r="L24" s="134"/>
      <c r="M24" s="134"/>
      <c r="N24" s="134"/>
      <c r="O24" s="134"/>
      <c r="P24" s="134"/>
      <c r="Q24" s="134"/>
      <c r="R24" s="134"/>
      <c r="S24" s="134"/>
      <c r="T24" s="134"/>
      <c r="U24" s="134"/>
      <c r="V24" s="134"/>
      <c r="W24" s="134"/>
      <c r="X24" s="134"/>
      <c r="Y24" s="134"/>
      <c r="Z24" s="134"/>
      <c r="AA24" s="134"/>
      <c r="AB24" s="134"/>
      <c r="AC24" s="134"/>
      <c r="AD24" s="134"/>
      <c r="AE24" s="134"/>
      <c r="AF24" s="140"/>
      <c r="AG24" s="140"/>
    </row>
    <row r="25" spans="1:51" ht="25.2" customHeight="1">
      <c r="B25" s="140"/>
      <c r="C25" s="137"/>
      <c r="D25" s="138"/>
      <c r="E25" s="138"/>
      <c r="F25" s="139"/>
      <c r="G25" s="136"/>
      <c r="H25" s="136"/>
      <c r="I25" s="136"/>
      <c r="J25" s="136"/>
      <c r="K25" s="136"/>
      <c r="L25" s="136"/>
      <c r="M25" s="136"/>
      <c r="N25" s="136"/>
      <c r="O25" s="136"/>
      <c r="P25" s="136"/>
      <c r="Q25" s="136"/>
      <c r="R25" s="136"/>
      <c r="S25" s="136"/>
      <c r="T25" s="136"/>
      <c r="U25" s="136"/>
      <c r="V25" s="136"/>
      <c r="W25" s="136"/>
      <c r="X25" s="136"/>
      <c r="Y25" s="136"/>
      <c r="Z25" s="136"/>
      <c r="AA25" s="136"/>
      <c r="AB25" s="136"/>
      <c r="AC25" s="136"/>
      <c r="AD25" s="136"/>
      <c r="AE25" s="136"/>
      <c r="AF25" s="140"/>
      <c r="AG25" s="140"/>
    </row>
    <row r="26" spans="1:51" s="92" customFormat="1" ht="25.2" customHeight="1" thickBot="1">
      <c r="A26" s="91"/>
      <c r="C26" s="93" t="s">
        <v>235</v>
      </c>
      <c r="D26" s="94"/>
      <c r="E26" s="94"/>
      <c r="F26" s="71"/>
      <c r="G26" s="72"/>
      <c r="H26" s="72"/>
      <c r="I26" s="72"/>
      <c r="J26" s="72"/>
      <c r="K26" s="72"/>
      <c r="L26" s="72"/>
      <c r="M26" s="72"/>
      <c r="N26" s="72"/>
      <c r="O26" s="72"/>
      <c r="P26" s="72"/>
      <c r="Q26" s="72"/>
      <c r="R26" s="72"/>
      <c r="S26" s="72"/>
      <c r="T26" s="72"/>
      <c r="U26" s="72"/>
      <c r="V26" s="72"/>
      <c r="W26" s="72"/>
      <c r="X26" s="72"/>
      <c r="Y26" s="72"/>
      <c r="Z26" s="72"/>
      <c r="AA26" s="72"/>
      <c r="AB26" s="72"/>
      <c r="AC26" s="72"/>
      <c r="AD26" s="72"/>
      <c r="AE26" s="72"/>
      <c r="AH26" s="95"/>
      <c r="AI26" s="95"/>
      <c r="AJ26" s="95"/>
      <c r="AK26" s="95"/>
      <c r="AL26" s="95"/>
      <c r="AM26" s="95"/>
      <c r="AN26" s="95"/>
      <c r="AO26" s="95"/>
      <c r="AP26" s="95"/>
      <c r="AQ26" s="95"/>
      <c r="AR26" s="95"/>
      <c r="AS26" s="95"/>
      <c r="AT26" s="95"/>
      <c r="AU26" s="95"/>
      <c r="AV26" s="95"/>
      <c r="AW26" s="95"/>
      <c r="AX26" s="95"/>
      <c r="AY26" s="95"/>
    </row>
    <row r="27" spans="1:51" ht="25.2" customHeight="1">
      <c r="B27" s="140"/>
      <c r="C27" s="402" t="s">
        <v>146</v>
      </c>
      <c r="D27" s="403"/>
      <c r="E27" s="416"/>
      <c r="F27" s="418"/>
      <c r="G27" s="409"/>
      <c r="H27" s="409"/>
      <c r="I27" s="35" t="s">
        <v>20</v>
      </c>
      <c r="J27" s="36"/>
      <c r="K27" s="36"/>
      <c r="L27" s="37"/>
      <c r="M27" s="419" t="str">
        <f>IF(COUNTBLANK(F27:H28)=6,"　←　該当する方に○",IF(COUNTBLANK(F27:H28)=4,"　←　どちらか一方に○",""))</f>
        <v>　←　該当する方に○</v>
      </c>
      <c r="N27" s="420"/>
      <c r="O27" s="420"/>
      <c r="P27" s="420"/>
      <c r="Q27" s="420"/>
      <c r="R27" s="420"/>
      <c r="S27" s="420"/>
      <c r="T27" s="420"/>
      <c r="U27" s="420"/>
      <c r="V27" s="420"/>
      <c r="W27" s="420"/>
      <c r="X27" s="420"/>
      <c r="Y27" s="420"/>
      <c r="Z27" s="420"/>
      <c r="AA27" s="420"/>
      <c r="AB27" s="420"/>
      <c r="AC27" s="420"/>
      <c r="AD27" s="420"/>
      <c r="AE27" s="420"/>
      <c r="AF27" s="140"/>
      <c r="AG27" s="140"/>
    </row>
    <row r="28" spans="1:51" ht="25.2" customHeight="1" thickBot="1">
      <c r="B28" s="140"/>
      <c r="C28" s="406"/>
      <c r="D28" s="407"/>
      <c r="E28" s="417"/>
      <c r="F28" s="422"/>
      <c r="G28" s="411"/>
      <c r="H28" s="411"/>
      <c r="I28" s="45" t="s">
        <v>21</v>
      </c>
      <c r="J28" s="46"/>
      <c r="K28" s="46"/>
      <c r="L28" s="47"/>
      <c r="M28" s="421"/>
      <c r="N28" s="421"/>
      <c r="O28" s="421"/>
      <c r="P28" s="421"/>
      <c r="Q28" s="421"/>
      <c r="R28" s="421"/>
      <c r="S28" s="421"/>
      <c r="T28" s="421"/>
      <c r="U28" s="421"/>
      <c r="V28" s="421"/>
      <c r="W28" s="421"/>
      <c r="X28" s="421"/>
      <c r="Y28" s="421"/>
      <c r="Z28" s="421"/>
      <c r="AA28" s="421"/>
      <c r="AB28" s="421"/>
      <c r="AC28" s="421"/>
      <c r="AD28" s="421"/>
      <c r="AE28" s="421"/>
      <c r="AF28" s="140"/>
      <c r="AG28" s="140"/>
    </row>
    <row r="29" spans="1:51" ht="25.2" customHeight="1">
      <c r="A29" s="140"/>
      <c r="B29" s="140"/>
      <c r="C29" s="412" t="s">
        <v>124</v>
      </c>
      <c r="D29" s="413"/>
      <c r="E29" s="413"/>
      <c r="F29" s="134" t="s">
        <v>152</v>
      </c>
      <c r="G29" s="134"/>
      <c r="H29" s="134"/>
      <c r="I29" s="134"/>
      <c r="J29" s="134"/>
      <c r="K29" s="134"/>
      <c r="L29" s="134"/>
      <c r="M29" s="134"/>
      <c r="N29" s="134"/>
      <c r="O29" s="134"/>
      <c r="P29" s="134"/>
      <c r="Q29" s="134"/>
      <c r="R29" s="134"/>
      <c r="S29" s="134"/>
      <c r="T29" s="134"/>
      <c r="U29" s="134"/>
      <c r="V29" s="134"/>
      <c r="W29" s="134"/>
      <c r="X29" s="134"/>
      <c r="Y29" s="134"/>
      <c r="Z29" s="134"/>
      <c r="AA29" s="134"/>
      <c r="AB29" s="134"/>
      <c r="AC29" s="134"/>
      <c r="AD29" s="134"/>
      <c r="AE29" s="134"/>
      <c r="AF29" s="140"/>
      <c r="AG29" s="140"/>
    </row>
    <row r="30" spans="1:51" ht="25.2" customHeight="1">
      <c r="A30" s="140"/>
      <c r="B30" s="140"/>
      <c r="C30" s="137"/>
      <c r="D30" s="138"/>
      <c r="E30" s="138"/>
      <c r="F30" s="139"/>
      <c r="G30" s="136"/>
      <c r="H30" s="136"/>
      <c r="I30" s="136"/>
      <c r="J30" s="136"/>
      <c r="K30" s="136"/>
      <c r="L30" s="136"/>
      <c r="M30" s="136"/>
      <c r="N30" s="136"/>
      <c r="O30" s="136"/>
      <c r="P30" s="136"/>
      <c r="Q30" s="136"/>
      <c r="R30" s="136"/>
      <c r="S30" s="136"/>
      <c r="T30" s="136"/>
      <c r="U30" s="136"/>
      <c r="V30" s="136"/>
      <c r="W30" s="136"/>
      <c r="X30" s="136"/>
      <c r="Y30" s="136"/>
      <c r="Z30" s="136"/>
      <c r="AA30" s="136"/>
      <c r="AB30" s="136"/>
      <c r="AC30" s="136"/>
      <c r="AD30" s="136"/>
      <c r="AE30" s="136"/>
      <c r="AF30" s="140"/>
      <c r="AG30" s="140"/>
    </row>
    <row r="31" spans="1:51" s="92" customFormat="1" ht="25.2" customHeight="1" thickBot="1">
      <c r="A31" s="91"/>
      <c r="C31" s="93" t="s">
        <v>236</v>
      </c>
      <c r="D31" s="94"/>
      <c r="E31" s="94"/>
      <c r="F31" s="71"/>
      <c r="G31" s="72"/>
      <c r="H31" s="72"/>
      <c r="I31" s="72"/>
      <c r="J31" s="72"/>
      <c r="K31" s="72"/>
      <c r="L31" s="72"/>
      <c r="M31" s="72"/>
      <c r="N31" s="72"/>
      <c r="O31" s="72"/>
      <c r="P31" s="73"/>
      <c r="Q31" s="72"/>
      <c r="R31" s="72"/>
      <c r="S31" s="72"/>
      <c r="T31" s="72"/>
      <c r="U31" s="72"/>
      <c r="V31" s="72"/>
      <c r="W31" s="72"/>
      <c r="X31" s="72"/>
      <c r="Y31" s="72"/>
      <c r="Z31" s="72"/>
      <c r="AA31" s="72"/>
      <c r="AB31" s="72"/>
      <c r="AC31" s="72"/>
      <c r="AD31" s="72"/>
      <c r="AE31" s="72"/>
      <c r="AH31" s="95"/>
      <c r="AI31" s="95"/>
      <c r="AJ31" s="95"/>
      <c r="AK31" s="95"/>
      <c r="AL31" s="95"/>
      <c r="AM31" s="95"/>
      <c r="AN31" s="95"/>
      <c r="AO31" s="95"/>
      <c r="AP31" s="95"/>
      <c r="AQ31" s="95"/>
      <c r="AR31" s="95"/>
      <c r="AS31" s="95"/>
      <c r="AT31" s="95"/>
      <c r="AU31" s="95"/>
      <c r="AV31" s="95"/>
      <c r="AW31" s="95"/>
      <c r="AX31" s="95"/>
      <c r="AY31" s="95"/>
    </row>
    <row r="32" spans="1:51" ht="25.2" customHeight="1">
      <c r="B32" s="140"/>
      <c r="C32" s="636" t="s">
        <v>149</v>
      </c>
      <c r="D32" s="403"/>
      <c r="E32" s="416"/>
      <c r="F32" s="408"/>
      <c r="G32" s="409"/>
      <c r="H32" s="409"/>
      <c r="I32" s="452" t="s">
        <v>222</v>
      </c>
      <c r="J32" s="453"/>
      <c r="K32" s="453"/>
      <c r="L32" s="453"/>
      <c r="M32" s="453"/>
      <c r="N32" s="453"/>
      <c r="O32" s="453"/>
      <c r="P32" s="454"/>
      <c r="Q32" s="646" t="str">
        <f>IF(COUNTBLANK(F32:H34)=9,"　←　該当する方に○",IF(COUNTBLANK(F32:H34)=7,"　←　どちらか一方に○",IF(COUNTBLANK(F32:H34)=6,"　←　いずれか一つに○","")))</f>
        <v>　←　該当する方に○</v>
      </c>
      <c r="R32" s="419"/>
      <c r="S32" s="419"/>
      <c r="T32" s="419"/>
      <c r="U32" s="419"/>
      <c r="V32" s="419"/>
      <c r="W32" s="419"/>
      <c r="X32" s="419"/>
      <c r="Y32" s="419"/>
      <c r="Z32" s="419"/>
      <c r="AA32" s="419"/>
      <c r="AB32" s="419"/>
      <c r="AC32" s="419"/>
      <c r="AD32" s="419"/>
      <c r="AE32" s="419"/>
      <c r="AF32" s="419"/>
      <c r="AG32" s="140"/>
    </row>
    <row r="33" spans="1:52" ht="25.2" customHeight="1">
      <c r="B33" s="140"/>
      <c r="C33" s="642"/>
      <c r="D33" s="405"/>
      <c r="E33" s="460"/>
      <c r="F33" s="643"/>
      <c r="G33" s="644"/>
      <c r="H33" s="616"/>
      <c r="I33" s="647" t="s">
        <v>223</v>
      </c>
      <c r="J33" s="648"/>
      <c r="K33" s="648"/>
      <c r="L33" s="648"/>
      <c r="M33" s="648"/>
      <c r="N33" s="648"/>
      <c r="O33" s="648"/>
      <c r="P33" s="649"/>
      <c r="Q33" s="646"/>
      <c r="R33" s="419"/>
      <c r="S33" s="419"/>
      <c r="T33" s="419"/>
      <c r="U33" s="419"/>
      <c r="V33" s="419"/>
      <c r="W33" s="419"/>
      <c r="X33" s="419"/>
      <c r="Y33" s="419"/>
      <c r="Z33" s="419"/>
      <c r="AA33" s="419"/>
      <c r="AB33" s="419"/>
      <c r="AC33" s="419"/>
      <c r="AD33" s="419"/>
      <c r="AE33" s="419"/>
      <c r="AF33" s="419"/>
      <c r="AG33" s="140"/>
    </row>
    <row r="34" spans="1:52" ht="25.2" customHeight="1" thickBot="1">
      <c r="B34" s="140"/>
      <c r="C34" s="406"/>
      <c r="D34" s="407"/>
      <c r="E34" s="417"/>
      <c r="F34" s="410"/>
      <c r="G34" s="411"/>
      <c r="H34" s="411"/>
      <c r="I34" s="447" t="s">
        <v>21</v>
      </c>
      <c r="J34" s="448"/>
      <c r="K34" s="448"/>
      <c r="L34" s="448"/>
      <c r="M34" s="448"/>
      <c r="N34" s="448"/>
      <c r="O34" s="448"/>
      <c r="P34" s="449"/>
      <c r="Q34" s="433"/>
      <c r="R34" s="434"/>
      <c r="S34" s="434"/>
      <c r="T34" s="434"/>
      <c r="U34" s="434"/>
      <c r="V34" s="434"/>
      <c r="W34" s="434"/>
      <c r="X34" s="434"/>
      <c r="Y34" s="434"/>
      <c r="Z34" s="434"/>
      <c r="AA34" s="434"/>
      <c r="AB34" s="434"/>
      <c r="AC34" s="434"/>
      <c r="AD34" s="434"/>
      <c r="AE34" s="434"/>
      <c r="AF34" s="434"/>
      <c r="AG34" s="140"/>
    </row>
    <row r="35" spans="1:52" ht="25.2" customHeight="1">
      <c r="B35" s="140"/>
      <c r="C35" s="637" t="s">
        <v>124</v>
      </c>
      <c r="D35" s="638"/>
      <c r="E35" s="638"/>
      <c r="F35" s="488" t="s">
        <v>237</v>
      </c>
      <c r="G35" s="641"/>
      <c r="H35" s="641"/>
      <c r="I35" s="641"/>
      <c r="J35" s="641"/>
      <c r="K35" s="641"/>
      <c r="L35" s="641"/>
      <c r="M35" s="641"/>
      <c r="N35" s="641"/>
      <c r="O35" s="641"/>
      <c r="P35" s="641"/>
      <c r="Q35" s="641"/>
      <c r="R35" s="641"/>
      <c r="S35" s="641"/>
      <c r="T35" s="641"/>
      <c r="U35" s="641"/>
      <c r="V35" s="641"/>
      <c r="W35" s="641"/>
      <c r="X35" s="641"/>
      <c r="Y35" s="641"/>
      <c r="Z35" s="641"/>
      <c r="AA35" s="641"/>
      <c r="AB35" s="641"/>
      <c r="AC35" s="641"/>
      <c r="AD35" s="641"/>
      <c r="AE35" s="641"/>
      <c r="AF35" s="140"/>
      <c r="AG35" s="140"/>
    </row>
    <row r="36" spans="1:52" ht="25.2" customHeight="1">
      <c r="B36" s="140"/>
      <c r="C36" s="639"/>
      <c r="D36" s="639"/>
      <c r="E36" s="639"/>
      <c r="F36" s="488"/>
      <c r="G36" s="641"/>
      <c r="H36" s="641"/>
      <c r="I36" s="641"/>
      <c r="J36" s="641"/>
      <c r="K36" s="641"/>
      <c r="L36" s="641"/>
      <c r="M36" s="641"/>
      <c r="N36" s="641"/>
      <c r="O36" s="641"/>
      <c r="P36" s="641"/>
      <c r="Q36" s="641"/>
      <c r="R36" s="641"/>
      <c r="S36" s="641"/>
      <c r="T36" s="641"/>
      <c r="U36" s="641"/>
      <c r="V36" s="641"/>
      <c r="W36" s="641"/>
      <c r="X36" s="641"/>
      <c r="Y36" s="641"/>
      <c r="Z36" s="641"/>
      <c r="AA36" s="641"/>
      <c r="AB36" s="641"/>
      <c r="AC36" s="641"/>
      <c r="AD36" s="641"/>
      <c r="AE36" s="641"/>
      <c r="AF36" s="140"/>
      <c r="AG36" s="140"/>
    </row>
    <row r="37" spans="1:52" ht="25.2" customHeight="1">
      <c r="B37" s="140"/>
      <c r="C37" s="639"/>
      <c r="D37" s="639"/>
      <c r="E37" s="639"/>
      <c r="F37" s="488"/>
      <c r="G37" s="641"/>
      <c r="H37" s="641"/>
      <c r="I37" s="641"/>
      <c r="J37" s="641"/>
      <c r="K37" s="641"/>
      <c r="L37" s="641"/>
      <c r="M37" s="641"/>
      <c r="N37" s="641"/>
      <c r="O37" s="641"/>
      <c r="P37" s="641"/>
      <c r="Q37" s="641"/>
      <c r="R37" s="641"/>
      <c r="S37" s="641"/>
      <c r="T37" s="641"/>
      <c r="U37" s="641"/>
      <c r="V37" s="641"/>
      <c r="W37" s="641"/>
      <c r="X37" s="641"/>
      <c r="Y37" s="641"/>
      <c r="Z37" s="641"/>
      <c r="AA37" s="641"/>
      <c r="AB37" s="641"/>
      <c r="AC37" s="641"/>
      <c r="AD37" s="641"/>
      <c r="AE37" s="641"/>
      <c r="AF37" s="140"/>
      <c r="AG37" s="140"/>
    </row>
    <row r="38" spans="1:52" ht="25.2" customHeight="1">
      <c r="B38" s="140"/>
      <c r="C38" s="639"/>
      <c r="D38" s="639"/>
      <c r="E38" s="639"/>
      <c r="F38" s="641"/>
      <c r="G38" s="641"/>
      <c r="H38" s="641"/>
      <c r="I38" s="641"/>
      <c r="J38" s="641"/>
      <c r="K38" s="641"/>
      <c r="L38" s="641"/>
      <c r="M38" s="641"/>
      <c r="N38" s="641"/>
      <c r="O38" s="641"/>
      <c r="P38" s="641"/>
      <c r="Q38" s="641"/>
      <c r="R38" s="641"/>
      <c r="S38" s="641"/>
      <c r="T38" s="641"/>
      <c r="U38" s="641"/>
      <c r="V38" s="641"/>
      <c r="W38" s="641"/>
      <c r="X38" s="641"/>
      <c r="Y38" s="641"/>
      <c r="Z38" s="641"/>
      <c r="AA38" s="641"/>
      <c r="AB38" s="641"/>
      <c r="AC38" s="641"/>
      <c r="AD38" s="641"/>
      <c r="AE38" s="641"/>
      <c r="AF38" s="140"/>
      <c r="AG38" s="140"/>
    </row>
    <row r="39" spans="1:52" s="92" customFormat="1" ht="25.2" customHeight="1" thickBot="1">
      <c r="A39" s="91"/>
      <c r="C39" s="93" t="s">
        <v>238</v>
      </c>
      <c r="D39" s="94"/>
      <c r="E39" s="94"/>
      <c r="F39" s="71"/>
      <c r="G39" s="72"/>
      <c r="H39" s="72"/>
      <c r="I39" s="72"/>
      <c r="J39" s="72"/>
      <c r="K39" s="72"/>
      <c r="L39" s="72"/>
      <c r="M39" s="72"/>
      <c r="N39" s="72"/>
      <c r="O39" s="72"/>
      <c r="P39" s="73"/>
      <c r="Q39" s="72"/>
      <c r="R39" s="72"/>
      <c r="S39" s="72"/>
      <c r="T39" s="72"/>
      <c r="U39" s="72"/>
      <c r="V39" s="72"/>
      <c r="W39" s="72"/>
      <c r="X39" s="72"/>
      <c r="Y39" s="72"/>
      <c r="Z39" s="72"/>
      <c r="AA39" s="72"/>
      <c r="AB39" s="72"/>
      <c r="AC39" s="72"/>
      <c r="AD39" s="72"/>
      <c r="AE39" s="72"/>
      <c r="AH39" s="95"/>
      <c r="AI39" s="95"/>
      <c r="AJ39" s="95"/>
      <c r="AK39" s="95"/>
      <c r="AL39" s="95"/>
      <c r="AM39" s="95"/>
      <c r="AN39" s="95"/>
      <c r="AO39" s="95"/>
      <c r="AP39" s="95"/>
      <c r="AQ39" s="95"/>
      <c r="AR39" s="95"/>
      <c r="AS39" s="95"/>
      <c r="AT39" s="95"/>
      <c r="AU39" s="95"/>
      <c r="AV39" s="95"/>
      <c r="AW39" s="95"/>
      <c r="AX39" s="95"/>
      <c r="AY39" s="95"/>
    </row>
    <row r="40" spans="1:52" ht="25.2" customHeight="1">
      <c r="B40" s="140"/>
      <c r="C40" s="636" t="s">
        <v>191</v>
      </c>
      <c r="D40" s="403"/>
      <c r="E40" s="416"/>
      <c r="F40" s="418"/>
      <c r="G40" s="409"/>
      <c r="H40" s="409"/>
      <c r="I40" s="35" t="s">
        <v>20</v>
      </c>
      <c r="J40" s="36"/>
      <c r="K40" s="36"/>
      <c r="L40" s="37"/>
      <c r="M40" s="419" t="str">
        <f>IF(COUNTBLANK(F40:H41)=6,"　←　該当する方に○",IF(COUNTBLANK(F40:H41)=4,"　←　どちらか一方に○",""))</f>
        <v>　←　該当する方に○</v>
      </c>
      <c r="N40" s="420"/>
      <c r="O40" s="420"/>
      <c r="P40" s="420"/>
      <c r="Q40" s="420"/>
      <c r="R40" s="420"/>
      <c r="S40" s="420"/>
      <c r="T40" s="420"/>
      <c r="U40" s="420"/>
      <c r="V40" s="420"/>
      <c r="W40" s="420"/>
      <c r="X40" s="420"/>
      <c r="Y40" s="420"/>
      <c r="Z40" s="420"/>
      <c r="AA40" s="420"/>
      <c r="AB40" s="420"/>
      <c r="AC40" s="420"/>
      <c r="AD40" s="420"/>
      <c r="AE40" s="420"/>
      <c r="AF40" s="140"/>
      <c r="AG40" s="140"/>
    </row>
    <row r="41" spans="1:52" ht="25.2" customHeight="1" thickBot="1">
      <c r="B41" s="140"/>
      <c r="C41" s="406"/>
      <c r="D41" s="407"/>
      <c r="E41" s="417"/>
      <c r="F41" s="422"/>
      <c r="G41" s="411"/>
      <c r="H41" s="411"/>
      <c r="I41" s="45" t="s">
        <v>21</v>
      </c>
      <c r="J41" s="46"/>
      <c r="K41" s="46"/>
      <c r="L41" s="47"/>
      <c r="M41" s="421"/>
      <c r="N41" s="421"/>
      <c r="O41" s="421"/>
      <c r="P41" s="421"/>
      <c r="Q41" s="421"/>
      <c r="R41" s="421"/>
      <c r="S41" s="421"/>
      <c r="T41" s="421"/>
      <c r="U41" s="421"/>
      <c r="V41" s="421"/>
      <c r="W41" s="421"/>
      <c r="X41" s="421"/>
      <c r="Y41" s="421"/>
      <c r="Z41" s="421"/>
      <c r="AA41" s="421"/>
      <c r="AB41" s="421"/>
      <c r="AC41" s="421"/>
      <c r="AD41" s="421"/>
      <c r="AE41" s="421"/>
      <c r="AF41" s="140"/>
      <c r="AG41" s="140"/>
    </row>
    <row r="42" spans="1:52" ht="25.2" customHeight="1">
      <c r="B42" s="140"/>
      <c r="C42" s="637" t="s">
        <v>124</v>
      </c>
      <c r="D42" s="638"/>
      <c r="E42" s="638"/>
      <c r="F42" s="488" t="s">
        <v>199</v>
      </c>
      <c r="G42" s="641"/>
      <c r="H42" s="641"/>
      <c r="I42" s="641"/>
      <c r="J42" s="641"/>
      <c r="K42" s="641"/>
      <c r="L42" s="641"/>
      <c r="M42" s="641"/>
      <c r="N42" s="641"/>
      <c r="O42" s="641"/>
      <c r="P42" s="641"/>
      <c r="Q42" s="641"/>
      <c r="R42" s="641"/>
      <c r="S42" s="641"/>
      <c r="T42" s="641"/>
      <c r="U42" s="641"/>
      <c r="V42" s="641"/>
      <c r="W42" s="641"/>
      <c r="X42" s="641"/>
      <c r="Y42" s="641"/>
      <c r="Z42" s="641"/>
      <c r="AA42" s="641"/>
      <c r="AB42" s="641"/>
      <c r="AC42" s="641"/>
      <c r="AD42" s="641"/>
      <c r="AE42" s="641"/>
      <c r="AF42" s="140"/>
      <c r="AG42" s="140"/>
    </row>
    <row r="43" spans="1:52" ht="25.2" customHeight="1">
      <c r="B43" s="140"/>
      <c r="C43" s="639"/>
      <c r="D43" s="639"/>
      <c r="E43" s="639"/>
      <c r="F43" s="488"/>
      <c r="G43" s="641"/>
      <c r="H43" s="641"/>
      <c r="I43" s="641"/>
      <c r="J43" s="641"/>
      <c r="K43" s="641"/>
      <c r="L43" s="641"/>
      <c r="M43" s="641"/>
      <c r="N43" s="641"/>
      <c r="O43" s="641"/>
      <c r="P43" s="641"/>
      <c r="Q43" s="641"/>
      <c r="R43" s="641"/>
      <c r="S43" s="641"/>
      <c r="T43" s="641"/>
      <c r="U43" s="641"/>
      <c r="V43" s="641"/>
      <c r="W43" s="641"/>
      <c r="X43" s="641"/>
      <c r="Y43" s="641"/>
      <c r="Z43" s="641"/>
      <c r="AA43" s="641"/>
      <c r="AB43" s="641"/>
      <c r="AC43" s="641"/>
      <c r="AD43" s="641"/>
      <c r="AE43" s="641"/>
      <c r="AF43" s="140"/>
      <c r="AG43" s="140"/>
    </row>
    <row r="44" spans="1:52" ht="25.2" customHeight="1">
      <c r="B44" s="140"/>
      <c r="C44" s="639"/>
      <c r="D44" s="639"/>
      <c r="E44" s="639"/>
      <c r="F44" s="488"/>
      <c r="G44" s="641"/>
      <c r="H44" s="641"/>
      <c r="I44" s="641"/>
      <c r="J44" s="641"/>
      <c r="K44" s="641"/>
      <c r="L44" s="641"/>
      <c r="M44" s="641"/>
      <c r="N44" s="641"/>
      <c r="O44" s="641"/>
      <c r="P44" s="641"/>
      <c r="Q44" s="641"/>
      <c r="R44" s="641"/>
      <c r="S44" s="641"/>
      <c r="T44" s="641"/>
      <c r="U44" s="641"/>
      <c r="V44" s="641"/>
      <c r="W44" s="641"/>
      <c r="X44" s="641"/>
      <c r="Y44" s="641"/>
      <c r="Z44" s="641"/>
      <c r="AA44" s="641"/>
      <c r="AB44" s="641"/>
      <c r="AC44" s="641"/>
      <c r="AD44" s="641"/>
      <c r="AE44" s="641"/>
      <c r="AF44" s="140"/>
      <c r="AG44" s="140"/>
    </row>
    <row r="45" spans="1:52" ht="25.2" customHeight="1">
      <c r="B45" s="140"/>
      <c r="C45" s="639"/>
      <c r="D45" s="639"/>
      <c r="E45" s="639"/>
      <c r="F45" s="641"/>
      <c r="G45" s="641"/>
      <c r="H45" s="641"/>
      <c r="I45" s="641"/>
      <c r="J45" s="641"/>
      <c r="K45" s="641"/>
      <c r="L45" s="641"/>
      <c r="M45" s="641"/>
      <c r="N45" s="641"/>
      <c r="O45" s="641"/>
      <c r="P45" s="641"/>
      <c r="Q45" s="641"/>
      <c r="R45" s="641"/>
      <c r="S45" s="641"/>
      <c r="T45" s="641"/>
      <c r="U45" s="641"/>
      <c r="V45" s="641"/>
      <c r="W45" s="641"/>
      <c r="X45" s="641"/>
      <c r="Y45" s="641"/>
      <c r="Z45" s="641"/>
      <c r="AA45" s="641"/>
      <c r="AB45" s="641"/>
      <c r="AC45" s="641"/>
      <c r="AD45" s="641"/>
      <c r="AE45" s="641"/>
      <c r="AF45" s="140"/>
      <c r="AG45" s="140"/>
    </row>
    <row r="46" spans="1:52" s="225" customFormat="1" ht="27" thickBot="1">
      <c r="A46" s="91"/>
      <c r="B46" s="92"/>
      <c r="C46" s="93" t="s">
        <v>231</v>
      </c>
      <c r="D46" s="94"/>
      <c r="E46" s="94"/>
      <c r="F46" s="71"/>
      <c r="G46" s="72"/>
      <c r="H46" s="72"/>
      <c r="I46" s="72"/>
      <c r="J46" s="72"/>
      <c r="K46" s="72"/>
      <c r="L46" s="72"/>
      <c r="M46" s="72"/>
      <c r="N46" s="72"/>
      <c r="O46" s="72"/>
      <c r="P46" s="73"/>
      <c r="Q46" s="72"/>
      <c r="R46" s="72"/>
      <c r="S46" s="72"/>
      <c r="T46" s="72"/>
      <c r="U46" s="72"/>
      <c r="V46" s="72"/>
      <c r="W46" s="72"/>
      <c r="X46" s="72"/>
      <c r="Y46" s="72"/>
      <c r="Z46" s="72"/>
      <c r="AA46" s="72"/>
      <c r="AB46" s="72"/>
      <c r="AC46" s="72"/>
      <c r="AD46" s="72"/>
      <c r="AE46" s="72"/>
      <c r="AF46" s="92"/>
      <c r="AG46" s="140"/>
      <c r="AH46" s="97"/>
      <c r="AI46" s="97"/>
      <c r="AJ46" s="97"/>
      <c r="AK46" s="97"/>
      <c r="AL46" s="97"/>
      <c r="AM46" s="97"/>
      <c r="AN46" s="97"/>
      <c r="AO46" s="97"/>
      <c r="AP46" s="97"/>
      <c r="AQ46" s="97"/>
      <c r="AR46" s="97"/>
      <c r="AS46" s="97"/>
      <c r="AT46" s="97"/>
      <c r="AU46" s="97"/>
      <c r="AV46" s="97"/>
      <c r="AW46" s="97"/>
      <c r="AX46" s="97"/>
      <c r="AY46" s="97"/>
      <c r="AZ46" s="98"/>
    </row>
    <row r="47" spans="1:52" s="225" customFormat="1">
      <c r="A47" s="91"/>
      <c r="B47" s="140"/>
      <c r="C47" s="636" t="s">
        <v>232</v>
      </c>
      <c r="D47" s="403"/>
      <c r="E47" s="416"/>
      <c r="F47" s="418"/>
      <c r="G47" s="409"/>
      <c r="H47" s="409"/>
      <c r="I47" s="35" t="s">
        <v>20</v>
      </c>
      <c r="J47" s="36"/>
      <c r="K47" s="36"/>
      <c r="L47" s="37"/>
      <c r="M47" s="419" t="str">
        <f>IF(COUNTBLANK(F47:H48)=6,"　←　該当する方に○",IF(COUNTBLANK(F47:H48)=4,"　←　どちらか一方に○",""))</f>
        <v>　←　該当する方に○</v>
      </c>
      <c r="N47" s="420"/>
      <c r="O47" s="420"/>
      <c r="P47" s="420"/>
      <c r="Q47" s="420"/>
      <c r="R47" s="420"/>
      <c r="S47" s="420"/>
      <c r="T47" s="420"/>
      <c r="U47" s="420"/>
      <c r="V47" s="420"/>
      <c r="W47" s="420"/>
      <c r="X47" s="420"/>
      <c r="Y47" s="420"/>
      <c r="Z47" s="420"/>
      <c r="AA47" s="420"/>
      <c r="AB47" s="420"/>
      <c r="AC47" s="420"/>
      <c r="AD47" s="420"/>
      <c r="AE47" s="420"/>
      <c r="AF47" s="140"/>
      <c r="AG47" s="140"/>
      <c r="AH47" s="97"/>
      <c r="AI47" s="97"/>
      <c r="AJ47" s="97"/>
      <c r="AK47" s="97"/>
      <c r="AL47" s="97"/>
      <c r="AM47" s="97"/>
      <c r="AN47" s="97"/>
      <c r="AO47" s="97"/>
      <c r="AP47" s="97"/>
      <c r="AQ47" s="97"/>
      <c r="AR47" s="97"/>
      <c r="AS47" s="97"/>
      <c r="AT47" s="97"/>
      <c r="AU47" s="97"/>
      <c r="AV47" s="97"/>
      <c r="AW47" s="97"/>
      <c r="AX47" s="97"/>
      <c r="AY47" s="97"/>
      <c r="AZ47" s="98"/>
    </row>
    <row r="48" spans="1:52" s="225" customFormat="1" ht="18.600000000000001" thickBot="1">
      <c r="A48" s="91"/>
      <c r="B48" s="140"/>
      <c r="C48" s="406"/>
      <c r="D48" s="407"/>
      <c r="E48" s="417"/>
      <c r="F48" s="422"/>
      <c r="G48" s="411"/>
      <c r="H48" s="411"/>
      <c r="I48" s="45" t="s">
        <v>21</v>
      </c>
      <c r="J48" s="46"/>
      <c r="K48" s="46"/>
      <c r="L48" s="47"/>
      <c r="M48" s="421"/>
      <c r="N48" s="421"/>
      <c r="O48" s="421"/>
      <c r="P48" s="421"/>
      <c r="Q48" s="421"/>
      <c r="R48" s="421"/>
      <c r="S48" s="421"/>
      <c r="T48" s="421"/>
      <c r="U48" s="421"/>
      <c r="V48" s="421"/>
      <c r="W48" s="421"/>
      <c r="X48" s="421"/>
      <c r="Y48" s="421"/>
      <c r="Z48" s="421"/>
      <c r="AA48" s="421"/>
      <c r="AB48" s="421"/>
      <c r="AC48" s="421"/>
      <c r="AD48" s="421"/>
      <c r="AE48" s="421"/>
      <c r="AF48" s="140"/>
      <c r="AG48" s="140"/>
      <c r="AH48" s="97"/>
      <c r="AI48" s="97"/>
      <c r="AJ48" s="97"/>
      <c r="AK48" s="97"/>
      <c r="AL48" s="97"/>
      <c r="AM48" s="97"/>
      <c r="AN48" s="97"/>
      <c r="AO48" s="97"/>
      <c r="AP48" s="97"/>
      <c r="AQ48" s="97"/>
      <c r="AR48" s="97"/>
      <c r="AS48" s="97"/>
      <c r="AT48" s="97"/>
      <c r="AU48" s="97"/>
      <c r="AV48" s="97"/>
      <c r="AW48" s="97"/>
      <c r="AX48" s="97"/>
      <c r="AY48" s="97"/>
      <c r="AZ48" s="98"/>
    </row>
    <row r="49" spans="1:52" s="225" customFormat="1">
      <c r="A49" s="91"/>
      <c r="B49" s="140"/>
      <c r="C49" s="637" t="s">
        <v>124</v>
      </c>
      <c r="D49" s="638"/>
      <c r="E49" s="638"/>
      <c r="F49" s="488" t="s">
        <v>261</v>
      </c>
      <c r="G49" s="640"/>
      <c r="H49" s="640"/>
      <c r="I49" s="640"/>
      <c r="J49" s="640"/>
      <c r="K49" s="640"/>
      <c r="L49" s="640"/>
      <c r="M49" s="640"/>
      <c r="N49" s="640"/>
      <c r="O49" s="640"/>
      <c r="P49" s="640"/>
      <c r="Q49" s="640"/>
      <c r="R49" s="640"/>
      <c r="S49" s="640"/>
      <c r="T49" s="640"/>
      <c r="U49" s="640"/>
      <c r="V49" s="640"/>
      <c r="W49" s="640"/>
      <c r="X49" s="640"/>
      <c r="Y49" s="640"/>
      <c r="Z49" s="640"/>
      <c r="AA49" s="640"/>
      <c r="AB49" s="640"/>
      <c r="AC49" s="640"/>
      <c r="AD49" s="640"/>
      <c r="AE49" s="640"/>
      <c r="AF49" s="140"/>
      <c r="AG49" s="140"/>
      <c r="AH49" s="97"/>
      <c r="AI49" s="97"/>
      <c r="AJ49" s="97"/>
      <c r="AK49" s="97"/>
      <c r="AL49" s="97"/>
      <c r="AM49" s="97"/>
      <c r="AN49" s="97"/>
      <c r="AO49" s="97"/>
      <c r="AP49" s="97"/>
      <c r="AQ49" s="97"/>
      <c r="AR49" s="97"/>
      <c r="AS49" s="97"/>
      <c r="AT49" s="97"/>
      <c r="AU49" s="97"/>
      <c r="AV49" s="97"/>
      <c r="AW49" s="97"/>
      <c r="AX49" s="97"/>
      <c r="AY49" s="97"/>
      <c r="AZ49" s="98"/>
    </row>
    <row r="50" spans="1:52" s="225" customFormat="1">
      <c r="A50" s="91"/>
      <c r="B50" s="140"/>
      <c r="C50" s="412"/>
      <c r="D50" s="413"/>
      <c r="E50" s="413"/>
      <c r="F50" s="488"/>
      <c r="G50" s="640"/>
      <c r="H50" s="640"/>
      <c r="I50" s="640"/>
      <c r="J50" s="640"/>
      <c r="K50" s="640"/>
      <c r="L50" s="640"/>
      <c r="M50" s="640"/>
      <c r="N50" s="640"/>
      <c r="O50" s="640"/>
      <c r="P50" s="640"/>
      <c r="Q50" s="640"/>
      <c r="R50" s="640"/>
      <c r="S50" s="640"/>
      <c r="T50" s="640"/>
      <c r="U50" s="640"/>
      <c r="V50" s="640"/>
      <c r="W50" s="640"/>
      <c r="X50" s="640"/>
      <c r="Y50" s="640"/>
      <c r="Z50" s="640"/>
      <c r="AA50" s="640"/>
      <c r="AB50" s="640"/>
      <c r="AC50" s="640"/>
      <c r="AD50" s="640"/>
      <c r="AE50" s="640"/>
      <c r="AF50" s="140"/>
      <c r="AG50" s="140"/>
      <c r="AH50" s="97"/>
      <c r="AI50" s="97"/>
      <c r="AJ50" s="97"/>
      <c r="AK50" s="97"/>
      <c r="AL50" s="97"/>
      <c r="AM50" s="97"/>
      <c r="AN50" s="97"/>
      <c r="AO50" s="97"/>
      <c r="AP50" s="97"/>
      <c r="AQ50" s="97"/>
      <c r="AR50" s="97"/>
      <c r="AS50" s="97"/>
      <c r="AT50" s="97"/>
      <c r="AU50" s="97"/>
      <c r="AV50" s="97"/>
      <c r="AW50" s="97"/>
      <c r="AX50" s="97"/>
      <c r="AY50" s="97"/>
      <c r="AZ50" s="98"/>
    </row>
    <row r="51" spans="1:52" s="225" customFormat="1">
      <c r="A51" s="91"/>
      <c r="B51" s="140"/>
      <c r="C51" s="412"/>
      <c r="D51" s="413"/>
      <c r="E51" s="413"/>
      <c r="F51" s="488"/>
      <c r="G51" s="640"/>
      <c r="H51" s="640"/>
      <c r="I51" s="640"/>
      <c r="J51" s="640"/>
      <c r="K51" s="640"/>
      <c r="L51" s="640"/>
      <c r="M51" s="640"/>
      <c r="N51" s="640"/>
      <c r="O51" s="640"/>
      <c r="P51" s="640"/>
      <c r="Q51" s="640"/>
      <c r="R51" s="640"/>
      <c r="S51" s="640"/>
      <c r="T51" s="640"/>
      <c r="U51" s="640"/>
      <c r="V51" s="640"/>
      <c r="W51" s="640"/>
      <c r="X51" s="640"/>
      <c r="Y51" s="640"/>
      <c r="Z51" s="640"/>
      <c r="AA51" s="640"/>
      <c r="AB51" s="640"/>
      <c r="AC51" s="640"/>
      <c r="AD51" s="640"/>
      <c r="AE51" s="640"/>
      <c r="AF51" s="140"/>
      <c r="AG51" s="140"/>
      <c r="AH51" s="97"/>
      <c r="AI51" s="97"/>
      <c r="AJ51" s="97"/>
      <c r="AK51" s="97"/>
      <c r="AL51" s="97"/>
      <c r="AM51" s="97"/>
      <c r="AN51" s="97"/>
      <c r="AO51" s="97"/>
      <c r="AP51" s="97"/>
      <c r="AQ51" s="97"/>
      <c r="AR51" s="97"/>
      <c r="AS51" s="97"/>
      <c r="AT51" s="97"/>
      <c r="AU51" s="97"/>
      <c r="AV51" s="97"/>
      <c r="AW51" s="97"/>
      <c r="AX51" s="97"/>
      <c r="AY51" s="97"/>
      <c r="AZ51" s="98"/>
    </row>
    <row r="52" spans="1:52" s="225" customFormat="1">
      <c r="A52" s="91"/>
      <c r="B52" s="140"/>
      <c r="C52" s="412"/>
      <c r="D52" s="413"/>
      <c r="E52" s="413"/>
      <c r="F52" s="488"/>
      <c r="G52" s="640"/>
      <c r="H52" s="640"/>
      <c r="I52" s="640"/>
      <c r="J52" s="640"/>
      <c r="K52" s="640"/>
      <c r="L52" s="640"/>
      <c r="M52" s="640"/>
      <c r="N52" s="640"/>
      <c r="O52" s="640"/>
      <c r="P52" s="640"/>
      <c r="Q52" s="640"/>
      <c r="R52" s="640"/>
      <c r="S52" s="640"/>
      <c r="T52" s="640"/>
      <c r="U52" s="640"/>
      <c r="V52" s="640"/>
      <c r="W52" s="640"/>
      <c r="X52" s="640"/>
      <c r="Y52" s="640"/>
      <c r="Z52" s="640"/>
      <c r="AA52" s="640"/>
      <c r="AB52" s="640"/>
      <c r="AC52" s="640"/>
      <c r="AD52" s="640"/>
      <c r="AE52" s="640"/>
      <c r="AF52" s="140"/>
      <c r="AG52" s="140"/>
      <c r="AH52" s="97"/>
      <c r="AI52" s="97"/>
      <c r="AJ52" s="97"/>
      <c r="AK52" s="97"/>
      <c r="AL52" s="97"/>
      <c r="AM52" s="97"/>
      <c r="AN52" s="97"/>
      <c r="AO52" s="97"/>
      <c r="AP52" s="97"/>
      <c r="AQ52" s="97"/>
      <c r="AR52" s="97"/>
      <c r="AS52" s="97"/>
      <c r="AT52" s="97"/>
      <c r="AU52" s="97"/>
      <c r="AV52" s="97"/>
      <c r="AW52" s="97"/>
      <c r="AX52" s="97"/>
      <c r="AY52" s="97"/>
      <c r="AZ52" s="98"/>
    </row>
    <row r="53" spans="1:52" s="225" customFormat="1">
      <c r="A53" s="91"/>
      <c r="B53" s="140"/>
      <c r="C53" s="639"/>
      <c r="D53" s="639"/>
      <c r="E53" s="639"/>
      <c r="F53" s="488"/>
      <c r="G53" s="640"/>
      <c r="H53" s="640"/>
      <c r="I53" s="640"/>
      <c r="J53" s="640"/>
      <c r="K53" s="640"/>
      <c r="L53" s="640"/>
      <c r="M53" s="640"/>
      <c r="N53" s="640"/>
      <c r="O53" s="640"/>
      <c r="P53" s="640"/>
      <c r="Q53" s="640"/>
      <c r="R53" s="640"/>
      <c r="S53" s="640"/>
      <c r="T53" s="640"/>
      <c r="U53" s="640"/>
      <c r="V53" s="640"/>
      <c r="W53" s="640"/>
      <c r="X53" s="640"/>
      <c r="Y53" s="640"/>
      <c r="Z53" s="640"/>
      <c r="AA53" s="640"/>
      <c r="AB53" s="640"/>
      <c r="AC53" s="640"/>
      <c r="AD53" s="640"/>
      <c r="AE53" s="640"/>
      <c r="AF53" s="140"/>
      <c r="AG53" s="140"/>
      <c r="AH53" s="97"/>
      <c r="AI53" s="97"/>
      <c r="AJ53" s="97"/>
      <c r="AK53" s="97"/>
      <c r="AL53" s="97"/>
      <c r="AM53" s="97"/>
      <c r="AN53" s="97"/>
      <c r="AO53" s="97"/>
      <c r="AP53" s="97"/>
      <c r="AQ53" s="97"/>
      <c r="AR53" s="97"/>
      <c r="AS53" s="97"/>
      <c r="AT53" s="97"/>
      <c r="AU53" s="97"/>
      <c r="AV53" s="97"/>
      <c r="AW53" s="97"/>
      <c r="AX53" s="97"/>
      <c r="AY53" s="97"/>
      <c r="AZ53" s="98"/>
    </row>
    <row r="54" spans="1:52" s="225" customFormat="1">
      <c r="A54" s="91"/>
      <c r="B54" s="140"/>
      <c r="C54" s="639"/>
      <c r="D54" s="639"/>
      <c r="E54" s="639"/>
      <c r="F54" s="488"/>
      <c r="G54" s="640"/>
      <c r="H54" s="640"/>
      <c r="I54" s="640"/>
      <c r="J54" s="640"/>
      <c r="K54" s="640"/>
      <c r="L54" s="640"/>
      <c r="M54" s="640"/>
      <c r="N54" s="640"/>
      <c r="O54" s="640"/>
      <c r="P54" s="640"/>
      <c r="Q54" s="640"/>
      <c r="R54" s="640"/>
      <c r="S54" s="640"/>
      <c r="T54" s="640"/>
      <c r="U54" s="640"/>
      <c r="V54" s="640"/>
      <c r="W54" s="640"/>
      <c r="X54" s="640"/>
      <c r="Y54" s="640"/>
      <c r="Z54" s="640"/>
      <c r="AA54" s="640"/>
      <c r="AB54" s="640"/>
      <c r="AC54" s="640"/>
      <c r="AD54" s="640"/>
      <c r="AE54" s="640"/>
      <c r="AF54" s="140"/>
      <c r="AG54" s="140"/>
      <c r="AH54" s="97"/>
      <c r="AI54" s="97"/>
      <c r="AJ54" s="97"/>
      <c r="AK54" s="97"/>
      <c r="AL54" s="97"/>
      <c r="AM54" s="97"/>
      <c r="AN54" s="97"/>
      <c r="AO54" s="97"/>
      <c r="AP54" s="97"/>
      <c r="AQ54" s="97"/>
      <c r="AR54" s="97"/>
      <c r="AS54" s="97"/>
      <c r="AT54" s="97"/>
      <c r="AU54" s="97"/>
      <c r="AV54" s="97"/>
      <c r="AW54" s="97"/>
      <c r="AX54" s="97"/>
      <c r="AY54" s="97"/>
      <c r="AZ54" s="98"/>
    </row>
    <row r="55" spans="1:52" s="225" customFormat="1">
      <c r="A55" s="91"/>
      <c r="B55" s="140"/>
      <c r="C55" s="639"/>
      <c r="D55" s="639"/>
      <c r="E55" s="639"/>
      <c r="F55" s="488"/>
      <c r="G55" s="640"/>
      <c r="H55" s="640"/>
      <c r="I55" s="640"/>
      <c r="J55" s="640"/>
      <c r="K55" s="640"/>
      <c r="L55" s="640"/>
      <c r="M55" s="640"/>
      <c r="N55" s="640"/>
      <c r="O55" s="640"/>
      <c r="P55" s="640"/>
      <c r="Q55" s="640"/>
      <c r="R55" s="640"/>
      <c r="S55" s="640"/>
      <c r="T55" s="640"/>
      <c r="U55" s="640"/>
      <c r="V55" s="640"/>
      <c r="W55" s="640"/>
      <c r="X55" s="640"/>
      <c r="Y55" s="640"/>
      <c r="Z55" s="640"/>
      <c r="AA55" s="640"/>
      <c r="AB55" s="640"/>
      <c r="AC55" s="640"/>
      <c r="AD55" s="640"/>
      <c r="AE55" s="640"/>
      <c r="AF55" s="140"/>
      <c r="AG55" s="140"/>
      <c r="AH55" s="97"/>
      <c r="AI55" s="97"/>
      <c r="AJ55" s="97"/>
      <c r="AK55" s="97"/>
      <c r="AL55" s="97"/>
      <c r="AM55" s="97"/>
      <c r="AN55" s="97"/>
      <c r="AO55" s="97"/>
      <c r="AP55" s="97"/>
      <c r="AQ55" s="97"/>
      <c r="AR55" s="97"/>
      <c r="AS55" s="97"/>
      <c r="AT55" s="97"/>
      <c r="AU55" s="97"/>
      <c r="AV55" s="97"/>
      <c r="AW55" s="97"/>
      <c r="AX55" s="97"/>
      <c r="AY55" s="97"/>
      <c r="AZ55" s="98"/>
    </row>
    <row r="56" spans="1:52" s="225" customFormat="1">
      <c r="A56" s="91"/>
      <c r="B56" s="140"/>
      <c r="C56" s="639"/>
      <c r="D56" s="639"/>
      <c r="E56" s="639"/>
      <c r="F56" s="640"/>
      <c r="G56" s="640"/>
      <c r="H56" s="640"/>
      <c r="I56" s="640"/>
      <c r="J56" s="640"/>
      <c r="K56" s="640"/>
      <c r="L56" s="640"/>
      <c r="M56" s="640"/>
      <c r="N56" s="640"/>
      <c r="O56" s="640"/>
      <c r="P56" s="640"/>
      <c r="Q56" s="640"/>
      <c r="R56" s="640"/>
      <c r="S56" s="640"/>
      <c r="T56" s="640"/>
      <c r="U56" s="640"/>
      <c r="V56" s="640"/>
      <c r="W56" s="640"/>
      <c r="X56" s="640"/>
      <c r="Y56" s="640"/>
      <c r="Z56" s="640"/>
      <c r="AA56" s="640"/>
      <c r="AB56" s="640"/>
      <c r="AC56" s="640"/>
      <c r="AD56" s="640"/>
      <c r="AE56" s="640"/>
      <c r="AF56" s="140"/>
      <c r="AG56" s="140"/>
      <c r="AH56" s="97"/>
      <c r="AI56" s="97"/>
      <c r="AJ56" s="97"/>
      <c r="AK56" s="97"/>
      <c r="AL56" s="97"/>
      <c r="AM56" s="97"/>
      <c r="AN56" s="97"/>
      <c r="AO56" s="97"/>
      <c r="AP56" s="97"/>
      <c r="AQ56" s="97"/>
      <c r="AR56" s="97"/>
      <c r="AS56" s="97"/>
      <c r="AT56" s="97"/>
      <c r="AU56" s="97"/>
      <c r="AV56" s="97"/>
      <c r="AW56" s="97"/>
      <c r="AX56" s="97"/>
      <c r="AY56" s="97"/>
      <c r="AZ56" s="98"/>
    </row>
    <row r="57" spans="1:52" s="225" customFormat="1">
      <c r="A57" s="91"/>
      <c r="B57" s="140"/>
      <c r="C57" s="140"/>
      <c r="D57" s="140"/>
      <c r="E57" s="140"/>
      <c r="F57" s="140"/>
      <c r="G57" s="140"/>
      <c r="H57" s="140"/>
      <c r="I57" s="140"/>
      <c r="J57" s="140"/>
      <c r="K57" s="140"/>
      <c r="L57" s="140"/>
      <c r="M57" s="140"/>
      <c r="N57" s="140"/>
      <c r="O57" s="140"/>
      <c r="P57" s="140"/>
      <c r="Q57" s="140"/>
      <c r="R57" s="140"/>
      <c r="S57" s="140"/>
      <c r="T57" s="140"/>
      <c r="U57" s="140"/>
      <c r="V57" s="140"/>
      <c r="W57" s="140"/>
      <c r="X57" s="140"/>
      <c r="Y57" s="140"/>
      <c r="Z57" s="140"/>
      <c r="AA57" s="140"/>
      <c r="AB57" s="140"/>
      <c r="AC57" s="140"/>
      <c r="AD57" s="140"/>
      <c r="AE57" s="140"/>
      <c r="AF57" s="140"/>
      <c r="AG57" s="140"/>
      <c r="AH57" s="97"/>
      <c r="AI57" s="97"/>
      <c r="AJ57" s="97"/>
      <c r="AK57" s="97"/>
      <c r="AL57" s="97"/>
      <c r="AM57" s="97"/>
      <c r="AN57" s="97"/>
      <c r="AO57" s="97"/>
      <c r="AP57" s="97"/>
      <c r="AQ57" s="97"/>
      <c r="AR57" s="97"/>
      <c r="AS57" s="97"/>
      <c r="AT57" s="97"/>
      <c r="AU57" s="97"/>
      <c r="AV57" s="97"/>
      <c r="AW57" s="97"/>
      <c r="AX57" s="97"/>
      <c r="AY57" s="97"/>
      <c r="AZ57" s="98"/>
    </row>
    <row r="58" spans="1:52" s="225" customFormat="1">
      <c r="A58" s="91"/>
      <c r="AH58" s="97"/>
      <c r="AI58" s="97"/>
      <c r="AJ58" s="97"/>
      <c r="AK58" s="97"/>
      <c r="AL58" s="97"/>
      <c r="AM58" s="97"/>
      <c r="AN58" s="97"/>
      <c r="AO58" s="97"/>
      <c r="AP58" s="97"/>
      <c r="AQ58" s="97"/>
      <c r="AR58" s="97"/>
      <c r="AS58" s="97"/>
      <c r="AT58" s="97"/>
      <c r="AU58" s="97"/>
      <c r="AV58" s="97"/>
      <c r="AW58" s="97"/>
      <c r="AX58" s="97"/>
      <c r="AY58" s="97"/>
      <c r="AZ58" s="98"/>
    </row>
    <row r="59" spans="1:52" s="225" customFormat="1">
      <c r="A59" s="91"/>
      <c r="AH59" s="97"/>
      <c r="AI59" s="97"/>
      <c r="AJ59" s="97"/>
      <c r="AK59" s="97"/>
      <c r="AL59" s="97"/>
      <c r="AM59" s="97"/>
      <c r="AN59" s="97"/>
      <c r="AO59" s="97"/>
      <c r="AP59" s="97"/>
      <c r="AQ59" s="97"/>
      <c r="AR59" s="97"/>
      <c r="AS59" s="97"/>
      <c r="AT59" s="97"/>
      <c r="AU59" s="97"/>
      <c r="AV59" s="97"/>
      <c r="AW59" s="97"/>
      <c r="AX59" s="97"/>
      <c r="AY59" s="97"/>
      <c r="AZ59" s="98"/>
    </row>
    <row r="60" spans="1:52" s="225" customFormat="1">
      <c r="A60" s="91"/>
      <c r="AH60" s="97"/>
      <c r="AI60" s="97"/>
      <c r="AJ60" s="97"/>
      <c r="AK60" s="97"/>
      <c r="AL60" s="97"/>
      <c r="AM60" s="97"/>
      <c r="AN60" s="97"/>
      <c r="AO60" s="97"/>
      <c r="AP60" s="97"/>
      <c r="AQ60" s="97"/>
      <c r="AR60" s="97"/>
      <c r="AS60" s="97"/>
      <c r="AT60" s="97"/>
      <c r="AU60" s="97"/>
      <c r="AV60" s="97"/>
      <c r="AW60" s="97"/>
      <c r="AX60" s="97"/>
      <c r="AY60" s="97"/>
      <c r="AZ60" s="98"/>
    </row>
    <row r="61" spans="1:52" s="225" customFormat="1">
      <c r="A61" s="91"/>
      <c r="AH61" s="97"/>
      <c r="AI61" s="97"/>
      <c r="AJ61" s="97"/>
      <c r="AK61" s="97"/>
      <c r="AL61" s="97"/>
      <c r="AM61" s="97"/>
      <c r="AN61" s="97"/>
      <c r="AO61" s="97"/>
      <c r="AP61" s="97"/>
      <c r="AQ61" s="97"/>
      <c r="AR61" s="97"/>
      <c r="AS61" s="97"/>
      <c r="AT61" s="97"/>
      <c r="AU61" s="97"/>
      <c r="AV61" s="97"/>
      <c r="AW61" s="97"/>
      <c r="AX61" s="97"/>
      <c r="AY61" s="97"/>
      <c r="AZ61" s="98"/>
    </row>
    <row r="62" spans="1:52" s="225" customFormat="1">
      <c r="A62" s="91"/>
      <c r="AH62" s="97"/>
      <c r="AI62" s="97"/>
      <c r="AJ62" s="97"/>
      <c r="AK62" s="97"/>
      <c r="AL62" s="97"/>
      <c r="AM62" s="97"/>
      <c r="AN62" s="97"/>
      <c r="AO62" s="97"/>
      <c r="AP62" s="97"/>
      <c r="AQ62" s="97"/>
      <c r="AR62" s="97"/>
      <c r="AS62" s="97"/>
      <c r="AT62" s="97"/>
      <c r="AU62" s="97"/>
      <c r="AV62" s="97"/>
      <c r="AW62" s="97"/>
      <c r="AX62" s="97"/>
      <c r="AY62" s="97"/>
      <c r="AZ62" s="98"/>
    </row>
    <row r="63" spans="1:52" s="225" customFormat="1">
      <c r="A63" s="91"/>
      <c r="AH63" s="97"/>
      <c r="AI63" s="97"/>
      <c r="AJ63" s="97"/>
      <c r="AK63" s="97"/>
      <c r="AL63" s="97"/>
      <c r="AM63" s="97"/>
      <c r="AN63" s="97"/>
      <c r="AO63" s="97"/>
      <c r="AP63" s="97"/>
      <c r="AQ63" s="97"/>
      <c r="AR63" s="97"/>
      <c r="AS63" s="97"/>
      <c r="AT63" s="97"/>
      <c r="AU63" s="97"/>
      <c r="AV63" s="97"/>
      <c r="AW63" s="97"/>
      <c r="AX63" s="97"/>
      <c r="AY63" s="97"/>
      <c r="AZ63" s="98"/>
    </row>
    <row r="64" spans="1:52" s="225" customFormat="1">
      <c r="A64" s="91"/>
      <c r="AH64" s="97"/>
      <c r="AI64" s="97"/>
      <c r="AJ64" s="97"/>
      <c r="AK64" s="97"/>
      <c r="AL64" s="97"/>
      <c r="AM64" s="97"/>
      <c r="AN64" s="97"/>
      <c r="AO64" s="97"/>
      <c r="AP64" s="97"/>
      <c r="AQ64" s="97"/>
      <c r="AR64" s="97"/>
      <c r="AS64" s="97"/>
      <c r="AT64" s="97"/>
      <c r="AU64" s="97"/>
      <c r="AV64" s="97"/>
      <c r="AW64" s="97"/>
      <c r="AX64" s="97"/>
      <c r="AY64" s="97"/>
      <c r="AZ64" s="98"/>
    </row>
    <row r="65" spans="1:52" s="225" customFormat="1">
      <c r="A65" s="91"/>
      <c r="AH65" s="97"/>
      <c r="AI65" s="97"/>
      <c r="AJ65" s="97"/>
      <c r="AK65" s="97"/>
      <c r="AL65" s="97"/>
      <c r="AM65" s="97"/>
      <c r="AN65" s="97"/>
      <c r="AO65" s="97"/>
      <c r="AP65" s="97"/>
      <c r="AQ65" s="97"/>
      <c r="AR65" s="97"/>
      <c r="AS65" s="97"/>
      <c r="AT65" s="97"/>
      <c r="AU65" s="97"/>
      <c r="AV65" s="97"/>
      <c r="AW65" s="97"/>
      <c r="AX65" s="97"/>
      <c r="AY65" s="97"/>
      <c r="AZ65" s="98"/>
    </row>
    <row r="66" spans="1:52" s="225" customFormat="1">
      <c r="A66" s="91"/>
      <c r="AH66" s="97"/>
      <c r="AI66" s="97"/>
      <c r="AJ66" s="97"/>
      <c r="AK66" s="97"/>
      <c r="AL66" s="97"/>
      <c r="AM66" s="97"/>
      <c r="AN66" s="97"/>
      <c r="AO66" s="97"/>
      <c r="AP66" s="97"/>
      <c r="AQ66" s="97"/>
      <c r="AR66" s="97"/>
      <c r="AS66" s="97"/>
      <c r="AT66" s="97"/>
      <c r="AU66" s="97"/>
      <c r="AV66" s="97"/>
      <c r="AW66" s="97"/>
      <c r="AX66" s="97"/>
      <c r="AY66" s="97"/>
      <c r="AZ66" s="98"/>
    </row>
    <row r="67" spans="1:52" s="225" customFormat="1">
      <c r="A67" s="91"/>
      <c r="AH67" s="97"/>
      <c r="AI67" s="97"/>
      <c r="AJ67" s="97"/>
      <c r="AK67" s="97"/>
      <c r="AL67" s="97"/>
      <c r="AM67" s="97"/>
      <c r="AN67" s="97"/>
      <c r="AO67" s="97"/>
      <c r="AP67" s="97"/>
      <c r="AQ67" s="97"/>
      <c r="AR67" s="97"/>
      <c r="AS67" s="97"/>
      <c r="AT67" s="97"/>
      <c r="AU67" s="97"/>
      <c r="AV67" s="97"/>
      <c r="AW67" s="97"/>
      <c r="AX67" s="97"/>
      <c r="AY67" s="97"/>
      <c r="AZ67" s="98"/>
    </row>
    <row r="68" spans="1:52" s="225" customFormat="1">
      <c r="A68" s="91"/>
      <c r="AH68" s="97"/>
      <c r="AI68" s="97"/>
      <c r="AJ68" s="97"/>
      <c r="AK68" s="97"/>
      <c r="AL68" s="97"/>
      <c r="AM68" s="97"/>
      <c r="AN68" s="97"/>
      <c r="AO68" s="97"/>
      <c r="AP68" s="97"/>
      <c r="AQ68" s="97"/>
      <c r="AR68" s="97"/>
      <c r="AS68" s="97"/>
      <c r="AT68" s="97"/>
      <c r="AU68" s="97"/>
      <c r="AV68" s="97"/>
      <c r="AW68" s="97"/>
      <c r="AX68" s="97"/>
      <c r="AY68" s="97"/>
      <c r="AZ68" s="98"/>
    </row>
    <row r="69" spans="1:52" s="225" customFormat="1">
      <c r="A69" s="91"/>
      <c r="AH69" s="97"/>
      <c r="AI69" s="97"/>
      <c r="AJ69" s="97"/>
      <c r="AK69" s="97"/>
      <c r="AL69" s="97"/>
      <c r="AM69" s="97"/>
      <c r="AN69" s="97"/>
      <c r="AO69" s="97"/>
      <c r="AP69" s="97"/>
      <c r="AQ69" s="97"/>
      <c r="AR69" s="97"/>
      <c r="AS69" s="97"/>
      <c r="AT69" s="97"/>
      <c r="AU69" s="97"/>
      <c r="AV69" s="97"/>
      <c r="AW69" s="97"/>
      <c r="AX69" s="97"/>
      <c r="AY69" s="97"/>
      <c r="AZ69" s="98"/>
    </row>
    <row r="70" spans="1:52" s="225" customFormat="1">
      <c r="A70" s="91"/>
      <c r="AH70" s="97"/>
      <c r="AI70" s="97"/>
      <c r="AJ70" s="97"/>
      <c r="AK70" s="97"/>
      <c r="AL70" s="97"/>
      <c r="AM70" s="97"/>
      <c r="AN70" s="97"/>
      <c r="AO70" s="97"/>
      <c r="AP70" s="97"/>
      <c r="AQ70" s="97"/>
      <c r="AR70" s="97"/>
      <c r="AS70" s="97"/>
      <c r="AT70" s="97"/>
      <c r="AU70" s="97"/>
      <c r="AV70" s="97"/>
      <c r="AW70" s="97"/>
      <c r="AX70" s="97"/>
      <c r="AY70" s="97"/>
      <c r="AZ70" s="98"/>
    </row>
    <row r="71" spans="1:52" s="225" customFormat="1">
      <c r="A71" s="91"/>
      <c r="AH71" s="97"/>
      <c r="AI71" s="97"/>
      <c r="AJ71" s="97"/>
      <c r="AK71" s="97"/>
      <c r="AL71" s="97"/>
      <c r="AM71" s="97"/>
      <c r="AN71" s="97"/>
      <c r="AO71" s="97"/>
      <c r="AP71" s="97"/>
      <c r="AQ71" s="97"/>
      <c r="AR71" s="97"/>
      <c r="AS71" s="97"/>
      <c r="AT71" s="97"/>
      <c r="AU71" s="97"/>
      <c r="AV71" s="97"/>
      <c r="AW71" s="97"/>
      <c r="AX71" s="97"/>
      <c r="AY71" s="97"/>
      <c r="AZ71" s="98"/>
    </row>
    <row r="72" spans="1:52" s="225" customFormat="1">
      <c r="A72" s="91"/>
      <c r="AH72" s="97"/>
      <c r="AI72" s="97"/>
      <c r="AJ72" s="97"/>
      <c r="AK72" s="97"/>
      <c r="AL72" s="97"/>
      <c r="AM72" s="97"/>
      <c r="AN72" s="97"/>
      <c r="AO72" s="97"/>
      <c r="AP72" s="97"/>
      <c r="AQ72" s="97"/>
      <c r="AR72" s="97"/>
      <c r="AS72" s="97"/>
      <c r="AT72" s="97"/>
      <c r="AU72" s="97"/>
      <c r="AV72" s="97"/>
      <c r="AW72" s="97"/>
      <c r="AX72" s="97"/>
      <c r="AY72" s="97"/>
      <c r="AZ72" s="98"/>
    </row>
    <row r="73" spans="1:52" s="225" customFormat="1">
      <c r="A73" s="91"/>
      <c r="AH73" s="97"/>
      <c r="AI73" s="97"/>
      <c r="AJ73" s="97"/>
      <c r="AK73" s="97"/>
      <c r="AL73" s="97"/>
      <c r="AM73" s="97"/>
      <c r="AN73" s="97"/>
      <c r="AO73" s="97"/>
      <c r="AP73" s="97"/>
      <c r="AQ73" s="97"/>
      <c r="AR73" s="97"/>
      <c r="AS73" s="97"/>
      <c r="AT73" s="97"/>
      <c r="AU73" s="97"/>
      <c r="AV73" s="97"/>
      <c r="AW73" s="97"/>
      <c r="AX73" s="97"/>
      <c r="AY73" s="97"/>
      <c r="AZ73" s="98"/>
    </row>
    <row r="74" spans="1:52" s="225" customFormat="1">
      <c r="A74" s="91"/>
      <c r="AH74" s="97"/>
      <c r="AI74" s="97"/>
      <c r="AJ74" s="97"/>
      <c r="AK74" s="97"/>
      <c r="AL74" s="97"/>
      <c r="AM74" s="97"/>
      <c r="AN74" s="97"/>
      <c r="AO74" s="97"/>
      <c r="AP74" s="97"/>
      <c r="AQ74" s="97"/>
      <c r="AR74" s="97"/>
      <c r="AS74" s="97"/>
      <c r="AT74" s="97"/>
      <c r="AU74" s="97"/>
      <c r="AV74" s="97"/>
      <c r="AW74" s="97"/>
      <c r="AX74" s="97"/>
      <c r="AY74" s="97"/>
      <c r="AZ74" s="98"/>
    </row>
    <row r="75" spans="1:52" s="225" customFormat="1">
      <c r="A75" s="91"/>
      <c r="AH75" s="97"/>
      <c r="AI75" s="97"/>
      <c r="AJ75" s="97"/>
      <c r="AK75" s="97"/>
      <c r="AL75" s="97"/>
      <c r="AM75" s="97"/>
      <c r="AN75" s="97"/>
      <c r="AO75" s="97"/>
      <c r="AP75" s="97"/>
      <c r="AQ75" s="97"/>
      <c r="AR75" s="97"/>
      <c r="AS75" s="97"/>
      <c r="AT75" s="97"/>
      <c r="AU75" s="97"/>
      <c r="AV75" s="97"/>
      <c r="AW75" s="97"/>
      <c r="AX75" s="97"/>
      <c r="AY75" s="97"/>
      <c r="AZ75" s="98"/>
    </row>
    <row r="76" spans="1:52" s="225" customFormat="1">
      <c r="A76" s="91"/>
      <c r="AH76" s="97"/>
      <c r="AI76" s="97"/>
      <c r="AJ76" s="97"/>
      <c r="AK76" s="97"/>
      <c r="AL76" s="97"/>
      <c r="AM76" s="97"/>
      <c r="AN76" s="97"/>
      <c r="AO76" s="97"/>
      <c r="AP76" s="97"/>
      <c r="AQ76" s="97"/>
      <c r="AR76" s="97"/>
      <c r="AS76" s="97"/>
      <c r="AT76" s="97"/>
      <c r="AU76" s="97"/>
      <c r="AV76" s="97"/>
      <c r="AW76" s="97"/>
      <c r="AX76" s="97"/>
      <c r="AY76" s="97"/>
      <c r="AZ76" s="98"/>
    </row>
    <row r="77" spans="1:52" s="225" customFormat="1">
      <c r="A77" s="91"/>
      <c r="AH77" s="97"/>
      <c r="AI77" s="97"/>
      <c r="AJ77" s="97"/>
      <c r="AK77" s="97"/>
      <c r="AL77" s="97"/>
      <c r="AM77" s="97"/>
      <c r="AN77" s="97"/>
      <c r="AO77" s="97"/>
      <c r="AP77" s="97"/>
      <c r="AQ77" s="97"/>
      <c r="AR77" s="97"/>
      <c r="AS77" s="97"/>
      <c r="AT77" s="97"/>
      <c r="AU77" s="97"/>
      <c r="AV77" s="97"/>
      <c r="AW77" s="97"/>
      <c r="AX77" s="97"/>
      <c r="AY77" s="97"/>
      <c r="AZ77" s="98"/>
    </row>
    <row r="78" spans="1:52" s="225" customFormat="1">
      <c r="A78" s="91"/>
      <c r="AH78" s="97"/>
      <c r="AI78" s="97"/>
      <c r="AJ78" s="97"/>
      <c r="AK78" s="97"/>
      <c r="AL78" s="97"/>
      <c r="AM78" s="97"/>
      <c r="AN78" s="97"/>
      <c r="AO78" s="97"/>
      <c r="AP78" s="97"/>
      <c r="AQ78" s="97"/>
      <c r="AR78" s="97"/>
      <c r="AS78" s="97"/>
      <c r="AT78" s="97"/>
      <c r="AU78" s="97"/>
      <c r="AV78" s="97"/>
      <c r="AW78" s="97"/>
      <c r="AX78" s="97"/>
      <c r="AY78" s="97"/>
      <c r="AZ78" s="98"/>
    </row>
    <row r="79" spans="1:52" s="225" customFormat="1">
      <c r="A79" s="91"/>
      <c r="AH79" s="97"/>
      <c r="AI79" s="97"/>
      <c r="AJ79" s="97"/>
      <c r="AK79" s="97"/>
      <c r="AL79" s="97"/>
      <c r="AM79" s="97"/>
      <c r="AN79" s="97"/>
      <c r="AO79" s="97"/>
      <c r="AP79" s="97"/>
      <c r="AQ79" s="97"/>
      <c r="AR79" s="97"/>
      <c r="AS79" s="97"/>
      <c r="AT79" s="97"/>
      <c r="AU79" s="97"/>
      <c r="AV79" s="97"/>
      <c r="AW79" s="97"/>
      <c r="AX79" s="97"/>
      <c r="AY79" s="97"/>
      <c r="AZ79" s="98"/>
    </row>
    <row r="80" spans="1:52" s="225" customFormat="1">
      <c r="A80" s="91"/>
      <c r="AH80" s="97"/>
      <c r="AI80" s="97"/>
      <c r="AJ80" s="97"/>
      <c r="AK80" s="97"/>
      <c r="AL80" s="97"/>
      <c r="AM80" s="97"/>
      <c r="AN80" s="97"/>
      <c r="AO80" s="97"/>
      <c r="AP80" s="97"/>
      <c r="AQ80" s="97"/>
      <c r="AR80" s="97"/>
      <c r="AS80" s="97"/>
      <c r="AT80" s="97"/>
      <c r="AU80" s="97"/>
      <c r="AV80" s="97"/>
      <c r="AW80" s="97"/>
      <c r="AX80" s="97"/>
      <c r="AY80" s="97"/>
      <c r="AZ80" s="98"/>
    </row>
    <row r="81" spans="1:52" s="225" customFormat="1">
      <c r="A81" s="91"/>
      <c r="AH81" s="97"/>
      <c r="AI81" s="97"/>
      <c r="AJ81" s="97"/>
      <c r="AK81" s="97"/>
      <c r="AL81" s="97"/>
      <c r="AM81" s="97"/>
      <c r="AN81" s="97"/>
      <c r="AO81" s="97"/>
      <c r="AP81" s="97"/>
      <c r="AQ81" s="97"/>
      <c r="AR81" s="97"/>
      <c r="AS81" s="97"/>
      <c r="AT81" s="97"/>
      <c r="AU81" s="97"/>
      <c r="AV81" s="97"/>
      <c r="AW81" s="97"/>
      <c r="AX81" s="97"/>
      <c r="AY81" s="97"/>
      <c r="AZ81" s="98"/>
    </row>
    <row r="82" spans="1:52" s="225" customFormat="1">
      <c r="A82" s="91"/>
      <c r="AH82" s="97"/>
      <c r="AI82" s="97"/>
      <c r="AJ82" s="97"/>
      <c r="AK82" s="97"/>
      <c r="AL82" s="97"/>
      <c r="AM82" s="97"/>
      <c r="AN82" s="97"/>
      <c r="AO82" s="97"/>
      <c r="AP82" s="97"/>
      <c r="AQ82" s="97"/>
      <c r="AR82" s="97"/>
      <c r="AS82" s="97"/>
      <c r="AT82" s="97"/>
      <c r="AU82" s="97"/>
      <c r="AV82" s="97"/>
      <c r="AW82" s="97"/>
      <c r="AX82" s="97"/>
      <c r="AY82" s="97"/>
      <c r="AZ82" s="98"/>
    </row>
    <row r="83" spans="1:52" s="225" customFormat="1">
      <c r="A83" s="91"/>
      <c r="AH83" s="97"/>
      <c r="AI83" s="97"/>
      <c r="AJ83" s="97"/>
      <c r="AK83" s="97"/>
      <c r="AL83" s="97"/>
      <c r="AM83" s="97"/>
      <c r="AN83" s="97"/>
      <c r="AO83" s="97"/>
      <c r="AP83" s="97"/>
      <c r="AQ83" s="97"/>
      <c r="AR83" s="97"/>
      <c r="AS83" s="97"/>
      <c r="AT83" s="97"/>
      <c r="AU83" s="97"/>
      <c r="AV83" s="97"/>
      <c r="AW83" s="97"/>
      <c r="AX83" s="97"/>
      <c r="AY83" s="97"/>
      <c r="AZ83" s="98"/>
    </row>
    <row r="84" spans="1:52" s="225" customFormat="1">
      <c r="A84" s="91"/>
      <c r="AH84" s="97"/>
      <c r="AI84" s="97"/>
      <c r="AJ84" s="97"/>
      <c r="AK84" s="97"/>
      <c r="AL84" s="97"/>
      <c r="AM84" s="97"/>
      <c r="AN84" s="97"/>
      <c r="AO84" s="97"/>
      <c r="AP84" s="97"/>
      <c r="AQ84" s="97"/>
      <c r="AR84" s="97"/>
      <c r="AS84" s="97"/>
      <c r="AT84" s="97"/>
      <c r="AU84" s="97"/>
      <c r="AV84" s="97"/>
      <c r="AW84" s="97"/>
      <c r="AX84" s="97"/>
      <c r="AY84" s="97"/>
      <c r="AZ84" s="98"/>
    </row>
    <row r="85" spans="1:52" s="225" customFormat="1">
      <c r="A85" s="91"/>
      <c r="AH85" s="97"/>
      <c r="AI85" s="97"/>
      <c r="AJ85" s="97"/>
      <c r="AK85" s="97"/>
      <c r="AL85" s="97"/>
      <c r="AM85" s="97"/>
      <c r="AN85" s="97"/>
      <c r="AO85" s="97"/>
      <c r="AP85" s="97"/>
      <c r="AQ85" s="97"/>
      <c r="AR85" s="97"/>
      <c r="AS85" s="97"/>
      <c r="AT85" s="97"/>
      <c r="AU85" s="97"/>
      <c r="AV85" s="97"/>
      <c r="AW85" s="97"/>
      <c r="AX85" s="97"/>
      <c r="AY85" s="97"/>
      <c r="AZ85" s="98"/>
    </row>
    <row r="86" spans="1:52" s="225" customFormat="1">
      <c r="A86" s="91"/>
      <c r="AH86" s="97"/>
      <c r="AI86" s="97"/>
      <c r="AJ86" s="97"/>
      <c r="AK86" s="97"/>
      <c r="AL86" s="97"/>
      <c r="AM86" s="97"/>
      <c r="AN86" s="97"/>
      <c r="AO86" s="97"/>
      <c r="AP86" s="97"/>
      <c r="AQ86" s="97"/>
      <c r="AR86" s="97"/>
      <c r="AS86" s="97"/>
      <c r="AT86" s="97"/>
      <c r="AU86" s="97"/>
      <c r="AV86" s="97"/>
      <c r="AW86" s="97"/>
      <c r="AX86" s="97"/>
      <c r="AY86" s="97"/>
      <c r="AZ86" s="98"/>
    </row>
    <row r="87" spans="1:52" s="225" customFormat="1">
      <c r="A87" s="91"/>
      <c r="AH87" s="97"/>
      <c r="AI87" s="97"/>
      <c r="AJ87" s="97"/>
      <c r="AK87" s="97"/>
      <c r="AL87" s="97"/>
      <c r="AM87" s="97"/>
      <c r="AN87" s="97"/>
      <c r="AO87" s="97"/>
      <c r="AP87" s="97"/>
      <c r="AQ87" s="97"/>
      <c r="AR87" s="97"/>
      <c r="AS87" s="97"/>
      <c r="AT87" s="97"/>
      <c r="AU87" s="97"/>
      <c r="AV87" s="97"/>
      <c r="AW87" s="97"/>
      <c r="AX87" s="97"/>
      <c r="AY87" s="97"/>
      <c r="AZ87" s="98"/>
    </row>
    <row r="88" spans="1:52" s="225" customFormat="1">
      <c r="A88" s="91"/>
      <c r="AH88" s="97"/>
      <c r="AI88" s="97"/>
      <c r="AJ88" s="97"/>
      <c r="AK88" s="97"/>
      <c r="AL88" s="97"/>
      <c r="AM88" s="97"/>
      <c r="AN88" s="97"/>
      <c r="AO88" s="97"/>
      <c r="AP88" s="97"/>
      <c r="AQ88" s="97"/>
      <c r="AR88" s="97"/>
      <c r="AS88" s="97"/>
      <c r="AT88" s="97"/>
      <c r="AU88" s="97"/>
      <c r="AV88" s="97"/>
      <c r="AW88" s="97"/>
      <c r="AX88" s="97"/>
      <c r="AY88" s="97"/>
      <c r="AZ88" s="98"/>
    </row>
    <row r="89" spans="1:52" s="225" customFormat="1">
      <c r="A89" s="91"/>
      <c r="AH89" s="97"/>
      <c r="AI89" s="97"/>
      <c r="AJ89" s="97"/>
      <c r="AK89" s="97"/>
      <c r="AL89" s="97"/>
      <c r="AM89" s="97"/>
      <c r="AN89" s="97"/>
      <c r="AO89" s="97"/>
      <c r="AP89" s="97"/>
      <c r="AQ89" s="97"/>
      <c r="AR89" s="97"/>
      <c r="AS89" s="97"/>
      <c r="AT89" s="97"/>
      <c r="AU89" s="97"/>
      <c r="AV89" s="97"/>
      <c r="AW89" s="97"/>
      <c r="AX89" s="97"/>
      <c r="AY89" s="97"/>
      <c r="AZ89" s="98"/>
    </row>
    <row r="90" spans="1:52" s="225" customFormat="1">
      <c r="A90" s="91"/>
      <c r="AH90" s="97"/>
      <c r="AI90" s="97"/>
      <c r="AJ90" s="97"/>
      <c r="AK90" s="97"/>
      <c r="AL90" s="97"/>
      <c r="AM90" s="97"/>
      <c r="AN90" s="97"/>
      <c r="AO90" s="97"/>
      <c r="AP90" s="97"/>
      <c r="AQ90" s="97"/>
      <c r="AR90" s="97"/>
      <c r="AS90" s="97"/>
      <c r="AT90" s="97"/>
      <c r="AU90" s="97"/>
      <c r="AV90" s="97"/>
      <c r="AW90" s="97"/>
      <c r="AX90" s="97"/>
      <c r="AY90" s="97"/>
      <c r="AZ90" s="98"/>
    </row>
    <row r="91" spans="1:52" s="225" customFormat="1">
      <c r="A91" s="91"/>
      <c r="AH91" s="97"/>
      <c r="AI91" s="97"/>
      <c r="AJ91" s="97"/>
      <c r="AK91" s="97"/>
      <c r="AL91" s="97"/>
      <c r="AM91" s="97"/>
      <c r="AN91" s="97"/>
      <c r="AO91" s="97"/>
      <c r="AP91" s="97"/>
      <c r="AQ91" s="97"/>
      <c r="AR91" s="97"/>
      <c r="AS91" s="97"/>
      <c r="AT91" s="97"/>
      <c r="AU91" s="97"/>
      <c r="AV91" s="97"/>
      <c r="AW91" s="97"/>
      <c r="AX91" s="97"/>
      <c r="AY91" s="97"/>
      <c r="AZ91" s="98"/>
    </row>
    <row r="92" spans="1:52" s="225" customFormat="1">
      <c r="A92" s="91"/>
      <c r="AH92" s="97"/>
      <c r="AI92" s="97"/>
      <c r="AJ92" s="97"/>
      <c r="AK92" s="97"/>
      <c r="AL92" s="97"/>
      <c r="AM92" s="97"/>
      <c r="AN92" s="97"/>
      <c r="AO92" s="97"/>
      <c r="AP92" s="97"/>
      <c r="AQ92" s="97"/>
      <c r="AR92" s="97"/>
      <c r="AS92" s="97"/>
      <c r="AT92" s="97"/>
      <c r="AU92" s="97"/>
      <c r="AV92" s="97"/>
      <c r="AW92" s="97"/>
      <c r="AX92" s="97"/>
      <c r="AY92" s="97"/>
      <c r="AZ92" s="98"/>
    </row>
    <row r="93" spans="1:52" s="225" customFormat="1">
      <c r="A93" s="91"/>
      <c r="AH93" s="97"/>
      <c r="AI93" s="97"/>
      <c r="AJ93" s="97"/>
      <c r="AK93" s="97"/>
      <c r="AL93" s="97"/>
      <c r="AM93" s="97"/>
      <c r="AN93" s="97"/>
      <c r="AO93" s="97"/>
      <c r="AP93" s="97"/>
      <c r="AQ93" s="97"/>
      <c r="AR93" s="97"/>
      <c r="AS93" s="97"/>
      <c r="AT93" s="97"/>
      <c r="AU93" s="97"/>
      <c r="AV93" s="97"/>
      <c r="AW93" s="97"/>
      <c r="AX93" s="97"/>
      <c r="AY93" s="97"/>
      <c r="AZ93" s="98"/>
    </row>
    <row r="94" spans="1:52" s="225" customFormat="1">
      <c r="A94" s="91"/>
      <c r="AH94" s="97"/>
      <c r="AI94" s="97"/>
      <c r="AJ94" s="97"/>
      <c r="AK94" s="97"/>
      <c r="AL94" s="97"/>
      <c r="AM94" s="97"/>
      <c r="AN94" s="97"/>
      <c r="AO94" s="97"/>
      <c r="AP94" s="97"/>
      <c r="AQ94" s="97"/>
      <c r="AR94" s="97"/>
      <c r="AS94" s="97"/>
      <c r="AT94" s="97"/>
      <c r="AU94" s="97"/>
      <c r="AV94" s="97"/>
      <c r="AW94" s="97"/>
      <c r="AX94" s="97"/>
      <c r="AY94" s="97"/>
      <c r="AZ94" s="98"/>
    </row>
    <row r="95" spans="1:52" s="225" customFormat="1">
      <c r="A95" s="91"/>
      <c r="AH95" s="97"/>
      <c r="AI95" s="97"/>
      <c r="AJ95" s="97"/>
      <c r="AK95" s="97"/>
      <c r="AL95" s="97"/>
      <c r="AM95" s="97"/>
      <c r="AN95" s="97"/>
      <c r="AO95" s="97"/>
      <c r="AP95" s="97"/>
      <c r="AQ95" s="97"/>
      <c r="AR95" s="97"/>
      <c r="AS95" s="97"/>
      <c r="AT95" s="97"/>
      <c r="AU95" s="97"/>
      <c r="AV95" s="97"/>
      <c r="AW95" s="97"/>
      <c r="AX95" s="97"/>
      <c r="AY95" s="97"/>
      <c r="AZ95" s="98"/>
    </row>
    <row r="96" spans="1:52" s="225" customFormat="1">
      <c r="A96" s="91"/>
      <c r="AH96" s="97"/>
      <c r="AI96" s="97"/>
      <c r="AJ96" s="97"/>
      <c r="AK96" s="97"/>
      <c r="AL96" s="97"/>
      <c r="AM96" s="97"/>
      <c r="AN96" s="97"/>
      <c r="AO96" s="97"/>
      <c r="AP96" s="97"/>
      <c r="AQ96" s="97"/>
      <c r="AR96" s="97"/>
      <c r="AS96" s="97"/>
      <c r="AT96" s="97"/>
      <c r="AU96" s="97"/>
      <c r="AV96" s="97"/>
      <c r="AW96" s="97"/>
      <c r="AX96" s="97"/>
      <c r="AY96" s="97"/>
      <c r="AZ96" s="98"/>
    </row>
    <row r="97" spans="1:52" s="225" customFormat="1">
      <c r="A97" s="91"/>
      <c r="AH97" s="97"/>
      <c r="AI97" s="97"/>
      <c r="AJ97" s="97"/>
      <c r="AK97" s="97"/>
      <c r="AL97" s="97"/>
      <c r="AM97" s="97"/>
      <c r="AN97" s="97"/>
      <c r="AO97" s="97"/>
      <c r="AP97" s="97"/>
      <c r="AQ97" s="97"/>
      <c r="AR97" s="97"/>
      <c r="AS97" s="97"/>
      <c r="AT97" s="97"/>
      <c r="AU97" s="97"/>
      <c r="AV97" s="97"/>
      <c r="AW97" s="97"/>
      <c r="AX97" s="97"/>
      <c r="AY97" s="97"/>
      <c r="AZ97" s="98"/>
    </row>
    <row r="98" spans="1:52" s="225" customFormat="1">
      <c r="A98" s="91"/>
      <c r="AH98" s="97"/>
      <c r="AI98" s="97"/>
      <c r="AJ98" s="97"/>
      <c r="AK98" s="97"/>
      <c r="AL98" s="97"/>
      <c r="AM98" s="97"/>
      <c r="AN98" s="97"/>
      <c r="AO98" s="97"/>
      <c r="AP98" s="97"/>
      <c r="AQ98" s="97"/>
      <c r="AR98" s="97"/>
      <c r="AS98" s="97"/>
      <c r="AT98" s="97"/>
      <c r="AU98" s="97"/>
      <c r="AV98" s="97"/>
      <c r="AW98" s="97"/>
      <c r="AX98" s="97"/>
      <c r="AY98" s="97"/>
      <c r="AZ98" s="98"/>
    </row>
    <row r="99" spans="1:52" s="225" customFormat="1">
      <c r="A99" s="91"/>
      <c r="AH99" s="97"/>
      <c r="AI99" s="97"/>
      <c r="AJ99" s="97"/>
      <c r="AK99" s="97"/>
      <c r="AL99" s="97"/>
      <c r="AM99" s="97"/>
      <c r="AN99" s="97"/>
      <c r="AO99" s="97"/>
      <c r="AP99" s="97"/>
      <c r="AQ99" s="97"/>
      <c r="AR99" s="97"/>
      <c r="AS99" s="97"/>
      <c r="AT99" s="97"/>
      <c r="AU99" s="97"/>
      <c r="AV99" s="97"/>
      <c r="AW99" s="97"/>
      <c r="AX99" s="97"/>
      <c r="AY99" s="97"/>
      <c r="AZ99" s="98"/>
    </row>
    <row r="100" spans="1:52" s="225" customFormat="1">
      <c r="A100" s="91"/>
      <c r="AH100" s="97"/>
      <c r="AI100" s="97"/>
      <c r="AJ100" s="97"/>
      <c r="AK100" s="97"/>
      <c r="AL100" s="97"/>
      <c r="AM100" s="97"/>
      <c r="AN100" s="97"/>
      <c r="AO100" s="97"/>
      <c r="AP100" s="97"/>
      <c r="AQ100" s="97"/>
      <c r="AR100" s="97"/>
      <c r="AS100" s="97"/>
      <c r="AT100" s="97"/>
      <c r="AU100" s="97"/>
      <c r="AV100" s="97"/>
      <c r="AW100" s="97"/>
      <c r="AX100" s="97"/>
      <c r="AY100" s="97"/>
      <c r="AZ100" s="98"/>
    </row>
    <row r="101" spans="1:52" s="225" customFormat="1">
      <c r="A101" s="91"/>
      <c r="AH101" s="97"/>
      <c r="AI101" s="97"/>
      <c r="AJ101" s="97"/>
      <c r="AK101" s="97"/>
      <c r="AL101" s="97"/>
      <c r="AM101" s="97"/>
      <c r="AN101" s="97"/>
      <c r="AO101" s="97"/>
      <c r="AP101" s="97"/>
      <c r="AQ101" s="97"/>
      <c r="AR101" s="97"/>
      <c r="AS101" s="97"/>
      <c r="AT101" s="97"/>
      <c r="AU101" s="97"/>
      <c r="AV101" s="97"/>
      <c r="AW101" s="97"/>
      <c r="AX101" s="97"/>
      <c r="AY101" s="97"/>
      <c r="AZ101" s="98"/>
    </row>
    <row r="102" spans="1:52" s="225" customFormat="1">
      <c r="A102" s="91"/>
      <c r="AH102" s="97"/>
      <c r="AI102" s="97"/>
      <c r="AJ102" s="97"/>
      <c r="AK102" s="97"/>
      <c r="AL102" s="97"/>
      <c r="AM102" s="97"/>
      <c r="AN102" s="97"/>
      <c r="AO102" s="97"/>
      <c r="AP102" s="97"/>
      <c r="AQ102" s="97"/>
      <c r="AR102" s="97"/>
      <c r="AS102" s="97"/>
      <c r="AT102" s="97"/>
      <c r="AU102" s="97"/>
      <c r="AV102" s="97"/>
      <c r="AW102" s="97"/>
      <c r="AX102" s="97"/>
      <c r="AY102" s="97"/>
      <c r="AZ102" s="98"/>
    </row>
    <row r="103" spans="1:52" s="225" customFormat="1">
      <c r="A103" s="91"/>
      <c r="AH103" s="97"/>
      <c r="AI103" s="97"/>
      <c r="AJ103" s="97"/>
      <c r="AK103" s="97"/>
      <c r="AL103" s="97"/>
      <c r="AM103" s="97"/>
      <c r="AN103" s="97"/>
      <c r="AO103" s="97"/>
      <c r="AP103" s="97"/>
      <c r="AQ103" s="97"/>
      <c r="AR103" s="97"/>
      <c r="AS103" s="97"/>
      <c r="AT103" s="97"/>
      <c r="AU103" s="97"/>
      <c r="AV103" s="97"/>
      <c r="AW103" s="97"/>
      <c r="AX103" s="97"/>
      <c r="AY103" s="97"/>
      <c r="AZ103" s="98"/>
    </row>
    <row r="104" spans="1:52" s="225" customFormat="1">
      <c r="A104" s="91"/>
      <c r="AH104" s="97"/>
      <c r="AI104" s="97"/>
      <c r="AJ104" s="97"/>
      <c r="AK104" s="97"/>
      <c r="AL104" s="97"/>
      <c r="AM104" s="97"/>
      <c r="AN104" s="97"/>
      <c r="AO104" s="97"/>
      <c r="AP104" s="97"/>
      <c r="AQ104" s="97"/>
      <c r="AR104" s="97"/>
      <c r="AS104" s="97"/>
      <c r="AT104" s="97"/>
      <c r="AU104" s="97"/>
      <c r="AV104" s="97"/>
      <c r="AW104" s="97"/>
      <c r="AX104" s="97"/>
      <c r="AY104" s="97"/>
      <c r="AZ104" s="98"/>
    </row>
    <row r="105" spans="1:52" s="225" customFormat="1">
      <c r="A105" s="91"/>
      <c r="AH105" s="97"/>
      <c r="AI105" s="97"/>
      <c r="AJ105" s="97"/>
      <c r="AK105" s="97"/>
      <c r="AL105" s="97"/>
      <c r="AM105" s="97"/>
      <c r="AN105" s="97"/>
      <c r="AO105" s="97"/>
      <c r="AP105" s="97"/>
      <c r="AQ105" s="97"/>
      <c r="AR105" s="97"/>
      <c r="AS105" s="97"/>
      <c r="AT105" s="97"/>
      <c r="AU105" s="97"/>
      <c r="AV105" s="97"/>
      <c r="AW105" s="97"/>
      <c r="AX105" s="97"/>
      <c r="AY105" s="97"/>
      <c r="AZ105" s="98"/>
    </row>
    <row r="106" spans="1:52" s="225" customFormat="1">
      <c r="A106" s="91"/>
      <c r="AH106" s="97"/>
      <c r="AI106" s="97"/>
      <c r="AJ106" s="97"/>
      <c r="AK106" s="97"/>
      <c r="AL106" s="97"/>
      <c r="AM106" s="97"/>
      <c r="AN106" s="97"/>
      <c r="AO106" s="97"/>
      <c r="AP106" s="97"/>
      <c r="AQ106" s="97"/>
      <c r="AR106" s="97"/>
      <c r="AS106" s="97"/>
      <c r="AT106" s="97"/>
      <c r="AU106" s="97"/>
      <c r="AV106" s="97"/>
      <c r="AW106" s="97"/>
      <c r="AX106" s="97"/>
      <c r="AY106" s="97"/>
      <c r="AZ106" s="98"/>
    </row>
    <row r="107" spans="1:52" s="225" customFormat="1">
      <c r="A107" s="91"/>
      <c r="AH107" s="97"/>
      <c r="AI107" s="97"/>
      <c r="AJ107" s="97"/>
      <c r="AK107" s="97"/>
      <c r="AL107" s="97"/>
      <c r="AM107" s="97"/>
      <c r="AN107" s="97"/>
      <c r="AO107" s="97"/>
      <c r="AP107" s="97"/>
      <c r="AQ107" s="97"/>
      <c r="AR107" s="97"/>
      <c r="AS107" s="97"/>
      <c r="AT107" s="97"/>
      <c r="AU107" s="97"/>
      <c r="AV107" s="97"/>
      <c r="AW107" s="97"/>
      <c r="AX107" s="97"/>
      <c r="AY107" s="97"/>
      <c r="AZ107" s="98"/>
    </row>
    <row r="108" spans="1:52" s="225" customFormat="1">
      <c r="A108" s="91"/>
      <c r="AH108" s="97"/>
      <c r="AI108" s="97"/>
      <c r="AJ108" s="97"/>
      <c r="AK108" s="97"/>
      <c r="AL108" s="97"/>
      <c r="AM108" s="97"/>
      <c r="AN108" s="97"/>
      <c r="AO108" s="97"/>
      <c r="AP108" s="97"/>
      <c r="AQ108" s="97"/>
      <c r="AR108" s="97"/>
      <c r="AS108" s="97"/>
      <c r="AT108" s="97"/>
      <c r="AU108" s="97"/>
      <c r="AV108" s="97"/>
      <c r="AW108" s="97"/>
      <c r="AX108" s="97"/>
      <c r="AY108" s="97"/>
      <c r="AZ108" s="98"/>
    </row>
    <row r="109" spans="1:52" s="225" customFormat="1">
      <c r="A109" s="91"/>
      <c r="AH109" s="97"/>
      <c r="AI109" s="97"/>
      <c r="AJ109" s="97"/>
      <c r="AK109" s="97"/>
      <c r="AL109" s="97"/>
      <c r="AM109" s="97"/>
      <c r="AN109" s="97"/>
      <c r="AO109" s="97"/>
      <c r="AP109" s="97"/>
      <c r="AQ109" s="97"/>
      <c r="AR109" s="97"/>
      <c r="AS109" s="97"/>
      <c r="AT109" s="97"/>
      <c r="AU109" s="97"/>
      <c r="AV109" s="97"/>
      <c r="AW109" s="97"/>
      <c r="AX109" s="97"/>
      <c r="AY109" s="97"/>
      <c r="AZ109" s="98"/>
    </row>
    <row r="110" spans="1:52" s="225" customFormat="1">
      <c r="A110" s="91"/>
      <c r="AH110" s="97"/>
      <c r="AI110" s="97"/>
      <c r="AJ110" s="97"/>
      <c r="AK110" s="97"/>
      <c r="AL110" s="97"/>
      <c r="AM110" s="97"/>
      <c r="AN110" s="97"/>
      <c r="AO110" s="97"/>
      <c r="AP110" s="97"/>
      <c r="AQ110" s="97"/>
      <c r="AR110" s="97"/>
      <c r="AS110" s="97"/>
      <c r="AT110" s="97"/>
      <c r="AU110" s="97"/>
      <c r="AV110" s="97"/>
      <c r="AW110" s="97"/>
      <c r="AX110" s="97"/>
      <c r="AY110" s="97"/>
      <c r="AZ110" s="98"/>
    </row>
    <row r="111" spans="1:52" s="225" customFormat="1">
      <c r="A111" s="91"/>
      <c r="AH111" s="97"/>
      <c r="AI111" s="97"/>
      <c r="AJ111" s="97"/>
      <c r="AK111" s="97"/>
      <c r="AL111" s="97"/>
      <c r="AM111" s="97"/>
      <c r="AN111" s="97"/>
      <c r="AO111" s="97"/>
      <c r="AP111" s="97"/>
      <c r="AQ111" s="97"/>
      <c r="AR111" s="97"/>
      <c r="AS111" s="97"/>
      <c r="AT111" s="97"/>
      <c r="AU111" s="97"/>
      <c r="AV111" s="97"/>
      <c r="AW111" s="97"/>
      <c r="AX111" s="97"/>
      <c r="AY111" s="97"/>
      <c r="AZ111" s="98"/>
    </row>
    <row r="112" spans="1:52" s="225" customFormat="1">
      <c r="A112" s="91"/>
      <c r="AH112" s="97"/>
      <c r="AI112" s="97"/>
      <c r="AJ112" s="97"/>
      <c r="AK112" s="97"/>
      <c r="AL112" s="97"/>
      <c r="AM112" s="97"/>
      <c r="AN112" s="97"/>
      <c r="AO112" s="97"/>
      <c r="AP112" s="97"/>
      <c r="AQ112" s="97"/>
      <c r="AR112" s="97"/>
      <c r="AS112" s="97"/>
      <c r="AT112" s="97"/>
      <c r="AU112" s="97"/>
      <c r="AV112" s="97"/>
      <c r="AW112" s="97"/>
      <c r="AX112" s="97"/>
      <c r="AY112" s="97"/>
      <c r="AZ112" s="98"/>
    </row>
    <row r="113" spans="1:52" s="225" customFormat="1">
      <c r="A113" s="91"/>
      <c r="AH113" s="97"/>
      <c r="AI113" s="97"/>
      <c r="AJ113" s="97"/>
      <c r="AK113" s="97"/>
      <c r="AL113" s="97"/>
      <c r="AM113" s="97"/>
      <c r="AN113" s="97"/>
      <c r="AO113" s="97"/>
      <c r="AP113" s="97"/>
      <c r="AQ113" s="97"/>
      <c r="AR113" s="97"/>
      <c r="AS113" s="97"/>
      <c r="AT113" s="97"/>
      <c r="AU113" s="97"/>
      <c r="AV113" s="97"/>
      <c r="AW113" s="97"/>
      <c r="AX113" s="97"/>
      <c r="AY113" s="97"/>
      <c r="AZ113" s="98"/>
    </row>
    <row r="114" spans="1:52" s="225" customFormat="1">
      <c r="A114" s="91"/>
      <c r="AH114" s="97"/>
      <c r="AI114" s="97"/>
      <c r="AJ114" s="97"/>
      <c r="AK114" s="97"/>
      <c r="AL114" s="97"/>
      <c r="AM114" s="97"/>
      <c r="AN114" s="97"/>
      <c r="AO114" s="97"/>
      <c r="AP114" s="97"/>
      <c r="AQ114" s="97"/>
      <c r="AR114" s="97"/>
      <c r="AS114" s="97"/>
      <c r="AT114" s="97"/>
      <c r="AU114" s="97"/>
      <c r="AV114" s="97"/>
      <c r="AW114" s="97"/>
      <c r="AX114" s="97"/>
      <c r="AY114" s="97"/>
      <c r="AZ114" s="98"/>
    </row>
    <row r="115" spans="1:52" s="225" customFormat="1">
      <c r="A115" s="91"/>
      <c r="AH115" s="97"/>
      <c r="AI115" s="97"/>
      <c r="AJ115" s="97"/>
      <c r="AK115" s="97"/>
      <c r="AL115" s="97"/>
      <c r="AM115" s="97"/>
      <c r="AN115" s="97"/>
      <c r="AO115" s="97"/>
      <c r="AP115" s="97"/>
      <c r="AQ115" s="97"/>
      <c r="AR115" s="97"/>
      <c r="AS115" s="97"/>
      <c r="AT115" s="97"/>
      <c r="AU115" s="97"/>
      <c r="AV115" s="97"/>
      <c r="AW115" s="97"/>
      <c r="AX115" s="97"/>
      <c r="AY115" s="97"/>
      <c r="AZ115" s="98"/>
    </row>
    <row r="116" spans="1:52" s="225" customFormat="1">
      <c r="A116" s="91"/>
      <c r="AH116" s="97"/>
      <c r="AI116" s="97"/>
      <c r="AJ116" s="97"/>
      <c r="AK116" s="97"/>
      <c r="AL116" s="97"/>
      <c r="AM116" s="97"/>
      <c r="AN116" s="97"/>
      <c r="AO116" s="97"/>
      <c r="AP116" s="97"/>
      <c r="AQ116" s="97"/>
      <c r="AR116" s="97"/>
      <c r="AS116" s="97"/>
      <c r="AT116" s="97"/>
      <c r="AU116" s="97"/>
      <c r="AV116" s="97"/>
      <c r="AW116" s="97"/>
      <c r="AX116" s="97"/>
      <c r="AY116" s="97"/>
      <c r="AZ116" s="98"/>
    </row>
    <row r="117" spans="1:52" s="225" customFormat="1">
      <c r="A117" s="91"/>
      <c r="AH117" s="97"/>
      <c r="AI117" s="97"/>
      <c r="AJ117" s="97"/>
      <c r="AK117" s="97"/>
      <c r="AL117" s="97"/>
      <c r="AM117" s="97"/>
      <c r="AN117" s="97"/>
      <c r="AO117" s="97"/>
      <c r="AP117" s="97"/>
      <c r="AQ117" s="97"/>
      <c r="AR117" s="97"/>
      <c r="AS117" s="97"/>
      <c r="AT117" s="97"/>
      <c r="AU117" s="97"/>
      <c r="AV117" s="97"/>
      <c r="AW117" s="97"/>
      <c r="AX117" s="97"/>
      <c r="AY117" s="97"/>
      <c r="AZ117" s="98"/>
    </row>
    <row r="118" spans="1:52" s="225" customFormat="1">
      <c r="A118" s="91"/>
      <c r="AH118" s="97"/>
      <c r="AI118" s="97"/>
      <c r="AJ118" s="97"/>
      <c r="AK118" s="97"/>
      <c r="AL118" s="97"/>
      <c r="AM118" s="97"/>
      <c r="AN118" s="97"/>
      <c r="AO118" s="97"/>
      <c r="AP118" s="97"/>
      <c r="AQ118" s="97"/>
      <c r="AR118" s="97"/>
      <c r="AS118" s="97"/>
      <c r="AT118" s="97"/>
      <c r="AU118" s="97"/>
      <c r="AV118" s="97"/>
      <c r="AW118" s="97"/>
      <c r="AX118" s="97"/>
      <c r="AY118" s="97"/>
      <c r="AZ118" s="98"/>
    </row>
    <row r="119" spans="1:52" s="225" customFormat="1">
      <c r="A119" s="91"/>
      <c r="AH119" s="97"/>
      <c r="AI119" s="97"/>
      <c r="AJ119" s="97"/>
      <c r="AK119" s="97"/>
      <c r="AL119" s="97"/>
      <c r="AM119" s="97"/>
      <c r="AN119" s="97"/>
      <c r="AO119" s="97"/>
      <c r="AP119" s="97"/>
      <c r="AQ119" s="97"/>
      <c r="AR119" s="97"/>
      <c r="AS119" s="97"/>
      <c r="AT119" s="97"/>
      <c r="AU119" s="97"/>
      <c r="AV119" s="97"/>
      <c r="AW119" s="97"/>
      <c r="AX119" s="97"/>
      <c r="AY119" s="97"/>
      <c r="AZ119" s="98"/>
    </row>
    <row r="120" spans="1:52" s="225" customFormat="1">
      <c r="A120" s="91"/>
      <c r="AH120" s="97"/>
      <c r="AI120" s="97"/>
      <c r="AJ120" s="97"/>
      <c r="AK120" s="97"/>
      <c r="AL120" s="97"/>
      <c r="AM120" s="97"/>
      <c r="AN120" s="97"/>
      <c r="AO120" s="97"/>
      <c r="AP120" s="97"/>
      <c r="AQ120" s="97"/>
      <c r="AR120" s="97"/>
      <c r="AS120" s="97"/>
      <c r="AT120" s="97"/>
      <c r="AU120" s="97"/>
      <c r="AV120" s="97"/>
      <c r="AW120" s="97"/>
      <c r="AX120" s="97"/>
      <c r="AY120" s="97"/>
      <c r="AZ120" s="98"/>
    </row>
    <row r="121" spans="1:52" s="225" customFormat="1">
      <c r="A121" s="91"/>
      <c r="AH121" s="97"/>
      <c r="AI121" s="97"/>
      <c r="AJ121" s="97"/>
      <c r="AK121" s="97"/>
      <c r="AL121" s="97"/>
      <c r="AM121" s="97"/>
      <c r="AN121" s="97"/>
      <c r="AO121" s="97"/>
      <c r="AP121" s="97"/>
      <c r="AQ121" s="97"/>
      <c r="AR121" s="97"/>
      <c r="AS121" s="97"/>
      <c r="AT121" s="97"/>
      <c r="AU121" s="97"/>
      <c r="AV121" s="97"/>
      <c r="AW121" s="97"/>
      <c r="AX121" s="97"/>
      <c r="AY121" s="97"/>
      <c r="AZ121" s="98"/>
    </row>
    <row r="122" spans="1:52" s="225" customFormat="1">
      <c r="A122" s="91"/>
      <c r="AH122" s="97"/>
      <c r="AI122" s="97"/>
      <c r="AJ122" s="97"/>
      <c r="AK122" s="97"/>
      <c r="AL122" s="97"/>
      <c r="AM122" s="97"/>
      <c r="AN122" s="97"/>
      <c r="AO122" s="97"/>
      <c r="AP122" s="97"/>
      <c r="AQ122" s="97"/>
      <c r="AR122" s="97"/>
      <c r="AS122" s="97"/>
      <c r="AT122" s="97"/>
      <c r="AU122" s="97"/>
      <c r="AV122" s="97"/>
      <c r="AW122" s="97"/>
      <c r="AX122" s="97"/>
      <c r="AY122" s="97"/>
      <c r="AZ122" s="98"/>
    </row>
    <row r="123" spans="1:52" s="225" customFormat="1">
      <c r="A123" s="91"/>
      <c r="AH123" s="97"/>
      <c r="AI123" s="97"/>
      <c r="AJ123" s="97"/>
      <c r="AK123" s="97"/>
      <c r="AL123" s="97"/>
      <c r="AM123" s="97"/>
      <c r="AN123" s="97"/>
      <c r="AO123" s="97"/>
      <c r="AP123" s="97"/>
      <c r="AQ123" s="97"/>
      <c r="AR123" s="97"/>
      <c r="AS123" s="97"/>
      <c r="AT123" s="97"/>
      <c r="AU123" s="97"/>
      <c r="AV123" s="97"/>
      <c r="AW123" s="97"/>
      <c r="AX123" s="97"/>
      <c r="AY123" s="97"/>
      <c r="AZ123" s="98"/>
    </row>
    <row r="124" spans="1:52" s="225" customFormat="1">
      <c r="A124" s="91"/>
      <c r="AH124" s="97"/>
      <c r="AI124" s="97"/>
      <c r="AJ124" s="97"/>
      <c r="AK124" s="97"/>
      <c r="AL124" s="97"/>
      <c r="AM124" s="97"/>
      <c r="AN124" s="97"/>
      <c r="AO124" s="97"/>
      <c r="AP124" s="97"/>
      <c r="AQ124" s="97"/>
      <c r="AR124" s="97"/>
      <c r="AS124" s="97"/>
      <c r="AT124" s="97"/>
      <c r="AU124" s="97"/>
      <c r="AV124" s="97"/>
      <c r="AW124" s="97"/>
      <c r="AX124" s="97"/>
      <c r="AY124" s="97"/>
      <c r="AZ124" s="98"/>
    </row>
    <row r="125" spans="1:52" s="225" customFormat="1">
      <c r="A125" s="91"/>
      <c r="AH125" s="97"/>
      <c r="AI125" s="97"/>
      <c r="AJ125" s="97"/>
      <c r="AK125" s="97"/>
      <c r="AL125" s="97"/>
      <c r="AM125" s="97"/>
      <c r="AN125" s="97"/>
      <c r="AO125" s="97"/>
      <c r="AP125" s="97"/>
      <c r="AQ125" s="97"/>
      <c r="AR125" s="97"/>
      <c r="AS125" s="97"/>
      <c r="AT125" s="97"/>
      <c r="AU125" s="97"/>
      <c r="AV125" s="97"/>
      <c r="AW125" s="97"/>
      <c r="AX125" s="97"/>
      <c r="AY125" s="97"/>
      <c r="AZ125" s="98"/>
    </row>
    <row r="126" spans="1:52" s="225" customFormat="1">
      <c r="A126" s="91"/>
      <c r="AH126" s="97"/>
      <c r="AI126" s="97"/>
      <c r="AJ126" s="97"/>
      <c r="AK126" s="97"/>
      <c r="AL126" s="97"/>
      <c r="AM126" s="97"/>
      <c r="AN126" s="97"/>
      <c r="AO126" s="97"/>
      <c r="AP126" s="97"/>
      <c r="AQ126" s="97"/>
      <c r="AR126" s="97"/>
      <c r="AS126" s="97"/>
      <c r="AT126" s="97"/>
      <c r="AU126" s="97"/>
      <c r="AV126" s="97"/>
      <c r="AW126" s="97"/>
      <c r="AX126" s="97"/>
      <c r="AY126" s="97"/>
      <c r="AZ126" s="98"/>
    </row>
    <row r="127" spans="1:52" s="225" customFormat="1">
      <c r="A127" s="91"/>
      <c r="AH127" s="97"/>
      <c r="AI127" s="97"/>
      <c r="AJ127" s="97"/>
      <c r="AK127" s="97"/>
      <c r="AL127" s="97"/>
      <c r="AM127" s="97"/>
      <c r="AN127" s="97"/>
      <c r="AO127" s="97"/>
      <c r="AP127" s="97"/>
      <c r="AQ127" s="97"/>
      <c r="AR127" s="97"/>
      <c r="AS127" s="97"/>
      <c r="AT127" s="97"/>
      <c r="AU127" s="97"/>
      <c r="AV127" s="97"/>
      <c r="AW127" s="97"/>
      <c r="AX127" s="97"/>
      <c r="AY127" s="97"/>
      <c r="AZ127" s="98"/>
    </row>
    <row r="128" spans="1:52" s="225" customFormat="1">
      <c r="A128" s="91"/>
      <c r="AH128" s="97"/>
      <c r="AI128" s="97"/>
      <c r="AJ128" s="97"/>
      <c r="AK128" s="97"/>
      <c r="AL128" s="97"/>
      <c r="AM128" s="97"/>
      <c r="AN128" s="97"/>
      <c r="AO128" s="97"/>
      <c r="AP128" s="97"/>
      <c r="AQ128" s="97"/>
      <c r="AR128" s="97"/>
      <c r="AS128" s="97"/>
      <c r="AT128" s="97"/>
      <c r="AU128" s="97"/>
      <c r="AV128" s="97"/>
      <c r="AW128" s="97"/>
      <c r="AX128" s="97"/>
      <c r="AY128" s="97"/>
      <c r="AZ128" s="98"/>
    </row>
    <row r="129" spans="1:52" s="225" customFormat="1">
      <c r="A129" s="91"/>
      <c r="AH129" s="97"/>
      <c r="AI129" s="97"/>
      <c r="AJ129" s="97"/>
      <c r="AK129" s="97"/>
      <c r="AL129" s="97"/>
      <c r="AM129" s="97"/>
      <c r="AN129" s="97"/>
      <c r="AO129" s="97"/>
      <c r="AP129" s="97"/>
      <c r="AQ129" s="97"/>
      <c r="AR129" s="97"/>
      <c r="AS129" s="97"/>
      <c r="AT129" s="97"/>
      <c r="AU129" s="97"/>
      <c r="AV129" s="97"/>
      <c r="AW129" s="97"/>
      <c r="AX129" s="97"/>
      <c r="AY129" s="97"/>
      <c r="AZ129" s="98"/>
    </row>
    <row r="130" spans="1:52" s="225" customFormat="1">
      <c r="A130" s="91"/>
      <c r="AH130" s="97"/>
      <c r="AI130" s="97"/>
      <c r="AJ130" s="97"/>
      <c r="AK130" s="97"/>
      <c r="AL130" s="97"/>
      <c r="AM130" s="97"/>
      <c r="AN130" s="97"/>
      <c r="AO130" s="97"/>
      <c r="AP130" s="97"/>
      <c r="AQ130" s="97"/>
      <c r="AR130" s="97"/>
      <c r="AS130" s="97"/>
      <c r="AT130" s="97"/>
      <c r="AU130" s="97"/>
      <c r="AV130" s="97"/>
      <c r="AW130" s="97"/>
      <c r="AX130" s="97"/>
      <c r="AY130" s="97"/>
      <c r="AZ130" s="98"/>
    </row>
    <row r="131" spans="1:52" s="225" customFormat="1">
      <c r="A131" s="91"/>
      <c r="AH131" s="97"/>
      <c r="AI131" s="97"/>
      <c r="AJ131" s="97"/>
      <c r="AK131" s="97"/>
      <c r="AL131" s="97"/>
      <c r="AM131" s="97"/>
      <c r="AN131" s="97"/>
      <c r="AO131" s="97"/>
      <c r="AP131" s="97"/>
      <c r="AQ131" s="97"/>
      <c r="AR131" s="97"/>
      <c r="AS131" s="97"/>
      <c r="AT131" s="97"/>
      <c r="AU131" s="97"/>
      <c r="AV131" s="97"/>
      <c r="AW131" s="97"/>
      <c r="AX131" s="97"/>
      <c r="AY131" s="97"/>
      <c r="AZ131" s="98"/>
    </row>
    <row r="132" spans="1:52" s="225" customFormat="1">
      <c r="A132" s="91"/>
      <c r="AH132" s="97"/>
      <c r="AI132" s="97"/>
      <c r="AJ132" s="97"/>
      <c r="AK132" s="97"/>
      <c r="AL132" s="97"/>
      <c r="AM132" s="97"/>
      <c r="AN132" s="97"/>
      <c r="AO132" s="97"/>
      <c r="AP132" s="97"/>
      <c r="AQ132" s="97"/>
      <c r="AR132" s="97"/>
      <c r="AS132" s="97"/>
      <c r="AT132" s="97"/>
      <c r="AU132" s="97"/>
      <c r="AV132" s="97"/>
      <c r="AW132" s="97"/>
      <c r="AX132" s="97"/>
      <c r="AY132" s="97"/>
      <c r="AZ132" s="98"/>
    </row>
    <row r="133" spans="1:52" s="225" customFormat="1">
      <c r="A133" s="91"/>
      <c r="AH133" s="97"/>
      <c r="AI133" s="97"/>
      <c r="AJ133" s="97"/>
      <c r="AK133" s="97"/>
      <c r="AL133" s="97"/>
      <c r="AM133" s="97"/>
      <c r="AN133" s="97"/>
      <c r="AO133" s="97"/>
      <c r="AP133" s="97"/>
      <c r="AQ133" s="97"/>
      <c r="AR133" s="97"/>
      <c r="AS133" s="97"/>
      <c r="AT133" s="97"/>
      <c r="AU133" s="97"/>
      <c r="AV133" s="97"/>
      <c r="AW133" s="97"/>
      <c r="AX133" s="97"/>
      <c r="AY133" s="97"/>
      <c r="AZ133" s="98"/>
    </row>
    <row r="134" spans="1:52" s="225" customFormat="1">
      <c r="A134" s="91"/>
      <c r="AH134" s="97"/>
      <c r="AI134" s="97"/>
      <c r="AJ134" s="97"/>
      <c r="AK134" s="97"/>
      <c r="AL134" s="97"/>
      <c r="AM134" s="97"/>
      <c r="AN134" s="97"/>
      <c r="AO134" s="97"/>
      <c r="AP134" s="97"/>
      <c r="AQ134" s="97"/>
      <c r="AR134" s="97"/>
      <c r="AS134" s="97"/>
      <c r="AT134" s="97"/>
      <c r="AU134" s="97"/>
      <c r="AV134" s="97"/>
      <c r="AW134" s="97"/>
      <c r="AX134" s="97"/>
      <c r="AY134" s="97"/>
      <c r="AZ134" s="98"/>
    </row>
    <row r="135" spans="1:52" s="225" customFormat="1">
      <c r="A135" s="91"/>
      <c r="AH135" s="97"/>
      <c r="AI135" s="97"/>
      <c r="AJ135" s="97"/>
      <c r="AK135" s="97"/>
      <c r="AL135" s="97"/>
      <c r="AM135" s="97"/>
      <c r="AN135" s="97"/>
      <c r="AO135" s="97"/>
      <c r="AP135" s="97"/>
      <c r="AQ135" s="97"/>
      <c r="AR135" s="97"/>
      <c r="AS135" s="97"/>
      <c r="AT135" s="97"/>
      <c r="AU135" s="97"/>
      <c r="AV135" s="97"/>
      <c r="AW135" s="97"/>
      <c r="AX135" s="97"/>
      <c r="AY135" s="97"/>
      <c r="AZ135" s="98"/>
    </row>
    <row r="136" spans="1:52" s="225" customFormat="1">
      <c r="A136" s="91"/>
      <c r="AH136" s="97"/>
      <c r="AI136" s="97"/>
      <c r="AJ136" s="97"/>
      <c r="AK136" s="97"/>
      <c r="AL136" s="97"/>
      <c r="AM136" s="97"/>
      <c r="AN136" s="97"/>
      <c r="AO136" s="97"/>
      <c r="AP136" s="97"/>
      <c r="AQ136" s="97"/>
      <c r="AR136" s="97"/>
      <c r="AS136" s="97"/>
      <c r="AT136" s="97"/>
      <c r="AU136" s="97"/>
      <c r="AV136" s="97"/>
      <c r="AW136" s="97"/>
      <c r="AX136" s="97"/>
      <c r="AY136" s="97"/>
      <c r="AZ136" s="98"/>
    </row>
    <row r="137" spans="1:52" s="225" customFormat="1">
      <c r="A137" s="91"/>
      <c r="AH137" s="97"/>
      <c r="AI137" s="97"/>
      <c r="AJ137" s="97"/>
      <c r="AK137" s="97"/>
      <c r="AL137" s="97"/>
      <c r="AM137" s="97"/>
      <c r="AN137" s="97"/>
      <c r="AO137" s="97"/>
      <c r="AP137" s="97"/>
      <c r="AQ137" s="97"/>
      <c r="AR137" s="97"/>
      <c r="AS137" s="97"/>
      <c r="AT137" s="97"/>
      <c r="AU137" s="97"/>
      <c r="AV137" s="97"/>
      <c r="AW137" s="97"/>
      <c r="AX137" s="97"/>
      <c r="AY137" s="97"/>
      <c r="AZ137" s="98"/>
    </row>
    <row r="138" spans="1:52" s="225" customFormat="1">
      <c r="A138" s="91"/>
      <c r="AH138" s="97"/>
      <c r="AI138" s="97"/>
      <c r="AJ138" s="97"/>
      <c r="AK138" s="97"/>
      <c r="AL138" s="97"/>
      <c r="AM138" s="97"/>
      <c r="AN138" s="97"/>
      <c r="AO138" s="97"/>
      <c r="AP138" s="97"/>
      <c r="AQ138" s="97"/>
      <c r="AR138" s="97"/>
      <c r="AS138" s="97"/>
      <c r="AT138" s="97"/>
      <c r="AU138" s="97"/>
      <c r="AV138" s="97"/>
      <c r="AW138" s="97"/>
      <c r="AX138" s="97"/>
      <c r="AY138" s="97"/>
      <c r="AZ138" s="98"/>
    </row>
    <row r="139" spans="1:52" s="225" customFormat="1">
      <c r="A139" s="91"/>
      <c r="AH139" s="97"/>
      <c r="AI139" s="97"/>
      <c r="AJ139" s="97"/>
      <c r="AK139" s="97"/>
      <c r="AL139" s="97"/>
      <c r="AM139" s="97"/>
      <c r="AN139" s="97"/>
      <c r="AO139" s="97"/>
      <c r="AP139" s="97"/>
      <c r="AQ139" s="97"/>
      <c r="AR139" s="97"/>
      <c r="AS139" s="97"/>
      <c r="AT139" s="97"/>
      <c r="AU139" s="97"/>
      <c r="AV139" s="97"/>
      <c r="AW139" s="97"/>
      <c r="AX139" s="97"/>
      <c r="AY139" s="97"/>
      <c r="AZ139" s="98"/>
    </row>
    <row r="140" spans="1:52" s="225" customFormat="1">
      <c r="A140" s="91"/>
      <c r="AH140" s="97"/>
      <c r="AI140" s="97"/>
      <c r="AJ140" s="97"/>
      <c r="AK140" s="97"/>
      <c r="AL140" s="97"/>
      <c r="AM140" s="97"/>
      <c r="AN140" s="97"/>
      <c r="AO140" s="97"/>
      <c r="AP140" s="97"/>
      <c r="AQ140" s="97"/>
      <c r="AR140" s="97"/>
      <c r="AS140" s="97"/>
      <c r="AT140" s="97"/>
      <c r="AU140" s="97"/>
      <c r="AV140" s="97"/>
      <c r="AW140" s="97"/>
      <c r="AX140" s="97"/>
      <c r="AY140" s="97"/>
      <c r="AZ140" s="98"/>
    </row>
    <row r="141" spans="1:52" s="225" customFormat="1">
      <c r="A141" s="91"/>
      <c r="AH141" s="97"/>
      <c r="AI141" s="97"/>
      <c r="AJ141" s="97"/>
      <c r="AK141" s="97"/>
      <c r="AL141" s="97"/>
      <c r="AM141" s="97"/>
      <c r="AN141" s="97"/>
      <c r="AO141" s="97"/>
      <c r="AP141" s="97"/>
      <c r="AQ141" s="97"/>
      <c r="AR141" s="97"/>
      <c r="AS141" s="97"/>
      <c r="AT141" s="97"/>
      <c r="AU141" s="97"/>
      <c r="AV141" s="97"/>
      <c r="AW141" s="97"/>
      <c r="AX141" s="97"/>
      <c r="AY141" s="97"/>
      <c r="AZ141" s="98"/>
    </row>
    <row r="142" spans="1:52" s="225" customFormat="1">
      <c r="A142" s="91"/>
      <c r="AH142" s="97"/>
      <c r="AI142" s="97"/>
      <c r="AJ142" s="97"/>
      <c r="AK142" s="97"/>
      <c r="AL142" s="97"/>
      <c r="AM142" s="97"/>
      <c r="AN142" s="97"/>
      <c r="AO142" s="97"/>
      <c r="AP142" s="97"/>
      <c r="AQ142" s="97"/>
      <c r="AR142" s="97"/>
      <c r="AS142" s="97"/>
      <c r="AT142" s="97"/>
      <c r="AU142" s="97"/>
      <c r="AV142" s="97"/>
      <c r="AW142" s="97"/>
      <c r="AX142" s="97"/>
      <c r="AY142" s="97"/>
      <c r="AZ142" s="98"/>
    </row>
    <row r="143" spans="1:52" s="225" customFormat="1">
      <c r="A143" s="91"/>
      <c r="AH143" s="97"/>
      <c r="AI143" s="97"/>
      <c r="AJ143" s="97"/>
      <c r="AK143" s="97"/>
      <c r="AL143" s="97"/>
      <c r="AM143" s="97"/>
      <c r="AN143" s="97"/>
      <c r="AO143" s="97"/>
      <c r="AP143" s="97"/>
      <c r="AQ143" s="97"/>
      <c r="AR143" s="97"/>
      <c r="AS143" s="97"/>
      <c r="AT143" s="97"/>
      <c r="AU143" s="97"/>
      <c r="AV143" s="97"/>
      <c r="AW143" s="97"/>
      <c r="AX143" s="97"/>
      <c r="AY143" s="97"/>
      <c r="AZ143" s="98"/>
    </row>
    <row r="144" spans="1:52" s="225" customFormat="1">
      <c r="A144" s="91"/>
      <c r="AH144" s="97"/>
      <c r="AI144" s="97"/>
      <c r="AJ144" s="97"/>
      <c r="AK144" s="97"/>
      <c r="AL144" s="97"/>
      <c r="AM144" s="97"/>
      <c r="AN144" s="97"/>
      <c r="AO144" s="97"/>
      <c r="AP144" s="97"/>
      <c r="AQ144" s="97"/>
      <c r="AR144" s="97"/>
      <c r="AS144" s="97"/>
      <c r="AT144" s="97"/>
      <c r="AU144" s="97"/>
      <c r="AV144" s="97"/>
      <c r="AW144" s="97"/>
      <c r="AX144" s="97"/>
      <c r="AY144" s="97"/>
      <c r="AZ144" s="98"/>
    </row>
    <row r="145" spans="1:52" s="225" customFormat="1">
      <c r="A145" s="91"/>
      <c r="AH145" s="97"/>
      <c r="AI145" s="97"/>
      <c r="AJ145" s="97"/>
      <c r="AK145" s="97"/>
      <c r="AL145" s="97"/>
      <c r="AM145" s="97"/>
      <c r="AN145" s="97"/>
      <c r="AO145" s="97"/>
      <c r="AP145" s="97"/>
      <c r="AQ145" s="97"/>
      <c r="AR145" s="97"/>
      <c r="AS145" s="97"/>
      <c r="AT145" s="97"/>
      <c r="AU145" s="97"/>
      <c r="AV145" s="97"/>
      <c r="AW145" s="97"/>
      <c r="AX145" s="97"/>
      <c r="AY145" s="97"/>
      <c r="AZ145" s="98"/>
    </row>
    <row r="146" spans="1:52" s="225" customFormat="1">
      <c r="A146" s="91"/>
      <c r="AH146" s="97"/>
      <c r="AI146" s="97"/>
      <c r="AJ146" s="97"/>
      <c r="AK146" s="97"/>
      <c r="AL146" s="97"/>
      <c r="AM146" s="97"/>
      <c r="AN146" s="97"/>
      <c r="AO146" s="97"/>
      <c r="AP146" s="97"/>
      <c r="AQ146" s="97"/>
      <c r="AR146" s="97"/>
      <c r="AS146" s="97"/>
      <c r="AT146" s="97"/>
      <c r="AU146" s="97"/>
      <c r="AV146" s="97"/>
      <c r="AW146" s="97"/>
      <c r="AX146" s="97"/>
      <c r="AY146" s="97"/>
      <c r="AZ146" s="98"/>
    </row>
    <row r="147" spans="1:52" s="225" customFormat="1">
      <c r="A147" s="91"/>
      <c r="AH147" s="97"/>
      <c r="AI147" s="97"/>
      <c r="AJ147" s="97"/>
      <c r="AK147" s="97"/>
      <c r="AL147" s="97"/>
      <c r="AM147" s="97"/>
      <c r="AN147" s="97"/>
      <c r="AO147" s="97"/>
      <c r="AP147" s="97"/>
      <c r="AQ147" s="97"/>
      <c r="AR147" s="97"/>
      <c r="AS147" s="97"/>
      <c r="AT147" s="97"/>
      <c r="AU147" s="97"/>
      <c r="AV147" s="97"/>
      <c r="AW147" s="97"/>
      <c r="AX147" s="97"/>
      <c r="AY147" s="97"/>
      <c r="AZ147" s="98"/>
    </row>
    <row r="148" spans="1:52" s="225" customFormat="1">
      <c r="A148" s="91"/>
      <c r="AH148" s="97"/>
      <c r="AI148" s="97"/>
      <c r="AJ148" s="97"/>
      <c r="AK148" s="97"/>
      <c r="AL148" s="97"/>
      <c r="AM148" s="97"/>
      <c r="AN148" s="97"/>
      <c r="AO148" s="97"/>
      <c r="AP148" s="97"/>
      <c r="AQ148" s="97"/>
      <c r="AR148" s="97"/>
      <c r="AS148" s="97"/>
      <c r="AT148" s="97"/>
      <c r="AU148" s="97"/>
      <c r="AV148" s="97"/>
      <c r="AW148" s="97"/>
      <c r="AX148" s="97"/>
      <c r="AY148" s="97"/>
      <c r="AZ148" s="98"/>
    </row>
    <row r="149" spans="1:52" s="225" customFormat="1">
      <c r="A149" s="91"/>
      <c r="AH149" s="97"/>
      <c r="AI149" s="97"/>
      <c r="AJ149" s="97"/>
      <c r="AK149" s="97"/>
      <c r="AL149" s="97"/>
      <c r="AM149" s="97"/>
      <c r="AN149" s="97"/>
      <c r="AO149" s="97"/>
      <c r="AP149" s="97"/>
      <c r="AQ149" s="97"/>
      <c r="AR149" s="97"/>
      <c r="AS149" s="97"/>
      <c r="AT149" s="97"/>
      <c r="AU149" s="97"/>
      <c r="AV149" s="97"/>
      <c r="AW149" s="97"/>
      <c r="AX149" s="97"/>
      <c r="AY149" s="97"/>
      <c r="AZ149" s="98"/>
    </row>
    <row r="150" spans="1:52" s="225" customFormat="1">
      <c r="A150" s="91"/>
      <c r="AH150" s="97"/>
      <c r="AI150" s="97"/>
      <c r="AJ150" s="97"/>
      <c r="AK150" s="97"/>
      <c r="AL150" s="97"/>
      <c r="AM150" s="97"/>
      <c r="AN150" s="97"/>
      <c r="AO150" s="97"/>
      <c r="AP150" s="97"/>
      <c r="AQ150" s="97"/>
      <c r="AR150" s="97"/>
      <c r="AS150" s="97"/>
      <c r="AT150" s="97"/>
      <c r="AU150" s="97"/>
      <c r="AV150" s="97"/>
      <c r="AW150" s="97"/>
      <c r="AX150" s="97"/>
      <c r="AY150" s="97"/>
      <c r="AZ150" s="98"/>
    </row>
    <row r="151" spans="1:52" s="225" customFormat="1">
      <c r="A151" s="91"/>
      <c r="AH151" s="97"/>
      <c r="AI151" s="97"/>
      <c r="AJ151" s="97"/>
      <c r="AK151" s="97"/>
      <c r="AL151" s="97"/>
      <c r="AM151" s="97"/>
      <c r="AN151" s="97"/>
      <c r="AO151" s="97"/>
      <c r="AP151" s="97"/>
      <c r="AQ151" s="97"/>
      <c r="AR151" s="97"/>
      <c r="AS151" s="97"/>
      <c r="AT151" s="97"/>
      <c r="AU151" s="97"/>
      <c r="AV151" s="97"/>
      <c r="AW151" s="97"/>
      <c r="AX151" s="97"/>
      <c r="AY151" s="97"/>
      <c r="AZ151" s="98"/>
    </row>
    <row r="152" spans="1:52" s="225" customFormat="1">
      <c r="A152" s="91"/>
      <c r="AH152" s="97"/>
      <c r="AI152" s="97"/>
      <c r="AJ152" s="97"/>
      <c r="AK152" s="97"/>
      <c r="AL152" s="97"/>
      <c r="AM152" s="97"/>
      <c r="AN152" s="97"/>
      <c r="AO152" s="97"/>
      <c r="AP152" s="97"/>
      <c r="AQ152" s="97"/>
      <c r="AR152" s="97"/>
      <c r="AS152" s="97"/>
      <c r="AT152" s="97"/>
      <c r="AU152" s="97"/>
      <c r="AV152" s="97"/>
      <c r="AW152" s="97"/>
      <c r="AX152" s="97"/>
      <c r="AY152" s="97"/>
      <c r="AZ152" s="98"/>
    </row>
    <row r="153" spans="1:52" s="225" customFormat="1">
      <c r="A153" s="91"/>
      <c r="AH153" s="97"/>
      <c r="AI153" s="97"/>
      <c r="AJ153" s="97"/>
      <c r="AK153" s="97"/>
      <c r="AL153" s="97"/>
      <c r="AM153" s="97"/>
      <c r="AN153" s="97"/>
      <c r="AO153" s="97"/>
      <c r="AP153" s="97"/>
      <c r="AQ153" s="97"/>
      <c r="AR153" s="97"/>
      <c r="AS153" s="97"/>
      <c r="AT153" s="97"/>
      <c r="AU153" s="97"/>
      <c r="AV153" s="97"/>
      <c r="AW153" s="97"/>
      <c r="AX153" s="97"/>
      <c r="AY153" s="97"/>
      <c r="AZ153" s="98"/>
    </row>
    <row r="154" spans="1:52" s="225" customFormat="1">
      <c r="A154" s="91"/>
      <c r="AH154" s="97"/>
      <c r="AI154" s="97"/>
      <c r="AJ154" s="97"/>
      <c r="AK154" s="97"/>
      <c r="AL154" s="97"/>
      <c r="AM154" s="97"/>
      <c r="AN154" s="97"/>
      <c r="AO154" s="97"/>
      <c r="AP154" s="97"/>
      <c r="AQ154" s="97"/>
      <c r="AR154" s="97"/>
      <c r="AS154" s="97"/>
      <c r="AT154" s="97"/>
      <c r="AU154" s="97"/>
      <c r="AV154" s="97"/>
      <c r="AW154" s="97"/>
      <c r="AX154" s="97"/>
      <c r="AY154" s="97"/>
      <c r="AZ154" s="98"/>
    </row>
    <row r="155" spans="1:52" s="225" customFormat="1">
      <c r="A155" s="91"/>
      <c r="AH155" s="97"/>
      <c r="AI155" s="97"/>
      <c r="AJ155" s="97"/>
      <c r="AK155" s="97"/>
      <c r="AL155" s="97"/>
      <c r="AM155" s="97"/>
      <c r="AN155" s="97"/>
      <c r="AO155" s="97"/>
      <c r="AP155" s="97"/>
      <c r="AQ155" s="97"/>
      <c r="AR155" s="97"/>
      <c r="AS155" s="97"/>
      <c r="AT155" s="97"/>
      <c r="AU155" s="97"/>
      <c r="AV155" s="97"/>
      <c r="AW155" s="97"/>
      <c r="AX155" s="97"/>
      <c r="AY155" s="97"/>
      <c r="AZ155" s="98"/>
    </row>
    <row r="156" spans="1:52" s="225" customFormat="1">
      <c r="A156" s="91"/>
      <c r="AH156" s="97"/>
      <c r="AI156" s="97"/>
      <c r="AJ156" s="97"/>
      <c r="AK156" s="97"/>
      <c r="AL156" s="97"/>
      <c r="AM156" s="97"/>
      <c r="AN156" s="97"/>
      <c r="AO156" s="97"/>
      <c r="AP156" s="97"/>
      <c r="AQ156" s="97"/>
      <c r="AR156" s="97"/>
      <c r="AS156" s="97"/>
      <c r="AT156" s="97"/>
      <c r="AU156" s="97"/>
      <c r="AV156" s="97"/>
      <c r="AW156" s="97"/>
      <c r="AX156" s="97"/>
      <c r="AY156" s="97"/>
      <c r="AZ156" s="98"/>
    </row>
    <row r="157" spans="1:52" s="225" customFormat="1">
      <c r="A157" s="91"/>
      <c r="AH157" s="97"/>
      <c r="AI157" s="97"/>
      <c r="AJ157" s="97"/>
      <c r="AK157" s="97"/>
      <c r="AL157" s="97"/>
      <c r="AM157" s="97"/>
      <c r="AN157" s="97"/>
      <c r="AO157" s="97"/>
      <c r="AP157" s="97"/>
      <c r="AQ157" s="97"/>
      <c r="AR157" s="97"/>
      <c r="AS157" s="97"/>
      <c r="AT157" s="97"/>
      <c r="AU157" s="97"/>
      <c r="AV157" s="97"/>
      <c r="AW157" s="97"/>
      <c r="AX157" s="97"/>
      <c r="AY157" s="97"/>
      <c r="AZ157" s="98"/>
    </row>
    <row r="158" spans="1:52" s="225" customFormat="1">
      <c r="A158" s="91"/>
      <c r="AH158" s="97"/>
      <c r="AI158" s="97"/>
      <c r="AJ158" s="97"/>
      <c r="AK158" s="97"/>
      <c r="AL158" s="97"/>
      <c r="AM158" s="97"/>
      <c r="AN158" s="97"/>
      <c r="AO158" s="97"/>
      <c r="AP158" s="97"/>
      <c r="AQ158" s="97"/>
      <c r="AR158" s="97"/>
      <c r="AS158" s="97"/>
      <c r="AT158" s="97"/>
      <c r="AU158" s="97"/>
      <c r="AV158" s="97"/>
      <c r="AW158" s="97"/>
      <c r="AX158" s="97"/>
      <c r="AY158" s="97"/>
      <c r="AZ158" s="98"/>
    </row>
    <row r="159" spans="1:52" s="225" customFormat="1">
      <c r="A159" s="91"/>
      <c r="AH159" s="97"/>
      <c r="AI159" s="97"/>
      <c r="AJ159" s="97"/>
      <c r="AK159" s="97"/>
      <c r="AL159" s="97"/>
      <c r="AM159" s="97"/>
      <c r="AN159" s="97"/>
      <c r="AO159" s="97"/>
      <c r="AP159" s="97"/>
      <c r="AQ159" s="97"/>
      <c r="AR159" s="97"/>
      <c r="AS159" s="97"/>
      <c r="AT159" s="97"/>
      <c r="AU159" s="97"/>
      <c r="AV159" s="97"/>
      <c r="AW159" s="97"/>
      <c r="AX159" s="97"/>
      <c r="AY159" s="97"/>
      <c r="AZ159" s="98"/>
    </row>
    <row r="160" spans="1:52" s="225" customFormat="1">
      <c r="A160" s="91"/>
      <c r="AH160" s="97"/>
      <c r="AI160" s="97"/>
      <c r="AJ160" s="97"/>
      <c r="AK160" s="97"/>
      <c r="AL160" s="97"/>
      <c r="AM160" s="97"/>
      <c r="AN160" s="97"/>
      <c r="AO160" s="97"/>
      <c r="AP160" s="97"/>
      <c r="AQ160" s="97"/>
      <c r="AR160" s="97"/>
      <c r="AS160" s="97"/>
      <c r="AT160" s="97"/>
      <c r="AU160" s="97"/>
      <c r="AV160" s="97"/>
      <c r="AW160" s="97"/>
      <c r="AX160" s="97"/>
      <c r="AY160" s="97"/>
      <c r="AZ160" s="98"/>
    </row>
    <row r="161" spans="1:52" s="225" customFormat="1">
      <c r="A161" s="91"/>
      <c r="AH161" s="97"/>
      <c r="AI161" s="97"/>
      <c r="AJ161" s="97"/>
      <c r="AK161" s="97"/>
      <c r="AL161" s="97"/>
      <c r="AM161" s="97"/>
      <c r="AN161" s="97"/>
      <c r="AO161" s="97"/>
      <c r="AP161" s="97"/>
      <c r="AQ161" s="97"/>
      <c r="AR161" s="97"/>
      <c r="AS161" s="97"/>
      <c r="AT161" s="97"/>
      <c r="AU161" s="97"/>
      <c r="AV161" s="97"/>
      <c r="AW161" s="97"/>
      <c r="AX161" s="97"/>
      <c r="AY161" s="97"/>
      <c r="AZ161" s="98"/>
    </row>
    <row r="162" spans="1:52" s="225" customFormat="1">
      <c r="A162" s="91"/>
      <c r="AH162" s="97"/>
      <c r="AI162" s="97"/>
      <c r="AJ162" s="97"/>
      <c r="AK162" s="97"/>
      <c r="AL162" s="97"/>
      <c r="AM162" s="97"/>
      <c r="AN162" s="97"/>
      <c r="AO162" s="97"/>
      <c r="AP162" s="97"/>
      <c r="AQ162" s="97"/>
      <c r="AR162" s="97"/>
      <c r="AS162" s="97"/>
      <c r="AT162" s="97"/>
      <c r="AU162" s="97"/>
      <c r="AV162" s="97"/>
      <c r="AW162" s="97"/>
      <c r="AX162" s="97"/>
      <c r="AY162" s="97"/>
      <c r="AZ162" s="98"/>
    </row>
    <row r="163" spans="1:52" s="225" customFormat="1">
      <c r="A163" s="91"/>
      <c r="AH163" s="97"/>
      <c r="AI163" s="97"/>
      <c r="AJ163" s="97"/>
      <c r="AK163" s="97"/>
      <c r="AL163" s="97"/>
      <c r="AM163" s="97"/>
      <c r="AN163" s="97"/>
      <c r="AO163" s="97"/>
      <c r="AP163" s="97"/>
      <c r="AQ163" s="97"/>
      <c r="AR163" s="97"/>
      <c r="AS163" s="97"/>
      <c r="AT163" s="97"/>
      <c r="AU163" s="97"/>
      <c r="AV163" s="97"/>
      <c r="AW163" s="97"/>
      <c r="AX163" s="97"/>
      <c r="AY163" s="97"/>
      <c r="AZ163" s="98"/>
    </row>
    <row r="164" spans="1:52" s="225" customFormat="1">
      <c r="A164" s="91"/>
      <c r="AH164" s="97"/>
      <c r="AI164" s="97"/>
      <c r="AJ164" s="97"/>
      <c r="AK164" s="97"/>
      <c r="AL164" s="97"/>
      <c r="AM164" s="97"/>
      <c r="AN164" s="97"/>
      <c r="AO164" s="97"/>
      <c r="AP164" s="97"/>
      <c r="AQ164" s="97"/>
      <c r="AR164" s="97"/>
      <c r="AS164" s="97"/>
      <c r="AT164" s="97"/>
      <c r="AU164" s="97"/>
      <c r="AV164" s="97"/>
      <c r="AW164" s="97"/>
      <c r="AX164" s="97"/>
      <c r="AY164" s="97"/>
      <c r="AZ164" s="98"/>
    </row>
    <row r="165" spans="1:52" s="225" customFormat="1">
      <c r="A165" s="91"/>
      <c r="AH165" s="97"/>
      <c r="AI165" s="97"/>
      <c r="AJ165" s="97"/>
      <c r="AK165" s="97"/>
      <c r="AL165" s="97"/>
      <c r="AM165" s="97"/>
      <c r="AN165" s="97"/>
      <c r="AO165" s="97"/>
      <c r="AP165" s="97"/>
      <c r="AQ165" s="97"/>
      <c r="AR165" s="97"/>
      <c r="AS165" s="97"/>
      <c r="AT165" s="97"/>
      <c r="AU165" s="97"/>
      <c r="AV165" s="97"/>
      <c r="AW165" s="97"/>
      <c r="AX165" s="97"/>
      <c r="AY165" s="97"/>
      <c r="AZ165" s="98"/>
    </row>
    <row r="166" spans="1:52" s="225" customFormat="1">
      <c r="A166" s="91"/>
      <c r="AH166" s="97"/>
      <c r="AI166" s="97"/>
      <c r="AJ166" s="97"/>
      <c r="AK166" s="97"/>
      <c r="AL166" s="97"/>
      <c r="AM166" s="97"/>
      <c r="AN166" s="97"/>
      <c r="AO166" s="97"/>
      <c r="AP166" s="97"/>
      <c r="AQ166" s="97"/>
      <c r="AR166" s="97"/>
      <c r="AS166" s="97"/>
      <c r="AT166" s="97"/>
      <c r="AU166" s="97"/>
      <c r="AV166" s="97"/>
      <c r="AW166" s="97"/>
      <c r="AX166" s="97"/>
      <c r="AY166" s="97"/>
      <c r="AZ166" s="98"/>
    </row>
    <row r="167" spans="1:52" s="225" customFormat="1">
      <c r="A167" s="91"/>
      <c r="AH167" s="97"/>
      <c r="AI167" s="97"/>
      <c r="AJ167" s="97"/>
      <c r="AK167" s="97"/>
      <c r="AL167" s="97"/>
      <c r="AM167" s="97"/>
      <c r="AN167" s="97"/>
      <c r="AO167" s="97"/>
      <c r="AP167" s="97"/>
      <c r="AQ167" s="97"/>
      <c r="AR167" s="97"/>
      <c r="AS167" s="97"/>
      <c r="AT167" s="97"/>
      <c r="AU167" s="97"/>
      <c r="AV167" s="97"/>
      <c r="AW167" s="97"/>
      <c r="AX167" s="97"/>
      <c r="AY167" s="97"/>
      <c r="AZ167" s="98"/>
    </row>
    <row r="168" spans="1:52" s="225" customFormat="1">
      <c r="A168" s="91"/>
      <c r="AH168" s="97"/>
      <c r="AI168" s="97"/>
      <c r="AJ168" s="97"/>
      <c r="AK168" s="97"/>
      <c r="AL168" s="97"/>
      <c r="AM168" s="97"/>
      <c r="AN168" s="97"/>
      <c r="AO168" s="97"/>
      <c r="AP168" s="97"/>
      <c r="AQ168" s="97"/>
      <c r="AR168" s="97"/>
      <c r="AS168" s="97"/>
      <c r="AT168" s="97"/>
      <c r="AU168" s="97"/>
      <c r="AV168" s="97"/>
      <c r="AW168" s="97"/>
      <c r="AX168" s="97"/>
      <c r="AY168" s="97"/>
      <c r="AZ168" s="98"/>
    </row>
    <row r="169" spans="1:52" s="225" customFormat="1">
      <c r="A169" s="91"/>
      <c r="AH169" s="97"/>
      <c r="AI169" s="97"/>
      <c r="AJ169" s="97"/>
      <c r="AK169" s="97"/>
      <c r="AL169" s="97"/>
      <c r="AM169" s="97"/>
      <c r="AN169" s="97"/>
      <c r="AO169" s="97"/>
      <c r="AP169" s="97"/>
      <c r="AQ169" s="97"/>
      <c r="AR169" s="97"/>
      <c r="AS169" s="97"/>
      <c r="AT169" s="97"/>
      <c r="AU169" s="97"/>
      <c r="AV169" s="97"/>
      <c r="AW169" s="97"/>
      <c r="AX169" s="97"/>
      <c r="AY169" s="97"/>
      <c r="AZ169" s="98"/>
    </row>
    <row r="170" spans="1:52" s="225" customFormat="1">
      <c r="A170" s="91"/>
      <c r="AH170" s="97"/>
      <c r="AI170" s="97"/>
      <c r="AJ170" s="97"/>
      <c r="AK170" s="97"/>
      <c r="AL170" s="97"/>
      <c r="AM170" s="97"/>
      <c r="AN170" s="97"/>
      <c r="AO170" s="97"/>
      <c r="AP170" s="97"/>
      <c r="AQ170" s="97"/>
      <c r="AR170" s="97"/>
      <c r="AS170" s="97"/>
      <c r="AT170" s="97"/>
      <c r="AU170" s="97"/>
      <c r="AV170" s="97"/>
      <c r="AW170" s="97"/>
      <c r="AX170" s="97"/>
      <c r="AY170" s="97"/>
      <c r="AZ170" s="98"/>
    </row>
    <row r="171" spans="1:52" s="225" customFormat="1">
      <c r="A171" s="91"/>
      <c r="AH171" s="97"/>
      <c r="AI171" s="97"/>
      <c r="AJ171" s="97"/>
      <c r="AK171" s="97"/>
      <c r="AL171" s="97"/>
      <c r="AM171" s="97"/>
      <c r="AN171" s="97"/>
      <c r="AO171" s="97"/>
      <c r="AP171" s="97"/>
      <c r="AQ171" s="97"/>
      <c r="AR171" s="97"/>
      <c r="AS171" s="97"/>
      <c r="AT171" s="97"/>
      <c r="AU171" s="97"/>
      <c r="AV171" s="97"/>
      <c r="AW171" s="97"/>
      <c r="AX171" s="97"/>
      <c r="AY171" s="97"/>
      <c r="AZ171" s="98"/>
    </row>
    <row r="172" spans="1:52" s="225" customFormat="1">
      <c r="A172" s="91"/>
      <c r="AH172" s="97"/>
      <c r="AI172" s="97"/>
      <c r="AJ172" s="97"/>
      <c r="AK172" s="97"/>
      <c r="AL172" s="97"/>
      <c r="AM172" s="97"/>
      <c r="AN172" s="97"/>
      <c r="AO172" s="97"/>
      <c r="AP172" s="97"/>
      <c r="AQ172" s="97"/>
      <c r="AR172" s="97"/>
      <c r="AS172" s="97"/>
      <c r="AT172" s="97"/>
      <c r="AU172" s="97"/>
      <c r="AV172" s="97"/>
      <c r="AW172" s="97"/>
      <c r="AX172" s="97"/>
      <c r="AY172" s="97"/>
      <c r="AZ172" s="98"/>
    </row>
    <row r="173" spans="1:52" s="225" customFormat="1">
      <c r="A173" s="91"/>
      <c r="AH173" s="97"/>
      <c r="AI173" s="97"/>
      <c r="AJ173" s="97"/>
      <c r="AK173" s="97"/>
      <c r="AL173" s="97"/>
      <c r="AM173" s="97"/>
      <c r="AN173" s="97"/>
      <c r="AO173" s="97"/>
      <c r="AP173" s="97"/>
      <c r="AQ173" s="97"/>
      <c r="AR173" s="97"/>
      <c r="AS173" s="97"/>
      <c r="AT173" s="97"/>
      <c r="AU173" s="97"/>
      <c r="AV173" s="97"/>
      <c r="AW173" s="97"/>
      <c r="AX173" s="97"/>
      <c r="AY173" s="97"/>
      <c r="AZ173" s="98"/>
    </row>
    <row r="174" spans="1:52" s="225" customFormat="1">
      <c r="A174" s="91"/>
      <c r="AH174" s="97"/>
      <c r="AI174" s="97"/>
      <c r="AJ174" s="97"/>
      <c r="AK174" s="97"/>
      <c r="AL174" s="97"/>
      <c r="AM174" s="97"/>
      <c r="AN174" s="97"/>
      <c r="AO174" s="97"/>
      <c r="AP174" s="97"/>
      <c r="AQ174" s="97"/>
      <c r="AR174" s="97"/>
      <c r="AS174" s="97"/>
      <c r="AT174" s="97"/>
      <c r="AU174" s="97"/>
      <c r="AV174" s="97"/>
      <c r="AW174" s="97"/>
      <c r="AX174" s="97"/>
      <c r="AY174" s="97"/>
      <c r="AZ174" s="98"/>
    </row>
  </sheetData>
  <mergeCells count="39">
    <mergeCell ref="Q32:AF34"/>
    <mergeCell ref="I32:P32"/>
    <mergeCell ref="I33:P33"/>
    <mergeCell ref="I34:P34"/>
    <mergeCell ref="F34:H34"/>
    <mergeCell ref="F9:AE9"/>
    <mergeCell ref="C16:E17"/>
    <mergeCell ref="F16:H16"/>
    <mergeCell ref="M16:AE17"/>
    <mergeCell ref="F17:H17"/>
    <mergeCell ref="F23:H23"/>
    <mergeCell ref="C24:E24"/>
    <mergeCell ref="F28:H28"/>
    <mergeCell ref="C29:E29"/>
    <mergeCell ref="C32:E34"/>
    <mergeCell ref="F32:H32"/>
    <mergeCell ref="F33:H33"/>
    <mergeCell ref="C42:E45"/>
    <mergeCell ref="F42:AE45"/>
    <mergeCell ref="F18:AE19"/>
    <mergeCell ref="C18:E19"/>
    <mergeCell ref="C40:E41"/>
    <mergeCell ref="F40:H40"/>
    <mergeCell ref="M40:AE41"/>
    <mergeCell ref="F41:H41"/>
    <mergeCell ref="F35:AE38"/>
    <mergeCell ref="C35:E38"/>
    <mergeCell ref="C22:E23"/>
    <mergeCell ref="F22:H22"/>
    <mergeCell ref="M22:AE23"/>
    <mergeCell ref="C27:E28"/>
    <mergeCell ref="F27:H27"/>
    <mergeCell ref="M27:AE28"/>
    <mergeCell ref="C47:E48"/>
    <mergeCell ref="F47:H47"/>
    <mergeCell ref="M47:AE48"/>
    <mergeCell ref="F48:H48"/>
    <mergeCell ref="C49:E56"/>
    <mergeCell ref="F49:AE56"/>
  </mergeCells>
  <phoneticPr fontId="1"/>
  <conditionalFormatting sqref="F18">
    <cfRule type="expression" dxfId="38" priority="15">
      <formula>$F$17="〇"</formula>
    </cfRule>
  </conditionalFormatting>
  <conditionalFormatting sqref="F35:F37">
    <cfRule type="expression" dxfId="37" priority="4">
      <formula>$F$34="〇"</formula>
    </cfRule>
  </conditionalFormatting>
  <conditionalFormatting sqref="F42:F44">
    <cfRule type="expression" dxfId="36" priority="6">
      <formula>$F$41="〇"</formula>
    </cfRule>
  </conditionalFormatting>
  <conditionalFormatting sqref="F49:F55">
    <cfRule type="expression" dxfId="35" priority="2">
      <formula>$F$47="〇"</formula>
    </cfRule>
  </conditionalFormatting>
  <conditionalFormatting sqref="F24:AE24">
    <cfRule type="expression" dxfId="34" priority="16">
      <formula>$F$23="〇"</formula>
    </cfRule>
  </conditionalFormatting>
  <conditionalFormatting sqref="F29:AE29">
    <cfRule type="expression" dxfId="33" priority="25">
      <formula>$F$28="〇"</formula>
    </cfRule>
  </conditionalFormatting>
  <dataValidations disablePrompts="1" count="1">
    <dataValidation type="list" allowBlank="1" showInputMessage="1" showErrorMessage="1" sqref="F16:H17 F47:H48 G34:H34 G32:H32 F32:F34 F27:H28 F40:H41 F22:H23" xr:uid="{00000000-0002-0000-0600-000000000000}">
      <formula1>$AI$16:$AI$17</formula1>
    </dataValidation>
  </dataValidations>
  <printOptions horizontalCentered="1"/>
  <pageMargins left="0.59055118110236227" right="0.78740157480314965" top="0.59055118110236227" bottom="0.55118110236220474" header="0.31496062992125984" footer="0.31496062992125984"/>
  <pageSetup paperSize="9" scale="65" orientation="portrait" r:id="rId1"/>
  <rowBreaks count="1" manualBreakCount="1">
    <brk id="56" min="1" max="31" man="1"/>
  </rowBreaks>
  <drawing r:id="rId2"/>
  <extLst>
    <ext xmlns:x14="http://schemas.microsoft.com/office/spreadsheetml/2009/9/main" uri="{78C0D931-6437-407d-A8EE-F0AAD7539E65}">
      <x14:conditionalFormattings>
        <x14:conditionalFormatting xmlns:xm="http://schemas.microsoft.com/office/excel/2006/main">
          <x14:cfRule type="expression" priority="11" id="{A78B6851-4458-4E05-AE93-8F3918F4537F}">
            <xm:f>'（発注所属入力）'!$G$39=" "</xm:f>
            <x14:dxf>
              <fill>
                <patternFill>
                  <bgColor theme="0" tint="-0.499984740745262"/>
                </patternFill>
              </fill>
            </x14:dxf>
          </x14:cfRule>
          <xm:sqref>B32:I32 Q32 AG32:AG34 B33:F33 I33 B34:I34</xm:sqref>
        </x14:conditionalFormatting>
        <x14:conditionalFormatting xmlns:xm="http://schemas.microsoft.com/office/excel/2006/main">
          <x14:cfRule type="expression" priority="1" id="{48DCD2B9-E4A2-40B6-8CC3-544C2938424D}">
            <xm:f>'（発注所属入力）'!$G$41=" "</xm:f>
            <x14:dxf>
              <fill>
                <patternFill>
                  <bgColor theme="0" tint="-0.499984740745262"/>
                </patternFill>
              </fill>
            </x14:dxf>
          </x14:cfRule>
          <xm:sqref>B47:AF56</xm:sqref>
        </x14:conditionalFormatting>
        <x14:conditionalFormatting xmlns:xm="http://schemas.microsoft.com/office/excel/2006/main">
          <x14:cfRule type="expression" priority="14" id="{3B2D66CB-6808-4DB6-A51F-26B1C5C9CFAD}">
            <xm:f>'（発注所属入力）'!$G$36=" "</xm:f>
            <x14:dxf>
              <fill>
                <patternFill>
                  <bgColor theme="0" tint="-0.499984740745262"/>
                </patternFill>
              </fill>
            </x14:dxf>
          </x14:cfRule>
          <xm:sqref>B16:AG19</xm:sqref>
        </x14:conditionalFormatting>
        <x14:conditionalFormatting xmlns:xm="http://schemas.microsoft.com/office/excel/2006/main">
          <x14:cfRule type="expression" priority="13" id="{28511645-A5EF-4B6A-892D-3D51BA9E5CA6}">
            <xm:f>'（発注所属入力）'!$G$37=" "</xm:f>
            <x14:dxf>
              <fill>
                <patternFill>
                  <bgColor theme="0" tint="-0.499984740745262"/>
                </patternFill>
              </fill>
            </x14:dxf>
          </x14:cfRule>
          <xm:sqref>B22:AG24</xm:sqref>
        </x14:conditionalFormatting>
        <x14:conditionalFormatting xmlns:xm="http://schemas.microsoft.com/office/excel/2006/main">
          <x14:cfRule type="expression" priority="12" id="{9AC7D444-E234-4FBA-904F-48C43920E6D7}">
            <xm:f>'（発注所属入力）'!$G$38=" "</xm:f>
            <x14:dxf>
              <fill>
                <patternFill>
                  <bgColor theme="0" tint="-0.499984740745262"/>
                </patternFill>
              </fill>
            </x14:dxf>
          </x14:cfRule>
          <xm:sqref>B27:AG29</xm:sqref>
        </x14:conditionalFormatting>
        <x14:conditionalFormatting xmlns:xm="http://schemas.microsoft.com/office/excel/2006/main">
          <x14:cfRule type="expression" priority="3" id="{63FC9372-BB32-4DC4-A32C-235B3DC9FF63}">
            <xm:f>'（発注所属入力）'!$G$39=" "</xm:f>
            <x14:dxf>
              <fill>
                <patternFill>
                  <bgColor theme="0" tint="-0.499984740745262"/>
                </patternFill>
              </fill>
            </x14:dxf>
          </x14:cfRule>
          <xm:sqref>B35:AG38</xm:sqref>
        </x14:conditionalFormatting>
        <x14:conditionalFormatting xmlns:xm="http://schemas.microsoft.com/office/excel/2006/main">
          <x14:cfRule type="expression" priority="5" id="{27C5D821-778C-4D65-908F-0B26634506D8}">
            <xm:f>'（発注所属入力）'!$G$40=" "</xm:f>
            <x14:dxf>
              <fill>
                <patternFill>
                  <bgColor theme="0" tint="-0.499984740745262"/>
                </patternFill>
              </fill>
            </x14:dxf>
          </x14:cfRule>
          <xm:sqref>B40:AG45</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7:BI165"/>
  <sheetViews>
    <sheetView view="pageBreakPreview" zoomScale="55" zoomScaleNormal="85" zoomScaleSheetLayoutView="55" workbookViewId="0">
      <selection activeCell="M17" sqref="M17:AE18"/>
    </sheetView>
  </sheetViews>
  <sheetFormatPr defaultColWidth="9" defaultRowHeight="18"/>
  <cols>
    <col min="1" max="1" width="9" style="91"/>
    <col min="2" max="2" width="2.19921875" style="96" customWidth="1"/>
    <col min="3" max="5" width="5.59765625" style="96" customWidth="1"/>
    <col min="6" max="31" width="3.69921875" style="96" customWidth="1"/>
    <col min="32" max="32" width="2.59765625" style="96" customWidth="1"/>
    <col min="33" max="33" width="6.59765625" style="96" customWidth="1"/>
    <col min="34" max="51" width="9" style="97"/>
    <col min="52" max="61" width="9" style="98"/>
    <col min="62" max="16384" width="9" style="96"/>
  </cols>
  <sheetData>
    <row r="7" spans="1:51">
      <c r="B7" s="140"/>
      <c r="C7" s="140"/>
      <c r="D7" s="140"/>
      <c r="E7" s="140"/>
      <c r="F7" s="140"/>
      <c r="G7" s="140"/>
      <c r="H7" s="140"/>
      <c r="I7" s="140"/>
      <c r="J7" s="140"/>
      <c r="K7" s="140"/>
      <c r="L7" s="140"/>
      <c r="M7" s="140"/>
      <c r="N7" s="140"/>
      <c r="O7" s="140"/>
      <c r="P7" s="140"/>
      <c r="Q7" s="140"/>
      <c r="R7" s="140"/>
      <c r="S7" s="140"/>
      <c r="T7" s="140"/>
      <c r="U7" s="140"/>
      <c r="V7" s="140"/>
      <c r="W7" s="140"/>
      <c r="X7" s="140"/>
      <c r="Y7" s="140"/>
      <c r="Z7" s="140"/>
      <c r="AA7" s="140"/>
      <c r="AB7" s="140"/>
      <c r="AC7" s="140"/>
      <c r="AD7" s="140"/>
      <c r="AE7" s="231"/>
      <c r="AF7" s="140"/>
      <c r="AG7" s="140"/>
    </row>
    <row r="8" spans="1:51" ht="19.2">
      <c r="B8" s="140"/>
      <c r="C8" s="124" t="s">
        <v>155</v>
      </c>
      <c r="D8" s="124"/>
      <c r="E8" s="124"/>
      <c r="F8" s="478" t="str">
        <f>+IF('技術資料表紙（入札参加者）'!E6=0,"商号又は名称：　　　　　　　　　　　　","商号又は名称："&amp;'技術資料表紙（入札参加者）'!E6)</f>
        <v>商号又は名称：　　　　　　　　　　　　</v>
      </c>
      <c r="G8" s="478"/>
      <c r="H8" s="478"/>
      <c r="I8" s="478"/>
      <c r="J8" s="478"/>
      <c r="K8" s="478"/>
      <c r="L8" s="478"/>
      <c r="M8" s="478"/>
      <c r="N8" s="478"/>
      <c r="O8" s="478"/>
      <c r="P8" s="478"/>
      <c r="Q8" s="478"/>
      <c r="R8" s="478"/>
      <c r="S8" s="478"/>
      <c r="T8" s="478"/>
      <c r="U8" s="478"/>
      <c r="V8" s="478"/>
      <c r="W8" s="478"/>
      <c r="X8" s="478"/>
      <c r="Y8" s="478"/>
      <c r="Z8" s="478"/>
      <c r="AA8" s="478"/>
      <c r="AB8" s="478"/>
      <c r="AC8" s="478"/>
      <c r="AD8" s="478"/>
      <c r="AE8" s="478"/>
      <c r="AF8" s="125"/>
      <c r="AG8" s="140"/>
    </row>
    <row r="9" spans="1:51">
      <c r="B9" s="140"/>
      <c r="C9" s="125"/>
      <c r="D9" s="125"/>
      <c r="E9" s="125"/>
      <c r="F9" s="232"/>
      <c r="G9" s="232"/>
      <c r="H9" s="232"/>
      <c r="I9" s="232"/>
      <c r="J9" s="232"/>
      <c r="K9" s="232"/>
      <c r="L9" s="232"/>
      <c r="M9" s="232"/>
      <c r="N9" s="232"/>
      <c r="O9" s="232"/>
      <c r="P9" s="232"/>
      <c r="Q9" s="232"/>
      <c r="R9" s="232"/>
      <c r="S9" s="232"/>
      <c r="T9" s="232"/>
      <c r="U9" s="232"/>
      <c r="V9" s="232"/>
      <c r="W9" s="232"/>
      <c r="X9" s="232"/>
      <c r="Y9" s="232"/>
      <c r="Z9" s="232"/>
      <c r="AA9" s="232"/>
      <c r="AB9" s="232"/>
      <c r="AC9" s="232"/>
      <c r="AD9" s="232"/>
      <c r="AE9" s="232"/>
      <c r="AF9" s="125"/>
      <c r="AG9" s="140"/>
    </row>
    <row r="10" spans="1:51" ht="29.4">
      <c r="B10" s="140"/>
      <c r="C10" s="197" t="s">
        <v>154</v>
      </c>
      <c r="D10" s="209"/>
      <c r="E10" s="209"/>
      <c r="F10" s="209"/>
      <c r="G10" s="209"/>
      <c r="H10" s="210"/>
      <c r="I10" s="210"/>
      <c r="J10" s="210"/>
      <c r="K10" s="210"/>
      <c r="L10" s="210"/>
      <c r="M10" s="210"/>
      <c r="N10" s="210"/>
      <c r="O10" s="210"/>
      <c r="P10" s="210"/>
      <c r="Q10" s="210"/>
      <c r="R10" s="210"/>
      <c r="S10" s="210"/>
      <c r="T10" s="210"/>
      <c r="U10" s="210"/>
      <c r="V10" s="210"/>
      <c r="W10" s="210"/>
      <c r="X10" s="210"/>
      <c r="Y10" s="210"/>
      <c r="Z10" s="210"/>
      <c r="AA10" s="210"/>
      <c r="AB10" s="210"/>
      <c r="AC10" s="210"/>
      <c r="AD10" s="210"/>
      <c r="AE10" s="210"/>
      <c r="AF10" s="125"/>
      <c r="AG10" s="140"/>
    </row>
    <row r="11" spans="1:51" ht="25.2" customHeight="1">
      <c r="B11" s="140"/>
      <c r="C11" s="209"/>
      <c r="D11" s="209"/>
      <c r="E11" s="209"/>
      <c r="F11" s="209"/>
      <c r="G11" s="209"/>
      <c r="H11" s="210"/>
      <c r="I11" s="210"/>
      <c r="J11" s="210"/>
      <c r="K11" s="210"/>
      <c r="L11" s="210"/>
      <c r="M11" s="210"/>
      <c r="N11" s="210"/>
      <c r="O11" s="210"/>
      <c r="P11" s="210"/>
      <c r="Q11" s="210"/>
      <c r="R11" s="210"/>
      <c r="S11" s="210"/>
      <c r="T11" s="210"/>
      <c r="U11" s="210"/>
      <c r="V11" s="210"/>
      <c r="W11" s="210"/>
      <c r="X11" s="210"/>
      <c r="Y11" s="210"/>
      <c r="Z11" s="210"/>
      <c r="AA11" s="210"/>
      <c r="AB11" s="210"/>
      <c r="AC11" s="210"/>
      <c r="AD11" s="210"/>
      <c r="AE11" s="210"/>
      <c r="AF11" s="125"/>
      <c r="AG11" s="140"/>
    </row>
    <row r="12" spans="1:51" ht="25.2" customHeight="1">
      <c r="B12" s="140"/>
      <c r="C12" s="209"/>
      <c r="D12" s="209"/>
      <c r="E12" s="209"/>
      <c r="F12" s="209"/>
      <c r="G12" s="209"/>
      <c r="H12" s="210"/>
      <c r="I12" s="210"/>
      <c r="J12" s="210"/>
      <c r="K12" s="210"/>
      <c r="L12" s="210"/>
      <c r="M12" s="210"/>
      <c r="N12" s="210"/>
      <c r="O12" s="210"/>
      <c r="P12" s="210"/>
      <c r="Q12" s="210"/>
      <c r="R12" s="210"/>
      <c r="S12" s="210"/>
      <c r="T12" s="210"/>
      <c r="U12" s="210"/>
      <c r="V12" s="210"/>
      <c r="W12" s="210"/>
      <c r="X12" s="210"/>
      <c r="Y12" s="210"/>
      <c r="Z12" s="210"/>
      <c r="AA12" s="210"/>
      <c r="AB12" s="210"/>
      <c r="AC12" s="210"/>
      <c r="AD12" s="210"/>
      <c r="AE12" s="210"/>
      <c r="AF12" s="125"/>
      <c r="AG12" s="140"/>
    </row>
    <row r="13" spans="1:51" ht="25.2" customHeight="1">
      <c r="B13" s="140"/>
      <c r="C13" s="201" t="s">
        <v>179</v>
      </c>
      <c r="D13" s="209"/>
      <c r="E13" s="209"/>
      <c r="F13" s="209"/>
      <c r="G13" s="209"/>
      <c r="H13" s="210"/>
      <c r="I13" s="210"/>
      <c r="J13" s="210"/>
      <c r="K13" s="210"/>
      <c r="L13" s="210"/>
      <c r="M13" s="210"/>
      <c r="N13" s="210"/>
      <c r="O13" s="210"/>
      <c r="P13" s="210"/>
      <c r="Q13" s="210"/>
      <c r="R13" s="210"/>
      <c r="S13" s="210"/>
      <c r="T13" s="210"/>
      <c r="U13" s="210"/>
      <c r="V13" s="210"/>
      <c r="W13" s="210"/>
      <c r="X13" s="210"/>
      <c r="Y13" s="210"/>
      <c r="Z13" s="210"/>
      <c r="AA13" s="210"/>
      <c r="AB13" s="210"/>
      <c r="AC13" s="210"/>
      <c r="AD13" s="210"/>
      <c r="AE13" s="210"/>
      <c r="AF13" s="125"/>
      <c r="AG13" s="140"/>
    </row>
    <row r="14" spans="1:51" ht="25.2" customHeight="1">
      <c r="B14" s="140"/>
      <c r="C14" s="200" t="s">
        <v>172</v>
      </c>
      <c r="D14" s="209"/>
      <c r="E14" s="209"/>
      <c r="F14" s="209"/>
      <c r="G14" s="209"/>
      <c r="H14" s="210"/>
      <c r="I14" s="210"/>
      <c r="J14" s="210"/>
      <c r="K14" s="210"/>
      <c r="L14" s="210"/>
      <c r="M14" s="210"/>
      <c r="N14" s="210"/>
      <c r="O14" s="210"/>
      <c r="P14" s="210"/>
      <c r="Q14" s="210"/>
      <c r="R14" s="210"/>
      <c r="S14" s="210"/>
      <c r="T14" s="210"/>
      <c r="U14" s="210"/>
      <c r="V14" s="210"/>
      <c r="W14" s="210"/>
      <c r="X14" s="210"/>
      <c r="Y14" s="210"/>
      <c r="Z14" s="210"/>
      <c r="AA14" s="210"/>
      <c r="AB14" s="210"/>
      <c r="AC14" s="210"/>
      <c r="AD14" s="210"/>
      <c r="AE14" s="210"/>
      <c r="AF14" s="125"/>
      <c r="AG14" s="140"/>
    </row>
    <row r="15" spans="1:51" ht="25.2" customHeight="1">
      <c r="B15" s="140"/>
      <c r="C15" s="209"/>
      <c r="D15" s="209"/>
      <c r="E15" s="209"/>
      <c r="F15" s="209"/>
      <c r="G15" s="209"/>
      <c r="H15" s="210"/>
      <c r="I15" s="210"/>
      <c r="J15" s="210"/>
      <c r="K15" s="210"/>
      <c r="L15" s="210"/>
      <c r="M15" s="210"/>
      <c r="N15" s="210"/>
      <c r="O15" s="210"/>
      <c r="P15" s="210"/>
      <c r="Q15" s="210"/>
      <c r="R15" s="210"/>
      <c r="S15" s="210"/>
      <c r="T15" s="210"/>
      <c r="U15" s="210"/>
      <c r="V15" s="210"/>
      <c r="W15" s="210"/>
      <c r="X15" s="210"/>
      <c r="Y15" s="210"/>
      <c r="Z15" s="210"/>
      <c r="AA15" s="210"/>
      <c r="AB15" s="210"/>
      <c r="AC15" s="210"/>
      <c r="AD15" s="210"/>
      <c r="AE15" s="210"/>
      <c r="AF15" s="125"/>
      <c r="AG15" s="140"/>
    </row>
    <row r="16" spans="1:51" s="92" customFormat="1" ht="25.2" customHeight="1" thickBot="1">
      <c r="A16" s="91"/>
      <c r="C16" s="99" t="s">
        <v>267</v>
      </c>
      <c r="D16" s="112"/>
      <c r="E16" s="112"/>
      <c r="F16" s="112"/>
      <c r="G16" s="112"/>
      <c r="AH16" s="95"/>
      <c r="AI16" s="95"/>
      <c r="AJ16" s="95"/>
      <c r="AK16" s="95"/>
      <c r="AL16" s="95"/>
      <c r="AM16" s="95"/>
      <c r="AN16" s="95"/>
      <c r="AO16" s="95"/>
      <c r="AP16" s="95"/>
      <c r="AQ16" s="95"/>
      <c r="AR16" s="95"/>
      <c r="AS16" s="95"/>
      <c r="AT16" s="95"/>
      <c r="AU16" s="95"/>
      <c r="AV16" s="95"/>
      <c r="AW16" s="95"/>
      <c r="AX16" s="95"/>
      <c r="AY16" s="95"/>
    </row>
    <row r="17" spans="1:61" ht="25.2" customHeight="1">
      <c r="B17" s="140"/>
      <c r="C17" s="645" t="s">
        <v>156</v>
      </c>
      <c r="D17" s="389"/>
      <c r="E17" s="390"/>
      <c r="F17" s="408"/>
      <c r="G17" s="409"/>
      <c r="H17" s="409"/>
      <c r="I17" s="35" t="s">
        <v>20</v>
      </c>
      <c r="J17" s="36"/>
      <c r="K17" s="36"/>
      <c r="L17" s="37"/>
      <c r="M17" s="419" t="str">
        <f>IF(COUNTBLANK(F17:H18)=6,"　←　該当する方に○",IF(COUNTBLANK(F17:H18)=4,"　←　どちらか一方に○",""))</f>
        <v>　←　該当する方に○</v>
      </c>
      <c r="N17" s="420"/>
      <c r="O17" s="420"/>
      <c r="P17" s="420"/>
      <c r="Q17" s="420"/>
      <c r="R17" s="420"/>
      <c r="S17" s="420"/>
      <c r="T17" s="420"/>
      <c r="U17" s="420"/>
      <c r="V17" s="420"/>
      <c r="W17" s="420"/>
      <c r="X17" s="420"/>
      <c r="Y17" s="420"/>
      <c r="Z17" s="420"/>
      <c r="AA17" s="420"/>
      <c r="AB17" s="420"/>
      <c r="AC17" s="420"/>
      <c r="AD17" s="420"/>
      <c r="AE17" s="420"/>
      <c r="AF17" s="140"/>
      <c r="AG17" s="140"/>
      <c r="AI17" s="97" t="s">
        <v>18</v>
      </c>
    </row>
    <row r="18" spans="1:61" ht="25.2" customHeight="1" thickBot="1">
      <c r="B18" s="140"/>
      <c r="C18" s="524"/>
      <c r="D18" s="525"/>
      <c r="E18" s="526"/>
      <c r="F18" s="410"/>
      <c r="G18" s="411"/>
      <c r="H18" s="411"/>
      <c r="I18" s="45" t="s">
        <v>21</v>
      </c>
      <c r="J18" s="46"/>
      <c r="K18" s="46"/>
      <c r="L18" s="47"/>
      <c r="M18" s="421"/>
      <c r="N18" s="421"/>
      <c r="O18" s="421"/>
      <c r="P18" s="421"/>
      <c r="Q18" s="421"/>
      <c r="R18" s="421"/>
      <c r="S18" s="421"/>
      <c r="T18" s="421"/>
      <c r="U18" s="421"/>
      <c r="V18" s="421"/>
      <c r="W18" s="421"/>
      <c r="X18" s="421"/>
      <c r="Y18" s="421"/>
      <c r="Z18" s="421"/>
      <c r="AA18" s="421"/>
      <c r="AB18" s="421"/>
      <c r="AC18" s="421"/>
      <c r="AD18" s="421"/>
      <c r="AE18" s="421"/>
      <c r="AF18" s="140"/>
      <c r="AG18" s="140"/>
    </row>
    <row r="19" spans="1:61" ht="25.2" customHeight="1">
      <c r="B19" s="140"/>
      <c r="C19" s="637" t="s">
        <v>124</v>
      </c>
      <c r="D19" s="638"/>
      <c r="E19" s="638"/>
      <c r="F19" s="488" t="s">
        <v>253</v>
      </c>
      <c r="G19" s="641"/>
      <c r="H19" s="641"/>
      <c r="I19" s="641"/>
      <c r="J19" s="641"/>
      <c r="K19" s="641"/>
      <c r="L19" s="641"/>
      <c r="M19" s="641"/>
      <c r="N19" s="641"/>
      <c r="O19" s="641"/>
      <c r="P19" s="641"/>
      <c r="Q19" s="641"/>
      <c r="R19" s="641"/>
      <c r="S19" s="641"/>
      <c r="T19" s="641"/>
      <c r="U19" s="641"/>
      <c r="V19" s="641"/>
      <c r="W19" s="641"/>
      <c r="X19" s="641"/>
      <c r="Y19" s="641"/>
      <c r="Z19" s="641"/>
      <c r="AA19" s="641"/>
      <c r="AB19" s="641"/>
      <c r="AC19" s="641"/>
      <c r="AD19" s="641"/>
      <c r="AE19" s="641"/>
      <c r="AF19" s="140"/>
      <c r="AG19" s="140"/>
    </row>
    <row r="20" spans="1:61" ht="25.2" customHeight="1">
      <c r="B20" s="140"/>
      <c r="C20" s="639"/>
      <c r="D20" s="639"/>
      <c r="E20" s="639"/>
      <c r="F20" s="641"/>
      <c r="G20" s="641"/>
      <c r="H20" s="641"/>
      <c r="I20" s="641"/>
      <c r="J20" s="641"/>
      <c r="K20" s="641"/>
      <c r="L20" s="641"/>
      <c r="M20" s="641"/>
      <c r="N20" s="641"/>
      <c r="O20" s="641"/>
      <c r="P20" s="641"/>
      <c r="Q20" s="641"/>
      <c r="R20" s="641"/>
      <c r="S20" s="641"/>
      <c r="T20" s="641"/>
      <c r="U20" s="641"/>
      <c r="V20" s="641"/>
      <c r="W20" s="641"/>
      <c r="X20" s="641"/>
      <c r="Y20" s="641"/>
      <c r="Z20" s="641"/>
      <c r="AA20" s="641"/>
      <c r="AB20" s="641"/>
      <c r="AC20" s="641"/>
      <c r="AD20" s="641"/>
      <c r="AE20" s="641"/>
      <c r="AF20" s="140"/>
      <c r="AG20" s="140"/>
    </row>
    <row r="21" spans="1:61" ht="25.2" customHeight="1">
      <c r="B21" s="140"/>
      <c r="C21" s="137"/>
      <c r="D21" s="138"/>
      <c r="E21" s="138"/>
      <c r="F21" s="139"/>
      <c r="G21" s="136"/>
      <c r="H21" s="136"/>
      <c r="I21" s="136"/>
      <c r="J21" s="136"/>
      <c r="K21" s="136"/>
      <c r="L21" s="136"/>
      <c r="M21" s="136"/>
      <c r="N21" s="136"/>
      <c r="O21" s="136"/>
      <c r="P21" s="136"/>
      <c r="Q21" s="136"/>
      <c r="R21" s="136"/>
      <c r="S21" s="136"/>
      <c r="T21" s="136"/>
      <c r="U21" s="136"/>
      <c r="V21" s="136"/>
      <c r="W21" s="136"/>
      <c r="X21" s="136"/>
      <c r="Y21" s="136"/>
      <c r="Z21" s="136"/>
      <c r="AA21" s="136"/>
      <c r="AB21" s="136"/>
      <c r="AC21" s="136"/>
      <c r="AD21" s="136"/>
      <c r="AE21" s="136"/>
      <c r="AF21" s="140"/>
      <c r="AG21" s="140"/>
    </row>
    <row r="22" spans="1:61" s="95" customFormat="1" ht="25.2" customHeight="1" thickBot="1">
      <c r="A22" s="91"/>
      <c r="B22" s="92"/>
      <c r="C22" s="99" t="s">
        <v>268</v>
      </c>
      <c r="D22" s="94"/>
      <c r="E22" s="94"/>
      <c r="F22" s="71"/>
      <c r="G22" s="72"/>
      <c r="H22" s="72"/>
      <c r="I22" s="72"/>
      <c r="J22" s="72"/>
      <c r="K22" s="72"/>
      <c r="L22" s="72"/>
      <c r="M22" s="72"/>
      <c r="N22" s="72"/>
      <c r="O22" s="72"/>
      <c r="P22" s="72"/>
      <c r="Q22" s="72"/>
      <c r="R22" s="72"/>
      <c r="S22" s="72"/>
      <c r="T22" s="72"/>
      <c r="U22" s="72"/>
      <c r="V22" s="72"/>
      <c r="W22" s="72"/>
      <c r="X22" s="72"/>
      <c r="Y22" s="72"/>
      <c r="Z22" s="72"/>
      <c r="AA22" s="72"/>
      <c r="AB22" s="72"/>
      <c r="AC22" s="72"/>
      <c r="AD22" s="72"/>
      <c r="AE22" s="72"/>
      <c r="AF22" s="92"/>
      <c r="AG22" s="92"/>
      <c r="AZ22" s="92"/>
      <c r="BA22" s="92"/>
      <c r="BB22" s="92"/>
      <c r="BC22" s="92"/>
      <c r="BD22" s="92"/>
      <c r="BE22" s="92"/>
      <c r="BF22" s="92"/>
      <c r="BG22" s="92"/>
      <c r="BH22" s="92"/>
      <c r="BI22" s="92"/>
    </row>
    <row r="23" spans="1:61" s="97" customFormat="1" ht="25.2" customHeight="1">
      <c r="A23" s="91"/>
      <c r="B23" s="140"/>
      <c r="C23" s="645" t="s">
        <v>156</v>
      </c>
      <c r="D23" s="389"/>
      <c r="E23" s="390"/>
      <c r="F23" s="455"/>
      <c r="G23" s="456"/>
      <c r="H23" s="418"/>
      <c r="I23" s="35" t="s">
        <v>20</v>
      </c>
      <c r="J23" s="36"/>
      <c r="K23" s="36"/>
      <c r="L23" s="37"/>
      <c r="M23" s="433" t="str">
        <f>IF(COUNTBLANK(F23:H24)=6,"　←　該当する方に○",IF(COUNTBLANK(F23:H24)=4,"　←　どちらか一方に○",""))</f>
        <v>　←　該当する方に○</v>
      </c>
      <c r="N23" s="434"/>
      <c r="O23" s="434"/>
      <c r="P23" s="434"/>
      <c r="Q23" s="434"/>
      <c r="R23" s="434"/>
      <c r="S23" s="434"/>
      <c r="T23" s="434"/>
      <c r="U23" s="434"/>
      <c r="V23" s="434"/>
      <c r="W23" s="434"/>
      <c r="X23" s="434"/>
      <c r="Y23" s="434"/>
      <c r="Z23" s="434"/>
      <c r="AA23" s="434"/>
      <c r="AB23" s="434"/>
      <c r="AC23" s="434"/>
      <c r="AD23" s="434"/>
      <c r="AE23" s="434"/>
      <c r="AF23" s="140"/>
      <c r="AG23" s="140"/>
      <c r="AZ23" s="98"/>
      <c r="BA23" s="98"/>
      <c r="BB23" s="98"/>
      <c r="BC23" s="98"/>
      <c r="BD23" s="98"/>
      <c r="BE23" s="98"/>
      <c r="BF23" s="98"/>
      <c r="BG23" s="98"/>
      <c r="BH23" s="98"/>
      <c r="BI23" s="98"/>
    </row>
    <row r="24" spans="1:61" s="97" customFormat="1" ht="25.2" customHeight="1" thickBot="1">
      <c r="A24" s="91"/>
      <c r="B24" s="140"/>
      <c r="C24" s="524"/>
      <c r="D24" s="525"/>
      <c r="E24" s="526"/>
      <c r="F24" s="450"/>
      <c r="G24" s="451"/>
      <c r="H24" s="422"/>
      <c r="I24" s="45" t="s">
        <v>21</v>
      </c>
      <c r="J24" s="46"/>
      <c r="K24" s="46"/>
      <c r="L24" s="47"/>
      <c r="M24" s="433"/>
      <c r="N24" s="434"/>
      <c r="O24" s="434"/>
      <c r="P24" s="434"/>
      <c r="Q24" s="434"/>
      <c r="R24" s="434"/>
      <c r="S24" s="434"/>
      <c r="T24" s="434"/>
      <c r="U24" s="434"/>
      <c r="V24" s="434"/>
      <c r="W24" s="434"/>
      <c r="X24" s="434"/>
      <c r="Y24" s="434"/>
      <c r="Z24" s="434"/>
      <c r="AA24" s="434"/>
      <c r="AB24" s="434"/>
      <c r="AC24" s="434"/>
      <c r="AD24" s="434"/>
      <c r="AE24" s="434"/>
      <c r="AF24" s="140"/>
      <c r="AG24" s="140"/>
      <c r="AZ24" s="98"/>
      <c r="BA24" s="98"/>
      <c r="BB24" s="98"/>
      <c r="BC24" s="98"/>
      <c r="BD24" s="98"/>
      <c r="BE24" s="98"/>
      <c r="BF24" s="98"/>
      <c r="BG24" s="98"/>
      <c r="BH24" s="98"/>
      <c r="BI24" s="98"/>
    </row>
    <row r="25" spans="1:61" s="97" customFormat="1" ht="25.2" customHeight="1">
      <c r="A25" s="91"/>
      <c r="B25" s="140"/>
      <c r="C25" s="486" t="s">
        <v>124</v>
      </c>
      <c r="D25" s="486"/>
      <c r="E25" s="486"/>
      <c r="F25" s="488" t="s">
        <v>254</v>
      </c>
      <c r="G25" s="641"/>
      <c r="H25" s="641"/>
      <c r="I25" s="641"/>
      <c r="J25" s="641"/>
      <c r="K25" s="641"/>
      <c r="L25" s="641"/>
      <c r="M25" s="641"/>
      <c r="N25" s="641"/>
      <c r="O25" s="641"/>
      <c r="P25" s="641"/>
      <c r="Q25" s="641"/>
      <c r="R25" s="641"/>
      <c r="S25" s="641"/>
      <c r="T25" s="641"/>
      <c r="U25" s="641"/>
      <c r="V25" s="641"/>
      <c r="W25" s="641"/>
      <c r="X25" s="641"/>
      <c r="Y25" s="641"/>
      <c r="Z25" s="641"/>
      <c r="AA25" s="641"/>
      <c r="AB25" s="641"/>
      <c r="AC25" s="641"/>
      <c r="AD25" s="641"/>
      <c r="AE25" s="641"/>
      <c r="AF25" s="140"/>
      <c r="AG25" s="140"/>
      <c r="AZ25" s="98"/>
      <c r="BA25" s="98"/>
      <c r="BB25" s="98"/>
      <c r="BC25" s="98"/>
      <c r="BD25" s="98"/>
      <c r="BE25" s="98"/>
      <c r="BF25" s="98"/>
      <c r="BG25" s="98"/>
      <c r="BH25" s="98"/>
      <c r="BI25" s="98"/>
    </row>
    <row r="26" spans="1:61" s="97" customFormat="1" ht="25.2" customHeight="1">
      <c r="A26" s="91"/>
      <c r="B26" s="140"/>
      <c r="C26" s="641"/>
      <c r="D26" s="641"/>
      <c r="E26" s="641"/>
      <c r="F26" s="641"/>
      <c r="G26" s="641"/>
      <c r="H26" s="641"/>
      <c r="I26" s="641"/>
      <c r="J26" s="641"/>
      <c r="K26" s="641"/>
      <c r="L26" s="641"/>
      <c r="M26" s="641"/>
      <c r="N26" s="641"/>
      <c r="O26" s="641"/>
      <c r="P26" s="641"/>
      <c r="Q26" s="641"/>
      <c r="R26" s="641"/>
      <c r="S26" s="641"/>
      <c r="T26" s="641"/>
      <c r="U26" s="641"/>
      <c r="V26" s="641"/>
      <c r="W26" s="641"/>
      <c r="X26" s="641"/>
      <c r="Y26" s="641"/>
      <c r="Z26" s="641"/>
      <c r="AA26" s="641"/>
      <c r="AB26" s="641"/>
      <c r="AC26" s="641"/>
      <c r="AD26" s="641"/>
      <c r="AE26" s="641"/>
      <c r="AF26" s="140"/>
      <c r="AG26" s="140"/>
      <c r="AZ26" s="98"/>
      <c r="BA26" s="98"/>
      <c r="BB26" s="98"/>
      <c r="BC26" s="98"/>
      <c r="BD26" s="98"/>
      <c r="BE26" s="98"/>
      <c r="BF26" s="98"/>
      <c r="BG26" s="98"/>
      <c r="BH26" s="98"/>
      <c r="BI26" s="98"/>
    </row>
    <row r="27" spans="1:61" s="97" customFormat="1" ht="25.2" customHeight="1">
      <c r="A27" s="91"/>
      <c r="B27" s="140"/>
      <c r="C27" s="137"/>
      <c r="D27" s="138"/>
      <c r="E27" s="138"/>
      <c r="F27" s="139"/>
      <c r="G27" s="136"/>
      <c r="H27" s="136"/>
      <c r="I27" s="136"/>
      <c r="J27" s="136"/>
      <c r="K27" s="136"/>
      <c r="L27" s="136"/>
      <c r="M27" s="136"/>
      <c r="N27" s="136"/>
      <c r="O27" s="136"/>
      <c r="P27" s="136"/>
      <c r="Q27" s="136"/>
      <c r="R27" s="136"/>
      <c r="S27" s="136"/>
      <c r="T27" s="136"/>
      <c r="U27" s="136"/>
      <c r="V27" s="136"/>
      <c r="W27" s="136"/>
      <c r="X27" s="136"/>
      <c r="Y27" s="136"/>
      <c r="Z27" s="136"/>
      <c r="AA27" s="136"/>
      <c r="AB27" s="136"/>
      <c r="AC27" s="136"/>
      <c r="AD27" s="136"/>
      <c r="AE27" s="136"/>
      <c r="AF27" s="140"/>
      <c r="AG27" s="140"/>
      <c r="AZ27" s="98"/>
      <c r="BA27" s="98"/>
      <c r="BB27" s="98"/>
      <c r="BC27" s="98"/>
      <c r="BD27" s="98"/>
      <c r="BE27" s="98"/>
      <c r="BF27" s="98"/>
      <c r="BG27" s="98"/>
      <c r="BH27" s="98"/>
      <c r="BI27" s="98"/>
    </row>
    <row r="28" spans="1:61" s="95" customFormat="1" ht="25.2" customHeight="1" thickBot="1">
      <c r="A28" s="91"/>
      <c r="B28" s="92"/>
      <c r="C28" s="99" t="s">
        <v>269</v>
      </c>
      <c r="D28" s="94"/>
      <c r="E28" s="94"/>
      <c r="F28" s="71"/>
      <c r="G28" s="72"/>
      <c r="H28" s="72"/>
      <c r="I28" s="72"/>
      <c r="J28" s="72"/>
      <c r="K28" s="72"/>
      <c r="L28" s="72"/>
      <c r="M28" s="72"/>
      <c r="N28" s="72"/>
      <c r="O28" s="72"/>
      <c r="P28" s="72"/>
      <c r="Q28" s="72"/>
      <c r="R28" s="72"/>
      <c r="S28" s="72"/>
      <c r="T28" s="72"/>
      <c r="U28" s="72"/>
      <c r="V28" s="72"/>
      <c r="W28" s="72"/>
      <c r="X28" s="72"/>
      <c r="Y28" s="72"/>
      <c r="Z28" s="72"/>
      <c r="AA28" s="72"/>
      <c r="AB28" s="72"/>
      <c r="AC28" s="72"/>
      <c r="AD28" s="72"/>
      <c r="AE28" s="72"/>
      <c r="AF28" s="92"/>
      <c r="AG28" s="92"/>
      <c r="AZ28" s="92"/>
      <c r="BA28" s="92"/>
      <c r="BB28" s="92"/>
      <c r="BC28" s="92"/>
      <c r="BD28" s="92"/>
      <c r="BE28" s="92"/>
      <c r="BF28" s="92"/>
      <c r="BG28" s="92"/>
      <c r="BH28" s="92"/>
      <c r="BI28" s="92"/>
    </row>
    <row r="29" spans="1:61" s="97" customFormat="1" ht="25.2" customHeight="1">
      <c r="A29" s="91"/>
      <c r="B29" s="140"/>
      <c r="C29" s="645" t="s">
        <v>156</v>
      </c>
      <c r="D29" s="389"/>
      <c r="E29" s="390"/>
      <c r="F29" s="455"/>
      <c r="G29" s="456"/>
      <c r="H29" s="418"/>
      <c r="I29" s="35" t="s">
        <v>20</v>
      </c>
      <c r="J29" s="36"/>
      <c r="K29" s="36"/>
      <c r="L29" s="37"/>
      <c r="M29" s="433" t="str">
        <f>IF(COUNTBLANK(F29:H30)=6,"　←　該当する方に○",IF(COUNTBLANK(F29:H30)=4,"　←　どちらか一方に○",""))</f>
        <v>　←　該当する方に○</v>
      </c>
      <c r="N29" s="434"/>
      <c r="O29" s="434"/>
      <c r="P29" s="434"/>
      <c r="Q29" s="434"/>
      <c r="R29" s="434"/>
      <c r="S29" s="434"/>
      <c r="T29" s="434"/>
      <c r="U29" s="434"/>
      <c r="V29" s="434"/>
      <c r="W29" s="434"/>
      <c r="X29" s="434"/>
      <c r="Y29" s="434"/>
      <c r="Z29" s="434"/>
      <c r="AA29" s="434"/>
      <c r="AB29" s="434"/>
      <c r="AC29" s="434"/>
      <c r="AD29" s="434"/>
      <c r="AE29" s="434"/>
      <c r="AF29" s="140"/>
      <c r="AG29" s="140"/>
      <c r="AZ29" s="98"/>
      <c r="BA29" s="98"/>
      <c r="BB29" s="98"/>
      <c r="BC29" s="98"/>
      <c r="BD29" s="98"/>
      <c r="BE29" s="98"/>
      <c r="BF29" s="98"/>
      <c r="BG29" s="98"/>
      <c r="BH29" s="98"/>
      <c r="BI29" s="98"/>
    </row>
    <row r="30" spans="1:61" s="97" customFormat="1" ht="25.2" customHeight="1" thickBot="1">
      <c r="A30" s="91"/>
      <c r="B30" s="140"/>
      <c r="C30" s="524"/>
      <c r="D30" s="525"/>
      <c r="E30" s="526"/>
      <c r="F30" s="450"/>
      <c r="G30" s="451"/>
      <c r="H30" s="422"/>
      <c r="I30" s="45" t="s">
        <v>21</v>
      </c>
      <c r="J30" s="46"/>
      <c r="K30" s="46"/>
      <c r="L30" s="47"/>
      <c r="M30" s="433"/>
      <c r="N30" s="434"/>
      <c r="O30" s="434"/>
      <c r="P30" s="434"/>
      <c r="Q30" s="434"/>
      <c r="R30" s="434"/>
      <c r="S30" s="434"/>
      <c r="T30" s="434"/>
      <c r="U30" s="434"/>
      <c r="V30" s="434"/>
      <c r="W30" s="434"/>
      <c r="X30" s="434"/>
      <c r="Y30" s="434"/>
      <c r="Z30" s="434"/>
      <c r="AA30" s="434"/>
      <c r="AB30" s="434"/>
      <c r="AC30" s="434"/>
      <c r="AD30" s="434"/>
      <c r="AE30" s="434"/>
      <c r="AF30" s="140"/>
      <c r="AG30" s="140"/>
      <c r="AZ30" s="98"/>
      <c r="BA30" s="98"/>
      <c r="BB30" s="98"/>
      <c r="BC30" s="98"/>
      <c r="BD30" s="98"/>
      <c r="BE30" s="98"/>
      <c r="BF30" s="98"/>
      <c r="BG30" s="98"/>
      <c r="BH30" s="98"/>
      <c r="BI30" s="98"/>
    </row>
    <row r="31" spans="1:61" s="97" customFormat="1" ht="25.2" customHeight="1">
      <c r="A31" s="91"/>
      <c r="B31" s="140"/>
      <c r="C31" s="486" t="s">
        <v>124</v>
      </c>
      <c r="D31" s="486"/>
      <c r="E31" s="486"/>
      <c r="F31" s="488" t="s">
        <v>254</v>
      </c>
      <c r="G31" s="641"/>
      <c r="H31" s="641"/>
      <c r="I31" s="641"/>
      <c r="J31" s="641"/>
      <c r="K31" s="641"/>
      <c r="L31" s="641"/>
      <c r="M31" s="641"/>
      <c r="N31" s="641"/>
      <c r="O31" s="641"/>
      <c r="P31" s="641"/>
      <c r="Q31" s="641"/>
      <c r="R31" s="641"/>
      <c r="S31" s="641"/>
      <c r="T31" s="641"/>
      <c r="U31" s="641"/>
      <c r="V31" s="641"/>
      <c r="W31" s="641"/>
      <c r="X31" s="641"/>
      <c r="Y31" s="641"/>
      <c r="Z31" s="641"/>
      <c r="AA31" s="641"/>
      <c r="AB31" s="641"/>
      <c r="AC31" s="641"/>
      <c r="AD31" s="641"/>
      <c r="AE31" s="641"/>
      <c r="AF31" s="140"/>
      <c r="AG31" s="140"/>
      <c r="AZ31" s="98"/>
      <c r="BA31" s="98"/>
      <c r="BB31" s="98"/>
      <c r="BC31" s="98"/>
      <c r="BD31" s="98"/>
      <c r="BE31" s="98"/>
      <c r="BF31" s="98"/>
      <c r="BG31" s="98"/>
      <c r="BH31" s="98"/>
      <c r="BI31" s="98"/>
    </row>
    <row r="32" spans="1:61" s="97" customFormat="1" ht="25.2" customHeight="1">
      <c r="A32" s="91"/>
      <c r="B32" s="140"/>
      <c r="C32" s="641"/>
      <c r="D32" s="641"/>
      <c r="E32" s="641"/>
      <c r="F32" s="641"/>
      <c r="G32" s="641"/>
      <c r="H32" s="641"/>
      <c r="I32" s="641"/>
      <c r="J32" s="641"/>
      <c r="K32" s="641"/>
      <c r="L32" s="641"/>
      <c r="M32" s="641"/>
      <c r="N32" s="641"/>
      <c r="O32" s="641"/>
      <c r="P32" s="641"/>
      <c r="Q32" s="641"/>
      <c r="R32" s="641"/>
      <c r="S32" s="641"/>
      <c r="T32" s="641"/>
      <c r="U32" s="641"/>
      <c r="V32" s="641"/>
      <c r="W32" s="641"/>
      <c r="X32" s="641"/>
      <c r="Y32" s="641"/>
      <c r="Z32" s="641"/>
      <c r="AA32" s="641"/>
      <c r="AB32" s="641"/>
      <c r="AC32" s="641"/>
      <c r="AD32" s="641"/>
      <c r="AE32" s="641"/>
      <c r="AF32" s="140"/>
      <c r="AG32" s="140"/>
      <c r="AZ32" s="98"/>
      <c r="BA32" s="98"/>
      <c r="BB32" s="98"/>
      <c r="BC32" s="98"/>
      <c r="BD32" s="98"/>
      <c r="BE32" s="98"/>
      <c r="BF32" s="98"/>
      <c r="BG32" s="98"/>
      <c r="BH32" s="98"/>
      <c r="BI32" s="98"/>
    </row>
    <row r="33" spans="1:61" s="97" customFormat="1" ht="25.2" customHeight="1">
      <c r="A33" s="91"/>
      <c r="B33" s="140"/>
      <c r="C33" s="137"/>
      <c r="D33" s="138"/>
      <c r="E33" s="138"/>
      <c r="F33" s="139"/>
      <c r="G33" s="136"/>
      <c r="H33" s="136"/>
      <c r="I33" s="136"/>
      <c r="J33" s="136"/>
      <c r="K33" s="136"/>
      <c r="L33" s="136"/>
      <c r="M33" s="136"/>
      <c r="N33" s="136"/>
      <c r="O33" s="136"/>
      <c r="P33" s="136"/>
      <c r="Q33" s="136"/>
      <c r="R33" s="136"/>
      <c r="S33" s="136"/>
      <c r="T33" s="136"/>
      <c r="U33" s="136"/>
      <c r="V33" s="136"/>
      <c r="W33" s="136"/>
      <c r="X33" s="136"/>
      <c r="Y33" s="136"/>
      <c r="Z33" s="136"/>
      <c r="AA33" s="136"/>
      <c r="AB33" s="136"/>
      <c r="AC33" s="136"/>
      <c r="AD33" s="136"/>
      <c r="AE33" s="136"/>
      <c r="AF33" s="140"/>
      <c r="AG33" s="140"/>
      <c r="AZ33" s="98"/>
      <c r="BA33" s="98"/>
      <c r="BB33" s="98"/>
      <c r="BC33" s="98"/>
      <c r="BD33" s="98"/>
      <c r="BE33" s="98"/>
      <c r="BF33" s="98"/>
      <c r="BG33" s="98"/>
      <c r="BH33" s="98"/>
      <c r="BI33" s="98"/>
    </row>
    <row r="34" spans="1:61" ht="25.2" customHeight="1">
      <c r="B34" s="140"/>
      <c r="C34" s="171"/>
      <c r="D34" s="171"/>
      <c r="E34" s="171"/>
      <c r="F34" s="171"/>
      <c r="G34" s="171"/>
      <c r="H34" s="171"/>
      <c r="I34" s="171"/>
      <c r="J34" s="171"/>
      <c r="K34" s="171"/>
      <c r="L34" s="171"/>
      <c r="M34" s="171"/>
      <c r="N34" s="171"/>
      <c r="O34" s="171"/>
      <c r="P34" s="171"/>
      <c r="Q34" s="171"/>
      <c r="R34" s="171"/>
      <c r="S34" s="171"/>
      <c r="T34" s="171"/>
      <c r="U34" s="171"/>
      <c r="V34" s="171"/>
      <c r="W34" s="171"/>
      <c r="X34" s="171"/>
      <c r="Y34" s="171"/>
      <c r="Z34" s="171"/>
      <c r="AA34" s="171"/>
      <c r="AB34" s="171"/>
      <c r="AC34" s="171"/>
      <c r="AD34" s="171"/>
      <c r="AE34" s="171"/>
      <c r="AF34" s="171"/>
      <c r="AG34" s="140"/>
    </row>
    <row r="35" spans="1:61" s="225" customFormat="1">
      <c r="A35" s="91"/>
      <c r="AH35" s="97"/>
      <c r="AI35" s="97"/>
      <c r="AJ35" s="97"/>
      <c r="AK35" s="97"/>
      <c r="AL35" s="97"/>
      <c r="AM35" s="97"/>
      <c r="AN35" s="97"/>
      <c r="AO35" s="97"/>
      <c r="AP35" s="97"/>
      <c r="AQ35" s="97"/>
      <c r="AR35" s="97"/>
      <c r="AS35" s="97"/>
      <c r="AT35" s="97"/>
      <c r="AU35" s="97"/>
      <c r="AV35" s="97"/>
      <c r="AW35" s="97"/>
      <c r="AX35" s="97"/>
      <c r="AY35" s="97"/>
      <c r="AZ35" s="98"/>
      <c r="BA35" s="98"/>
      <c r="BB35" s="98"/>
      <c r="BC35" s="98"/>
      <c r="BD35" s="98"/>
      <c r="BE35" s="98"/>
      <c r="BF35" s="98"/>
      <c r="BG35" s="98"/>
      <c r="BH35" s="98"/>
      <c r="BI35" s="98"/>
    </row>
    <row r="36" spans="1:61" s="225" customFormat="1">
      <c r="A36" s="91"/>
      <c r="AH36" s="97"/>
      <c r="AI36" s="97"/>
      <c r="AJ36" s="97"/>
      <c r="AK36" s="97"/>
      <c r="AL36" s="97"/>
      <c r="AM36" s="97"/>
      <c r="AN36" s="97"/>
      <c r="AO36" s="97"/>
      <c r="AP36" s="97"/>
      <c r="AQ36" s="97"/>
      <c r="AR36" s="97"/>
      <c r="AS36" s="97"/>
      <c r="AT36" s="97"/>
      <c r="AU36" s="97"/>
      <c r="AV36" s="97"/>
      <c r="AW36" s="97"/>
      <c r="AX36" s="97"/>
      <c r="AY36" s="97"/>
      <c r="AZ36" s="98"/>
      <c r="BA36" s="98"/>
      <c r="BB36" s="98"/>
      <c r="BC36" s="98"/>
      <c r="BD36" s="98"/>
      <c r="BE36" s="98"/>
      <c r="BF36" s="98"/>
      <c r="BG36" s="98"/>
      <c r="BH36" s="98"/>
      <c r="BI36" s="98"/>
    </row>
    <row r="37" spans="1:61" s="225" customFormat="1">
      <c r="A37" s="91"/>
      <c r="AH37" s="97"/>
      <c r="AI37" s="97"/>
      <c r="AJ37" s="97"/>
      <c r="AK37" s="97"/>
      <c r="AL37" s="97"/>
      <c r="AM37" s="97"/>
      <c r="AN37" s="97"/>
      <c r="AO37" s="97"/>
      <c r="AP37" s="97"/>
      <c r="AQ37" s="97"/>
      <c r="AR37" s="97"/>
      <c r="AS37" s="97"/>
      <c r="AT37" s="97"/>
      <c r="AU37" s="97"/>
      <c r="AV37" s="97"/>
      <c r="AW37" s="97"/>
      <c r="AX37" s="97"/>
      <c r="AY37" s="97"/>
      <c r="AZ37" s="98"/>
      <c r="BA37" s="98"/>
      <c r="BB37" s="98"/>
      <c r="BC37" s="98"/>
      <c r="BD37" s="98"/>
      <c r="BE37" s="98"/>
      <c r="BF37" s="98"/>
      <c r="BG37" s="98"/>
      <c r="BH37" s="98"/>
      <c r="BI37" s="98"/>
    </row>
    <row r="38" spans="1:61" s="225" customFormat="1">
      <c r="A38" s="91"/>
      <c r="AH38" s="97"/>
      <c r="AI38" s="97"/>
      <c r="AJ38" s="97"/>
      <c r="AK38" s="97"/>
      <c r="AL38" s="97"/>
      <c r="AM38" s="97"/>
      <c r="AN38" s="97"/>
      <c r="AO38" s="97"/>
      <c r="AP38" s="97"/>
      <c r="AQ38" s="97"/>
      <c r="AR38" s="97"/>
      <c r="AS38" s="97"/>
      <c r="AT38" s="97"/>
      <c r="AU38" s="97"/>
      <c r="AV38" s="97"/>
      <c r="AW38" s="97"/>
      <c r="AX38" s="97"/>
      <c r="AY38" s="97"/>
      <c r="AZ38" s="98"/>
      <c r="BA38" s="98"/>
      <c r="BB38" s="98"/>
      <c r="BC38" s="98"/>
      <c r="BD38" s="98"/>
      <c r="BE38" s="98"/>
      <c r="BF38" s="98"/>
      <c r="BG38" s="98"/>
      <c r="BH38" s="98"/>
      <c r="BI38" s="98"/>
    </row>
    <row r="39" spans="1:61" s="225" customFormat="1">
      <c r="A39" s="91"/>
      <c r="AH39" s="97"/>
      <c r="AI39" s="97"/>
      <c r="AJ39" s="97"/>
      <c r="AK39" s="97"/>
      <c r="AL39" s="97"/>
      <c r="AM39" s="97"/>
      <c r="AN39" s="97"/>
      <c r="AO39" s="97"/>
      <c r="AP39" s="97"/>
      <c r="AQ39" s="97"/>
      <c r="AR39" s="97"/>
      <c r="AS39" s="97"/>
      <c r="AT39" s="97"/>
      <c r="AU39" s="97"/>
      <c r="AV39" s="97"/>
      <c r="AW39" s="97"/>
      <c r="AX39" s="97"/>
      <c r="AY39" s="97"/>
      <c r="AZ39" s="98"/>
      <c r="BA39" s="98"/>
      <c r="BB39" s="98"/>
      <c r="BC39" s="98"/>
      <c r="BD39" s="98"/>
      <c r="BE39" s="98"/>
      <c r="BF39" s="98"/>
      <c r="BG39" s="98"/>
      <c r="BH39" s="98"/>
      <c r="BI39" s="98"/>
    </row>
    <row r="40" spans="1:61" s="225" customFormat="1" ht="18.600000000000001">
      <c r="A40" s="91"/>
      <c r="C40" s="477"/>
      <c r="D40" s="477"/>
      <c r="E40" s="477"/>
      <c r="F40" s="477"/>
      <c r="G40" s="477"/>
      <c r="AH40" s="97"/>
      <c r="AI40" s="97"/>
      <c r="AJ40" s="97"/>
      <c r="AK40" s="97"/>
      <c r="AL40" s="97"/>
      <c r="AM40" s="97"/>
      <c r="AN40" s="97"/>
      <c r="AO40" s="97"/>
      <c r="AP40" s="97"/>
      <c r="AQ40" s="97"/>
      <c r="AR40" s="97"/>
      <c r="AS40" s="97"/>
      <c r="AT40" s="97"/>
      <c r="AU40" s="97"/>
      <c r="AV40" s="97"/>
      <c r="AW40" s="97"/>
      <c r="AX40" s="97"/>
      <c r="AY40" s="97"/>
      <c r="AZ40" s="98"/>
      <c r="BA40" s="98"/>
      <c r="BB40" s="98"/>
      <c r="BC40" s="98"/>
      <c r="BD40" s="98"/>
      <c r="BE40" s="98"/>
      <c r="BF40" s="98"/>
      <c r="BG40" s="98"/>
      <c r="BH40" s="98"/>
      <c r="BI40" s="98"/>
    </row>
    <row r="41" spans="1:61" s="225" customFormat="1">
      <c r="A41" s="91"/>
      <c r="AH41" s="97"/>
      <c r="AI41" s="97"/>
      <c r="AJ41" s="97"/>
      <c r="AK41" s="97"/>
      <c r="AL41" s="97"/>
      <c r="AM41" s="97"/>
      <c r="AN41" s="97"/>
      <c r="AO41" s="97"/>
      <c r="AP41" s="97"/>
      <c r="AQ41" s="97"/>
      <c r="AR41" s="97"/>
      <c r="AS41" s="97"/>
      <c r="AT41" s="97"/>
      <c r="AU41" s="97"/>
      <c r="AV41" s="97"/>
      <c r="AW41" s="97"/>
      <c r="AX41" s="97"/>
      <c r="AY41" s="97"/>
      <c r="AZ41" s="98"/>
      <c r="BA41" s="98"/>
      <c r="BB41" s="98"/>
      <c r="BC41" s="98"/>
      <c r="BD41" s="98"/>
      <c r="BE41" s="98"/>
      <c r="BF41" s="98"/>
      <c r="BG41" s="98"/>
      <c r="BH41" s="98"/>
      <c r="BI41" s="98"/>
    </row>
    <row r="42" spans="1:61" s="225" customFormat="1">
      <c r="A42" s="91"/>
      <c r="AH42" s="97"/>
      <c r="AI42" s="97"/>
      <c r="AJ42" s="97"/>
      <c r="AK42" s="97"/>
      <c r="AL42" s="97"/>
      <c r="AM42" s="97"/>
      <c r="AN42" s="97"/>
      <c r="AO42" s="97"/>
      <c r="AP42" s="97"/>
      <c r="AQ42" s="97"/>
      <c r="AR42" s="97"/>
      <c r="AS42" s="97"/>
      <c r="AT42" s="97"/>
      <c r="AU42" s="97"/>
      <c r="AV42" s="97"/>
      <c r="AW42" s="97"/>
      <c r="AX42" s="97"/>
      <c r="AY42" s="97"/>
      <c r="AZ42" s="98"/>
      <c r="BA42" s="98"/>
      <c r="BB42" s="98"/>
      <c r="BC42" s="98"/>
      <c r="BD42" s="98"/>
      <c r="BE42" s="98"/>
      <c r="BF42" s="98"/>
      <c r="BG42" s="98"/>
      <c r="BH42" s="98"/>
      <c r="BI42" s="98"/>
    </row>
    <row r="43" spans="1:61" s="225" customFormat="1">
      <c r="A43" s="91"/>
      <c r="AH43" s="97"/>
      <c r="AI43" s="97"/>
      <c r="AJ43" s="97"/>
      <c r="AK43" s="97"/>
      <c r="AL43" s="97"/>
      <c r="AM43" s="97"/>
      <c r="AN43" s="97"/>
      <c r="AO43" s="97"/>
      <c r="AP43" s="97"/>
      <c r="AQ43" s="97"/>
      <c r="AR43" s="97"/>
      <c r="AS43" s="97"/>
      <c r="AT43" s="97"/>
      <c r="AU43" s="97"/>
      <c r="AV43" s="97"/>
      <c r="AW43" s="97"/>
      <c r="AX43" s="97"/>
      <c r="AY43" s="97"/>
      <c r="AZ43" s="98"/>
      <c r="BA43" s="98"/>
      <c r="BB43" s="98"/>
      <c r="BC43" s="98"/>
      <c r="BD43" s="98"/>
      <c r="BE43" s="98"/>
      <c r="BF43" s="98"/>
      <c r="BG43" s="98"/>
      <c r="BH43" s="98"/>
      <c r="BI43" s="98"/>
    </row>
    <row r="44" spans="1:61" s="225" customFormat="1">
      <c r="A44" s="91"/>
      <c r="AH44" s="97"/>
      <c r="AI44" s="97"/>
      <c r="AJ44" s="97"/>
      <c r="AK44" s="97"/>
      <c r="AL44" s="97"/>
      <c r="AM44" s="97"/>
      <c r="AN44" s="97"/>
      <c r="AO44" s="97"/>
      <c r="AP44" s="97"/>
      <c r="AQ44" s="97"/>
      <c r="AR44" s="97"/>
      <c r="AS44" s="97"/>
      <c r="AT44" s="97"/>
      <c r="AU44" s="97"/>
      <c r="AV44" s="97"/>
      <c r="AW44" s="97"/>
      <c r="AX44" s="97"/>
      <c r="AY44" s="97"/>
      <c r="AZ44" s="98"/>
      <c r="BA44" s="98"/>
      <c r="BB44" s="98"/>
      <c r="BC44" s="98"/>
      <c r="BD44" s="98"/>
      <c r="BE44" s="98"/>
      <c r="BF44" s="98"/>
      <c r="BG44" s="98"/>
      <c r="BH44" s="98"/>
      <c r="BI44" s="98"/>
    </row>
    <row r="45" spans="1:61" s="225" customFormat="1">
      <c r="A45" s="91"/>
      <c r="AH45" s="97"/>
      <c r="AI45" s="97"/>
      <c r="AJ45" s="97"/>
      <c r="AK45" s="97"/>
      <c r="AL45" s="97"/>
      <c r="AM45" s="97"/>
      <c r="AN45" s="97"/>
      <c r="AO45" s="97"/>
      <c r="AP45" s="97"/>
      <c r="AQ45" s="97"/>
      <c r="AR45" s="97"/>
      <c r="AS45" s="97"/>
      <c r="AT45" s="97"/>
      <c r="AU45" s="97"/>
      <c r="AV45" s="97"/>
      <c r="AW45" s="97"/>
      <c r="AX45" s="97"/>
      <c r="AY45" s="97"/>
      <c r="AZ45" s="98"/>
      <c r="BA45" s="98"/>
      <c r="BB45" s="98"/>
      <c r="BC45" s="98"/>
      <c r="BD45" s="98"/>
      <c r="BE45" s="98"/>
      <c r="BF45" s="98"/>
      <c r="BG45" s="98"/>
      <c r="BH45" s="98"/>
      <c r="BI45" s="98"/>
    </row>
    <row r="46" spans="1:61" s="225" customFormat="1">
      <c r="A46" s="91"/>
      <c r="AH46" s="97"/>
      <c r="AI46" s="97"/>
      <c r="AJ46" s="97"/>
      <c r="AK46" s="97"/>
      <c r="AL46" s="97"/>
      <c r="AM46" s="97"/>
      <c r="AN46" s="97"/>
      <c r="AO46" s="97"/>
      <c r="AP46" s="97"/>
      <c r="AQ46" s="97"/>
      <c r="AR46" s="97"/>
      <c r="AS46" s="97"/>
      <c r="AT46" s="97"/>
      <c r="AU46" s="97"/>
      <c r="AV46" s="97"/>
      <c r="AW46" s="97"/>
      <c r="AX46" s="97"/>
      <c r="AY46" s="97"/>
      <c r="AZ46" s="98"/>
      <c r="BA46" s="98"/>
      <c r="BB46" s="98"/>
      <c r="BC46" s="98"/>
      <c r="BD46" s="98"/>
      <c r="BE46" s="98"/>
      <c r="BF46" s="98"/>
      <c r="BG46" s="98"/>
      <c r="BH46" s="98"/>
      <c r="BI46" s="98"/>
    </row>
    <row r="47" spans="1:61" s="225" customFormat="1">
      <c r="A47" s="91"/>
      <c r="AH47" s="97"/>
      <c r="AI47" s="97"/>
      <c r="AJ47" s="97"/>
      <c r="AK47" s="97"/>
      <c r="AL47" s="97"/>
      <c r="AM47" s="97"/>
      <c r="AN47" s="97"/>
      <c r="AO47" s="97"/>
      <c r="AP47" s="97"/>
      <c r="AQ47" s="97"/>
      <c r="AR47" s="97"/>
      <c r="AS47" s="97"/>
      <c r="AT47" s="97"/>
      <c r="AU47" s="97"/>
      <c r="AV47" s="97"/>
      <c r="AW47" s="97"/>
      <c r="AX47" s="97"/>
      <c r="AY47" s="97"/>
      <c r="AZ47" s="98"/>
      <c r="BA47" s="98"/>
      <c r="BB47" s="98"/>
      <c r="BC47" s="98"/>
      <c r="BD47" s="98"/>
      <c r="BE47" s="98"/>
      <c r="BF47" s="98"/>
      <c r="BG47" s="98"/>
      <c r="BH47" s="98"/>
      <c r="BI47" s="98"/>
    </row>
    <row r="48" spans="1:61" s="225" customFormat="1">
      <c r="A48" s="91"/>
      <c r="AH48" s="97"/>
      <c r="AI48" s="97"/>
      <c r="AJ48" s="97"/>
      <c r="AK48" s="97"/>
      <c r="AL48" s="97"/>
      <c r="AM48" s="97"/>
      <c r="AN48" s="97"/>
      <c r="AO48" s="97"/>
      <c r="AP48" s="97"/>
      <c r="AQ48" s="97"/>
      <c r="AR48" s="97"/>
      <c r="AS48" s="97"/>
      <c r="AT48" s="97"/>
      <c r="AU48" s="97"/>
      <c r="AV48" s="97"/>
      <c r="AW48" s="97"/>
      <c r="AX48" s="97"/>
      <c r="AY48" s="97"/>
      <c r="AZ48" s="98"/>
      <c r="BA48" s="98"/>
      <c r="BB48" s="98"/>
      <c r="BC48" s="98"/>
      <c r="BD48" s="98"/>
      <c r="BE48" s="98"/>
      <c r="BF48" s="98"/>
      <c r="BG48" s="98"/>
      <c r="BH48" s="98"/>
      <c r="BI48" s="98"/>
    </row>
    <row r="49" spans="1:61" s="225" customFormat="1">
      <c r="A49" s="91"/>
      <c r="AH49" s="97"/>
      <c r="AI49" s="97"/>
      <c r="AJ49" s="97"/>
      <c r="AK49" s="97"/>
      <c r="AL49" s="97"/>
      <c r="AM49" s="97"/>
      <c r="AN49" s="97"/>
      <c r="AO49" s="97"/>
      <c r="AP49" s="97"/>
      <c r="AQ49" s="97"/>
      <c r="AR49" s="97"/>
      <c r="AS49" s="97"/>
      <c r="AT49" s="97"/>
      <c r="AU49" s="97"/>
      <c r="AV49" s="97"/>
      <c r="AW49" s="97"/>
      <c r="AX49" s="97"/>
      <c r="AY49" s="97"/>
      <c r="AZ49" s="98"/>
      <c r="BA49" s="98"/>
      <c r="BB49" s="98"/>
      <c r="BC49" s="98"/>
      <c r="BD49" s="98"/>
      <c r="BE49" s="98"/>
      <c r="BF49" s="98"/>
      <c r="BG49" s="98"/>
      <c r="BH49" s="98"/>
      <c r="BI49" s="98"/>
    </row>
    <row r="50" spans="1:61" s="225" customFormat="1">
      <c r="A50" s="91"/>
      <c r="AH50" s="97"/>
      <c r="AI50" s="97"/>
      <c r="AJ50" s="97"/>
      <c r="AK50" s="97"/>
      <c r="AL50" s="97"/>
      <c r="AM50" s="97"/>
      <c r="AN50" s="97"/>
      <c r="AO50" s="97"/>
      <c r="AP50" s="97"/>
      <c r="AQ50" s="97"/>
      <c r="AR50" s="97"/>
      <c r="AS50" s="97"/>
      <c r="AT50" s="97"/>
      <c r="AU50" s="97"/>
      <c r="AV50" s="97"/>
      <c r="AW50" s="97"/>
      <c r="AX50" s="97"/>
      <c r="AY50" s="97"/>
      <c r="AZ50" s="98"/>
      <c r="BA50" s="98"/>
      <c r="BB50" s="98"/>
      <c r="BC50" s="98"/>
      <c r="BD50" s="98"/>
      <c r="BE50" s="98"/>
      <c r="BF50" s="98"/>
      <c r="BG50" s="98"/>
      <c r="BH50" s="98"/>
      <c r="BI50" s="98"/>
    </row>
    <row r="51" spans="1:61" s="225" customFormat="1">
      <c r="A51" s="91"/>
      <c r="AH51" s="97"/>
      <c r="AI51" s="97"/>
      <c r="AJ51" s="97"/>
      <c r="AK51" s="97"/>
      <c r="AL51" s="97"/>
      <c r="AM51" s="97"/>
      <c r="AN51" s="97"/>
      <c r="AO51" s="97"/>
      <c r="AP51" s="97"/>
      <c r="AQ51" s="97"/>
      <c r="AR51" s="97"/>
      <c r="AS51" s="97"/>
      <c r="AT51" s="97"/>
      <c r="AU51" s="97"/>
      <c r="AV51" s="97"/>
      <c r="AW51" s="97"/>
      <c r="AX51" s="97"/>
      <c r="AY51" s="97"/>
      <c r="AZ51" s="98"/>
      <c r="BA51" s="98"/>
      <c r="BB51" s="98"/>
      <c r="BC51" s="98"/>
      <c r="BD51" s="98"/>
      <c r="BE51" s="98"/>
      <c r="BF51" s="98"/>
      <c r="BG51" s="98"/>
      <c r="BH51" s="98"/>
      <c r="BI51" s="98"/>
    </row>
    <row r="52" spans="1:61" s="225" customFormat="1">
      <c r="A52" s="91"/>
      <c r="AH52" s="97"/>
      <c r="AI52" s="97"/>
      <c r="AJ52" s="97"/>
      <c r="AK52" s="97"/>
      <c r="AL52" s="97"/>
      <c r="AM52" s="97"/>
      <c r="AN52" s="97"/>
      <c r="AO52" s="97"/>
      <c r="AP52" s="97"/>
      <c r="AQ52" s="97"/>
      <c r="AR52" s="97"/>
      <c r="AS52" s="97"/>
      <c r="AT52" s="97"/>
      <c r="AU52" s="97"/>
      <c r="AV52" s="97"/>
      <c r="AW52" s="97"/>
      <c r="AX52" s="97"/>
      <c r="AY52" s="97"/>
      <c r="AZ52" s="98"/>
      <c r="BA52" s="98"/>
      <c r="BB52" s="98"/>
      <c r="BC52" s="98"/>
      <c r="BD52" s="98"/>
      <c r="BE52" s="98"/>
      <c r="BF52" s="98"/>
      <c r="BG52" s="98"/>
      <c r="BH52" s="98"/>
      <c r="BI52" s="98"/>
    </row>
    <row r="53" spans="1:61" s="225" customFormat="1">
      <c r="A53" s="91"/>
      <c r="AH53" s="97"/>
      <c r="AI53" s="97"/>
      <c r="AJ53" s="97"/>
      <c r="AK53" s="97"/>
      <c r="AL53" s="97"/>
      <c r="AM53" s="97"/>
      <c r="AN53" s="97"/>
      <c r="AO53" s="97"/>
      <c r="AP53" s="97"/>
      <c r="AQ53" s="97"/>
      <c r="AR53" s="97"/>
      <c r="AS53" s="97"/>
      <c r="AT53" s="97"/>
      <c r="AU53" s="97"/>
      <c r="AV53" s="97"/>
      <c r="AW53" s="97"/>
      <c r="AX53" s="97"/>
      <c r="AY53" s="97"/>
      <c r="AZ53" s="98"/>
      <c r="BA53" s="98"/>
      <c r="BB53" s="98"/>
      <c r="BC53" s="98"/>
      <c r="BD53" s="98"/>
      <c r="BE53" s="98"/>
      <c r="BF53" s="98"/>
      <c r="BG53" s="98"/>
      <c r="BH53" s="98"/>
      <c r="BI53" s="98"/>
    </row>
    <row r="54" spans="1:61" s="225" customFormat="1">
      <c r="A54" s="91"/>
      <c r="AH54" s="97"/>
      <c r="AI54" s="97"/>
      <c r="AJ54" s="97"/>
      <c r="AK54" s="97"/>
      <c r="AL54" s="97"/>
      <c r="AM54" s="97"/>
      <c r="AN54" s="97"/>
      <c r="AO54" s="97"/>
      <c r="AP54" s="97"/>
      <c r="AQ54" s="97"/>
      <c r="AR54" s="97"/>
      <c r="AS54" s="97"/>
      <c r="AT54" s="97"/>
      <c r="AU54" s="97"/>
      <c r="AV54" s="97"/>
      <c r="AW54" s="97"/>
      <c r="AX54" s="97"/>
      <c r="AY54" s="97"/>
      <c r="AZ54" s="98"/>
      <c r="BA54" s="98"/>
      <c r="BB54" s="98"/>
      <c r="BC54" s="98"/>
      <c r="BD54" s="98"/>
      <c r="BE54" s="98"/>
      <c r="BF54" s="98"/>
      <c r="BG54" s="98"/>
      <c r="BH54" s="98"/>
      <c r="BI54" s="98"/>
    </row>
    <row r="55" spans="1:61" s="225" customFormat="1">
      <c r="A55" s="91"/>
      <c r="AH55" s="97"/>
      <c r="AI55" s="97"/>
      <c r="AJ55" s="97"/>
      <c r="AK55" s="97"/>
      <c r="AL55" s="97"/>
      <c r="AM55" s="97"/>
      <c r="AN55" s="97"/>
      <c r="AO55" s="97"/>
      <c r="AP55" s="97"/>
      <c r="AQ55" s="97"/>
      <c r="AR55" s="97"/>
      <c r="AS55" s="97"/>
      <c r="AT55" s="97"/>
      <c r="AU55" s="97"/>
      <c r="AV55" s="97"/>
      <c r="AW55" s="97"/>
      <c r="AX55" s="97"/>
      <c r="AY55" s="97"/>
      <c r="AZ55" s="98"/>
      <c r="BA55" s="98"/>
      <c r="BB55" s="98"/>
      <c r="BC55" s="98"/>
      <c r="BD55" s="98"/>
      <c r="BE55" s="98"/>
      <c r="BF55" s="98"/>
      <c r="BG55" s="98"/>
      <c r="BH55" s="98"/>
      <c r="BI55" s="98"/>
    </row>
    <row r="56" spans="1:61" s="225" customFormat="1">
      <c r="A56" s="91"/>
      <c r="AH56" s="97"/>
      <c r="AI56" s="97"/>
      <c r="AJ56" s="97"/>
      <c r="AK56" s="97"/>
      <c r="AL56" s="97"/>
      <c r="AM56" s="97"/>
      <c r="AN56" s="97"/>
      <c r="AO56" s="97"/>
      <c r="AP56" s="97"/>
      <c r="AQ56" s="97"/>
      <c r="AR56" s="97"/>
      <c r="AS56" s="97"/>
      <c r="AT56" s="97"/>
      <c r="AU56" s="97"/>
      <c r="AV56" s="97"/>
      <c r="AW56" s="97"/>
      <c r="AX56" s="97"/>
      <c r="AY56" s="97"/>
      <c r="AZ56" s="98"/>
      <c r="BA56" s="98"/>
      <c r="BB56" s="98"/>
      <c r="BC56" s="98"/>
      <c r="BD56" s="98"/>
      <c r="BE56" s="98"/>
      <c r="BF56" s="98"/>
      <c r="BG56" s="98"/>
      <c r="BH56" s="98"/>
      <c r="BI56" s="98"/>
    </row>
    <row r="57" spans="1:61" s="225" customFormat="1">
      <c r="A57" s="91"/>
      <c r="AH57" s="97"/>
      <c r="AI57" s="97"/>
      <c r="AJ57" s="97"/>
      <c r="AK57" s="97"/>
      <c r="AL57" s="97"/>
      <c r="AM57" s="97"/>
      <c r="AN57" s="97"/>
      <c r="AO57" s="97"/>
      <c r="AP57" s="97"/>
      <c r="AQ57" s="97"/>
      <c r="AR57" s="97"/>
      <c r="AS57" s="97"/>
      <c r="AT57" s="97"/>
      <c r="AU57" s="97"/>
      <c r="AV57" s="97"/>
      <c r="AW57" s="97"/>
      <c r="AX57" s="97"/>
      <c r="AY57" s="97"/>
      <c r="AZ57" s="98"/>
      <c r="BA57" s="98"/>
      <c r="BB57" s="98"/>
      <c r="BC57" s="98"/>
      <c r="BD57" s="98"/>
      <c r="BE57" s="98"/>
      <c r="BF57" s="98"/>
      <c r="BG57" s="98"/>
      <c r="BH57" s="98"/>
      <c r="BI57" s="98"/>
    </row>
    <row r="58" spans="1:61" s="225" customFormat="1">
      <c r="A58" s="91"/>
      <c r="AH58" s="97"/>
      <c r="AI58" s="97"/>
      <c r="AJ58" s="97"/>
      <c r="AK58" s="97"/>
      <c r="AL58" s="97"/>
      <c r="AM58" s="97"/>
      <c r="AN58" s="97"/>
      <c r="AO58" s="97"/>
      <c r="AP58" s="97"/>
      <c r="AQ58" s="97"/>
      <c r="AR58" s="97"/>
      <c r="AS58" s="97"/>
      <c r="AT58" s="97"/>
      <c r="AU58" s="97"/>
      <c r="AV58" s="97"/>
      <c r="AW58" s="97"/>
      <c r="AX58" s="97"/>
      <c r="AY58" s="97"/>
      <c r="AZ58" s="98"/>
      <c r="BA58" s="98"/>
      <c r="BB58" s="98"/>
      <c r="BC58" s="98"/>
      <c r="BD58" s="98"/>
      <c r="BE58" s="98"/>
      <c r="BF58" s="98"/>
      <c r="BG58" s="98"/>
      <c r="BH58" s="98"/>
      <c r="BI58" s="98"/>
    </row>
    <row r="59" spans="1:61" s="225" customFormat="1">
      <c r="A59" s="91"/>
      <c r="AH59" s="97"/>
      <c r="AI59" s="97"/>
      <c r="AJ59" s="97"/>
      <c r="AK59" s="97"/>
      <c r="AL59" s="97"/>
      <c r="AM59" s="97"/>
      <c r="AN59" s="97"/>
      <c r="AO59" s="97"/>
      <c r="AP59" s="97"/>
      <c r="AQ59" s="97"/>
      <c r="AR59" s="97"/>
      <c r="AS59" s="97"/>
      <c r="AT59" s="97"/>
      <c r="AU59" s="97"/>
      <c r="AV59" s="97"/>
      <c r="AW59" s="97"/>
      <c r="AX59" s="97"/>
      <c r="AY59" s="97"/>
      <c r="AZ59" s="98"/>
      <c r="BA59" s="98"/>
      <c r="BB59" s="98"/>
      <c r="BC59" s="98"/>
      <c r="BD59" s="98"/>
      <c r="BE59" s="98"/>
      <c r="BF59" s="98"/>
      <c r="BG59" s="98"/>
      <c r="BH59" s="98"/>
      <c r="BI59" s="98"/>
    </row>
    <row r="60" spans="1:61" s="225" customFormat="1">
      <c r="A60" s="91"/>
      <c r="AH60" s="97"/>
      <c r="AI60" s="97"/>
      <c r="AJ60" s="97"/>
      <c r="AK60" s="97"/>
      <c r="AL60" s="97"/>
      <c r="AM60" s="97"/>
      <c r="AN60" s="97"/>
      <c r="AO60" s="97"/>
      <c r="AP60" s="97"/>
      <c r="AQ60" s="97"/>
      <c r="AR60" s="97"/>
      <c r="AS60" s="97"/>
      <c r="AT60" s="97"/>
      <c r="AU60" s="97"/>
      <c r="AV60" s="97"/>
      <c r="AW60" s="97"/>
      <c r="AX60" s="97"/>
      <c r="AY60" s="97"/>
      <c r="AZ60" s="98"/>
      <c r="BA60" s="98"/>
      <c r="BB60" s="98"/>
      <c r="BC60" s="98"/>
      <c r="BD60" s="98"/>
      <c r="BE60" s="98"/>
      <c r="BF60" s="98"/>
      <c r="BG60" s="98"/>
      <c r="BH60" s="98"/>
      <c r="BI60" s="98"/>
    </row>
    <row r="61" spans="1:61" s="225" customFormat="1">
      <c r="A61" s="91"/>
      <c r="AH61" s="97"/>
      <c r="AI61" s="97"/>
      <c r="AJ61" s="97"/>
      <c r="AK61" s="97"/>
      <c r="AL61" s="97"/>
      <c r="AM61" s="97"/>
      <c r="AN61" s="97"/>
      <c r="AO61" s="97"/>
      <c r="AP61" s="97"/>
      <c r="AQ61" s="97"/>
      <c r="AR61" s="97"/>
      <c r="AS61" s="97"/>
      <c r="AT61" s="97"/>
      <c r="AU61" s="97"/>
      <c r="AV61" s="97"/>
      <c r="AW61" s="97"/>
      <c r="AX61" s="97"/>
      <c r="AY61" s="97"/>
      <c r="AZ61" s="98"/>
      <c r="BA61" s="98"/>
      <c r="BB61" s="98"/>
      <c r="BC61" s="98"/>
      <c r="BD61" s="98"/>
      <c r="BE61" s="98"/>
      <c r="BF61" s="98"/>
      <c r="BG61" s="98"/>
      <c r="BH61" s="98"/>
      <c r="BI61" s="98"/>
    </row>
    <row r="62" spans="1:61" s="225" customFormat="1">
      <c r="A62" s="91"/>
      <c r="AH62" s="97"/>
      <c r="AI62" s="97"/>
      <c r="AJ62" s="97"/>
      <c r="AK62" s="97"/>
      <c r="AL62" s="97"/>
      <c r="AM62" s="97"/>
      <c r="AN62" s="97"/>
      <c r="AO62" s="97"/>
      <c r="AP62" s="97"/>
      <c r="AQ62" s="97"/>
      <c r="AR62" s="97"/>
      <c r="AS62" s="97"/>
      <c r="AT62" s="97"/>
      <c r="AU62" s="97"/>
      <c r="AV62" s="97"/>
      <c r="AW62" s="97"/>
      <c r="AX62" s="97"/>
      <c r="AY62" s="97"/>
      <c r="AZ62" s="98"/>
      <c r="BA62" s="98"/>
      <c r="BB62" s="98"/>
      <c r="BC62" s="98"/>
      <c r="BD62" s="98"/>
      <c r="BE62" s="98"/>
      <c r="BF62" s="98"/>
      <c r="BG62" s="98"/>
      <c r="BH62" s="98"/>
      <c r="BI62" s="98"/>
    </row>
    <row r="63" spans="1:61" s="225" customFormat="1">
      <c r="A63" s="91"/>
      <c r="AH63" s="97"/>
      <c r="AI63" s="97"/>
      <c r="AJ63" s="97"/>
      <c r="AK63" s="97"/>
      <c r="AL63" s="97"/>
      <c r="AM63" s="97"/>
      <c r="AN63" s="97"/>
      <c r="AO63" s="97"/>
      <c r="AP63" s="97"/>
      <c r="AQ63" s="97"/>
      <c r="AR63" s="97"/>
      <c r="AS63" s="97"/>
      <c r="AT63" s="97"/>
      <c r="AU63" s="97"/>
      <c r="AV63" s="97"/>
      <c r="AW63" s="97"/>
      <c r="AX63" s="97"/>
      <c r="AY63" s="97"/>
      <c r="AZ63" s="98"/>
      <c r="BA63" s="98"/>
      <c r="BB63" s="98"/>
      <c r="BC63" s="98"/>
      <c r="BD63" s="98"/>
      <c r="BE63" s="98"/>
      <c r="BF63" s="98"/>
      <c r="BG63" s="98"/>
      <c r="BH63" s="98"/>
      <c r="BI63" s="98"/>
    </row>
    <row r="64" spans="1:61" s="225" customFormat="1">
      <c r="A64" s="91"/>
      <c r="AH64" s="97"/>
      <c r="AI64" s="97"/>
      <c r="AJ64" s="97"/>
      <c r="AK64" s="97"/>
      <c r="AL64" s="97"/>
      <c r="AM64" s="97"/>
      <c r="AN64" s="97"/>
      <c r="AO64" s="97"/>
      <c r="AP64" s="97"/>
      <c r="AQ64" s="97"/>
      <c r="AR64" s="97"/>
      <c r="AS64" s="97"/>
      <c r="AT64" s="97"/>
      <c r="AU64" s="97"/>
      <c r="AV64" s="97"/>
      <c r="AW64" s="97"/>
      <c r="AX64" s="97"/>
      <c r="AY64" s="97"/>
      <c r="AZ64" s="98"/>
      <c r="BA64" s="98"/>
      <c r="BB64" s="98"/>
      <c r="BC64" s="98"/>
      <c r="BD64" s="98"/>
      <c r="BE64" s="98"/>
      <c r="BF64" s="98"/>
      <c r="BG64" s="98"/>
      <c r="BH64" s="98"/>
      <c r="BI64" s="98"/>
    </row>
    <row r="65" spans="1:61" s="225" customFormat="1">
      <c r="A65" s="91"/>
      <c r="AH65" s="97"/>
      <c r="AI65" s="97"/>
      <c r="AJ65" s="97"/>
      <c r="AK65" s="97"/>
      <c r="AL65" s="97"/>
      <c r="AM65" s="97"/>
      <c r="AN65" s="97"/>
      <c r="AO65" s="97"/>
      <c r="AP65" s="97"/>
      <c r="AQ65" s="97"/>
      <c r="AR65" s="97"/>
      <c r="AS65" s="97"/>
      <c r="AT65" s="97"/>
      <c r="AU65" s="97"/>
      <c r="AV65" s="97"/>
      <c r="AW65" s="97"/>
      <c r="AX65" s="97"/>
      <c r="AY65" s="97"/>
      <c r="AZ65" s="98"/>
      <c r="BA65" s="98"/>
      <c r="BB65" s="98"/>
      <c r="BC65" s="98"/>
      <c r="BD65" s="98"/>
      <c r="BE65" s="98"/>
      <c r="BF65" s="98"/>
      <c r="BG65" s="98"/>
      <c r="BH65" s="98"/>
      <c r="BI65" s="98"/>
    </row>
    <row r="66" spans="1:61" s="225" customFormat="1">
      <c r="A66" s="91"/>
      <c r="AH66" s="97"/>
      <c r="AI66" s="97"/>
      <c r="AJ66" s="97"/>
      <c r="AK66" s="97"/>
      <c r="AL66" s="97"/>
      <c r="AM66" s="97"/>
      <c r="AN66" s="97"/>
      <c r="AO66" s="97"/>
      <c r="AP66" s="97"/>
      <c r="AQ66" s="97"/>
      <c r="AR66" s="97"/>
      <c r="AS66" s="97"/>
      <c r="AT66" s="97"/>
      <c r="AU66" s="97"/>
      <c r="AV66" s="97"/>
      <c r="AW66" s="97"/>
      <c r="AX66" s="97"/>
      <c r="AY66" s="97"/>
      <c r="AZ66" s="98"/>
      <c r="BA66" s="98"/>
      <c r="BB66" s="98"/>
      <c r="BC66" s="98"/>
      <c r="BD66" s="98"/>
      <c r="BE66" s="98"/>
      <c r="BF66" s="98"/>
      <c r="BG66" s="98"/>
      <c r="BH66" s="98"/>
      <c r="BI66" s="98"/>
    </row>
    <row r="67" spans="1:61" s="225" customFormat="1">
      <c r="A67" s="91"/>
      <c r="AH67" s="97"/>
      <c r="AI67" s="97"/>
      <c r="AJ67" s="97"/>
      <c r="AK67" s="97"/>
      <c r="AL67" s="97"/>
      <c r="AM67" s="97"/>
      <c r="AN67" s="97"/>
      <c r="AO67" s="97"/>
      <c r="AP67" s="97"/>
      <c r="AQ67" s="97"/>
      <c r="AR67" s="97"/>
      <c r="AS67" s="97"/>
      <c r="AT67" s="97"/>
      <c r="AU67" s="97"/>
      <c r="AV67" s="97"/>
      <c r="AW67" s="97"/>
      <c r="AX67" s="97"/>
      <c r="AY67" s="97"/>
      <c r="AZ67" s="98"/>
      <c r="BA67" s="98"/>
      <c r="BB67" s="98"/>
      <c r="BC67" s="98"/>
      <c r="BD67" s="98"/>
      <c r="BE67" s="98"/>
      <c r="BF67" s="98"/>
      <c r="BG67" s="98"/>
      <c r="BH67" s="98"/>
      <c r="BI67" s="98"/>
    </row>
    <row r="68" spans="1:61" s="225" customFormat="1">
      <c r="A68" s="91"/>
      <c r="AH68" s="97"/>
      <c r="AI68" s="97"/>
      <c r="AJ68" s="97"/>
      <c r="AK68" s="97"/>
      <c r="AL68" s="97"/>
      <c r="AM68" s="97"/>
      <c r="AN68" s="97"/>
      <c r="AO68" s="97"/>
      <c r="AP68" s="97"/>
      <c r="AQ68" s="97"/>
      <c r="AR68" s="97"/>
      <c r="AS68" s="97"/>
      <c r="AT68" s="97"/>
      <c r="AU68" s="97"/>
      <c r="AV68" s="97"/>
      <c r="AW68" s="97"/>
      <c r="AX68" s="97"/>
      <c r="AY68" s="97"/>
      <c r="AZ68" s="98"/>
      <c r="BA68" s="98"/>
      <c r="BB68" s="98"/>
      <c r="BC68" s="98"/>
      <c r="BD68" s="98"/>
      <c r="BE68" s="98"/>
      <c r="BF68" s="98"/>
      <c r="BG68" s="98"/>
      <c r="BH68" s="98"/>
      <c r="BI68" s="98"/>
    </row>
    <row r="69" spans="1:61" s="225" customFormat="1">
      <c r="A69" s="91"/>
      <c r="AH69" s="97"/>
      <c r="AI69" s="97"/>
      <c r="AJ69" s="97"/>
      <c r="AK69" s="97"/>
      <c r="AL69" s="97"/>
      <c r="AM69" s="97"/>
      <c r="AN69" s="97"/>
      <c r="AO69" s="97"/>
      <c r="AP69" s="97"/>
      <c r="AQ69" s="97"/>
      <c r="AR69" s="97"/>
      <c r="AS69" s="97"/>
      <c r="AT69" s="97"/>
      <c r="AU69" s="97"/>
      <c r="AV69" s="97"/>
      <c r="AW69" s="97"/>
      <c r="AX69" s="97"/>
      <c r="AY69" s="97"/>
      <c r="AZ69" s="98"/>
      <c r="BA69" s="98"/>
      <c r="BB69" s="98"/>
      <c r="BC69" s="98"/>
      <c r="BD69" s="98"/>
      <c r="BE69" s="98"/>
      <c r="BF69" s="98"/>
      <c r="BG69" s="98"/>
      <c r="BH69" s="98"/>
      <c r="BI69" s="98"/>
    </row>
    <row r="70" spans="1:61" s="225" customFormat="1">
      <c r="A70" s="91"/>
      <c r="AH70" s="97"/>
      <c r="AI70" s="97"/>
      <c r="AJ70" s="97"/>
      <c r="AK70" s="97"/>
      <c r="AL70" s="97"/>
      <c r="AM70" s="97"/>
      <c r="AN70" s="97"/>
      <c r="AO70" s="97"/>
      <c r="AP70" s="97"/>
      <c r="AQ70" s="97"/>
      <c r="AR70" s="97"/>
      <c r="AS70" s="97"/>
      <c r="AT70" s="97"/>
      <c r="AU70" s="97"/>
      <c r="AV70" s="97"/>
      <c r="AW70" s="97"/>
      <c r="AX70" s="97"/>
      <c r="AY70" s="97"/>
      <c r="AZ70" s="98"/>
      <c r="BA70" s="98"/>
      <c r="BB70" s="98"/>
      <c r="BC70" s="98"/>
      <c r="BD70" s="98"/>
      <c r="BE70" s="98"/>
      <c r="BF70" s="98"/>
      <c r="BG70" s="98"/>
      <c r="BH70" s="98"/>
      <c r="BI70" s="98"/>
    </row>
    <row r="71" spans="1:61" s="225" customFormat="1">
      <c r="A71" s="91"/>
      <c r="AH71" s="97"/>
      <c r="AI71" s="97"/>
      <c r="AJ71" s="97"/>
      <c r="AK71" s="97"/>
      <c r="AL71" s="97"/>
      <c r="AM71" s="97"/>
      <c r="AN71" s="97"/>
      <c r="AO71" s="97"/>
      <c r="AP71" s="97"/>
      <c r="AQ71" s="97"/>
      <c r="AR71" s="97"/>
      <c r="AS71" s="97"/>
      <c r="AT71" s="97"/>
      <c r="AU71" s="97"/>
      <c r="AV71" s="97"/>
      <c r="AW71" s="97"/>
      <c r="AX71" s="97"/>
      <c r="AY71" s="97"/>
      <c r="AZ71" s="98"/>
      <c r="BA71" s="98"/>
      <c r="BB71" s="98"/>
      <c r="BC71" s="98"/>
      <c r="BD71" s="98"/>
      <c r="BE71" s="98"/>
      <c r="BF71" s="98"/>
      <c r="BG71" s="98"/>
      <c r="BH71" s="98"/>
      <c r="BI71" s="98"/>
    </row>
    <row r="72" spans="1:61" s="225" customFormat="1">
      <c r="A72" s="91"/>
      <c r="AH72" s="97"/>
      <c r="AI72" s="97"/>
      <c r="AJ72" s="97"/>
      <c r="AK72" s="97"/>
      <c r="AL72" s="97"/>
      <c r="AM72" s="97"/>
      <c r="AN72" s="97"/>
      <c r="AO72" s="97"/>
      <c r="AP72" s="97"/>
      <c r="AQ72" s="97"/>
      <c r="AR72" s="97"/>
      <c r="AS72" s="97"/>
      <c r="AT72" s="97"/>
      <c r="AU72" s="97"/>
      <c r="AV72" s="97"/>
      <c r="AW72" s="97"/>
      <c r="AX72" s="97"/>
      <c r="AY72" s="97"/>
      <c r="AZ72" s="98"/>
      <c r="BA72" s="98"/>
      <c r="BB72" s="98"/>
      <c r="BC72" s="98"/>
      <c r="BD72" s="98"/>
      <c r="BE72" s="98"/>
      <c r="BF72" s="98"/>
      <c r="BG72" s="98"/>
      <c r="BH72" s="98"/>
      <c r="BI72" s="98"/>
    </row>
    <row r="73" spans="1:61" s="225" customFormat="1">
      <c r="A73" s="91"/>
      <c r="AH73" s="97"/>
      <c r="AI73" s="97"/>
      <c r="AJ73" s="97"/>
      <c r="AK73" s="97"/>
      <c r="AL73" s="97"/>
      <c r="AM73" s="97"/>
      <c r="AN73" s="97"/>
      <c r="AO73" s="97"/>
      <c r="AP73" s="97"/>
      <c r="AQ73" s="97"/>
      <c r="AR73" s="97"/>
      <c r="AS73" s="97"/>
      <c r="AT73" s="97"/>
      <c r="AU73" s="97"/>
      <c r="AV73" s="97"/>
      <c r="AW73" s="97"/>
      <c r="AX73" s="97"/>
      <c r="AY73" s="97"/>
      <c r="AZ73" s="98"/>
      <c r="BA73" s="98"/>
      <c r="BB73" s="98"/>
      <c r="BC73" s="98"/>
      <c r="BD73" s="98"/>
      <c r="BE73" s="98"/>
      <c r="BF73" s="98"/>
      <c r="BG73" s="98"/>
      <c r="BH73" s="98"/>
      <c r="BI73" s="98"/>
    </row>
    <row r="74" spans="1:61" s="225" customFormat="1">
      <c r="A74" s="91"/>
      <c r="AH74" s="97"/>
      <c r="AI74" s="97"/>
      <c r="AJ74" s="97"/>
      <c r="AK74" s="97"/>
      <c r="AL74" s="97"/>
      <c r="AM74" s="97"/>
      <c r="AN74" s="97"/>
      <c r="AO74" s="97"/>
      <c r="AP74" s="97"/>
      <c r="AQ74" s="97"/>
      <c r="AR74" s="97"/>
      <c r="AS74" s="97"/>
      <c r="AT74" s="97"/>
      <c r="AU74" s="97"/>
      <c r="AV74" s="97"/>
      <c r="AW74" s="97"/>
      <c r="AX74" s="97"/>
      <c r="AY74" s="97"/>
      <c r="AZ74" s="98"/>
      <c r="BA74" s="98"/>
      <c r="BB74" s="98"/>
      <c r="BC74" s="98"/>
      <c r="BD74" s="98"/>
      <c r="BE74" s="98"/>
      <c r="BF74" s="98"/>
      <c r="BG74" s="98"/>
      <c r="BH74" s="98"/>
      <c r="BI74" s="98"/>
    </row>
    <row r="75" spans="1:61" s="225" customFormat="1">
      <c r="A75" s="91"/>
      <c r="AH75" s="97"/>
      <c r="AI75" s="97"/>
      <c r="AJ75" s="97"/>
      <c r="AK75" s="97"/>
      <c r="AL75" s="97"/>
      <c r="AM75" s="97"/>
      <c r="AN75" s="97"/>
      <c r="AO75" s="97"/>
      <c r="AP75" s="97"/>
      <c r="AQ75" s="97"/>
      <c r="AR75" s="97"/>
      <c r="AS75" s="97"/>
      <c r="AT75" s="97"/>
      <c r="AU75" s="97"/>
      <c r="AV75" s="97"/>
      <c r="AW75" s="97"/>
      <c r="AX75" s="97"/>
      <c r="AY75" s="97"/>
      <c r="AZ75" s="98"/>
      <c r="BA75" s="98"/>
      <c r="BB75" s="98"/>
      <c r="BC75" s="98"/>
      <c r="BD75" s="98"/>
      <c r="BE75" s="98"/>
      <c r="BF75" s="98"/>
      <c r="BG75" s="98"/>
      <c r="BH75" s="98"/>
      <c r="BI75" s="98"/>
    </row>
    <row r="76" spans="1:61" s="225" customFormat="1">
      <c r="A76" s="91"/>
      <c r="AH76" s="97"/>
      <c r="AI76" s="97"/>
      <c r="AJ76" s="97"/>
      <c r="AK76" s="97"/>
      <c r="AL76" s="97"/>
      <c r="AM76" s="97"/>
      <c r="AN76" s="97"/>
      <c r="AO76" s="97"/>
      <c r="AP76" s="97"/>
      <c r="AQ76" s="97"/>
      <c r="AR76" s="97"/>
      <c r="AS76" s="97"/>
      <c r="AT76" s="97"/>
      <c r="AU76" s="97"/>
      <c r="AV76" s="97"/>
      <c r="AW76" s="97"/>
      <c r="AX76" s="97"/>
      <c r="AY76" s="97"/>
      <c r="AZ76" s="98"/>
      <c r="BA76" s="98"/>
      <c r="BB76" s="98"/>
      <c r="BC76" s="98"/>
      <c r="BD76" s="98"/>
      <c r="BE76" s="98"/>
      <c r="BF76" s="98"/>
      <c r="BG76" s="98"/>
      <c r="BH76" s="98"/>
      <c r="BI76" s="98"/>
    </row>
    <row r="77" spans="1:61" s="225" customFormat="1">
      <c r="A77" s="91"/>
      <c r="AH77" s="97"/>
      <c r="AI77" s="97"/>
      <c r="AJ77" s="97"/>
      <c r="AK77" s="97"/>
      <c r="AL77" s="97"/>
      <c r="AM77" s="97"/>
      <c r="AN77" s="97"/>
      <c r="AO77" s="97"/>
      <c r="AP77" s="97"/>
      <c r="AQ77" s="97"/>
      <c r="AR77" s="97"/>
      <c r="AS77" s="97"/>
      <c r="AT77" s="97"/>
      <c r="AU77" s="97"/>
      <c r="AV77" s="97"/>
      <c r="AW77" s="97"/>
      <c r="AX77" s="97"/>
      <c r="AY77" s="97"/>
      <c r="AZ77" s="98"/>
      <c r="BA77" s="98"/>
      <c r="BB77" s="98"/>
      <c r="BC77" s="98"/>
      <c r="BD77" s="98"/>
      <c r="BE77" s="98"/>
      <c r="BF77" s="98"/>
      <c r="BG77" s="98"/>
      <c r="BH77" s="98"/>
      <c r="BI77" s="98"/>
    </row>
    <row r="78" spans="1:61" s="225" customFormat="1">
      <c r="A78" s="91"/>
      <c r="AH78" s="97"/>
      <c r="AI78" s="97"/>
      <c r="AJ78" s="97"/>
      <c r="AK78" s="97"/>
      <c r="AL78" s="97"/>
      <c r="AM78" s="97"/>
      <c r="AN78" s="97"/>
      <c r="AO78" s="97"/>
      <c r="AP78" s="97"/>
      <c r="AQ78" s="97"/>
      <c r="AR78" s="97"/>
      <c r="AS78" s="97"/>
      <c r="AT78" s="97"/>
      <c r="AU78" s="97"/>
      <c r="AV78" s="97"/>
      <c r="AW78" s="97"/>
      <c r="AX78" s="97"/>
      <c r="AY78" s="97"/>
      <c r="AZ78" s="98"/>
      <c r="BA78" s="98"/>
      <c r="BB78" s="98"/>
      <c r="BC78" s="98"/>
      <c r="BD78" s="98"/>
      <c r="BE78" s="98"/>
      <c r="BF78" s="98"/>
      <c r="BG78" s="98"/>
      <c r="BH78" s="98"/>
      <c r="BI78" s="98"/>
    </row>
    <row r="79" spans="1:61" s="225" customFormat="1">
      <c r="A79" s="91"/>
      <c r="AH79" s="97"/>
      <c r="AI79" s="97"/>
      <c r="AJ79" s="97"/>
      <c r="AK79" s="97"/>
      <c r="AL79" s="97"/>
      <c r="AM79" s="97"/>
      <c r="AN79" s="97"/>
      <c r="AO79" s="97"/>
      <c r="AP79" s="97"/>
      <c r="AQ79" s="97"/>
      <c r="AR79" s="97"/>
      <c r="AS79" s="97"/>
      <c r="AT79" s="97"/>
      <c r="AU79" s="97"/>
      <c r="AV79" s="97"/>
      <c r="AW79" s="97"/>
      <c r="AX79" s="97"/>
      <c r="AY79" s="97"/>
      <c r="AZ79" s="98"/>
      <c r="BA79" s="98"/>
      <c r="BB79" s="98"/>
      <c r="BC79" s="98"/>
      <c r="BD79" s="98"/>
      <c r="BE79" s="98"/>
      <c r="BF79" s="98"/>
      <c r="BG79" s="98"/>
      <c r="BH79" s="98"/>
      <c r="BI79" s="98"/>
    </row>
    <row r="80" spans="1:61" s="225" customFormat="1">
      <c r="A80" s="91"/>
      <c r="AH80" s="97"/>
      <c r="AI80" s="97"/>
      <c r="AJ80" s="97"/>
      <c r="AK80" s="97"/>
      <c r="AL80" s="97"/>
      <c r="AM80" s="97"/>
      <c r="AN80" s="97"/>
      <c r="AO80" s="97"/>
      <c r="AP80" s="97"/>
      <c r="AQ80" s="97"/>
      <c r="AR80" s="97"/>
      <c r="AS80" s="97"/>
      <c r="AT80" s="97"/>
      <c r="AU80" s="97"/>
      <c r="AV80" s="97"/>
      <c r="AW80" s="97"/>
      <c r="AX80" s="97"/>
      <c r="AY80" s="97"/>
      <c r="AZ80" s="98"/>
      <c r="BA80" s="98"/>
      <c r="BB80" s="98"/>
      <c r="BC80" s="98"/>
      <c r="BD80" s="98"/>
      <c r="BE80" s="98"/>
      <c r="BF80" s="98"/>
      <c r="BG80" s="98"/>
      <c r="BH80" s="98"/>
      <c r="BI80" s="98"/>
    </row>
    <row r="81" spans="1:61" s="225" customFormat="1">
      <c r="A81" s="91"/>
      <c r="AH81" s="97"/>
      <c r="AI81" s="97"/>
      <c r="AJ81" s="97"/>
      <c r="AK81" s="97"/>
      <c r="AL81" s="97"/>
      <c r="AM81" s="97"/>
      <c r="AN81" s="97"/>
      <c r="AO81" s="97"/>
      <c r="AP81" s="97"/>
      <c r="AQ81" s="97"/>
      <c r="AR81" s="97"/>
      <c r="AS81" s="97"/>
      <c r="AT81" s="97"/>
      <c r="AU81" s="97"/>
      <c r="AV81" s="97"/>
      <c r="AW81" s="97"/>
      <c r="AX81" s="97"/>
      <c r="AY81" s="97"/>
      <c r="AZ81" s="98"/>
      <c r="BA81" s="98"/>
      <c r="BB81" s="98"/>
      <c r="BC81" s="98"/>
      <c r="BD81" s="98"/>
      <c r="BE81" s="98"/>
      <c r="BF81" s="98"/>
      <c r="BG81" s="98"/>
      <c r="BH81" s="98"/>
      <c r="BI81" s="98"/>
    </row>
    <row r="82" spans="1:61" s="225" customFormat="1">
      <c r="A82" s="91"/>
      <c r="AH82" s="97"/>
      <c r="AI82" s="97"/>
      <c r="AJ82" s="97"/>
      <c r="AK82" s="97"/>
      <c r="AL82" s="97"/>
      <c r="AM82" s="97"/>
      <c r="AN82" s="97"/>
      <c r="AO82" s="97"/>
      <c r="AP82" s="97"/>
      <c r="AQ82" s="97"/>
      <c r="AR82" s="97"/>
      <c r="AS82" s="97"/>
      <c r="AT82" s="97"/>
      <c r="AU82" s="97"/>
      <c r="AV82" s="97"/>
      <c r="AW82" s="97"/>
      <c r="AX82" s="97"/>
      <c r="AY82" s="97"/>
      <c r="AZ82" s="98"/>
      <c r="BA82" s="98"/>
      <c r="BB82" s="98"/>
      <c r="BC82" s="98"/>
      <c r="BD82" s="98"/>
      <c r="BE82" s="98"/>
      <c r="BF82" s="98"/>
      <c r="BG82" s="98"/>
      <c r="BH82" s="98"/>
      <c r="BI82" s="98"/>
    </row>
    <row r="83" spans="1:61" s="225" customFormat="1">
      <c r="A83" s="91"/>
      <c r="AH83" s="97"/>
      <c r="AI83" s="97"/>
      <c r="AJ83" s="97"/>
      <c r="AK83" s="97"/>
      <c r="AL83" s="97"/>
      <c r="AM83" s="97"/>
      <c r="AN83" s="97"/>
      <c r="AO83" s="97"/>
      <c r="AP83" s="97"/>
      <c r="AQ83" s="97"/>
      <c r="AR83" s="97"/>
      <c r="AS83" s="97"/>
      <c r="AT83" s="97"/>
      <c r="AU83" s="97"/>
      <c r="AV83" s="97"/>
      <c r="AW83" s="97"/>
      <c r="AX83" s="97"/>
      <c r="AY83" s="97"/>
      <c r="AZ83" s="98"/>
      <c r="BA83" s="98"/>
      <c r="BB83" s="98"/>
      <c r="BC83" s="98"/>
      <c r="BD83" s="98"/>
      <c r="BE83" s="98"/>
      <c r="BF83" s="98"/>
      <c r="BG83" s="98"/>
      <c r="BH83" s="98"/>
      <c r="BI83" s="98"/>
    </row>
    <row r="84" spans="1:61" s="225" customFormat="1">
      <c r="A84" s="91"/>
      <c r="AH84" s="97"/>
      <c r="AI84" s="97"/>
      <c r="AJ84" s="97"/>
      <c r="AK84" s="97"/>
      <c r="AL84" s="97"/>
      <c r="AM84" s="97"/>
      <c r="AN84" s="97"/>
      <c r="AO84" s="97"/>
      <c r="AP84" s="97"/>
      <c r="AQ84" s="97"/>
      <c r="AR84" s="97"/>
      <c r="AS84" s="97"/>
      <c r="AT84" s="97"/>
      <c r="AU84" s="97"/>
      <c r="AV84" s="97"/>
      <c r="AW84" s="97"/>
      <c r="AX84" s="97"/>
      <c r="AY84" s="97"/>
      <c r="AZ84" s="98"/>
      <c r="BA84" s="98"/>
      <c r="BB84" s="98"/>
      <c r="BC84" s="98"/>
      <c r="BD84" s="98"/>
      <c r="BE84" s="98"/>
      <c r="BF84" s="98"/>
      <c r="BG84" s="98"/>
      <c r="BH84" s="98"/>
      <c r="BI84" s="98"/>
    </row>
    <row r="85" spans="1:61" s="225" customFormat="1">
      <c r="A85" s="91"/>
      <c r="AH85" s="97"/>
      <c r="AI85" s="97"/>
      <c r="AJ85" s="97"/>
      <c r="AK85" s="97"/>
      <c r="AL85" s="97"/>
      <c r="AM85" s="97"/>
      <c r="AN85" s="97"/>
      <c r="AO85" s="97"/>
      <c r="AP85" s="97"/>
      <c r="AQ85" s="97"/>
      <c r="AR85" s="97"/>
      <c r="AS85" s="97"/>
      <c r="AT85" s="97"/>
      <c r="AU85" s="97"/>
      <c r="AV85" s="97"/>
      <c r="AW85" s="97"/>
      <c r="AX85" s="97"/>
      <c r="AY85" s="97"/>
      <c r="AZ85" s="98"/>
      <c r="BA85" s="98"/>
      <c r="BB85" s="98"/>
      <c r="BC85" s="98"/>
      <c r="BD85" s="98"/>
      <c r="BE85" s="98"/>
      <c r="BF85" s="98"/>
      <c r="BG85" s="98"/>
      <c r="BH85" s="98"/>
      <c r="BI85" s="98"/>
    </row>
    <row r="86" spans="1:61" s="225" customFormat="1">
      <c r="A86" s="91"/>
      <c r="AH86" s="97"/>
      <c r="AI86" s="97"/>
      <c r="AJ86" s="97"/>
      <c r="AK86" s="97"/>
      <c r="AL86" s="97"/>
      <c r="AM86" s="97"/>
      <c r="AN86" s="97"/>
      <c r="AO86" s="97"/>
      <c r="AP86" s="97"/>
      <c r="AQ86" s="97"/>
      <c r="AR86" s="97"/>
      <c r="AS86" s="97"/>
      <c r="AT86" s="97"/>
      <c r="AU86" s="97"/>
      <c r="AV86" s="97"/>
      <c r="AW86" s="97"/>
      <c r="AX86" s="97"/>
      <c r="AY86" s="97"/>
      <c r="AZ86" s="98"/>
      <c r="BA86" s="98"/>
      <c r="BB86" s="98"/>
      <c r="BC86" s="98"/>
      <c r="BD86" s="98"/>
      <c r="BE86" s="98"/>
      <c r="BF86" s="98"/>
      <c r="BG86" s="98"/>
      <c r="BH86" s="98"/>
      <c r="BI86" s="98"/>
    </row>
    <row r="87" spans="1:61" s="225" customFormat="1">
      <c r="A87" s="91"/>
      <c r="AH87" s="97"/>
      <c r="AI87" s="97"/>
      <c r="AJ87" s="97"/>
      <c r="AK87" s="97"/>
      <c r="AL87" s="97"/>
      <c r="AM87" s="97"/>
      <c r="AN87" s="97"/>
      <c r="AO87" s="97"/>
      <c r="AP87" s="97"/>
      <c r="AQ87" s="97"/>
      <c r="AR87" s="97"/>
      <c r="AS87" s="97"/>
      <c r="AT87" s="97"/>
      <c r="AU87" s="97"/>
      <c r="AV87" s="97"/>
      <c r="AW87" s="97"/>
      <c r="AX87" s="97"/>
      <c r="AY87" s="97"/>
      <c r="AZ87" s="98"/>
      <c r="BA87" s="98"/>
      <c r="BB87" s="98"/>
      <c r="BC87" s="98"/>
      <c r="BD87" s="98"/>
      <c r="BE87" s="98"/>
      <c r="BF87" s="98"/>
      <c r="BG87" s="98"/>
      <c r="BH87" s="98"/>
      <c r="BI87" s="98"/>
    </row>
    <row r="88" spans="1:61" s="225" customFormat="1">
      <c r="A88" s="91"/>
      <c r="AH88" s="97"/>
      <c r="AI88" s="97"/>
      <c r="AJ88" s="97"/>
      <c r="AK88" s="97"/>
      <c r="AL88" s="97"/>
      <c r="AM88" s="97"/>
      <c r="AN88" s="97"/>
      <c r="AO88" s="97"/>
      <c r="AP88" s="97"/>
      <c r="AQ88" s="97"/>
      <c r="AR88" s="97"/>
      <c r="AS88" s="97"/>
      <c r="AT88" s="97"/>
      <c r="AU88" s="97"/>
      <c r="AV88" s="97"/>
      <c r="AW88" s="97"/>
      <c r="AX88" s="97"/>
      <c r="AY88" s="97"/>
      <c r="AZ88" s="98"/>
      <c r="BA88" s="98"/>
      <c r="BB88" s="98"/>
      <c r="BC88" s="98"/>
      <c r="BD88" s="98"/>
      <c r="BE88" s="98"/>
      <c r="BF88" s="98"/>
      <c r="BG88" s="98"/>
      <c r="BH88" s="98"/>
      <c r="BI88" s="98"/>
    </row>
    <row r="89" spans="1:61" s="225" customFormat="1">
      <c r="A89" s="91"/>
      <c r="AH89" s="97"/>
      <c r="AI89" s="97"/>
      <c r="AJ89" s="97"/>
      <c r="AK89" s="97"/>
      <c r="AL89" s="97"/>
      <c r="AM89" s="97"/>
      <c r="AN89" s="97"/>
      <c r="AO89" s="97"/>
      <c r="AP89" s="97"/>
      <c r="AQ89" s="97"/>
      <c r="AR89" s="97"/>
      <c r="AS89" s="97"/>
      <c r="AT89" s="97"/>
      <c r="AU89" s="97"/>
      <c r="AV89" s="97"/>
      <c r="AW89" s="97"/>
      <c r="AX89" s="97"/>
      <c r="AY89" s="97"/>
      <c r="AZ89" s="98"/>
      <c r="BA89" s="98"/>
      <c r="BB89" s="98"/>
      <c r="BC89" s="98"/>
      <c r="BD89" s="98"/>
      <c r="BE89" s="98"/>
      <c r="BF89" s="98"/>
      <c r="BG89" s="98"/>
      <c r="BH89" s="98"/>
      <c r="BI89" s="98"/>
    </row>
    <row r="90" spans="1:61" s="225" customFormat="1">
      <c r="A90" s="91"/>
      <c r="AH90" s="97"/>
      <c r="AI90" s="97"/>
      <c r="AJ90" s="97"/>
      <c r="AK90" s="97"/>
      <c r="AL90" s="97"/>
      <c r="AM90" s="97"/>
      <c r="AN90" s="97"/>
      <c r="AO90" s="97"/>
      <c r="AP90" s="97"/>
      <c r="AQ90" s="97"/>
      <c r="AR90" s="97"/>
      <c r="AS90" s="97"/>
      <c r="AT90" s="97"/>
      <c r="AU90" s="97"/>
      <c r="AV90" s="97"/>
      <c r="AW90" s="97"/>
      <c r="AX90" s="97"/>
      <c r="AY90" s="97"/>
      <c r="AZ90" s="98"/>
      <c r="BA90" s="98"/>
      <c r="BB90" s="98"/>
      <c r="BC90" s="98"/>
      <c r="BD90" s="98"/>
      <c r="BE90" s="98"/>
      <c r="BF90" s="98"/>
      <c r="BG90" s="98"/>
      <c r="BH90" s="98"/>
      <c r="BI90" s="98"/>
    </row>
    <row r="91" spans="1:61" s="225" customFormat="1">
      <c r="A91" s="91"/>
      <c r="AH91" s="97"/>
      <c r="AI91" s="97"/>
      <c r="AJ91" s="97"/>
      <c r="AK91" s="97"/>
      <c r="AL91" s="97"/>
      <c r="AM91" s="97"/>
      <c r="AN91" s="97"/>
      <c r="AO91" s="97"/>
      <c r="AP91" s="97"/>
      <c r="AQ91" s="97"/>
      <c r="AR91" s="97"/>
      <c r="AS91" s="97"/>
      <c r="AT91" s="97"/>
      <c r="AU91" s="97"/>
      <c r="AV91" s="97"/>
      <c r="AW91" s="97"/>
      <c r="AX91" s="97"/>
      <c r="AY91" s="97"/>
      <c r="AZ91" s="98"/>
      <c r="BA91" s="98"/>
      <c r="BB91" s="98"/>
      <c r="BC91" s="98"/>
      <c r="BD91" s="98"/>
      <c r="BE91" s="98"/>
      <c r="BF91" s="98"/>
      <c r="BG91" s="98"/>
      <c r="BH91" s="98"/>
      <c r="BI91" s="98"/>
    </row>
    <row r="92" spans="1:61" s="225" customFormat="1">
      <c r="A92" s="91"/>
      <c r="AH92" s="97"/>
      <c r="AI92" s="97"/>
      <c r="AJ92" s="97"/>
      <c r="AK92" s="97"/>
      <c r="AL92" s="97"/>
      <c r="AM92" s="97"/>
      <c r="AN92" s="97"/>
      <c r="AO92" s="97"/>
      <c r="AP92" s="97"/>
      <c r="AQ92" s="97"/>
      <c r="AR92" s="97"/>
      <c r="AS92" s="97"/>
      <c r="AT92" s="97"/>
      <c r="AU92" s="97"/>
      <c r="AV92" s="97"/>
      <c r="AW92" s="97"/>
      <c r="AX92" s="97"/>
      <c r="AY92" s="97"/>
      <c r="AZ92" s="98"/>
      <c r="BA92" s="98"/>
      <c r="BB92" s="98"/>
      <c r="BC92" s="98"/>
      <c r="BD92" s="98"/>
      <c r="BE92" s="98"/>
      <c r="BF92" s="98"/>
      <c r="BG92" s="98"/>
      <c r="BH92" s="98"/>
      <c r="BI92" s="98"/>
    </row>
    <row r="93" spans="1:61" s="225" customFormat="1">
      <c r="A93" s="91"/>
      <c r="AH93" s="97"/>
      <c r="AI93" s="97"/>
      <c r="AJ93" s="97"/>
      <c r="AK93" s="97"/>
      <c r="AL93" s="97"/>
      <c r="AM93" s="97"/>
      <c r="AN93" s="97"/>
      <c r="AO93" s="97"/>
      <c r="AP93" s="97"/>
      <c r="AQ93" s="97"/>
      <c r="AR93" s="97"/>
      <c r="AS93" s="97"/>
      <c r="AT93" s="97"/>
      <c r="AU93" s="97"/>
      <c r="AV93" s="97"/>
      <c r="AW93" s="97"/>
      <c r="AX93" s="97"/>
      <c r="AY93" s="97"/>
      <c r="AZ93" s="98"/>
      <c r="BA93" s="98"/>
      <c r="BB93" s="98"/>
      <c r="BC93" s="98"/>
      <c r="BD93" s="98"/>
      <c r="BE93" s="98"/>
      <c r="BF93" s="98"/>
      <c r="BG93" s="98"/>
      <c r="BH93" s="98"/>
      <c r="BI93" s="98"/>
    </row>
    <row r="94" spans="1:61" s="225" customFormat="1">
      <c r="A94" s="91"/>
      <c r="AH94" s="97"/>
      <c r="AI94" s="97"/>
      <c r="AJ94" s="97"/>
      <c r="AK94" s="97"/>
      <c r="AL94" s="97"/>
      <c r="AM94" s="97"/>
      <c r="AN94" s="97"/>
      <c r="AO94" s="97"/>
      <c r="AP94" s="97"/>
      <c r="AQ94" s="97"/>
      <c r="AR94" s="97"/>
      <c r="AS94" s="97"/>
      <c r="AT94" s="97"/>
      <c r="AU94" s="97"/>
      <c r="AV94" s="97"/>
      <c r="AW94" s="97"/>
      <c r="AX94" s="97"/>
      <c r="AY94" s="97"/>
      <c r="AZ94" s="98"/>
      <c r="BA94" s="98"/>
      <c r="BB94" s="98"/>
      <c r="BC94" s="98"/>
      <c r="BD94" s="98"/>
      <c r="BE94" s="98"/>
      <c r="BF94" s="98"/>
      <c r="BG94" s="98"/>
      <c r="BH94" s="98"/>
      <c r="BI94" s="98"/>
    </row>
    <row r="95" spans="1:61" s="225" customFormat="1">
      <c r="A95" s="91"/>
      <c r="AH95" s="97"/>
      <c r="AI95" s="97"/>
      <c r="AJ95" s="97"/>
      <c r="AK95" s="97"/>
      <c r="AL95" s="97"/>
      <c r="AM95" s="97"/>
      <c r="AN95" s="97"/>
      <c r="AO95" s="97"/>
      <c r="AP95" s="97"/>
      <c r="AQ95" s="97"/>
      <c r="AR95" s="97"/>
      <c r="AS95" s="97"/>
      <c r="AT95" s="97"/>
      <c r="AU95" s="97"/>
      <c r="AV95" s="97"/>
      <c r="AW95" s="97"/>
      <c r="AX95" s="97"/>
      <c r="AY95" s="97"/>
      <c r="AZ95" s="98"/>
      <c r="BA95" s="98"/>
      <c r="BB95" s="98"/>
      <c r="BC95" s="98"/>
      <c r="BD95" s="98"/>
      <c r="BE95" s="98"/>
      <c r="BF95" s="98"/>
      <c r="BG95" s="98"/>
      <c r="BH95" s="98"/>
      <c r="BI95" s="98"/>
    </row>
    <row r="96" spans="1:61" s="225" customFormat="1">
      <c r="A96" s="91"/>
      <c r="AH96" s="97"/>
      <c r="AI96" s="97"/>
      <c r="AJ96" s="97"/>
      <c r="AK96" s="97"/>
      <c r="AL96" s="97"/>
      <c r="AM96" s="97"/>
      <c r="AN96" s="97"/>
      <c r="AO96" s="97"/>
      <c r="AP96" s="97"/>
      <c r="AQ96" s="97"/>
      <c r="AR96" s="97"/>
      <c r="AS96" s="97"/>
      <c r="AT96" s="97"/>
      <c r="AU96" s="97"/>
      <c r="AV96" s="97"/>
      <c r="AW96" s="97"/>
      <c r="AX96" s="97"/>
      <c r="AY96" s="97"/>
      <c r="AZ96" s="98"/>
      <c r="BA96" s="98"/>
      <c r="BB96" s="98"/>
      <c r="BC96" s="98"/>
      <c r="BD96" s="98"/>
      <c r="BE96" s="98"/>
      <c r="BF96" s="98"/>
      <c r="BG96" s="98"/>
      <c r="BH96" s="98"/>
      <c r="BI96" s="98"/>
    </row>
    <row r="97" spans="1:61" s="225" customFormat="1">
      <c r="A97" s="91"/>
      <c r="AH97" s="97"/>
      <c r="AI97" s="97"/>
      <c r="AJ97" s="97"/>
      <c r="AK97" s="97"/>
      <c r="AL97" s="97"/>
      <c r="AM97" s="97"/>
      <c r="AN97" s="97"/>
      <c r="AO97" s="97"/>
      <c r="AP97" s="97"/>
      <c r="AQ97" s="97"/>
      <c r="AR97" s="97"/>
      <c r="AS97" s="97"/>
      <c r="AT97" s="97"/>
      <c r="AU97" s="97"/>
      <c r="AV97" s="97"/>
      <c r="AW97" s="97"/>
      <c r="AX97" s="97"/>
      <c r="AY97" s="97"/>
      <c r="AZ97" s="98"/>
      <c r="BA97" s="98"/>
      <c r="BB97" s="98"/>
      <c r="BC97" s="98"/>
      <c r="BD97" s="98"/>
      <c r="BE97" s="98"/>
      <c r="BF97" s="98"/>
      <c r="BG97" s="98"/>
      <c r="BH97" s="98"/>
      <c r="BI97" s="98"/>
    </row>
    <row r="98" spans="1:61" s="225" customFormat="1">
      <c r="A98" s="91"/>
      <c r="AH98" s="97"/>
      <c r="AI98" s="97"/>
      <c r="AJ98" s="97"/>
      <c r="AK98" s="97"/>
      <c r="AL98" s="97"/>
      <c r="AM98" s="97"/>
      <c r="AN98" s="97"/>
      <c r="AO98" s="97"/>
      <c r="AP98" s="97"/>
      <c r="AQ98" s="97"/>
      <c r="AR98" s="97"/>
      <c r="AS98" s="97"/>
      <c r="AT98" s="97"/>
      <c r="AU98" s="97"/>
      <c r="AV98" s="97"/>
      <c r="AW98" s="97"/>
      <c r="AX98" s="97"/>
      <c r="AY98" s="97"/>
      <c r="AZ98" s="98"/>
      <c r="BA98" s="98"/>
      <c r="BB98" s="98"/>
      <c r="BC98" s="98"/>
      <c r="BD98" s="98"/>
      <c r="BE98" s="98"/>
      <c r="BF98" s="98"/>
      <c r="BG98" s="98"/>
      <c r="BH98" s="98"/>
      <c r="BI98" s="98"/>
    </row>
    <row r="99" spans="1:61" s="225" customFormat="1">
      <c r="A99" s="91"/>
      <c r="AH99" s="97"/>
      <c r="AI99" s="97"/>
      <c r="AJ99" s="97"/>
      <c r="AK99" s="97"/>
      <c r="AL99" s="97"/>
      <c r="AM99" s="97"/>
      <c r="AN99" s="97"/>
      <c r="AO99" s="97"/>
      <c r="AP99" s="97"/>
      <c r="AQ99" s="97"/>
      <c r="AR99" s="97"/>
      <c r="AS99" s="97"/>
      <c r="AT99" s="97"/>
      <c r="AU99" s="97"/>
      <c r="AV99" s="97"/>
      <c r="AW99" s="97"/>
      <c r="AX99" s="97"/>
      <c r="AY99" s="97"/>
      <c r="AZ99" s="98"/>
      <c r="BA99" s="98"/>
      <c r="BB99" s="98"/>
      <c r="BC99" s="98"/>
      <c r="BD99" s="98"/>
      <c r="BE99" s="98"/>
      <c r="BF99" s="98"/>
      <c r="BG99" s="98"/>
      <c r="BH99" s="98"/>
      <c r="BI99" s="98"/>
    </row>
    <row r="100" spans="1:61" s="225" customFormat="1">
      <c r="A100" s="91"/>
      <c r="AH100" s="97"/>
      <c r="AI100" s="97"/>
      <c r="AJ100" s="97"/>
      <c r="AK100" s="97"/>
      <c r="AL100" s="97"/>
      <c r="AM100" s="97"/>
      <c r="AN100" s="97"/>
      <c r="AO100" s="97"/>
      <c r="AP100" s="97"/>
      <c r="AQ100" s="97"/>
      <c r="AR100" s="97"/>
      <c r="AS100" s="97"/>
      <c r="AT100" s="97"/>
      <c r="AU100" s="97"/>
      <c r="AV100" s="97"/>
      <c r="AW100" s="97"/>
      <c r="AX100" s="97"/>
      <c r="AY100" s="97"/>
      <c r="AZ100" s="98"/>
      <c r="BA100" s="98"/>
      <c r="BB100" s="98"/>
      <c r="BC100" s="98"/>
      <c r="BD100" s="98"/>
      <c r="BE100" s="98"/>
      <c r="BF100" s="98"/>
      <c r="BG100" s="98"/>
      <c r="BH100" s="98"/>
      <c r="BI100" s="98"/>
    </row>
    <row r="101" spans="1:61" s="225" customFormat="1">
      <c r="A101" s="91"/>
      <c r="AH101" s="97"/>
      <c r="AI101" s="97"/>
      <c r="AJ101" s="97"/>
      <c r="AK101" s="97"/>
      <c r="AL101" s="97"/>
      <c r="AM101" s="97"/>
      <c r="AN101" s="97"/>
      <c r="AO101" s="97"/>
      <c r="AP101" s="97"/>
      <c r="AQ101" s="97"/>
      <c r="AR101" s="97"/>
      <c r="AS101" s="97"/>
      <c r="AT101" s="97"/>
      <c r="AU101" s="97"/>
      <c r="AV101" s="97"/>
      <c r="AW101" s="97"/>
      <c r="AX101" s="97"/>
      <c r="AY101" s="97"/>
      <c r="AZ101" s="98"/>
      <c r="BA101" s="98"/>
      <c r="BB101" s="98"/>
      <c r="BC101" s="98"/>
      <c r="BD101" s="98"/>
      <c r="BE101" s="98"/>
      <c r="BF101" s="98"/>
      <c r="BG101" s="98"/>
      <c r="BH101" s="98"/>
      <c r="BI101" s="98"/>
    </row>
    <row r="102" spans="1:61" s="225" customFormat="1">
      <c r="A102" s="91"/>
      <c r="AH102" s="97"/>
      <c r="AI102" s="97"/>
      <c r="AJ102" s="97"/>
      <c r="AK102" s="97"/>
      <c r="AL102" s="97"/>
      <c r="AM102" s="97"/>
      <c r="AN102" s="97"/>
      <c r="AO102" s="97"/>
      <c r="AP102" s="97"/>
      <c r="AQ102" s="97"/>
      <c r="AR102" s="97"/>
      <c r="AS102" s="97"/>
      <c r="AT102" s="97"/>
      <c r="AU102" s="97"/>
      <c r="AV102" s="97"/>
      <c r="AW102" s="97"/>
      <c r="AX102" s="97"/>
      <c r="AY102" s="97"/>
      <c r="AZ102" s="98"/>
      <c r="BA102" s="98"/>
      <c r="BB102" s="98"/>
      <c r="BC102" s="98"/>
      <c r="BD102" s="98"/>
      <c r="BE102" s="98"/>
      <c r="BF102" s="98"/>
      <c r="BG102" s="98"/>
      <c r="BH102" s="98"/>
      <c r="BI102" s="98"/>
    </row>
    <row r="103" spans="1:61" s="225" customFormat="1">
      <c r="A103" s="91"/>
      <c r="AH103" s="97"/>
      <c r="AI103" s="97"/>
      <c r="AJ103" s="97"/>
      <c r="AK103" s="97"/>
      <c r="AL103" s="97"/>
      <c r="AM103" s="97"/>
      <c r="AN103" s="97"/>
      <c r="AO103" s="97"/>
      <c r="AP103" s="97"/>
      <c r="AQ103" s="97"/>
      <c r="AR103" s="97"/>
      <c r="AS103" s="97"/>
      <c r="AT103" s="97"/>
      <c r="AU103" s="97"/>
      <c r="AV103" s="97"/>
      <c r="AW103" s="97"/>
      <c r="AX103" s="97"/>
      <c r="AY103" s="97"/>
      <c r="AZ103" s="98"/>
      <c r="BA103" s="98"/>
      <c r="BB103" s="98"/>
      <c r="BC103" s="98"/>
      <c r="BD103" s="98"/>
      <c r="BE103" s="98"/>
      <c r="BF103" s="98"/>
      <c r="BG103" s="98"/>
      <c r="BH103" s="98"/>
      <c r="BI103" s="98"/>
    </row>
    <row r="104" spans="1:61" s="225" customFormat="1">
      <c r="A104" s="91"/>
      <c r="AH104" s="97"/>
      <c r="AI104" s="97"/>
      <c r="AJ104" s="97"/>
      <c r="AK104" s="97"/>
      <c r="AL104" s="97"/>
      <c r="AM104" s="97"/>
      <c r="AN104" s="97"/>
      <c r="AO104" s="97"/>
      <c r="AP104" s="97"/>
      <c r="AQ104" s="97"/>
      <c r="AR104" s="97"/>
      <c r="AS104" s="97"/>
      <c r="AT104" s="97"/>
      <c r="AU104" s="97"/>
      <c r="AV104" s="97"/>
      <c r="AW104" s="97"/>
      <c r="AX104" s="97"/>
      <c r="AY104" s="97"/>
      <c r="AZ104" s="98"/>
      <c r="BA104" s="98"/>
      <c r="BB104" s="98"/>
      <c r="BC104" s="98"/>
      <c r="BD104" s="98"/>
      <c r="BE104" s="98"/>
      <c r="BF104" s="98"/>
      <c r="BG104" s="98"/>
      <c r="BH104" s="98"/>
      <c r="BI104" s="98"/>
    </row>
    <row r="105" spans="1:61" s="225" customFormat="1">
      <c r="A105" s="91"/>
      <c r="AH105" s="97"/>
      <c r="AI105" s="97"/>
      <c r="AJ105" s="97"/>
      <c r="AK105" s="97"/>
      <c r="AL105" s="97"/>
      <c r="AM105" s="97"/>
      <c r="AN105" s="97"/>
      <c r="AO105" s="97"/>
      <c r="AP105" s="97"/>
      <c r="AQ105" s="97"/>
      <c r="AR105" s="97"/>
      <c r="AS105" s="97"/>
      <c r="AT105" s="97"/>
      <c r="AU105" s="97"/>
      <c r="AV105" s="97"/>
      <c r="AW105" s="97"/>
      <c r="AX105" s="97"/>
      <c r="AY105" s="97"/>
      <c r="AZ105" s="98"/>
      <c r="BA105" s="98"/>
      <c r="BB105" s="98"/>
      <c r="BC105" s="98"/>
      <c r="BD105" s="98"/>
      <c r="BE105" s="98"/>
      <c r="BF105" s="98"/>
      <c r="BG105" s="98"/>
      <c r="BH105" s="98"/>
      <c r="BI105" s="98"/>
    </row>
    <row r="106" spans="1:61" s="225" customFormat="1">
      <c r="A106" s="91"/>
      <c r="AH106" s="97"/>
      <c r="AI106" s="97"/>
      <c r="AJ106" s="97"/>
      <c r="AK106" s="97"/>
      <c r="AL106" s="97"/>
      <c r="AM106" s="97"/>
      <c r="AN106" s="97"/>
      <c r="AO106" s="97"/>
      <c r="AP106" s="97"/>
      <c r="AQ106" s="97"/>
      <c r="AR106" s="97"/>
      <c r="AS106" s="97"/>
      <c r="AT106" s="97"/>
      <c r="AU106" s="97"/>
      <c r="AV106" s="97"/>
      <c r="AW106" s="97"/>
      <c r="AX106" s="97"/>
      <c r="AY106" s="97"/>
      <c r="AZ106" s="98"/>
      <c r="BA106" s="98"/>
      <c r="BB106" s="98"/>
      <c r="BC106" s="98"/>
      <c r="BD106" s="98"/>
      <c r="BE106" s="98"/>
      <c r="BF106" s="98"/>
      <c r="BG106" s="98"/>
      <c r="BH106" s="98"/>
      <c r="BI106" s="98"/>
    </row>
    <row r="107" spans="1:61" s="225" customFormat="1">
      <c r="A107" s="91"/>
      <c r="AH107" s="97"/>
      <c r="AI107" s="97"/>
      <c r="AJ107" s="97"/>
      <c r="AK107" s="97"/>
      <c r="AL107" s="97"/>
      <c r="AM107" s="97"/>
      <c r="AN107" s="97"/>
      <c r="AO107" s="97"/>
      <c r="AP107" s="97"/>
      <c r="AQ107" s="97"/>
      <c r="AR107" s="97"/>
      <c r="AS107" s="97"/>
      <c r="AT107" s="97"/>
      <c r="AU107" s="97"/>
      <c r="AV107" s="97"/>
      <c r="AW107" s="97"/>
      <c r="AX107" s="97"/>
      <c r="AY107" s="97"/>
      <c r="AZ107" s="98"/>
      <c r="BA107" s="98"/>
      <c r="BB107" s="98"/>
      <c r="BC107" s="98"/>
      <c r="BD107" s="98"/>
      <c r="BE107" s="98"/>
      <c r="BF107" s="98"/>
      <c r="BG107" s="98"/>
      <c r="BH107" s="98"/>
      <c r="BI107" s="98"/>
    </row>
    <row r="108" spans="1:61" s="225" customFormat="1">
      <c r="A108" s="91"/>
      <c r="AH108" s="97"/>
      <c r="AI108" s="97"/>
      <c r="AJ108" s="97"/>
      <c r="AK108" s="97"/>
      <c r="AL108" s="97"/>
      <c r="AM108" s="97"/>
      <c r="AN108" s="97"/>
      <c r="AO108" s="97"/>
      <c r="AP108" s="97"/>
      <c r="AQ108" s="97"/>
      <c r="AR108" s="97"/>
      <c r="AS108" s="97"/>
      <c r="AT108" s="97"/>
      <c r="AU108" s="97"/>
      <c r="AV108" s="97"/>
      <c r="AW108" s="97"/>
      <c r="AX108" s="97"/>
      <c r="AY108" s="97"/>
      <c r="AZ108" s="98"/>
      <c r="BA108" s="98"/>
      <c r="BB108" s="98"/>
      <c r="BC108" s="98"/>
      <c r="BD108" s="98"/>
      <c r="BE108" s="98"/>
      <c r="BF108" s="98"/>
      <c r="BG108" s="98"/>
      <c r="BH108" s="98"/>
      <c r="BI108" s="98"/>
    </row>
    <row r="109" spans="1:61" s="225" customFormat="1">
      <c r="A109" s="91"/>
      <c r="AH109" s="97"/>
      <c r="AI109" s="97"/>
      <c r="AJ109" s="97"/>
      <c r="AK109" s="97"/>
      <c r="AL109" s="97"/>
      <c r="AM109" s="97"/>
      <c r="AN109" s="97"/>
      <c r="AO109" s="97"/>
      <c r="AP109" s="97"/>
      <c r="AQ109" s="97"/>
      <c r="AR109" s="97"/>
      <c r="AS109" s="97"/>
      <c r="AT109" s="97"/>
      <c r="AU109" s="97"/>
      <c r="AV109" s="97"/>
      <c r="AW109" s="97"/>
      <c r="AX109" s="97"/>
      <c r="AY109" s="97"/>
      <c r="AZ109" s="98"/>
      <c r="BA109" s="98"/>
      <c r="BB109" s="98"/>
      <c r="BC109" s="98"/>
      <c r="BD109" s="98"/>
      <c r="BE109" s="98"/>
      <c r="BF109" s="98"/>
      <c r="BG109" s="98"/>
      <c r="BH109" s="98"/>
      <c r="BI109" s="98"/>
    </row>
    <row r="110" spans="1:61" s="225" customFormat="1">
      <c r="A110" s="91"/>
      <c r="AH110" s="97"/>
      <c r="AI110" s="97"/>
      <c r="AJ110" s="97"/>
      <c r="AK110" s="97"/>
      <c r="AL110" s="97"/>
      <c r="AM110" s="97"/>
      <c r="AN110" s="97"/>
      <c r="AO110" s="97"/>
      <c r="AP110" s="97"/>
      <c r="AQ110" s="97"/>
      <c r="AR110" s="97"/>
      <c r="AS110" s="97"/>
      <c r="AT110" s="97"/>
      <c r="AU110" s="97"/>
      <c r="AV110" s="97"/>
      <c r="AW110" s="97"/>
      <c r="AX110" s="97"/>
      <c r="AY110" s="97"/>
      <c r="AZ110" s="98"/>
      <c r="BA110" s="98"/>
      <c r="BB110" s="98"/>
      <c r="BC110" s="98"/>
      <c r="BD110" s="98"/>
      <c r="BE110" s="98"/>
      <c r="BF110" s="98"/>
      <c r="BG110" s="98"/>
      <c r="BH110" s="98"/>
      <c r="BI110" s="98"/>
    </row>
    <row r="111" spans="1:61" s="225" customFormat="1">
      <c r="A111" s="91"/>
      <c r="AH111" s="97"/>
      <c r="AI111" s="97"/>
      <c r="AJ111" s="97"/>
      <c r="AK111" s="97"/>
      <c r="AL111" s="97"/>
      <c r="AM111" s="97"/>
      <c r="AN111" s="97"/>
      <c r="AO111" s="97"/>
      <c r="AP111" s="97"/>
      <c r="AQ111" s="97"/>
      <c r="AR111" s="97"/>
      <c r="AS111" s="97"/>
      <c r="AT111" s="97"/>
      <c r="AU111" s="97"/>
      <c r="AV111" s="97"/>
      <c r="AW111" s="97"/>
      <c r="AX111" s="97"/>
      <c r="AY111" s="97"/>
      <c r="AZ111" s="98"/>
      <c r="BA111" s="98"/>
      <c r="BB111" s="98"/>
      <c r="BC111" s="98"/>
      <c r="BD111" s="98"/>
      <c r="BE111" s="98"/>
      <c r="BF111" s="98"/>
      <c r="BG111" s="98"/>
      <c r="BH111" s="98"/>
      <c r="BI111" s="98"/>
    </row>
    <row r="112" spans="1:61" s="225" customFormat="1">
      <c r="A112" s="91"/>
      <c r="AH112" s="97"/>
      <c r="AI112" s="97"/>
      <c r="AJ112" s="97"/>
      <c r="AK112" s="97"/>
      <c r="AL112" s="97"/>
      <c r="AM112" s="97"/>
      <c r="AN112" s="97"/>
      <c r="AO112" s="97"/>
      <c r="AP112" s="97"/>
      <c r="AQ112" s="97"/>
      <c r="AR112" s="97"/>
      <c r="AS112" s="97"/>
      <c r="AT112" s="97"/>
      <c r="AU112" s="97"/>
      <c r="AV112" s="97"/>
      <c r="AW112" s="97"/>
      <c r="AX112" s="97"/>
      <c r="AY112" s="97"/>
      <c r="AZ112" s="98"/>
      <c r="BA112" s="98"/>
      <c r="BB112" s="98"/>
      <c r="BC112" s="98"/>
      <c r="BD112" s="98"/>
      <c r="BE112" s="98"/>
      <c r="BF112" s="98"/>
      <c r="BG112" s="98"/>
      <c r="BH112" s="98"/>
      <c r="BI112" s="98"/>
    </row>
    <row r="113" spans="1:61" s="225" customFormat="1">
      <c r="A113" s="91"/>
      <c r="AH113" s="97"/>
      <c r="AI113" s="97"/>
      <c r="AJ113" s="97"/>
      <c r="AK113" s="97"/>
      <c r="AL113" s="97"/>
      <c r="AM113" s="97"/>
      <c r="AN113" s="97"/>
      <c r="AO113" s="97"/>
      <c r="AP113" s="97"/>
      <c r="AQ113" s="97"/>
      <c r="AR113" s="97"/>
      <c r="AS113" s="97"/>
      <c r="AT113" s="97"/>
      <c r="AU113" s="97"/>
      <c r="AV113" s="97"/>
      <c r="AW113" s="97"/>
      <c r="AX113" s="97"/>
      <c r="AY113" s="97"/>
      <c r="AZ113" s="98"/>
      <c r="BA113" s="98"/>
      <c r="BB113" s="98"/>
      <c r="BC113" s="98"/>
      <c r="BD113" s="98"/>
      <c r="BE113" s="98"/>
      <c r="BF113" s="98"/>
      <c r="BG113" s="98"/>
      <c r="BH113" s="98"/>
      <c r="BI113" s="98"/>
    </row>
    <row r="114" spans="1:61" s="225" customFormat="1">
      <c r="A114" s="91"/>
      <c r="AH114" s="97"/>
      <c r="AI114" s="97"/>
      <c r="AJ114" s="97"/>
      <c r="AK114" s="97"/>
      <c r="AL114" s="97"/>
      <c r="AM114" s="97"/>
      <c r="AN114" s="97"/>
      <c r="AO114" s="97"/>
      <c r="AP114" s="97"/>
      <c r="AQ114" s="97"/>
      <c r="AR114" s="97"/>
      <c r="AS114" s="97"/>
      <c r="AT114" s="97"/>
      <c r="AU114" s="97"/>
      <c r="AV114" s="97"/>
      <c r="AW114" s="97"/>
      <c r="AX114" s="97"/>
      <c r="AY114" s="97"/>
      <c r="AZ114" s="98"/>
      <c r="BA114" s="98"/>
      <c r="BB114" s="98"/>
      <c r="BC114" s="98"/>
      <c r="BD114" s="98"/>
      <c r="BE114" s="98"/>
      <c r="BF114" s="98"/>
      <c r="BG114" s="98"/>
      <c r="BH114" s="98"/>
      <c r="BI114" s="98"/>
    </row>
    <row r="115" spans="1:61" s="225" customFormat="1">
      <c r="A115" s="91"/>
      <c r="AH115" s="97"/>
      <c r="AI115" s="97"/>
      <c r="AJ115" s="97"/>
      <c r="AK115" s="97"/>
      <c r="AL115" s="97"/>
      <c r="AM115" s="97"/>
      <c r="AN115" s="97"/>
      <c r="AO115" s="97"/>
      <c r="AP115" s="97"/>
      <c r="AQ115" s="97"/>
      <c r="AR115" s="97"/>
      <c r="AS115" s="97"/>
      <c r="AT115" s="97"/>
      <c r="AU115" s="97"/>
      <c r="AV115" s="97"/>
      <c r="AW115" s="97"/>
      <c r="AX115" s="97"/>
      <c r="AY115" s="97"/>
      <c r="AZ115" s="98"/>
      <c r="BA115" s="98"/>
      <c r="BB115" s="98"/>
      <c r="BC115" s="98"/>
      <c r="BD115" s="98"/>
      <c r="BE115" s="98"/>
      <c r="BF115" s="98"/>
      <c r="BG115" s="98"/>
      <c r="BH115" s="98"/>
      <c r="BI115" s="98"/>
    </row>
    <row r="116" spans="1:61" s="225" customFormat="1">
      <c r="A116" s="91"/>
      <c r="AH116" s="97"/>
      <c r="AI116" s="97"/>
      <c r="AJ116" s="97"/>
      <c r="AK116" s="97"/>
      <c r="AL116" s="97"/>
      <c r="AM116" s="97"/>
      <c r="AN116" s="97"/>
      <c r="AO116" s="97"/>
      <c r="AP116" s="97"/>
      <c r="AQ116" s="97"/>
      <c r="AR116" s="97"/>
      <c r="AS116" s="97"/>
      <c r="AT116" s="97"/>
      <c r="AU116" s="97"/>
      <c r="AV116" s="97"/>
      <c r="AW116" s="97"/>
      <c r="AX116" s="97"/>
      <c r="AY116" s="97"/>
      <c r="AZ116" s="98"/>
      <c r="BA116" s="98"/>
      <c r="BB116" s="98"/>
      <c r="BC116" s="98"/>
      <c r="BD116" s="98"/>
      <c r="BE116" s="98"/>
      <c r="BF116" s="98"/>
      <c r="BG116" s="98"/>
      <c r="BH116" s="98"/>
      <c r="BI116" s="98"/>
    </row>
    <row r="117" spans="1:61" s="225" customFormat="1">
      <c r="A117" s="91"/>
      <c r="AH117" s="97"/>
      <c r="AI117" s="97"/>
      <c r="AJ117" s="97"/>
      <c r="AK117" s="97"/>
      <c r="AL117" s="97"/>
      <c r="AM117" s="97"/>
      <c r="AN117" s="97"/>
      <c r="AO117" s="97"/>
      <c r="AP117" s="97"/>
      <c r="AQ117" s="97"/>
      <c r="AR117" s="97"/>
      <c r="AS117" s="97"/>
      <c r="AT117" s="97"/>
      <c r="AU117" s="97"/>
      <c r="AV117" s="97"/>
      <c r="AW117" s="97"/>
      <c r="AX117" s="97"/>
      <c r="AY117" s="97"/>
      <c r="AZ117" s="98"/>
      <c r="BA117" s="98"/>
      <c r="BB117" s="98"/>
      <c r="BC117" s="98"/>
      <c r="BD117" s="98"/>
      <c r="BE117" s="98"/>
      <c r="BF117" s="98"/>
      <c r="BG117" s="98"/>
      <c r="BH117" s="98"/>
      <c r="BI117" s="98"/>
    </row>
    <row r="118" spans="1:61" s="225" customFormat="1">
      <c r="A118" s="91"/>
      <c r="AH118" s="97"/>
      <c r="AI118" s="97"/>
      <c r="AJ118" s="97"/>
      <c r="AK118" s="97"/>
      <c r="AL118" s="97"/>
      <c r="AM118" s="97"/>
      <c r="AN118" s="97"/>
      <c r="AO118" s="97"/>
      <c r="AP118" s="97"/>
      <c r="AQ118" s="97"/>
      <c r="AR118" s="97"/>
      <c r="AS118" s="97"/>
      <c r="AT118" s="97"/>
      <c r="AU118" s="97"/>
      <c r="AV118" s="97"/>
      <c r="AW118" s="97"/>
      <c r="AX118" s="97"/>
      <c r="AY118" s="97"/>
      <c r="AZ118" s="98"/>
      <c r="BA118" s="98"/>
      <c r="BB118" s="98"/>
      <c r="BC118" s="98"/>
      <c r="BD118" s="98"/>
      <c r="BE118" s="98"/>
      <c r="BF118" s="98"/>
      <c r="BG118" s="98"/>
      <c r="BH118" s="98"/>
      <c r="BI118" s="98"/>
    </row>
    <row r="119" spans="1:61" s="225" customFormat="1">
      <c r="A119" s="91"/>
      <c r="AH119" s="97"/>
      <c r="AI119" s="97"/>
      <c r="AJ119" s="97"/>
      <c r="AK119" s="97"/>
      <c r="AL119" s="97"/>
      <c r="AM119" s="97"/>
      <c r="AN119" s="97"/>
      <c r="AO119" s="97"/>
      <c r="AP119" s="97"/>
      <c r="AQ119" s="97"/>
      <c r="AR119" s="97"/>
      <c r="AS119" s="97"/>
      <c r="AT119" s="97"/>
      <c r="AU119" s="97"/>
      <c r="AV119" s="97"/>
      <c r="AW119" s="97"/>
      <c r="AX119" s="97"/>
      <c r="AY119" s="97"/>
      <c r="AZ119" s="98"/>
      <c r="BA119" s="98"/>
      <c r="BB119" s="98"/>
      <c r="BC119" s="98"/>
      <c r="BD119" s="98"/>
      <c r="BE119" s="98"/>
      <c r="BF119" s="98"/>
      <c r="BG119" s="98"/>
      <c r="BH119" s="98"/>
      <c r="BI119" s="98"/>
    </row>
    <row r="120" spans="1:61" s="225" customFormat="1">
      <c r="A120" s="91"/>
      <c r="AH120" s="97"/>
      <c r="AI120" s="97"/>
      <c r="AJ120" s="97"/>
      <c r="AK120" s="97"/>
      <c r="AL120" s="97"/>
      <c r="AM120" s="97"/>
      <c r="AN120" s="97"/>
      <c r="AO120" s="97"/>
      <c r="AP120" s="97"/>
      <c r="AQ120" s="97"/>
      <c r="AR120" s="97"/>
      <c r="AS120" s="97"/>
      <c r="AT120" s="97"/>
      <c r="AU120" s="97"/>
      <c r="AV120" s="97"/>
      <c r="AW120" s="97"/>
      <c r="AX120" s="97"/>
      <c r="AY120" s="97"/>
      <c r="AZ120" s="98"/>
      <c r="BA120" s="98"/>
      <c r="BB120" s="98"/>
      <c r="BC120" s="98"/>
      <c r="BD120" s="98"/>
      <c r="BE120" s="98"/>
      <c r="BF120" s="98"/>
      <c r="BG120" s="98"/>
      <c r="BH120" s="98"/>
      <c r="BI120" s="98"/>
    </row>
    <row r="121" spans="1:61" s="225" customFormat="1">
      <c r="A121" s="91"/>
      <c r="AH121" s="97"/>
      <c r="AI121" s="97"/>
      <c r="AJ121" s="97"/>
      <c r="AK121" s="97"/>
      <c r="AL121" s="97"/>
      <c r="AM121" s="97"/>
      <c r="AN121" s="97"/>
      <c r="AO121" s="97"/>
      <c r="AP121" s="97"/>
      <c r="AQ121" s="97"/>
      <c r="AR121" s="97"/>
      <c r="AS121" s="97"/>
      <c r="AT121" s="97"/>
      <c r="AU121" s="97"/>
      <c r="AV121" s="97"/>
      <c r="AW121" s="97"/>
      <c r="AX121" s="97"/>
      <c r="AY121" s="97"/>
      <c r="AZ121" s="98"/>
      <c r="BA121" s="98"/>
      <c r="BB121" s="98"/>
      <c r="BC121" s="98"/>
      <c r="BD121" s="98"/>
      <c r="BE121" s="98"/>
      <c r="BF121" s="98"/>
      <c r="BG121" s="98"/>
      <c r="BH121" s="98"/>
      <c r="BI121" s="98"/>
    </row>
    <row r="122" spans="1:61" s="225" customFormat="1">
      <c r="A122" s="91"/>
      <c r="AH122" s="97"/>
      <c r="AI122" s="97"/>
      <c r="AJ122" s="97"/>
      <c r="AK122" s="97"/>
      <c r="AL122" s="97"/>
      <c r="AM122" s="97"/>
      <c r="AN122" s="97"/>
      <c r="AO122" s="97"/>
      <c r="AP122" s="97"/>
      <c r="AQ122" s="97"/>
      <c r="AR122" s="97"/>
      <c r="AS122" s="97"/>
      <c r="AT122" s="97"/>
      <c r="AU122" s="97"/>
      <c r="AV122" s="97"/>
      <c r="AW122" s="97"/>
      <c r="AX122" s="97"/>
      <c r="AY122" s="97"/>
      <c r="AZ122" s="98"/>
      <c r="BA122" s="98"/>
      <c r="BB122" s="98"/>
      <c r="BC122" s="98"/>
      <c r="BD122" s="98"/>
      <c r="BE122" s="98"/>
      <c r="BF122" s="98"/>
      <c r="BG122" s="98"/>
      <c r="BH122" s="98"/>
      <c r="BI122" s="98"/>
    </row>
    <row r="123" spans="1:61" s="225" customFormat="1">
      <c r="A123" s="91"/>
      <c r="AH123" s="97"/>
      <c r="AI123" s="97"/>
      <c r="AJ123" s="97"/>
      <c r="AK123" s="97"/>
      <c r="AL123" s="97"/>
      <c r="AM123" s="97"/>
      <c r="AN123" s="97"/>
      <c r="AO123" s="97"/>
      <c r="AP123" s="97"/>
      <c r="AQ123" s="97"/>
      <c r="AR123" s="97"/>
      <c r="AS123" s="97"/>
      <c r="AT123" s="97"/>
      <c r="AU123" s="97"/>
      <c r="AV123" s="97"/>
      <c r="AW123" s="97"/>
      <c r="AX123" s="97"/>
      <c r="AY123" s="97"/>
      <c r="AZ123" s="98"/>
      <c r="BA123" s="98"/>
      <c r="BB123" s="98"/>
      <c r="BC123" s="98"/>
      <c r="BD123" s="98"/>
      <c r="BE123" s="98"/>
      <c r="BF123" s="98"/>
      <c r="BG123" s="98"/>
      <c r="BH123" s="98"/>
      <c r="BI123" s="98"/>
    </row>
    <row r="124" spans="1:61" s="225" customFormat="1">
      <c r="A124" s="91"/>
      <c r="AH124" s="97"/>
      <c r="AI124" s="97"/>
      <c r="AJ124" s="97"/>
      <c r="AK124" s="97"/>
      <c r="AL124" s="97"/>
      <c r="AM124" s="97"/>
      <c r="AN124" s="97"/>
      <c r="AO124" s="97"/>
      <c r="AP124" s="97"/>
      <c r="AQ124" s="97"/>
      <c r="AR124" s="97"/>
      <c r="AS124" s="97"/>
      <c r="AT124" s="97"/>
      <c r="AU124" s="97"/>
      <c r="AV124" s="97"/>
      <c r="AW124" s="97"/>
      <c r="AX124" s="97"/>
      <c r="AY124" s="97"/>
      <c r="AZ124" s="98"/>
      <c r="BA124" s="98"/>
      <c r="BB124" s="98"/>
      <c r="BC124" s="98"/>
      <c r="BD124" s="98"/>
      <c r="BE124" s="98"/>
      <c r="BF124" s="98"/>
      <c r="BG124" s="98"/>
      <c r="BH124" s="98"/>
      <c r="BI124" s="98"/>
    </row>
    <row r="125" spans="1:61" s="225" customFormat="1">
      <c r="A125" s="91"/>
      <c r="AH125" s="97"/>
      <c r="AI125" s="97"/>
      <c r="AJ125" s="97"/>
      <c r="AK125" s="97"/>
      <c r="AL125" s="97"/>
      <c r="AM125" s="97"/>
      <c r="AN125" s="97"/>
      <c r="AO125" s="97"/>
      <c r="AP125" s="97"/>
      <c r="AQ125" s="97"/>
      <c r="AR125" s="97"/>
      <c r="AS125" s="97"/>
      <c r="AT125" s="97"/>
      <c r="AU125" s="97"/>
      <c r="AV125" s="97"/>
      <c r="AW125" s="97"/>
      <c r="AX125" s="97"/>
      <c r="AY125" s="97"/>
      <c r="AZ125" s="98"/>
      <c r="BA125" s="98"/>
      <c r="BB125" s="98"/>
      <c r="BC125" s="98"/>
      <c r="BD125" s="98"/>
      <c r="BE125" s="98"/>
      <c r="BF125" s="98"/>
      <c r="BG125" s="98"/>
      <c r="BH125" s="98"/>
      <c r="BI125" s="98"/>
    </row>
    <row r="126" spans="1:61" s="225" customFormat="1">
      <c r="A126" s="91"/>
      <c r="AH126" s="97"/>
      <c r="AI126" s="97"/>
      <c r="AJ126" s="97"/>
      <c r="AK126" s="97"/>
      <c r="AL126" s="97"/>
      <c r="AM126" s="97"/>
      <c r="AN126" s="97"/>
      <c r="AO126" s="97"/>
      <c r="AP126" s="97"/>
      <c r="AQ126" s="97"/>
      <c r="AR126" s="97"/>
      <c r="AS126" s="97"/>
      <c r="AT126" s="97"/>
      <c r="AU126" s="97"/>
      <c r="AV126" s="97"/>
      <c r="AW126" s="97"/>
      <c r="AX126" s="97"/>
      <c r="AY126" s="97"/>
      <c r="AZ126" s="98"/>
      <c r="BA126" s="98"/>
      <c r="BB126" s="98"/>
      <c r="BC126" s="98"/>
      <c r="BD126" s="98"/>
      <c r="BE126" s="98"/>
      <c r="BF126" s="98"/>
      <c r="BG126" s="98"/>
      <c r="BH126" s="98"/>
      <c r="BI126" s="98"/>
    </row>
    <row r="127" spans="1:61" s="225" customFormat="1">
      <c r="A127" s="91"/>
      <c r="AH127" s="97"/>
      <c r="AI127" s="97"/>
      <c r="AJ127" s="97"/>
      <c r="AK127" s="97"/>
      <c r="AL127" s="97"/>
      <c r="AM127" s="97"/>
      <c r="AN127" s="97"/>
      <c r="AO127" s="97"/>
      <c r="AP127" s="97"/>
      <c r="AQ127" s="97"/>
      <c r="AR127" s="97"/>
      <c r="AS127" s="97"/>
      <c r="AT127" s="97"/>
      <c r="AU127" s="97"/>
      <c r="AV127" s="97"/>
      <c r="AW127" s="97"/>
      <c r="AX127" s="97"/>
      <c r="AY127" s="97"/>
      <c r="AZ127" s="98"/>
      <c r="BA127" s="98"/>
      <c r="BB127" s="98"/>
      <c r="BC127" s="98"/>
      <c r="BD127" s="98"/>
      <c r="BE127" s="98"/>
      <c r="BF127" s="98"/>
      <c r="BG127" s="98"/>
      <c r="BH127" s="98"/>
      <c r="BI127" s="98"/>
    </row>
    <row r="128" spans="1:61" s="225" customFormat="1">
      <c r="A128" s="91"/>
      <c r="AH128" s="97"/>
      <c r="AI128" s="97"/>
      <c r="AJ128" s="97"/>
      <c r="AK128" s="97"/>
      <c r="AL128" s="97"/>
      <c r="AM128" s="97"/>
      <c r="AN128" s="97"/>
      <c r="AO128" s="97"/>
      <c r="AP128" s="97"/>
      <c r="AQ128" s="97"/>
      <c r="AR128" s="97"/>
      <c r="AS128" s="97"/>
      <c r="AT128" s="97"/>
      <c r="AU128" s="97"/>
      <c r="AV128" s="97"/>
      <c r="AW128" s="97"/>
      <c r="AX128" s="97"/>
      <c r="AY128" s="97"/>
      <c r="AZ128" s="98"/>
      <c r="BA128" s="98"/>
      <c r="BB128" s="98"/>
      <c r="BC128" s="98"/>
      <c r="BD128" s="98"/>
      <c r="BE128" s="98"/>
      <c r="BF128" s="98"/>
      <c r="BG128" s="98"/>
      <c r="BH128" s="98"/>
      <c r="BI128" s="98"/>
    </row>
    <row r="129" spans="1:61" s="225" customFormat="1">
      <c r="A129" s="91"/>
      <c r="AH129" s="97"/>
      <c r="AI129" s="97"/>
      <c r="AJ129" s="97"/>
      <c r="AK129" s="97"/>
      <c r="AL129" s="97"/>
      <c r="AM129" s="97"/>
      <c r="AN129" s="97"/>
      <c r="AO129" s="97"/>
      <c r="AP129" s="97"/>
      <c r="AQ129" s="97"/>
      <c r="AR129" s="97"/>
      <c r="AS129" s="97"/>
      <c r="AT129" s="97"/>
      <c r="AU129" s="97"/>
      <c r="AV129" s="97"/>
      <c r="AW129" s="97"/>
      <c r="AX129" s="97"/>
      <c r="AY129" s="97"/>
      <c r="AZ129" s="98"/>
      <c r="BA129" s="98"/>
      <c r="BB129" s="98"/>
      <c r="BC129" s="98"/>
      <c r="BD129" s="98"/>
      <c r="BE129" s="98"/>
      <c r="BF129" s="98"/>
      <c r="BG129" s="98"/>
      <c r="BH129" s="98"/>
      <c r="BI129" s="98"/>
    </row>
    <row r="130" spans="1:61" s="225" customFormat="1">
      <c r="A130" s="91"/>
      <c r="AH130" s="97"/>
      <c r="AI130" s="97"/>
      <c r="AJ130" s="97"/>
      <c r="AK130" s="97"/>
      <c r="AL130" s="97"/>
      <c r="AM130" s="97"/>
      <c r="AN130" s="97"/>
      <c r="AO130" s="97"/>
      <c r="AP130" s="97"/>
      <c r="AQ130" s="97"/>
      <c r="AR130" s="97"/>
      <c r="AS130" s="97"/>
      <c r="AT130" s="97"/>
      <c r="AU130" s="97"/>
      <c r="AV130" s="97"/>
      <c r="AW130" s="97"/>
      <c r="AX130" s="97"/>
      <c r="AY130" s="97"/>
      <c r="AZ130" s="98"/>
      <c r="BA130" s="98"/>
      <c r="BB130" s="98"/>
      <c r="BC130" s="98"/>
      <c r="BD130" s="98"/>
      <c r="BE130" s="98"/>
      <c r="BF130" s="98"/>
      <c r="BG130" s="98"/>
      <c r="BH130" s="98"/>
      <c r="BI130" s="98"/>
    </row>
    <row r="131" spans="1:61" s="225" customFormat="1">
      <c r="A131" s="91"/>
      <c r="AH131" s="97"/>
      <c r="AI131" s="97"/>
      <c r="AJ131" s="97"/>
      <c r="AK131" s="97"/>
      <c r="AL131" s="97"/>
      <c r="AM131" s="97"/>
      <c r="AN131" s="97"/>
      <c r="AO131" s="97"/>
      <c r="AP131" s="97"/>
      <c r="AQ131" s="97"/>
      <c r="AR131" s="97"/>
      <c r="AS131" s="97"/>
      <c r="AT131" s="97"/>
      <c r="AU131" s="97"/>
      <c r="AV131" s="97"/>
      <c r="AW131" s="97"/>
      <c r="AX131" s="97"/>
      <c r="AY131" s="97"/>
      <c r="AZ131" s="98"/>
      <c r="BA131" s="98"/>
      <c r="BB131" s="98"/>
      <c r="BC131" s="98"/>
      <c r="BD131" s="98"/>
      <c r="BE131" s="98"/>
      <c r="BF131" s="98"/>
      <c r="BG131" s="98"/>
      <c r="BH131" s="98"/>
      <c r="BI131" s="98"/>
    </row>
    <row r="132" spans="1:61" s="225" customFormat="1">
      <c r="A132" s="91"/>
      <c r="AH132" s="97"/>
      <c r="AI132" s="97"/>
      <c r="AJ132" s="97"/>
      <c r="AK132" s="97"/>
      <c r="AL132" s="97"/>
      <c r="AM132" s="97"/>
      <c r="AN132" s="97"/>
      <c r="AO132" s="97"/>
      <c r="AP132" s="97"/>
      <c r="AQ132" s="97"/>
      <c r="AR132" s="97"/>
      <c r="AS132" s="97"/>
      <c r="AT132" s="97"/>
      <c r="AU132" s="97"/>
      <c r="AV132" s="97"/>
      <c r="AW132" s="97"/>
      <c r="AX132" s="97"/>
      <c r="AY132" s="97"/>
      <c r="AZ132" s="98"/>
      <c r="BA132" s="98"/>
      <c r="BB132" s="98"/>
      <c r="BC132" s="98"/>
      <c r="BD132" s="98"/>
      <c r="BE132" s="98"/>
      <c r="BF132" s="98"/>
      <c r="BG132" s="98"/>
      <c r="BH132" s="98"/>
      <c r="BI132" s="98"/>
    </row>
    <row r="133" spans="1:61" s="225" customFormat="1">
      <c r="A133" s="91"/>
      <c r="AH133" s="97"/>
      <c r="AI133" s="97"/>
      <c r="AJ133" s="97"/>
      <c r="AK133" s="97"/>
      <c r="AL133" s="97"/>
      <c r="AM133" s="97"/>
      <c r="AN133" s="97"/>
      <c r="AO133" s="97"/>
      <c r="AP133" s="97"/>
      <c r="AQ133" s="97"/>
      <c r="AR133" s="97"/>
      <c r="AS133" s="97"/>
      <c r="AT133" s="97"/>
      <c r="AU133" s="97"/>
      <c r="AV133" s="97"/>
      <c r="AW133" s="97"/>
      <c r="AX133" s="97"/>
      <c r="AY133" s="97"/>
      <c r="AZ133" s="98"/>
      <c r="BA133" s="98"/>
      <c r="BB133" s="98"/>
      <c r="BC133" s="98"/>
      <c r="BD133" s="98"/>
      <c r="BE133" s="98"/>
      <c r="BF133" s="98"/>
      <c r="BG133" s="98"/>
      <c r="BH133" s="98"/>
      <c r="BI133" s="98"/>
    </row>
    <row r="134" spans="1:61" s="225" customFormat="1">
      <c r="A134" s="91"/>
      <c r="AH134" s="97"/>
      <c r="AI134" s="97"/>
      <c r="AJ134" s="97"/>
      <c r="AK134" s="97"/>
      <c r="AL134" s="97"/>
      <c r="AM134" s="97"/>
      <c r="AN134" s="97"/>
      <c r="AO134" s="97"/>
      <c r="AP134" s="97"/>
      <c r="AQ134" s="97"/>
      <c r="AR134" s="97"/>
      <c r="AS134" s="97"/>
      <c r="AT134" s="97"/>
      <c r="AU134" s="97"/>
      <c r="AV134" s="97"/>
      <c r="AW134" s="97"/>
      <c r="AX134" s="97"/>
      <c r="AY134" s="97"/>
      <c r="AZ134" s="98"/>
      <c r="BA134" s="98"/>
      <c r="BB134" s="98"/>
      <c r="BC134" s="98"/>
      <c r="BD134" s="98"/>
      <c r="BE134" s="98"/>
      <c r="BF134" s="98"/>
      <c r="BG134" s="98"/>
      <c r="BH134" s="98"/>
      <c r="BI134" s="98"/>
    </row>
    <row r="135" spans="1:61" s="225" customFormat="1">
      <c r="A135" s="91"/>
      <c r="AH135" s="97"/>
      <c r="AI135" s="97"/>
      <c r="AJ135" s="97"/>
      <c r="AK135" s="97"/>
      <c r="AL135" s="97"/>
      <c r="AM135" s="97"/>
      <c r="AN135" s="97"/>
      <c r="AO135" s="97"/>
      <c r="AP135" s="97"/>
      <c r="AQ135" s="97"/>
      <c r="AR135" s="97"/>
      <c r="AS135" s="97"/>
      <c r="AT135" s="97"/>
      <c r="AU135" s="97"/>
      <c r="AV135" s="97"/>
      <c r="AW135" s="97"/>
      <c r="AX135" s="97"/>
      <c r="AY135" s="97"/>
      <c r="AZ135" s="98"/>
      <c r="BA135" s="98"/>
      <c r="BB135" s="98"/>
      <c r="BC135" s="98"/>
      <c r="BD135" s="98"/>
      <c r="BE135" s="98"/>
      <c r="BF135" s="98"/>
      <c r="BG135" s="98"/>
      <c r="BH135" s="98"/>
      <c r="BI135" s="98"/>
    </row>
    <row r="136" spans="1:61" s="225" customFormat="1">
      <c r="A136" s="91"/>
      <c r="AH136" s="97"/>
      <c r="AI136" s="97"/>
      <c r="AJ136" s="97"/>
      <c r="AK136" s="97"/>
      <c r="AL136" s="97"/>
      <c r="AM136" s="97"/>
      <c r="AN136" s="97"/>
      <c r="AO136" s="97"/>
      <c r="AP136" s="97"/>
      <c r="AQ136" s="97"/>
      <c r="AR136" s="97"/>
      <c r="AS136" s="97"/>
      <c r="AT136" s="97"/>
      <c r="AU136" s="97"/>
      <c r="AV136" s="97"/>
      <c r="AW136" s="97"/>
      <c r="AX136" s="97"/>
      <c r="AY136" s="97"/>
      <c r="AZ136" s="98"/>
      <c r="BA136" s="98"/>
      <c r="BB136" s="98"/>
      <c r="BC136" s="98"/>
      <c r="BD136" s="98"/>
      <c r="BE136" s="98"/>
      <c r="BF136" s="98"/>
      <c r="BG136" s="98"/>
      <c r="BH136" s="98"/>
      <c r="BI136" s="98"/>
    </row>
    <row r="137" spans="1:61" s="225" customFormat="1">
      <c r="A137" s="91"/>
      <c r="AH137" s="97"/>
      <c r="AI137" s="97"/>
      <c r="AJ137" s="97"/>
      <c r="AK137" s="97"/>
      <c r="AL137" s="97"/>
      <c r="AM137" s="97"/>
      <c r="AN137" s="97"/>
      <c r="AO137" s="97"/>
      <c r="AP137" s="97"/>
      <c r="AQ137" s="97"/>
      <c r="AR137" s="97"/>
      <c r="AS137" s="97"/>
      <c r="AT137" s="97"/>
      <c r="AU137" s="97"/>
      <c r="AV137" s="97"/>
      <c r="AW137" s="97"/>
      <c r="AX137" s="97"/>
      <c r="AY137" s="97"/>
      <c r="AZ137" s="98"/>
      <c r="BA137" s="98"/>
      <c r="BB137" s="98"/>
      <c r="BC137" s="98"/>
      <c r="BD137" s="98"/>
      <c r="BE137" s="98"/>
      <c r="BF137" s="98"/>
      <c r="BG137" s="98"/>
      <c r="BH137" s="98"/>
      <c r="BI137" s="98"/>
    </row>
    <row r="138" spans="1:61" s="225" customFormat="1">
      <c r="A138" s="91"/>
      <c r="AH138" s="97"/>
      <c r="AI138" s="97"/>
      <c r="AJ138" s="97"/>
      <c r="AK138" s="97"/>
      <c r="AL138" s="97"/>
      <c r="AM138" s="97"/>
      <c r="AN138" s="97"/>
      <c r="AO138" s="97"/>
      <c r="AP138" s="97"/>
      <c r="AQ138" s="97"/>
      <c r="AR138" s="97"/>
      <c r="AS138" s="97"/>
      <c r="AT138" s="97"/>
      <c r="AU138" s="97"/>
      <c r="AV138" s="97"/>
      <c r="AW138" s="97"/>
      <c r="AX138" s="97"/>
      <c r="AY138" s="97"/>
      <c r="AZ138" s="98"/>
      <c r="BA138" s="98"/>
      <c r="BB138" s="98"/>
      <c r="BC138" s="98"/>
      <c r="BD138" s="98"/>
      <c r="BE138" s="98"/>
      <c r="BF138" s="98"/>
      <c r="BG138" s="98"/>
      <c r="BH138" s="98"/>
      <c r="BI138" s="98"/>
    </row>
    <row r="139" spans="1:61" s="225" customFormat="1">
      <c r="A139" s="91"/>
      <c r="AH139" s="97"/>
      <c r="AI139" s="97"/>
      <c r="AJ139" s="97"/>
      <c r="AK139" s="97"/>
      <c r="AL139" s="97"/>
      <c r="AM139" s="97"/>
      <c r="AN139" s="97"/>
      <c r="AO139" s="97"/>
      <c r="AP139" s="97"/>
      <c r="AQ139" s="97"/>
      <c r="AR139" s="97"/>
      <c r="AS139" s="97"/>
      <c r="AT139" s="97"/>
      <c r="AU139" s="97"/>
      <c r="AV139" s="97"/>
      <c r="AW139" s="97"/>
      <c r="AX139" s="97"/>
      <c r="AY139" s="97"/>
      <c r="AZ139" s="98"/>
      <c r="BA139" s="98"/>
      <c r="BB139" s="98"/>
      <c r="BC139" s="98"/>
      <c r="BD139" s="98"/>
      <c r="BE139" s="98"/>
      <c r="BF139" s="98"/>
      <c r="BG139" s="98"/>
      <c r="BH139" s="98"/>
      <c r="BI139" s="98"/>
    </row>
    <row r="140" spans="1:61" s="225" customFormat="1">
      <c r="A140" s="91"/>
      <c r="AH140" s="97"/>
      <c r="AI140" s="97"/>
      <c r="AJ140" s="97"/>
      <c r="AK140" s="97"/>
      <c r="AL140" s="97"/>
      <c r="AM140" s="97"/>
      <c r="AN140" s="97"/>
      <c r="AO140" s="97"/>
      <c r="AP140" s="97"/>
      <c r="AQ140" s="97"/>
      <c r="AR140" s="97"/>
      <c r="AS140" s="97"/>
      <c r="AT140" s="97"/>
      <c r="AU140" s="97"/>
      <c r="AV140" s="97"/>
      <c r="AW140" s="97"/>
      <c r="AX140" s="97"/>
      <c r="AY140" s="97"/>
      <c r="AZ140" s="98"/>
      <c r="BA140" s="98"/>
      <c r="BB140" s="98"/>
      <c r="BC140" s="98"/>
      <c r="BD140" s="98"/>
      <c r="BE140" s="98"/>
      <c r="BF140" s="98"/>
      <c r="BG140" s="98"/>
      <c r="BH140" s="98"/>
      <c r="BI140" s="98"/>
    </row>
    <row r="141" spans="1:61" s="225" customFormat="1">
      <c r="A141" s="91"/>
      <c r="AH141" s="97"/>
      <c r="AI141" s="97"/>
      <c r="AJ141" s="97"/>
      <c r="AK141" s="97"/>
      <c r="AL141" s="97"/>
      <c r="AM141" s="97"/>
      <c r="AN141" s="97"/>
      <c r="AO141" s="97"/>
      <c r="AP141" s="97"/>
      <c r="AQ141" s="97"/>
      <c r="AR141" s="97"/>
      <c r="AS141" s="97"/>
      <c r="AT141" s="97"/>
      <c r="AU141" s="97"/>
      <c r="AV141" s="97"/>
      <c r="AW141" s="97"/>
      <c r="AX141" s="97"/>
      <c r="AY141" s="97"/>
      <c r="AZ141" s="98"/>
      <c r="BA141" s="98"/>
      <c r="BB141" s="98"/>
      <c r="BC141" s="98"/>
      <c r="BD141" s="98"/>
      <c r="BE141" s="98"/>
      <c r="BF141" s="98"/>
      <c r="BG141" s="98"/>
      <c r="BH141" s="98"/>
      <c r="BI141" s="98"/>
    </row>
    <row r="142" spans="1:61" s="225" customFormat="1">
      <c r="A142" s="91"/>
      <c r="AH142" s="97"/>
      <c r="AI142" s="97"/>
      <c r="AJ142" s="97"/>
      <c r="AK142" s="97"/>
      <c r="AL142" s="97"/>
      <c r="AM142" s="97"/>
      <c r="AN142" s="97"/>
      <c r="AO142" s="97"/>
      <c r="AP142" s="97"/>
      <c r="AQ142" s="97"/>
      <c r="AR142" s="97"/>
      <c r="AS142" s="97"/>
      <c r="AT142" s="97"/>
      <c r="AU142" s="97"/>
      <c r="AV142" s="97"/>
      <c r="AW142" s="97"/>
      <c r="AX142" s="97"/>
      <c r="AY142" s="97"/>
      <c r="AZ142" s="98"/>
      <c r="BA142" s="98"/>
      <c r="BB142" s="98"/>
      <c r="BC142" s="98"/>
      <c r="BD142" s="98"/>
      <c r="BE142" s="98"/>
      <c r="BF142" s="98"/>
      <c r="BG142" s="98"/>
      <c r="BH142" s="98"/>
      <c r="BI142" s="98"/>
    </row>
    <row r="143" spans="1:61" s="225" customFormat="1">
      <c r="A143" s="91"/>
      <c r="AH143" s="97"/>
      <c r="AI143" s="97"/>
      <c r="AJ143" s="97"/>
      <c r="AK143" s="97"/>
      <c r="AL143" s="97"/>
      <c r="AM143" s="97"/>
      <c r="AN143" s="97"/>
      <c r="AO143" s="97"/>
      <c r="AP143" s="97"/>
      <c r="AQ143" s="97"/>
      <c r="AR143" s="97"/>
      <c r="AS143" s="97"/>
      <c r="AT143" s="97"/>
      <c r="AU143" s="97"/>
      <c r="AV143" s="97"/>
      <c r="AW143" s="97"/>
      <c r="AX143" s="97"/>
      <c r="AY143" s="97"/>
      <c r="AZ143" s="98"/>
      <c r="BA143" s="98"/>
      <c r="BB143" s="98"/>
      <c r="BC143" s="98"/>
      <c r="BD143" s="98"/>
      <c r="BE143" s="98"/>
      <c r="BF143" s="98"/>
      <c r="BG143" s="98"/>
      <c r="BH143" s="98"/>
      <c r="BI143" s="98"/>
    </row>
    <row r="144" spans="1:61" s="225" customFormat="1">
      <c r="A144" s="91"/>
      <c r="AH144" s="97"/>
      <c r="AI144" s="97"/>
      <c r="AJ144" s="97"/>
      <c r="AK144" s="97"/>
      <c r="AL144" s="97"/>
      <c r="AM144" s="97"/>
      <c r="AN144" s="97"/>
      <c r="AO144" s="97"/>
      <c r="AP144" s="97"/>
      <c r="AQ144" s="97"/>
      <c r="AR144" s="97"/>
      <c r="AS144" s="97"/>
      <c r="AT144" s="97"/>
      <c r="AU144" s="97"/>
      <c r="AV144" s="97"/>
      <c r="AW144" s="97"/>
      <c r="AX144" s="97"/>
      <c r="AY144" s="97"/>
      <c r="AZ144" s="98"/>
      <c r="BA144" s="98"/>
      <c r="BB144" s="98"/>
      <c r="BC144" s="98"/>
      <c r="BD144" s="98"/>
      <c r="BE144" s="98"/>
      <c r="BF144" s="98"/>
      <c r="BG144" s="98"/>
      <c r="BH144" s="98"/>
      <c r="BI144" s="98"/>
    </row>
    <row r="145" spans="1:61" s="225" customFormat="1">
      <c r="A145" s="91"/>
      <c r="AH145" s="97"/>
      <c r="AI145" s="97"/>
      <c r="AJ145" s="97"/>
      <c r="AK145" s="97"/>
      <c r="AL145" s="97"/>
      <c r="AM145" s="97"/>
      <c r="AN145" s="97"/>
      <c r="AO145" s="97"/>
      <c r="AP145" s="97"/>
      <c r="AQ145" s="97"/>
      <c r="AR145" s="97"/>
      <c r="AS145" s="97"/>
      <c r="AT145" s="97"/>
      <c r="AU145" s="97"/>
      <c r="AV145" s="97"/>
      <c r="AW145" s="97"/>
      <c r="AX145" s="97"/>
      <c r="AY145" s="97"/>
      <c r="AZ145" s="98"/>
      <c r="BA145" s="98"/>
      <c r="BB145" s="98"/>
      <c r="BC145" s="98"/>
      <c r="BD145" s="98"/>
      <c r="BE145" s="98"/>
      <c r="BF145" s="98"/>
      <c r="BG145" s="98"/>
      <c r="BH145" s="98"/>
      <c r="BI145" s="98"/>
    </row>
    <row r="146" spans="1:61" s="225" customFormat="1">
      <c r="A146" s="91"/>
      <c r="AH146" s="97"/>
      <c r="AI146" s="97"/>
      <c r="AJ146" s="97"/>
      <c r="AK146" s="97"/>
      <c r="AL146" s="97"/>
      <c r="AM146" s="97"/>
      <c r="AN146" s="97"/>
      <c r="AO146" s="97"/>
      <c r="AP146" s="97"/>
      <c r="AQ146" s="97"/>
      <c r="AR146" s="97"/>
      <c r="AS146" s="97"/>
      <c r="AT146" s="97"/>
      <c r="AU146" s="97"/>
      <c r="AV146" s="97"/>
      <c r="AW146" s="97"/>
      <c r="AX146" s="97"/>
      <c r="AY146" s="97"/>
      <c r="AZ146" s="98"/>
      <c r="BA146" s="98"/>
      <c r="BB146" s="98"/>
      <c r="BC146" s="98"/>
      <c r="BD146" s="98"/>
      <c r="BE146" s="98"/>
      <c r="BF146" s="98"/>
      <c r="BG146" s="98"/>
      <c r="BH146" s="98"/>
      <c r="BI146" s="98"/>
    </row>
    <row r="147" spans="1:61" s="225" customFormat="1">
      <c r="A147" s="91"/>
      <c r="AH147" s="97"/>
      <c r="AI147" s="97"/>
      <c r="AJ147" s="97"/>
      <c r="AK147" s="97"/>
      <c r="AL147" s="97"/>
      <c r="AM147" s="97"/>
      <c r="AN147" s="97"/>
      <c r="AO147" s="97"/>
      <c r="AP147" s="97"/>
      <c r="AQ147" s="97"/>
      <c r="AR147" s="97"/>
      <c r="AS147" s="97"/>
      <c r="AT147" s="97"/>
      <c r="AU147" s="97"/>
      <c r="AV147" s="97"/>
      <c r="AW147" s="97"/>
      <c r="AX147" s="97"/>
      <c r="AY147" s="97"/>
      <c r="AZ147" s="98"/>
      <c r="BA147" s="98"/>
      <c r="BB147" s="98"/>
      <c r="BC147" s="98"/>
      <c r="BD147" s="98"/>
      <c r="BE147" s="98"/>
      <c r="BF147" s="98"/>
      <c r="BG147" s="98"/>
      <c r="BH147" s="98"/>
      <c r="BI147" s="98"/>
    </row>
    <row r="148" spans="1:61" s="225" customFormat="1">
      <c r="A148" s="91"/>
      <c r="AH148" s="97"/>
      <c r="AI148" s="97"/>
      <c r="AJ148" s="97"/>
      <c r="AK148" s="97"/>
      <c r="AL148" s="97"/>
      <c r="AM148" s="97"/>
      <c r="AN148" s="97"/>
      <c r="AO148" s="97"/>
      <c r="AP148" s="97"/>
      <c r="AQ148" s="97"/>
      <c r="AR148" s="97"/>
      <c r="AS148" s="97"/>
      <c r="AT148" s="97"/>
      <c r="AU148" s="97"/>
      <c r="AV148" s="97"/>
      <c r="AW148" s="97"/>
      <c r="AX148" s="97"/>
      <c r="AY148" s="97"/>
      <c r="AZ148" s="98"/>
      <c r="BA148" s="98"/>
      <c r="BB148" s="98"/>
      <c r="BC148" s="98"/>
      <c r="BD148" s="98"/>
      <c r="BE148" s="98"/>
      <c r="BF148" s="98"/>
      <c r="BG148" s="98"/>
      <c r="BH148" s="98"/>
      <c r="BI148" s="98"/>
    </row>
    <row r="149" spans="1:61" s="225" customFormat="1">
      <c r="A149" s="91"/>
      <c r="AH149" s="97"/>
      <c r="AI149" s="97"/>
      <c r="AJ149" s="97"/>
      <c r="AK149" s="97"/>
      <c r="AL149" s="97"/>
      <c r="AM149" s="97"/>
      <c r="AN149" s="97"/>
      <c r="AO149" s="97"/>
      <c r="AP149" s="97"/>
      <c r="AQ149" s="97"/>
      <c r="AR149" s="97"/>
      <c r="AS149" s="97"/>
      <c r="AT149" s="97"/>
      <c r="AU149" s="97"/>
      <c r="AV149" s="97"/>
      <c r="AW149" s="97"/>
      <c r="AX149" s="97"/>
      <c r="AY149" s="97"/>
      <c r="AZ149" s="98"/>
      <c r="BA149" s="98"/>
      <c r="BB149" s="98"/>
      <c r="BC149" s="98"/>
      <c r="BD149" s="98"/>
      <c r="BE149" s="98"/>
      <c r="BF149" s="98"/>
      <c r="BG149" s="98"/>
      <c r="BH149" s="98"/>
      <c r="BI149" s="98"/>
    </row>
    <row r="150" spans="1:61" s="225" customFormat="1">
      <c r="A150" s="91"/>
      <c r="AH150" s="97"/>
      <c r="AI150" s="97"/>
      <c r="AJ150" s="97"/>
      <c r="AK150" s="97"/>
      <c r="AL150" s="97"/>
      <c r="AM150" s="97"/>
      <c r="AN150" s="97"/>
      <c r="AO150" s="97"/>
      <c r="AP150" s="97"/>
      <c r="AQ150" s="97"/>
      <c r="AR150" s="97"/>
      <c r="AS150" s="97"/>
      <c r="AT150" s="97"/>
      <c r="AU150" s="97"/>
      <c r="AV150" s="97"/>
      <c r="AW150" s="97"/>
      <c r="AX150" s="97"/>
      <c r="AY150" s="97"/>
      <c r="AZ150" s="98"/>
      <c r="BA150" s="98"/>
      <c r="BB150" s="98"/>
      <c r="BC150" s="98"/>
      <c r="BD150" s="98"/>
      <c r="BE150" s="98"/>
      <c r="BF150" s="98"/>
      <c r="BG150" s="98"/>
      <c r="BH150" s="98"/>
      <c r="BI150" s="98"/>
    </row>
    <row r="151" spans="1:61" s="225" customFormat="1">
      <c r="A151" s="91"/>
      <c r="AH151" s="97"/>
      <c r="AI151" s="97"/>
      <c r="AJ151" s="97"/>
      <c r="AK151" s="97"/>
      <c r="AL151" s="97"/>
      <c r="AM151" s="97"/>
      <c r="AN151" s="97"/>
      <c r="AO151" s="97"/>
      <c r="AP151" s="97"/>
      <c r="AQ151" s="97"/>
      <c r="AR151" s="97"/>
      <c r="AS151" s="97"/>
      <c r="AT151" s="97"/>
      <c r="AU151" s="97"/>
      <c r="AV151" s="97"/>
      <c r="AW151" s="97"/>
      <c r="AX151" s="97"/>
      <c r="AY151" s="97"/>
      <c r="AZ151" s="98"/>
      <c r="BA151" s="98"/>
      <c r="BB151" s="98"/>
      <c r="BC151" s="98"/>
      <c r="BD151" s="98"/>
      <c r="BE151" s="98"/>
      <c r="BF151" s="98"/>
      <c r="BG151" s="98"/>
      <c r="BH151" s="98"/>
      <c r="BI151" s="98"/>
    </row>
    <row r="152" spans="1:61" s="225" customFormat="1">
      <c r="A152" s="91"/>
      <c r="AH152" s="97"/>
      <c r="AI152" s="97"/>
      <c r="AJ152" s="97"/>
      <c r="AK152" s="97"/>
      <c r="AL152" s="97"/>
      <c r="AM152" s="97"/>
      <c r="AN152" s="97"/>
      <c r="AO152" s="97"/>
      <c r="AP152" s="97"/>
      <c r="AQ152" s="97"/>
      <c r="AR152" s="97"/>
      <c r="AS152" s="97"/>
      <c r="AT152" s="97"/>
      <c r="AU152" s="97"/>
      <c r="AV152" s="97"/>
      <c r="AW152" s="97"/>
      <c r="AX152" s="97"/>
      <c r="AY152" s="97"/>
      <c r="AZ152" s="98"/>
      <c r="BA152" s="98"/>
      <c r="BB152" s="98"/>
      <c r="BC152" s="98"/>
      <c r="BD152" s="98"/>
      <c r="BE152" s="98"/>
      <c r="BF152" s="98"/>
      <c r="BG152" s="98"/>
      <c r="BH152" s="98"/>
      <c r="BI152" s="98"/>
    </row>
    <row r="153" spans="1:61" s="225" customFormat="1">
      <c r="A153" s="91"/>
      <c r="AH153" s="97"/>
      <c r="AI153" s="97"/>
      <c r="AJ153" s="97"/>
      <c r="AK153" s="97"/>
      <c r="AL153" s="97"/>
      <c r="AM153" s="97"/>
      <c r="AN153" s="97"/>
      <c r="AO153" s="97"/>
      <c r="AP153" s="97"/>
      <c r="AQ153" s="97"/>
      <c r="AR153" s="97"/>
      <c r="AS153" s="97"/>
      <c r="AT153" s="97"/>
      <c r="AU153" s="97"/>
      <c r="AV153" s="97"/>
      <c r="AW153" s="97"/>
      <c r="AX153" s="97"/>
      <c r="AY153" s="97"/>
      <c r="AZ153" s="98"/>
      <c r="BA153" s="98"/>
      <c r="BB153" s="98"/>
      <c r="BC153" s="98"/>
      <c r="BD153" s="98"/>
      <c r="BE153" s="98"/>
      <c r="BF153" s="98"/>
      <c r="BG153" s="98"/>
      <c r="BH153" s="98"/>
      <c r="BI153" s="98"/>
    </row>
    <row r="154" spans="1:61" s="225" customFormat="1">
      <c r="A154" s="91"/>
      <c r="AH154" s="97"/>
      <c r="AI154" s="97"/>
      <c r="AJ154" s="97"/>
      <c r="AK154" s="97"/>
      <c r="AL154" s="97"/>
      <c r="AM154" s="97"/>
      <c r="AN154" s="97"/>
      <c r="AO154" s="97"/>
      <c r="AP154" s="97"/>
      <c r="AQ154" s="97"/>
      <c r="AR154" s="97"/>
      <c r="AS154" s="97"/>
      <c r="AT154" s="97"/>
      <c r="AU154" s="97"/>
      <c r="AV154" s="97"/>
      <c r="AW154" s="97"/>
      <c r="AX154" s="97"/>
      <c r="AY154" s="97"/>
      <c r="AZ154" s="98"/>
      <c r="BA154" s="98"/>
      <c r="BB154" s="98"/>
      <c r="BC154" s="98"/>
      <c r="BD154" s="98"/>
      <c r="BE154" s="98"/>
      <c r="BF154" s="98"/>
      <c r="BG154" s="98"/>
      <c r="BH154" s="98"/>
      <c r="BI154" s="98"/>
    </row>
    <row r="155" spans="1:61" s="225" customFormat="1">
      <c r="A155" s="91"/>
      <c r="AH155" s="97"/>
      <c r="AI155" s="97"/>
      <c r="AJ155" s="97"/>
      <c r="AK155" s="97"/>
      <c r="AL155" s="97"/>
      <c r="AM155" s="97"/>
      <c r="AN155" s="97"/>
      <c r="AO155" s="97"/>
      <c r="AP155" s="97"/>
      <c r="AQ155" s="97"/>
      <c r="AR155" s="97"/>
      <c r="AS155" s="97"/>
      <c r="AT155" s="97"/>
      <c r="AU155" s="97"/>
      <c r="AV155" s="97"/>
      <c r="AW155" s="97"/>
      <c r="AX155" s="97"/>
      <c r="AY155" s="97"/>
      <c r="AZ155" s="98"/>
      <c r="BA155" s="98"/>
      <c r="BB155" s="98"/>
      <c r="BC155" s="98"/>
      <c r="BD155" s="98"/>
      <c r="BE155" s="98"/>
      <c r="BF155" s="98"/>
      <c r="BG155" s="98"/>
      <c r="BH155" s="98"/>
      <c r="BI155" s="98"/>
    </row>
    <row r="156" spans="1:61" s="225" customFormat="1">
      <c r="A156" s="91"/>
      <c r="AH156" s="97"/>
      <c r="AI156" s="97"/>
      <c r="AJ156" s="97"/>
      <c r="AK156" s="97"/>
      <c r="AL156" s="97"/>
      <c r="AM156" s="97"/>
      <c r="AN156" s="97"/>
      <c r="AO156" s="97"/>
      <c r="AP156" s="97"/>
      <c r="AQ156" s="97"/>
      <c r="AR156" s="97"/>
      <c r="AS156" s="97"/>
      <c r="AT156" s="97"/>
      <c r="AU156" s="97"/>
      <c r="AV156" s="97"/>
      <c r="AW156" s="97"/>
      <c r="AX156" s="97"/>
      <c r="AY156" s="97"/>
      <c r="AZ156" s="98"/>
      <c r="BA156" s="98"/>
      <c r="BB156" s="98"/>
      <c r="BC156" s="98"/>
      <c r="BD156" s="98"/>
      <c r="BE156" s="98"/>
      <c r="BF156" s="98"/>
      <c r="BG156" s="98"/>
      <c r="BH156" s="98"/>
      <c r="BI156" s="98"/>
    </row>
    <row r="157" spans="1:61" s="225" customFormat="1">
      <c r="A157" s="91"/>
      <c r="AH157" s="97"/>
      <c r="AI157" s="97"/>
      <c r="AJ157" s="97"/>
      <c r="AK157" s="97"/>
      <c r="AL157" s="97"/>
      <c r="AM157" s="97"/>
      <c r="AN157" s="97"/>
      <c r="AO157" s="97"/>
      <c r="AP157" s="97"/>
      <c r="AQ157" s="97"/>
      <c r="AR157" s="97"/>
      <c r="AS157" s="97"/>
      <c r="AT157" s="97"/>
      <c r="AU157" s="97"/>
      <c r="AV157" s="97"/>
      <c r="AW157" s="97"/>
      <c r="AX157" s="97"/>
      <c r="AY157" s="97"/>
      <c r="AZ157" s="98"/>
      <c r="BA157" s="98"/>
      <c r="BB157" s="98"/>
      <c r="BC157" s="98"/>
      <c r="BD157" s="98"/>
      <c r="BE157" s="98"/>
      <c r="BF157" s="98"/>
      <c r="BG157" s="98"/>
      <c r="BH157" s="98"/>
      <c r="BI157" s="98"/>
    </row>
    <row r="158" spans="1:61" s="225" customFormat="1">
      <c r="A158" s="91"/>
      <c r="AH158" s="97"/>
      <c r="AI158" s="97"/>
      <c r="AJ158" s="97"/>
      <c r="AK158" s="97"/>
      <c r="AL158" s="97"/>
      <c r="AM158" s="97"/>
      <c r="AN158" s="97"/>
      <c r="AO158" s="97"/>
      <c r="AP158" s="97"/>
      <c r="AQ158" s="97"/>
      <c r="AR158" s="97"/>
      <c r="AS158" s="97"/>
      <c r="AT158" s="97"/>
      <c r="AU158" s="97"/>
      <c r="AV158" s="97"/>
      <c r="AW158" s="97"/>
      <c r="AX158" s="97"/>
      <c r="AY158" s="97"/>
      <c r="AZ158" s="98"/>
      <c r="BA158" s="98"/>
      <c r="BB158" s="98"/>
      <c r="BC158" s="98"/>
      <c r="BD158" s="98"/>
      <c r="BE158" s="98"/>
      <c r="BF158" s="98"/>
      <c r="BG158" s="98"/>
      <c r="BH158" s="98"/>
      <c r="BI158" s="98"/>
    </row>
    <row r="159" spans="1:61" s="225" customFormat="1">
      <c r="A159" s="91"/>
      <c r="AH159" s="97"/>
      <c r="AI159" s="97"/>
      <c r="AJ159" s="97"/>
      <c r="AK159" s="97"/>
      <c r="AL159" s="97"/>
      <c r="AM159" s="97"/>
      <c r="AN159" s="97"/>
      <c r="AO159" s="97"/>
      <c r="AP159" s="97"/>
      <c r="AQ159" s="97"/>
      <c r="AR159" s="97"/>
      <c r="AS159" s="97"/>
      <c r="AT159" s="97"/>
      <c r="AU159" s="97"/>
      <c r="AV159" s="97"/>
      <c r="AW159" s="97"/>
      <c r="AX159" s="97"/>
      <c r="AY159" s="97"/>
      <c r="AZ159" s="98"/>
      <c r="BA159" s="98"/>
      <c r="BB159" s="98"/>
      <c r="BC159" s="98"/>
      <c r="BD159" s="98"/>
      <c r="BE159" s="98"/>
      <c r="BF159" s="98"/>
      <c r="BG159" s="98"/>
      <c r="BH159" s="98"/>
      <c r="BI159" s="98"/>
    </row>
    <row r="160" spans="1:61" s="225" customFormat="1">
      <c r="A160" s="91"/>
      <c r="AH160" s="97"/>
      <c r="AI160" s="97"/>
      <c r="AJ160" s="97"/>
      <c r="AK160" s="97"/>
      <c r="AL160" s="97"/>
      <c r="AM160" s="97"/>
      <c r="AN160" s="97"/>
      <c r="AO160" s="97"/>
      <c r="AP160" s="97"/>
      <c r="AQ160" s="97"/>
      <c r="AR160" s="97"/>
      <c r="AS160" s="97"/>
      <c r="AT160" s="97"/>
      <c r="AU160" s="97"/>
      <c r="AV160" s="97"/>
      <c r="AW160" s="97"/>
      <c r="AX160" s="97"/>
      <c r="AY160" s="97"/>
      <c r="AZ160" s="98"/>
      <c r="BA160" s="98"/>
      <c r="BB160" s="98"/>
      <c r="BC160" s="98"/>
      <c r="BD160" s="98"/>
      <c r="BE160" s="98"/>
      <c r="BF160" s="98"/>
      <c r="BG160" s="98"/>
      <c r="BH160" s="98"/>
      <c r="BI160" s="98"/>
    </row>
    <row r="161" spans="1:61" s="225" customFormat="1">
      <c r="A161" s="91"/>
      <c r="AH161" s="97"/>
      <c r="AI161" s="97"/>
      <c r="AJ161" s="97"/>
      <c r="AK161" s="97"/>
      <c r="AL161" s="97"/>
      <c r="AM161" s="97"/>
      <c r="AN161" s="97"/>
      <c r="AO161" s="97"/>
      <c r="AP161" s="97"/>
      <c r="AQ161" s="97"/>
      <c r="AR161" s="97"/>
      <c r="AS161" s="97"/>
      <c r="AT161" s="97"/>
      <c r="AU161" s="97"/>
      <c r="AV161" s="97"/>
      <c r="AW161" s="97"/>
      <c r="AX161" s="97"/>
      <c r="AY161" s="97"/>
      <c r="AZ161" s="98"/>
      <c r="BA161" s="98"/>
      <c r="BB161" s="98"/>
      <c r="BC161" s="98"/>
      <c r="BD161" s="98"/>
      <c r="BE161" s="98"/>
      <c r="BF161" s="98"/>
      <c r="BG161" s="98"/>
      <c r="BH161" s="98"/>
      <c r="BI161" s="98"/>
    </row>
    <row r="162" spans="1:61" s="225" customFormat="1">
      <c r="A162" s="91"/>
      <c r="AH162" s="97"/>
      <c r="AI162" s="97"/>
      <c r="AJ162" s="97"/>
      <c r="AK162" s="97"/>
      <c r="AL162" s="97"/>
      <c r="AM162" s="97"/>
      <c r="AN162" s="97"/>
      <c r="AO162" s="97"/>
      <c r="AP162" s="97"/>
      <c r="AQ162" s="97"/>
      <c r="AR162" s="97"/>
      <c r="AS162" s="97"/>
      <c r="AT162" s="97"/>
      <c r="AU162" s="97"/>
      <c r="AV162" s="97"/>
      <c r="AW162" s="97"/>
      <c r="AX162" s="97"/>
      <c r="AY162" s="97"/>
      <c r="AZ162" s="98"/>
      <c r="BA162" s="98"/>
      <c r="BB162" s="98"/>
      <c r="BC162" s="98"/>
      <c r="BD162" s="98"/>
      <c r="BE162" s="98"/>
      <c r="BF162" s="98"/>
      <c r="BG162" s="98"/>
      <c r="BH162" s="98"/>
      <c r="BI162" s="98"/>
    </row>
    <row r="163" spans="1:61" s="225" customFormat="1">
      <c r="A163" s="91"/>
      <c r="AH163" s="97"/>
      <c r="AI163" s="97"/>
      <c r="AJ163" s="97"/>
      <c r="AK163" s="97"/>
      <c r="AL163" s="97"/>
      <c r="AM163" s="97"/>
      <c r="AN163" s="97"/>
      <c r="AO163" s="97"/>
      <c r="AP163" s="97"/>
      <c r="AQ163" s="97"/>
      <c r="AR163" s="97"/>
      <c r="AS163" s="97"/>
      <c r="AT163" s="97"/>
      <c r="AU163" s="97"/>
      <c r="AV163" s="97"/>
      <c r="AW163" s="97"/>
      <c r="AX163" s="97"/>
      <c r="AY163" s="97"/>
      <c r="AZ163" s="98"/>
      <c r="BA163" s="98"/>
      <c r="BB163" s="98"/>
      <c r="BC163" s="98"/>
      <c r="BD163" s="98"/>
      <c r="BE163" s="98"/>
      <c r="BF163" s="98"/>
      <c r="BG163" s="98"/>
      <c r="BH163" s="98"/>
      <c r="BI163" s="98"/>
    </row>
    <row r="164" spans="1:61" s="225" customFormat="1">
      <c r="A164" s="91"/>
      <c r="AH164" s="97"/>
      <c r="AI164" s="97"/>
      <c r="AJ164" s="97"/>
      <c r="AK164" s="97"/>
      <c r="AL164" s="97"/>
      <c r="AM164" s="97"/>
      <c r="AN164" s="97"/>
      <c r="AO164" s="97"/>
      <c r="AP164" s="97"/>
      <c r="AQ164" s="97"/>
      <c r="AR164" s="97"/>
      <c r="AS164" s="97"/>
      <c r="AT164" s="97"/>
      <c r="AU164" s="97"/>
      <c r="AV164" s="97"/>
      <c r="AW164" s="97"/>
      <c r="AX164" s="97"/>
      <c r="AY164" s="97"/>
      <c r="AZ164" s="98"/>
      <c r="BA164" s="98"/>
      <c r="BB164" s="98"/>
      <c r="BC164" s="98"/>
      <c r="BD164" s="98"/>
      <c r="BE164" s="98"/>
      <c r="BF164" s="98"/>
      <c r="BG164" s="98"/>
      <c r="BH164" s="98"/>
      <c r="BI164" s="98"/>
    </row>
    <row r="165" spans="1:61" s="225" customFormat="1">
      <c r="A165" s="91"/>
      <c r="AH165" s="97"/>
      <c r="AI165" s="97"/>
      <c r="AJ165" s="97"/>
      <c r="AK165" s="97"/>
      <c r="AL165" s="97"/>
      <c r="AM165" s="97"/>
      <c r="AN165" s="97"/>
      <c r="AO165" s="97"/>
      <c r="AP165" s="97"/>
      <c r="AQ165" s="97"/>
      <c r="AR165" s="97"/>
      <c r="AS165" s="97"/>
      <c r="AT165" s="97"/>
      <c r="AU165" s="97"/>
      <c r="AV165" s="97"/>
      <c r="AW165" s="97"/>
      <c r="AX165" s="97"/>
      <c r="AY165" s="97"/>
      <c r="AZ165" s="98"/>
      <c r="BA165" s="98"/>
      <c r="BB165" s="98"/>
      <c r="BC165" s="98"/>
      <c r="BD165" s="98"/>
      <c r="BE165" s="98"/>
      <c r="BF165" s="98"/>
      <c r="BG165" s="98"/>
      <c r="BH165" s="98"/>
      <c r="BI165" s="98"/>
    </row>
  </sheetData>
  <mergeCells count="20">
    <mergeCell ref="C40:G40"/>
    <mergeCell ref="F25:AE26"/>
    <mergeCell ref="C25:E26"/>
    <mergeCell ref="C29:E30"/>
    <mergeCell ref="F29:H29"/>
    <mergeCell ref="M29:AE30"/>
    <mergeCell ref="F30:H30"/>
    <mergeCell ref="C31:E32"/>
    <mergeCell ref="F31:AE32"/>
    <mergeCell ref="C23:E24"/>
    <mergeCell ref="F23:H23"/>
    <mergeCell ref="M23:AE24"/>
    <mergeCell ref="F24:H24"/>
    <mergeCell ref="F8:AE8"/>
    <mergeCell ref="C17:E18"/>
    <mergeCell ref="F17:H17"/>
    <mergeCell ref="M17:AE18"/>
    <mergeCell ref="F18:H18"/>
    <mergeCell ref="C19:E20"/>
    <mergeCell ref="F19:AE20"/>
  </mergeCells>
  <phoneticPr fontId="1"/>
  <dataValidations count="1">
    <dataValidation type="list" allowBlank="1" showInputMessage="1" showErrorMessage="1" sqref="F17:H18 F23:H24 F29:H30" xr:uid="{00000000-0002-0000-0700-000000000000}">
      <formula1>$AI$17:$AI$18</formula1>
    </dataValidation>
  </dataValidations>
  <printOptions horizontalCentered="1"/>
  <pageMargins left="0.59055118110236227" right="0.78740157480314965" top="0.59055118110236227" bottom="0.55118110236220474" header="0.31496062992125984" footer="0.31496062992125984"/>
  <pageSetup paperSize="9" scale="65"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4" id="{A0C0DBC4-39DB-49A7-8068-36A168538888}">
            <xm:f>'（発注所属入力）'!$F$43="－"</xm:f>
            <x14:dxf>
              <fill>
                <patternFill>
                  <bgColor theme="0" tint="-0.499984740745262"/>
                </patternFill>
              </fill>
            </x14:dxf>
          </x14:cfRule>
          <xm:sqref>B17:AE18 F19 B19:E20</xm:sqref>
        </x14:conditionalFormatting>
        <x14:conditionalFormatting xmlns:xm="http://schemas.microsoft.com/office/excel/2006/main">
          <x14:cfRule type="expression" priority="8" id="{0308C991-1DF6-4887-B824-91062F9DE27A}">
            <xm:f>'（発注所属入力）'!$F$44="－"</xm:f>
            <x14:dxf>
              <font>
                <color auto="1"/>
              </font>
              <fill>
                <patternFill>
                  <bgColor theme="0" tint="-0.499984740745262"/>
                </patternFill>
              </fill>
            </x14:dxf>
          </x14:cfRule>
          <xm:sqref>B23:AE24 F25 B25:E26</xm:sqref>
        </x14:conditionalFormatting>
        <x14:conditionalFormatting xmlns:xm="http://schemas.microsoft.com/office/excel/2006/main">
          <x14:cfRule type="expression" priority="5" id="{5E748BD9-75D6-436F-8D26-68FCB9083FDA}">
            <xm:f>'（発注所属入力）'!$F$45="－"</xm:f>
            <x14:dxf>
              <font>
                <color auto="1"/>
              </font>
              <fill>
                <patternFill>
                  <bgColor theme="0" tint="-0.499984740745262"/>
                </patternFill>
              </fill>
            </x14:dxf>
          </x14:cfRule>
          <xm:sqref>B29:AE30 F31 B31:E32</xm:sqref>
        </x14:conditionalFormatting>
      </x14:conditionalFormatting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7:AY193"/>
  <sheetViews>
    <sheetView view="pageBreakPreview" zoomScale="70" zoomScaleNormal="85" zoomScaleSheetLayoutView="70" workbookViewId="0">
      <pane ySplit="6" topLeftCell="A7" activePane="bottomLeft" state="frozen"/>
      <selection activeCell="C70" sqref="C70:F70"/>
      <selection pane="bottomLeft" activeCell="C26" sqref="C26:AE30"/>
    </sheetView>
  </sheetViews>
  <sheetFormatPr defaultColWidth="9" defaultRowHeight="18"/>
  <cols>
    <col min="1" max="1" width="9" style="91"/>
    <col min="2" max="2" width="2.19921875" style="96" customWidth="1"/>
    <col min="3" max="5" width="5.59765625" style="96" customWidth="1"/>
    <col min="6" max="31" width="3.69921875" style="96" customWidth="1"/>
    <col min="32" max="32" width="2.59765625" style="96" customWidth="1"/>
    <col min="33" max="33" width="6.59765625" style="96" customWidth="1"/>
    <col min="34" max="51" width="9" style="97"/>
    <col min="52" max="16384" width="9" style="96"/>
  </cols>
  <sheetData>
    <row r="7" spans="3:31" ht="10.199999999999999" customHeight="1">
      <c r="AE7" s="280"/>
    </row>
    <row r="8" spans="3:31" ht="19.2">
      <c r="C8" s="324" t="s">
        <v>116</v>
      </c>
      <c r="D8" s="324"/>
      <c r="E8" s="324"/>
      <c r="F8" s="650" t="str">
        <f>+IF('技術資料表紙（入札参加者）'!E6=0,"商号又は名称：　　　　　     　　　　　　　","商号又は名称："&amp;'技術資料表紙（入札参加者）'!E6)</f>
        <v>商号又は名称：　　　　　     　　　　　　　</v>
      </c>
      <c r="G8" s="650"/>
      <c r="H8" s="650"/>
      <c r="I8" s="650"/>
      <c r="J8" s="650"/>
      <c r="K8" s="650"/>
      <c r="L8" s="650"/>
      <c r="M8" s="650"/>
      <c r="N8" s="650"/>
      <c r="O8" s="650"/>
      <c r="P8" s="650"/>
      <c r="Q8" s="650"/>
      <c r="R8" s="650"/>
      <c r="S8" s="650"/>
      <c r="T8" s="650"/>
      <c r="U8" s="650"/>
      <c r="V8" s="650"/>
      <c r="W8" s="650"/>
      <c r="X8" s="650"/>
      <c r="Y8" s="650"/>
      <c r="Z8" s="650"/>
      <c r="AA8" s="650"/>
      <c r="AB8" s="650"/>
      <c r="AC8" s="650"/>
      <c r="AD8" s="650"/>
      <c r="AE8" s="650"/>
    </row>
    <row r="9" spans="3:31" ht="15" customHeight="1">
      <c r="F9" s="325"/>
      <c r="G9" s="325"/>
      <c r="H9" s="325"/>
      <c r="I9" s="325"/>
      <c r="J9" s="325"/>
      <c r="K9" s="325"/>
      <c r="L9" s="325"/>
      <c r="M9" s="325"/>
      <c r="N9" s="325"/>
      <c r="O9" s="325"/>
      <c r="P9" s="325"/>
      <c r="Q9" s="325"/>
      <c r="R9" s="325"/>
      <c r="S9" s="325"/>
      <c r="T9" s="325"/>
      <c r="U9" s="325"/>
      <c r="V9" s="325"/>
      <c r="W9" s="325"/>
      <c r="X9" s="325"/>
      <c r="Y9" s="325"/>
      <c r="Z9" s="325"/>
      <c r="AA9" s="325"/>
      <c r="AB9" s="325"/>
      <c r="AC9" s="325"/>
      <c r="AD9" s="325"/>
      <c r="AE9" s="325"/>
    </row>
    <row r="10" spans="3:31" ht="31.8">
      <c r="C10" s="213" t="s">
        <v>171</v>
      </c>
      <c r="D10" s="214"/>
      <c r="E10" s="214"/>
      <c r="F10" s="214"/>
      <c r="G10" s="214"/>
      <c r="H10" s="215"/>
      <c r="I10" s="215"/>
      <c r="J10" s="215"/>
      <c r="K10" s="215"/>
      <c r="L10" s="215"/>
      <c r="M10" s="215"/>
      <c r="N10" s="215"/>
      <c r="O10" s="215"/>
      <c r="P10" s="215"/>
      <c r="Q10" s="215"/>
      <c r="R10" s="215"/>
      <c r="S10" s="215"/>
      <c r="T10" s="215"/>
      <c r="U10" s="215"/>
      <c r="V10" s="215"/>
      <c r="W10" s="215"/>
      <c r="X10" s="215"/>
      <c r="Y10" s="215"/>
      <c r="Z10" s="215"/>
      <c r="AA10" s="215"/>
      <c r="AB10" s="215"/>
      <c r="AC10" s="215"/>
      <c r="AD10" s="215"/>
      <c r="AE10" s="215"/>
    </row>
    <row r="11" spans="3:31" ht="17.399999999999999" customHeight="1">
      <c r="C11" s="213"/>
      <c r="D11" s="214"/>
      <c r="E11" s="214"/>
      <c r="F11" s="214"/>
      <c r="G11" s="214"/>
      <c r="H11" s="215"/>
      <c r="I11" s="215"/>
      <c r="J11" s="215"/>
      <c r="K11" s="215"/>
      <c r="L11" s="215"/>
      <c r="M11" s="215"/>
      <c r="N11" s="215"/>
      <c r="O11" s="215"/>
      <c r="P11" s="215"/>
      <c r="Q11" s="215"/>
      <c r="R11" s="215"/>
      <c r="S11" s="215"/>
      <c r="T11" s="215"/>
      <c r="U11" s="215"/>
      <c r="V11" s="215"/>
      <c r="W11" s="215"/>
      <c r="X11" s="215"/>
      <c r="Y11" s="215"/>
      <c r="Z11" s="215"/>
      <c r="AA11" s="215"/>
      <c r="AB11" s="215"/>
      <c r="AC11" s="215"/>
      <c r="AD11" s="215"/>
      <c r="AE11" s="215"/>
    </row>
    <row r="12" spans="3:31" ht="16.2" customHeight="1">
      <c r="C12" s="216" t="s">
        <v>180</v>
      </c>
      <c r="D12" s="217"/>
      <c r="E12" s="218"/>
      <c r="F12" s="218"/>
      <c r="G12" s="218"/>
      <c r="H12" s="219"/>
      <c r="I12" s="219"/>
      <c r="J12" s="219"/>
      <c r="K12" s="219"/>
      <c r="L12" s="219"/>
      <c r="M12" s="219"/>
      <c r="N12" s="219"/>
      <c r="O12" s="219"/>
      <c r="P12" s="219"/>
      <c r="Q12" s="219"/>
      <c r="R12" s="219"/>
      <c r="S12" s="219"/>
      <c r="T12" s="219"/>
      <c r="U12" s="219"/>
      <c r="V12" s="219"/>
      <c r="W12" s="219"/>
      <c r="X12" s="219"/>
      <c r="Y12" s="219"/>
      <c r="Z12" s="219"/>
      <c r="AA12" s="219"/>
      <c r="AB12" s="219"/>
      <c r="AC12" s="219"/>
      <c r="AD12" s="219"/>
      <c r="AE12" s="219"/>
    </row>
    <row r="13" spans="3:31" ht="16.2" customHeight="1">
      <c r="C13" s="216" t="s">
        <v>172</v>
      </c>
      <c r="D13" s="217"/>
      <c r="E13" s="218"/>
      <c r="F13" s="218"/>
      <c r="G13" s="218"/>
      <c r="H13" s="219"/>
      <c r="I13" s="219"/>
      <c r="J13" s="219"/>
      <c r="K13" s="219"/>
      <c r="L13" s="219"/>
      <c r="M13" s="219"/>
      <c r="N13" s="219"/>
      <c r="O13" s="219"/>
      <c r="P13" s="219"/>
      <c r="Q13" s="219"/>
      <c r="R13" s="219"/>
      <c r="S13" s="219"/>
      <c r="T13" s="219"/>
      <c r="U13" s="219"/>
      <c r="V13" s="219"/>
      <c r="W13" s="219"/>
      <c r="X13" s="219"/>
      <c r="Y13" s="219"/>
      <c r="Z13" s="219"/>
      <c r="AA13" s="219"/>
      <c r="AB13" s="219"/>
      <c r="AC13" s="219"/>
      <c r="AD13" s="219"/>
      <c r="AE13" s="219"/>
    </row>
    <row r="14" spans="3:31" ht="7.8" customHeight="1" thickBot="1">
      <c r="C14" s="216"/>
      <c r="D14" s="216"/>
      <c r="E14" s="214"/>
      <c r="F14" s="214"/>
      <c r="G14" s="214"/>
      <c r="H14" s="215"/>
      <c r="I14" s="215"/>
      <c r="J14" s="215"/>
      <c r="K14" s="215"/>
      <c r="L14" s="215"/>
      <c r="M14" s="215"/>
      <c r="N14" s="215"/>
      <c r="O14" s="215"/>
      <c r="P14" s="215"/>
      <c r="Q14" s="215"/>
      <c r="R14" s="215"/>
      <c r="S14" s="215"/>
      <c r="T14" s="215"/>
      <c r="U14" s="215"/>
      <c r="V14" s="220"/>
      <c r="W14" s="219"/>
      <c r="X14" s="215"/>
      <c r="Y14" s="215"/>
      <c r="Z14" s="215"/>
      <c r="AA14" s="215"/>
      <c r="AB14" s="215"/>
      <c r="AC14" s="215"/>
      <c r="AD14" s="215"/>
      <c r="AE14" s="215"/>
    </row>
    <row r="15" spans="3:31" ht="45" customHeight="1" thickBot="1">
      <c r="C15" s="584" t="s">
        <v>123</v>
      </c>
      <c r="D15" s="430"/>
      <c r="E15" s="430"/>
      <c r="F15" s="430"/>
      <c r="G15" s="430"/>
      <c r="H15" s="432"/>
      <c r="I15" s="205">
        <v>2</v>
      </c>
      <c r="J15" s="582"/>
      <c r="K15" s="429"/>
      <c r="L15" s="429"/>
      <c r="M15" s="429"/>
      <c r="N15" s="429"/>
      <c r="O15" s="583"/>
      <c r="P15" s="221"/>
      <c r="Q15" s="74"/>
      <c r="R15" s="222"/>
      <c r="S15" s="222"/>
      <c r="T15" s="222"/>
      <c r="U15" s="222"/>
      <c r="V15" s="74"/>
      <c r="W15" s="223"/>
      <c r="X15" s="223"/>
      <c r="Y15" s="61"/>
      <c r="Z15" s="224"/>
      <c r="AA15" s="215"/>
      <c r="AB15" s="215"/>
      <c r="AC15" s="215"/>
      <c r="AD15" s="215"/>
      <c r="AE15" s="215"/>
    </row>
    <row r="16" spans="3:31" ht="15" customHeight="1">
      <c r="C16" s="214"/>
      <c r="D16" s="214"/>
      <c r="E16" s="214"/>
      <c r="F16" s="214"/>
      <c r="G16" s="214"/>
      <c r="H16" s="215"/>
      <c r="I16" s="215"/>
      <c r="J16" s="215"/>
      <c r="K16" s="215"/>
      <c r="L16" s="215"/>
      <c r="M16" s="215"/>
      <c r="N16" s="215"/>
      <c r="O16" s="215"/>
      <c r="P16" s="215"/>
      <c r="Q16" s="215"/>
      <c r="R16" s="215"/>
      <c r="S16" s="215"/>
      <c r="T16" s="215"/>
      <c r="U16" s="215"/>
      <c r="V16" s="215"/>
      <c r="W16" s="215"/>
      <c r="X16" s="215"/>
      <c r="Y16" s="215"/>
      <c r="Z16" s="215"/>
      <c r="AA16" s="215"/>
      <c r="AB16" s="215"/>
      <c r="AC16" s="215"/>
      <c r="AD16" s="215"/>
      <c r="AE16" s="215"/>
    </row>
    <row r="17" spans="1:51" s="92" customFormat="1" ht="25.2" customHeight="1" thickBot="1">
      <c r="A17" s="91"/>
      <c r="C17" s="99" t="s">
        <v>247</v>
      </c>
      <c r="D17" s="112"/>
      <c r="E17" s="112"/>
      <c r="F17" s="112"/>
      <c r="G17" s="112"/>
      <c r="AH17" s="95"/>
      <c r="AI17" s="95"/>
      <c r="AJ17" s="95"/>
      <c r="AK17" s="95"/>
      <c r="AL17" s="95"/>
      <c r="AM17" s="95"/>
      <c r="AN17" s="95"/>
      <c r="AO17" s="95"/>
      <c r="AP17" s="95"/>
      <c r="AQ17" s="95"/>
      <c r="AR17" s="95"/>
      <c r="AS17" s="95"/>
      <c r="AT17" s="95"/>
      <c r="AU17" s="95"/>
      <c r="AV17" s="95"/>
      <c r="AW17" s="95"/>
      <c r="AX17" s="95"/>
      <c r="AY17" s="95"/>
    </row>
    <row r="18" spans="1:51" ht="25.2" customHeight="1">
      <c r="C18" s="388" t="s">
        <v>59</v>
      </c>
      <c r="D18" s="389"/>
      <c r="E18" s="390"/>
      <c r="F18" s="418"/>
      <c r="G18" s="409"/>
      <c r="H18" s="409"/>
      <c r="I18" s="35" t="s">
        <v>107</v>
      </c>
      <c r="J18" s="36"/>
      <c r="K18" s="36"/>
      <c r="L18" s="37"/>
      <c r="M18" s="457" t="str">
        <f>IF(COUNTBLANK(F18:H19)=6,"　←　該当する方に○",IF(COUNTBLANK(F18:H19)=4,"　←　どちらか一方に○",""))</f>
        <v>　←　該当する方に○</v>
      </c>
      <c r="N18" s="458"/>
      <c r="O18" s="458"/>
      <c r="P18" s="458"/>
      <c r="Q18" s="458"/>
      <c r="R18" s="458"/>
      <c r="S18" s="458"/>
      <c r="T18" s="458"/>
      <c r="U18" s="458"/>
      <c r="V18" s="458"/>
      <c r="W18" s="458"/>
      <c r="X18" s="458"/>
      <c r="Y18" s="458"/>
      <c r="Z18" s="458"/>
      <c r="AA18" s="458"/>
      <c r="AB18" s="458"/>
      <c r="AC18" s="458"/>
      <c r="AD18" s="458"/>
      <c r="AE18" s="458"/>
      <c r="AI18" s="97" t="s">
        <v>115</v>
      </c>
    </row>
    <row r="19" spans="1:51" ht="25.2" customHeight="1" thickBot="1">
      <c r="C19" s="524"/>
      <c r="D19" s="525"/>
      <c r="E19" s="526"/>
      <c r="F19" s="533"/>
      <c r="G19" s="534"/>
      <c r="H19" s="534"/>
      <c r="I19" s="38" t="s">
        <v>109</v>
      </c>
      <c r="J19" s="39"/>
      <c r="K19" s="39"/>
      <c r="L19" s="40"/>
      <c r="M19" s="459"/>
      <c r="N19" s="459"/>
      <c r="O19" s="459"/>
      <c r="P19" s="459"/>
      <c r="Q19" s="459"/>
      <c r="R19" s="459"/>
      <c r="S19" s="459"/>
      <c r="T19" s="459"/>
      <c r="U19" s="459"/>
      <c r="V19" s="459"/>
      <c r="W19" s="459"/>
      <c r="X19" s="459"/>
      <c r="Y19" s="459"/>
      <c r="Z19" s="459"/>
      <c r="AA19" s="459"/>
      <c r="AB19" s="459"/>
      <c r="AC19" s="459"/>
      <c r="AD19" s="459"/>
      <c r="AE19" s="459"/>
    </row>
    <row r="20" spans="1:51" ht="25.2" customHeight="1">
      <c r="C20" s="537" t="s">
        <v>117</v>
      </c>
      <c r="D20" s="538"/>
      <c r="E20" s="539"/>
      <c r="F20" s="540"/>
      <c r="G20" s="541"/>
      <c r="H20" s="541"/>
      <c r="I20" s="541"/>
      <c r="J20" s="541"/>
      <c r="K20" s="541"/>
      <c r="L20" s="541"/>
      <c r="M20" s="541"/>
      <c r="N20" s="541"/>
      <c r="O20" s="541"/>
      <c r="P20" s="541"/>
      <c r="Q20" s="541"/>
      <c r="R20" s="541"/>
      <c r="S20" s="541"/>
      <c r="T20" s="541"/>
      <c r="U20" s="541"/>
      <c r="V20" s="541"/>
      <c r="W20" s="541"/>
      <c r="X20" s="541"/>
      <c r="Y20" s="541"/>
      <c r="Z20" s="541"/>
      <c r="AA20" s="541"/>
      <c r="AB20" s="541"/>
      <c r="AC20" s="541"/>
      <c r="AD20" s="541"/>
      <c r="AE20" s="542"/>
    </row>
    <row r="21" spans="1:51" ht="25.2" customHeight="1">
      <c r="C21" s="492" t="s">
        <v>106</v>
      </c>
      <c r="D21" s="493"/>
      <c r="E21" s="494"/>
      <c r="F21" s="504"/>
      <c r="G21" s="505"/>
      <c r="H21" s="505"/>
      <c r="I21" s="505"/>
      <c r="J21" s="505"/>
      <c r="K21" s="505"/>
      <c r="L21" s="505"/>
      <c r="M21" s="505"/>
      <c r="N21" s="505"/>
      <c r="O21" s="505"/>
      <c r="P21" s="505"/>
      <c r="Q21" s="505"/>
      <c r="R21" s="505"/>
      <c r="S21" s="505"/>
      <c r="T21" s="505"/>
      <c r="U21" s="505"/>
      <c r="V21" s="505"/>
      <c r="W21" s="505"/>
      <c r="X21" s="505"/>
      <c r="Y21" s="505"/>
      <c r="Z21" s="505"/>
      <c r="AA21" s="505"/>
      <c r="AB21" s="505"/>
      <c r="AC21" s="505"/>
      <c r="AD21" s="505"/>
      <c r="AE21" s="506"/>
    </row>
    <row r="22" spans="1:51" ht="25.2" customHeight="1">
      <c r="C22" s="492" t="s">
        <v>61</v>
      </c>
      <c r="D22" s="507"/>
      <c r="E22" s="508"/>
      <c r="F22" s="509" t="s">
        <v>197</v>
      </c>
      <c r="G22" s="510"/>
      <c r="H22" s="511"/>
      <c r="I22" s="511"/>
      <c r="J22" s="298" t="s">
        <v>93</v>
      </c>
      <c r="K22" s="511"/>
      <c r="L22" s="511"/>
      <c r="M22" s="298" t="s">
        <v>94</v>
      </c>
      <c r="N22" s="511"/>
      <c r="O22" s="511"/>
      <c r="P22" s="298" t="s">
        <v>95</v>
      </c>
      <c r="Q22" s="512" t="s">
        <v>113</v>
      </c>
      <c r="R22" s="513"/>
      <c r="S22" s="514" t="s">
        <v>197</v>
      </c>
      <c r="T22" s="515"/>
      <c r="U22" s="491"/>
      <c r="V22" s="491"/>
      <c r="W22" s="296" t="s">
        <v>93</v>
      </c>
      <c r="X22" s="491"/>
      <c r="Y22" s="491"/>
      <c r="Z22" s="296" t="s">
        <v>94</v>
      </c>
      <c r="AA22" s="491"/>
      <c r="AB22" s="491"/>
      <c r="AC22" s="296" t="s">
        <v>95</v>
      </c>
      <c r="AD22" s="535" t="s">
        <v>114</v>
      </c>
      <c r="AE22" s="536"/>
    </row>
    <row r="23" spans="1:51" ht="25.2" customHeight="1">
      <c r="C23" s="492" t="s">
        <v>64</v>
      </c>
      <c r="D23" s="493"/>
      <c r="E23" s="494"/>
      <c r="F23" s="48"/>
      <c r="G23" s="49"/>
      <c r="H23" s="49"/>
      <c r="I23" s="49"/>
      <c r="J23" s="49"/>
      <c r="K23" s="49"/>
      <c r="L23" s="49"/>
      <c r="M23" s="49"/>
      <c r="N23" s="49"/>
      <c r="O23" s="49"/>
      <c r="P23" s="43" t="str">
        <f>IF(COUNTBLANK(F23:O23)&gt;0,"　←　10桁の番号を入力","")</f>
        <v>　←　10桁の番号を入力</v>
      </c>
      <c r="Q23" s="41"/>
      <c r="R23" s="41"/>
      <c r="S23" s="41"/>
      <c r="T23" s="41"/>
      <c r="U23" s="41"/>
      <c r="V23" s="41"/>
      <c r="W23" s="41"/>
      <c r="X23" s="41"/>
      <c r="Y23" s="41"/>
      <c r="Z23" s="41"/>
      <c r="AA23" s="41"/>
      <c r="AB23" s="41"/>
      <c r="AC23" s="41"/>
      <c r="AD23" s="41"/>
      <c r="AE23" s="42"/>
    </row>
    <row r="24" spans="1:51" ht="25.2" customHeight="1">
      <c r="C24" s="492" t="s">
        <v>206</v>
      </c>
      <c r="D24" s="493"/>
      <c r="E24" s="494"/>
      <c r="F24" s="599"/>
      <c r="G24" s="600"/>
      <c r="H24" s="600"/>
      <c r="I24" s="600"/>
      <c r="J24" s="600"/>
      <c r="K24" s="600"/>
      <c r="L24" s="600"/>
      <c r="M24" s="600"/>
      <c r="N24" s="600"/>
      <c r="O24" s="600"/>
      <c r="P24" s="601"/>
      <c r="Q24" s="601"/>
      <c r="R24" s="601"/>
      <c r="S24" s="601"/>
      <c r="T24" s="601"/>
      <c r="U24" s="601"/>
      <c r="V24" s="601"/>
      <c r="W24" s="601"/>
      <c r="X24" s="601"/>
      <c r="Y24" s="601"/>
      <c r="Z24" s="601"/>
      <c r="AA24" s="601"/>
      <c r="AB24" s="601"/>
      <c r="AC24" s="601"/>
      <c r="AD24" s="601"/>
      <c r="AE24" s="602"/>
    </row>
    <row r="25" spans="1:51" ht="25.2" customHeight="1" thickBot="1">
      <c r="C25" s="586"/>
      <c r="D25" s="587"/>
      <c r="E25" s="588"/>
      <c r="F25" s="600"/>
      <c r="G25" s="600"/>
      <c r="H25" s="600"/>
      <c r="I25" s="600"/>
      <c r="J25" s="600"/>
      <c r="K25" s="600"/>
      <c r="L25" s="600"/>
      <c r="M25" s="600"/>
      <c r="N25" s="600"/>
      <c r="O25" s="600"/>
      <c r="P25" s="600"/>
      <c r="Q25" s="600"/>
      <c r="R25" s="600"/>
      <c r="S25" s="600"/>
      <c r="T25" s="600"/>
      <c r="U25" s="600"/>
      <c r="V25" s="600"/>
      <c r="W25" s="600"/>
      <c r="X25" s="600"/>
      <c r="Y25" s="600"/>
      <c r="Z25" s="600"/>
      <c r="AA25" s="600"/>
      <c r="AB25" s="600"/>
      <c r="AC25" s="600"/>
      <c r="AD25" s="600"/>
      <c r="AE25" s="603"/>
    </row>
    <row r="26" spans="1:51" ht="25.2" customHeight="1">
      <c r="C26" s="604" t="s">
        <v>125</v>
      </c>
      <c r="D26" s="604"/>
      <c r="E26" s="604"/>
      <c r="F26" s="486" t="s">
        <v>174</v>
      </c>
      <c r="G26" s="487"/>
      <c r="H26" s="487"/>
      <c r="I26" s="487"/>
      <c r="J26" s="487"/>
      <c r="K26" s="487"/>
      <c r="L26" s="487"/>
      <c r="M26" s="487"/>
      <c r="N26" s="487"/>
      <c r="O26" s="487"/>
      <c r="P26" s="487"/>
      <c r="Q26" s="487"/>
      <c r="R26" s="487"/>
      <c r="S26" s="487"/>
      <c r="T26" s="487"/>
      <c r="U26" s="487"/>
      <c r="V26" s="487"/>
      <c r="W26" s="487"/>
      <c r="X26" s="487"/>
      <c r="Y26" s="487"/>
      <c r="Z26" s="487"/>
      <c r="AA26" s="487"/>
      <c r="AB26" s="487"/>
      <c r="AC26" s="487"/>
      <c r="AD26" s="487"/>
      <c r="AE26" s="487"/>
    </row>
    <row r="27" spans="1:51">
      <c r="C27" s="605"/>
      <c r="D27" s="605"/>
      <c r="E27" s="605"/>
      <c r="F27" s="490"/>
      <c r="G27" s="490"/>
      <c r="H27" s="490"/>
      <c r="I27" s="490"/>
      <c r="J27" s="490"/>
      <c r="K27" s="490"/>
      <c r="L27" s="490"/>
      <c r="M27" s="490"/>
      <c r="N27" s="490"/>
      <c r="O27" s="490"/>
      <c r="P27" s="490"/>
      <c r="Q27" s="490"/>
      <c r="R27" s="490"/>
      <c r="S27" s="490"/>
      <c r="T27" s="490"/>
      <c r="U27" s="490"/>
      <c r="V27" s="490"/>
      <c r="W27" s="490"/>
      <c r="X27" s="490"/>
      <c r="Y27" s="490"/>
      <c r="Z27" s="490"/>
      <c r="AA27" s="490"/>
      <c r="AB27" s="490"/>
      <c r="AC27" s="490"/>
      <c r="AD27" s="490"/>
      <c r="AE27" s="490"/>
    </row>
    <row r="28" spans="1:51">
      <c r="C28" s="299"/>
      <c r="D28" s="299"/>
      <c r="E28" s="299"/>
      <c r="F28" s="294" t="s">
        <v>255</v>
      </c>
      <c r="G28" s="295"/>
      <c r="H28" s="295"/>
      <c r="I28" s="295"/>
      <c r="J28" s="295"/>
      <c r="K28" s="295"/>
      <c r="L28" s="295"/>
      <c r="M28" s="295"/>
      <c r="N28" s="295"/>
      <c r="O28" s="295"/>
      <c r="P28" s="295"/>
      <c r="Q28" s="295"/>
      <c r="R28" s="295"/>
      <c r="S28" s="295"/>
      <c r="T28" s="295"/>
      <c r="U28" s="295"/>
      <c r="V28" s="295"/>
      <c r="W28" s="295"/>
      <c r="X28" s="295"/>
      <c r="Y28" s="295"/>
      <c r="Z28" s="295"/>
      <c r="AA28" s="295"/>
      <c r="AB28" s="295"/>
      <c r="AC28" s="295"/>
      <c r="AD28" s="295"/>
      <c r="AE28" s="295"/>
    </row>
    <row r="29" spans="1:51">
      <c r="C29" s="299"/>
      <c r="D29" s="299"/>
      <c r="E29" s="299"/>
      <c r="F29" s="294" t="s">
        <v>266</v>
      </c>
      <c r="G29" s="295"/>
      <c r="H29" s="295"/>
      <c r="I29" s="295"/>
      <c r="J29" s="295"/>
      <c r="K29" s="295"/>
      <c r="L29" s="295"/>
      <c r="M29" s="295"/>
      <c r="N29" s="295"/>
      <c r="O29" s="295"/>
      <c r="P29" s="295"/>
      <c r="Q29" s="295"/>
      <c r="R29" s="295"/>
      <c r="S29" s="295"/>
      <c r="T29" s="295"/>
      <c r="U29" s="295"/>
      <c r="V29" s="295"/>
      <c r="W29" s="295"/>
      <c r="X29" s="295"/>
      <c r="Y29" s="295"/>
      <c r="Z29" s="295"/>
      <c r="AA29" s="295"/>
      <c r="AB29" s="295"/>
      <c r="AC29" s="295"/>
      <c r="AD29" s="295"/>
      <c r="AE29" s="295"/>
    </row>
    <row r="30" spans="1:51">
      <c r="C30" s="299"/>
      <c r="D30" s="299"/>
      <c r="E30" s="299"/>
      <c r="F30" s="294" t="s">
        <v>205</v>
      </c>
      <c r="G30" s="295"/>
      <c r="H30" s="295"/>
      <c r="I30" s="295"/>
      <c r="J30" s="295"/>
      <c r="K30" s="295"/>
      <c r="L30" s="295"/>
      <c r="M30" s="295"/>
      <c r="N30" s="295"/>
      <c r="O30" s="295"/>
      <c r="P30" s="295"/>
      <c r="Q30" s="295"/>
      <c r="R30" s="295"/>
      <c r="S30" s="295"/>
      <c r="T30" s="295"/>
      <c r="U30" s="295"/>
      <c r="V30" s="295"/>
      <c r="W30" s="295"/>
      <c r="X30" s="295"/>
      <c r="Y30" s="295"/>
      <c r="Z30" s="295"/>
      <c r="AA30" s="295"/>
      <c r="AB30" s="295"/>
      <c r="AC30" s="295"/>
      <c r="AD30" s="295"/>
      <c r="AE30" s="295"/>
    </row>
    <row r="31" spans="1:51" ht="8.4" customHeight="1">
      <c r="C31" s="300"/>
      <c r="D31" s="300"/>
      <c r="E31" s="300"/>
      <c r="F31" s="301"/>
      <c r="G31" s="301"/>
      <c r="H31" s="301"/>
      <c r="I31" s="301"/>
      <c r="J31" s="301"/>
      <c r="K31" s="301"/>
      <c r="L31" s="301"/>
      <c r="M31" s="301"/>
      <c r="N31" s="301"/>
      <c r="O31" s="301"/>
      <c r="P31" s="301"/>
      <c r="Q31" s="301"/>
      <c r="R31" s="301"/>
      <c r="S31" s="301"/>
      <c r="T31" s="301"/>
      <c r="U31" s="301"/>
      <c r="V31" s="301"/>
      <c r="W31" s="301"/>
      <c r="X31" s="301"/>
      <c r="Y31" s="301"/>
      <c r="Z31" s="301"/>
      <c r="AA31" s="301"/>
      <c r="AB31" s="301"/>
      <c r="AC31" s="301"/>
      <c r="AD31" s="301"/>
      <c r="AE31" s="301"/>
    </row>
    <row r="32" spans="1:51" s="92" customFormat="1" ht="25.2" customHeight="1" thickBot="1">
      <c r="A32" s="91"/>
      <c r="C32" s="99" t="s">
        <v>248</v>
      </c>
      <c r="D32" s="182"/>
      <c r="E32" s="183"/>
      <c r="F32" s="184"/>
      <c r="G32" s="185"/>
      <c r="H32" s="185"/>
      <c r="I32" s="185"/>
      <c r="J32" s="185"/>
      <c r="K32" s="185"/>
      <c r="L32" s="185"/>
      <c r="M32" s="185"/>
      <c r="N32" s="185"/>
      <c r="O32" s="185"/>
      <c r="P32" s="185"/>
      <c r="Q32" s="185"/>
      <c r="R32" s="185"/>
      <c r="S32" s="185"/>
      <c r="T32" s="185"/>
      <c r="U32" s="185"/>
      <c r="V32" s="185"/>
      <c r="W32" s="185"/>
      <c r="X32" s="185"/>
      <c r="Y32" s="185"/>
      <c r="Z32" s="185"/>
      <c r="AA32" s="185"/>
      <c r="AB32" s="185"/>
      <c r="AC32" s="185"/>
      <c r="AD32" s="185"/>
      <c r="AE32" s="185"/>
      <c r="AH32" s="95"/>
      <c r="AI32" s="95"/>
      <c r="AJ32" s="95"/>
      <c r="AK32" s="95"/>
      <c r="AL32" s="95"/>
      <c r="AM32" s="95"/>
      <c r="AN32" s="95"/>
      <c r="AO32" s="95"/>
      <c r="AP32" s="95"/>
      <c r="AQ32" s="95"/>
      <c r="AR32" s="95"/>
      <c r="AS32" s="95"/>
      <c r="AT32" s="95"/>
      <c r="AU32" s="95"/>
      <c r="AV32" s="95"/>
      <c r="AW32" s="95"/>
      <c r="AX32" s="95"/>
      <c r="AY32" s="95"/>
    </row>
    <row r="33" spans="1:51" ht="25.2" customHeight="1">
      <c r="C33" s="402" t="s">
        <v>59</v>
      </c>
      <c r="D33" s="403"/>
      <c r="E33" s="416"/>
      <c r="F33" s="418"/>
      <c r="G33" s="409"/>
      <c r="H33" s="409"/>
      <c r="I33" s="35" t="s">
        <v>107</v>
      </c>
      <c r="J33" s="36"/>
      <c r="K33" s="36"/>
      <c r="L33" s="37"/>
      <c r="M33" s="457" t="str">
        <f>IF(COUNTBLANK(F33:H34)=6,"　←　該当する方に○",IF(COUNTBLANK(F33:H34)=4,"　←　どちらか一方に○",""))</f>
        <v>　←　該当する方に○</v>
      </c>
      <c r="N33" s="458"/>
      <c r="O33" s="458"/>
      <c r="P33" s="458"/>
      <c r="Q33" s="458"/>
      <c r="R33" s="458"/>
      <c r="S33" s="458"/>
      <c r="T33" s="458"/>
      <c r="U33" s="458"/>
      <c r="V33" s="458"/>
      <c r="W33" s="458"/>
      <c r="X33" s="458"/>
      <c r="Y33" s="458"/>
      <c r="Z33" s="458"/>
      <c r="AA33" s="458"/>
      <c r="AB33" s="458"/>
      <c r="AC33" s="458"/>
      <c r="AD33" s="458"/>
      <c r="AE33" s="458"/>
    </row>
    <row r="34" spans="1:51" ht="25.2" customHeight="1" thickBot="1">
      <c r="C34" s="404"/>
      <c r="D34" s="405"/>
      <c r="E34" s="460"/>
      <c r="F34" s="533"/>
      <c r="G34" s="534"/>
      <c r="H34" s="534"/>
      <c r="I34" s="38" t="s">
        <v>109</v>
      </c>
      <c r="J34" s="39"/>
      <c r="K34" s="39"/>
      <c r="L34" s="40"/>
      <c r="M34" s="459"/>
      <c r="N34" s="459"/>
      <c r="O34" s="459"/>
      <c r="P34" s="459"/>
      <c r="Q34" s="459"/>
      <c r="R34" s="459"/>
      <c r="S34" s="459"/>
      <c r="T34" s="459"/>
      <c r="U34" s="459"/>
      <c r="V34" s="459"/>
      <c r="W34" s="459"/>
      <c r="X34" s="459"/>
      <c r="Y34" s="459"/>
      <c r="Z34" s="459"/>
      <c r="AA34" s="459"/>
      <c r="AB34" s="459"/>
      <c r="AC34" s="459"/>
      <c r="AD34" s="459"/>
      <c r="AE34" s="459"/>
    </row>
    <row r="35" spans="1:51" ht="25.2" customHeight="1" thickBot="1">
      <c r="C35" s="441" t="s">
        <v>65</v>
      </c>
      <c r="D35" s="481"/>
      <c r="E35" s="482"/>
      <c r="F35" s="102" t="s">
        <v>197</v>
      </c>
      <c r="G35" s="581"/>
      <c r="H35" s="430"/>
      <c r="I35" s="292" t="s">
        <v>126</v>
      </c>
      <c r="J35" s="441" t="s">
        <v>26</v>
      </c>
      <c r="K35" s="574"/>
      <c r="L35" s="575"/>
      <c r="M35" s="577"/>
      <c r="N35" s="440"/>
      <c r="O35" s="443"/>
      <c r="P35" s="441" t="s">
        <v>106</v>
      </c>
      <c r="Q35" s="442"/>
      <c r="R35" s="576"/>
      <c r="S35" s="578"/>
      <c r="T35" s="579"/>
      <c r="U35" s="579"/>
      <c r="V35" s="579"/>
      <c r="W35" s="579"/>
      <c r="X35" s="579"/>
      <c r="Y35" s="580"/>
      <c r="Z35" s="441" t="s">
        <v>28</v>
      </c>
      <c r="AA35" s="481"/>
      <c r="AB35" s="482"/>
      <c r="AC35" s="431"/>
      <c r="AD35" s="574"/>
      <c r="AE35" s="196" t="s">
        <v>29</v>
      </c>
    </row>
    <row r="36" spans="1:51" s="211" customFormat="1" ht="20.100000000000001" customHeight="1" thickBot="1">
      <c r="A36" s="282"/>
      <c r="C36" s="612" t="s">
        <v>130</v>
      </c>
      <c r="D36" s="613"/>
      <c r="E36" s="613"/>
      <c r="F36" s="613"/>
      <c r="G36" s="613"/>
      <c r="H36" s="613"/>
      <c r="I36" s="613"/>
      <c r="J36" s="613"/>
      <c r="K36" s="613"/>
      <c r="L36" s="613"/>
      <c r="M36" s="613"/>
      <c r="N36" s="613"/>
      <c r="O36" s="613"/>
      <c r="P36" s="613"/>
      <c r="Q36" s="613"/>
      <c r="R36" s="613"/>
      <c r="S36" s="613"/>
      <c r="T36" s="613"/>
      <c r="U36" s="613"/>
      <c r="V36" s="613"/>
      <c r="W36" s="613"/>
      <c r="X36" s="613"/>
      <c r="Y36" s="613"/>
      <c r="Z36" s="613"/>
      <c r="AA36" s="613"/>
      <c r="AB36" s="613"/>
      <c r="AC36" s="613"/>
      <c r="AD36" s="613"/>
      <c r="AE36" s="613"/>
      <c r="AH36" s="284"/>
      <c r="AI36" s="284"/>
      <c r="AJ36" s="284"/>
      <c r="AK36" s="284"/>
      <c r="AL36" s="284"/>
      <c r="AM36" s="284"/>
      <c r="AN36" s="284"/>
      <c r="AO36" s="284"/>
      <c r="AP36" s="284"/>
      <c r="AQ36" s="284"/>
      <c r="AR36" s="284"/>
      <c r="AS36" s="284"/>
      <c r="AT36" s="284"/>
      <c r="AU36" s="284"/>
      <c r="AV36" s="284"/>
      <c r="AW36" s="284"/>
      <c r="AX36" s="284"/>
      <c r="AY36" s="284"/>
    </row>
    <row r="37" spans="1:51" ht="25.2" customHeight="1">
      <c r="C37" s="537" t="s">
        <v>60</v>
      </c>
      <c r="D37" s="538"/>
      <c r="E37" s="539"/>
      <c r="F37" s="606"/>
      <c r="G37" s="607"/>
      <c r="H37" s="607"/>
      <c r="I37" s="607"/>
      <c r="J37" s="607"/>
      <c r="K37" s="607"/>
      <c r="L37" s="607"/>
      <c r="M37" s="607"/>
      <c r="N37" s="607"/>
      <c r="O37" s="607"/>
      <c r="P37" s="607"/>
      <c r="Q37" s="607"/>
      <c r="R37" s="607"/>
      <c r="S37" s="607"/>
      <c r="T37" s="607"/>
      <c r="U37" s="607"/>
      <c r="V37" s="607"/>
      <c r="W37" s="607"/>
      <c r="X37" s="607"/>
      <c r="Y37" s="607"/>
      <c r="Z37" s="607"/>
      <c r="AA37" s="607"/>
      <c r="AB37" s="607"/>
      <c r="AC37" s="607"/>
      <c r="AD37" s="607"/>
      <c r="AE37" s="608"/>
    </row>
    <row r="38" spans="1:51" ht="25.2" customHeight="1">
      <c r="C38" s="492" t="s">
        <v>25</v>
      </c>
      <c r="D38" s="493"/>
      <c r="E38" s="494"/>
      <c r="F38" s="609"/>
      <c r="G38" s="610"/>
      <c r="H38" s="610"/>
      <c r="I38" s="610"/>
      <c r="J38" s="610"/>
      <c r="K38" s="610"/>
      <c r="L38" s="610"/>
      <c r="M38" s="610"/>
      <c r="N38" s="610"/>
      <c r="O38" s="610"/>
      <c r="P38" s="610"/>
      <c r="Q38" s="610"/>
      <c r="R38" s="610"/>
      <c r="S38" s="610"/>
      <c r="T38" s="610"/>
      <c r="U38" s="610"/>
      <c r="V38" s="610"/>
      <c r="W38" s="610"/>
      <c r="X38" s="610"/>
      <c r="Y38" s="610"/>
      <c r="Z38" s="610"/>
      <c r="AA38" s="610"/>
      <c r="AB38" s="610"/>
      <c r="AC38" s="610"/>
      <c r="AD38" s="610"/>
      <c r="AE38" s="611"/>
    </row>
    <row r="39" spans="1:51" ht="25.2" customHeight="1">
      <c r="C39" s="492" t="s">
        <v>61</v>
      </c>
      <c r="D39" s="507"/>
      <c r="E39" s="508"/>
      <c r="F39" s="509" t="s">
        <v>197</v>
      </c>
      <c r="G39" s="510"/>
      <c r="H39" s="511"/>
      <c r="I39" s="511"/>
      <c r="J39" s="298" t="s">
        <v>93</v>
      </c>
      <c r="K39" s="511"/>
      <c r="L39" s="511"/>
      <c r="M39" s="298" t="s">
        <v>94</v>
      </c>
      <c r="N39" s="511"/>
      <c r="O39" s="511"/>
      <c r="P39" s="298" t="s">
        <v>95</v>
      </c>
      <c r="Q39" s="512" t="s">
        <v>113</v>
      </c>
      <c r="R39" s="513"/>
      <c r="S39" s="514" t="s">
        <v>197</v>
      </c>
      <c r="T39" s="515"/>
      <c r="U39" s="491"/>
      <c r="V39" s="491"/>
      <c r="W39" s="296" t="s">
        <v>93</v>
      </c>
      <c r="X39" s="491"/>
      <c r="Y39" s="491"/>
      <c r="Z39" s="296" t="s">
        <v>94</v>
      </c>
      <c r="AA39" s="491"/>
      <c r="AB39" s="491"/>
      <c r="AC39" s="296" t="s">
        <v>95</v>
      </c>
      <c r="AD39" s="535" t="s">
        <v>114</v>
      </c>
      <c r="AE39" s="536"/>
    </row>
    <row r="40" spans="1:51" ht="25.2" customHeight="1" thickBot="1">
      <c r="C40" s="586" t="s">
        <v>118</v>
      </c>
      <c r="D40" s="587"/>
      <c r="E40" s="588"/>
      <c r="F40" s="614"/>
      <c r="G40" s="615"/>
      <c r="H40" s="615"/>
      <c r="I40" s="615"/>
      <c r="J40" s="615"/>
      <c r="K40" s="615"/>
      <c r="L40" s="615"/>
      <c r="M40" s="615"/>
      <c r="N40" s="615"/>
      <c r="O40" s="615"/>
      <c r="P40" s="54" t="str">
        <f>IF(COUNTBLANK(F40)&gt;0,"　←　現在の企業と別の企業の実績の場合に記入","")</f>
        <v>　←　現在の企業と別の企業の実績の場合に記入</v>
      </c>
      <c r="Q40" s="55"/>
      <c r="R40" s="55"/>
      <c r="S40" s="54"/>
      <c r="T40" s="55"/>
      <c r="U40" s="55"/>
      <c r="V40" s="55"/>
      <c r="W40" s="55"/>
      <c r="X40" s="55"/>
      <c r="Y40" s="55"/>
      <c r="Z40" s="55"/>
      <c r="AA40" s="55"/>
      <c r="AB40" s="55"/>
      <c r="AC40" s="55"/>
      <c r="AD40" s="55"/>
      <c r="AE40" s="56"/>
    </row>
    <row r="41" spans="1:51" ht="15" customHeight="1"/>
    <row r="42" spans="1:51" s="92" customFormat="1" ht="25.2" customHeight="1" thickBot="1">
      <c r="A42" s="91"/>
      <c r="C42" s="99" t="s">
        <v>249</v>
      </c>
      <c r="AH42" s="95"/>
      <c r="AI42" s="95"/>
      <c r="AJ42" s="95"/>
      <c r="AK42" s="95"/>
      <c r="AL42" s="95"/>
      <c r="AM42" s="95"/>
      <c r="AN42" s="95"/>
      <c r="AO42" s="95"/>
      <c r="AP42" s="95"/>
      <c r="AQ42" s="95"/>
      <c r="AR42" s="95"/>
      <c r="AS42" s="95"/>
      <c r="AT42" s="95"/>
      <c r="AU42" s="95"/>
      <c r="AV42" s="95"/>
      <c r="AW42" s="95"/>
      <c r="AX42" s="95"/>
      <c r="AY42" s="95"/>
    </row>
    <row r="43" spans="1:51" ht="25.2" customHeight="1">
      <c r="C43" s="402" t="s">
        <v>63</v>
      </c>
      <c r="D43" s="403"/>
      <c r="E43" s="416"/>
      <c r="F43" s="418"/>
      <c r="G43" s="409"/>
      <c r="H43" s="409"/>
      <c r="I43" s="35" t="s">
        <v>20</v>
      </c>
      <c r="J43" s="36"/>
      <c r="K43" s="36"/>
      <c r="L43" s="37"/>
      <c r="M43" s="457" t="str">
        <f>IF(COUNTBLANK(F43:H44)=6,"　←　該当する方に○",IF(COUNTBLANK(F43:H44)=4,"　←　どちらか一方に○",""))</f>
        <v>　←　該当する方に○</v>
      </c>
      <c r="N43" s="458"/>
      <c r="O43" s="458"/>
      <c r="P43" s="458"/>
      <c r="Q43" s="458"/>
      <c r="R43" s="458"/>
      <c r="S43" s="458"/>
      <c r="T43" s="458"/>
      <c r="U43" s="458"/>
      <c r="V43" s="458"/>
      <c r="W43" s="458"/>
      <c r="X43" s="458"/>
      <c r="Y43" s="458"/>
      <c r="Z43" s="458"/>
      <c r="AA43" s="458"/>
      <c r="AB43" s="458"/>
      <c r="AC43" s="458"/>
      <c r="AD43" s="458"/>
      <c r="AE43" s="458"/>
    </row>
    <row r="44" spans="1:51" ht="25.2" customHeight="1" thickBot="1">
      <c r="C44" s="406"/>
      <c r="D44" s="407"/>
      <c r="E44" s="417"/>
      <c r="F44" s="422"/>
      <c r="G44" s="411"/>
      <c r="H44" s="411"/>
      <c r="I44" s="45" t="s">
        <v>21</v>
      </c>
      <c r="J44" s="46"/>
      <c r="K44" s="46"/>
      <c r="L44" s="47"/>
      <c r="M44" s="459"/>
      <c r="N44" s="459"/>
      <c r="O44" s="459"/>
      <c r="P44" s="459"/>
      <c r="Q44" s="459"/>
      <c r="R44" s="459"/>
      <c r="S44" s="459"/>
      <c r="T44" s="459"/>
      <c r="U44" s="459"/>
      <c r="V44" s="459"/>
      <c r="W44" s="459"/>
      <c r="X44" s="459"/>
      <c r="Y44" s="459"/>
      <c r="Z44" s="459"/>
      <c r="AA44" s="459"/>
      <c r="AB44" s="459"/>
      <c r="AC44" s="459"/>
      <c r="AD44" s="459"/>
      <c r="AE44" s="459"/>
    </row>
    <row r="45" spans="1:51" ht="25.2" customHeight="1">
      <c r="C45" s="651" t="s">
        <v>124</v>
      </c>
      <c r="D45" s="652"/>
      <c r="E45" s="652"/>
      <c r="F45" s="34" t="s">
        <v>119</v>
      </c>
      <c r="G45" s="301"/>
      <c r="H45" s="301"/>
      <c r="I45" s="301"/>
      <c r="J45" s="301"/>
      <c r="K45" s="301"/>
      <c r="L45" s="301"/>
      <c r="M45" s="301"/>
      <c r="N45" s="301"/>
      <c r="O45" s="301"/>
      <c r="P45" s="301"/>
      <c r="Q45" s="301"/>
      <c r="R45" s="301"/>
      <c r="S45" s="301"/>
      <c r="T45" s="301"/>
      <c r="U45" s="301"/>
      <c r="V45" s="301"/>
      <c r="W45" s="301"/>
      <c r="X45" s="301"/>
      <c r="Y45" s="301"/>
      <c r="Z45" s="301"/>
      <c r="AA45" s="301"/>
      <c r="AB45" s="301"/>
      <c r="AC45" s="301"/>
      <c r="AD45" s="301"/>
      <c r="AE45" s="301"/>
    </row>
    <row r="46" spans="1:51" ht="10.199999999999999" customHeight="1">
      <c r="C46" s="44"/>
      <c r="D46" s="287"/>
      <c r="E46" s="287"/>
      <c r="F46" s="31"/>
      <c r="G46" s="32"/>
      <c r="H46" s="32"/>
      <c r="I46" s="32"/>
      <c r="J46" s="32"/>
      <c r="K46" s="32"/>
      <c r="L46" s="32"/>
      <c r="M46" s="32"/>
      <c r="N46" s="32"/>
      <c r="O46" s="32"/>
      <c r="P46" s="32"/>
      <c r="Q46" s="32"/>
      <c r="R46" s="32"/>
      <c r="S46" s="32"/>
      <c r="T46" s="32"/>
      <c r="U46" s="32"/>
      <c r="V46" s="32"/>
      <c r="W46" s="32"/>
      <c r="X46" s="32"/>
      <c r="Y46" s="32"/>
      <c r="Z46" s="32"/>
      <c r="AA46" s="32"/>
      <c r="AB46" s="32"/>
      <c r="AC46" s="32"/>
      <c r="AD46" s="32"/>
      <c r="AE46" s="32"/>
    </row>
    <row r="47" spans="1:51" s="92" customFormat="1" ht="25.2" customHeight="1" thickBot="1">
      <c r="A47" s="91"/>
      <c r="C47" s="93" t="s">
        <v>251</v>
      </c>
      <c r="D47" s="94"/>
      <c r="E47" s="94"/>
      <c r="F47" s="71"/>
      <c r="G47" s="72"/>
      <c r="H47" s="72"/>
      <c r="I47" s="72"/>
      <c r="J47" s="72"/>
      <c r="K47" s="72"/>
      <c r="L47" s="72"/>
      <c r="M47" s="72"/>
      <c r="N47" s="72"/>
      <c r="O47" s="72"/>
      <c r="P47" s="72"/>
      <c r="Q47" s="72"/>
      <c r="R47" s="72"/>
      <c r="S47" s="72"/>
      <c r="T47" s="72"/>
      <c r="U47" s="72"/>
      <c r="V47" s="72"/>
      <c r="W47" s="72"/>
      <c r="X47" s="72"/>
      <c r="Y47" s="72"/>
      <c r="Z47" s="72"/>
      <c r="AA47" s="72"/>
      <c r="AB47" s="72"/>
      <c r="AC47" s="72"/>
      <c r="AD47" s="72"/>
      <c r="AE47" s="72"/>
      <c r="AH47" s="95"/>
      <c r="AI47" s="95"/>
      <c r="AJ47" s="95"/>
      <c r="AK47" s="95"/>
      <c r="AL47" s="95"/>
      <c r="AM47" s="95"/>
      <c r="AN47" s="95"/>
      <c r="AO47" s="95"/>
      <c r="AP47" s="95"/>
      <c r="AQ47" s="95"/>
      <c r="AR47" s="95"/>
      <c r="AS47" s="95"/>
      <c r="AT47" s="95"/>
      <c r="AU47" s="95"/>
      <c r="AV47" s="95"/>
      <c r="AW47" s="95"/>
      <c r="AX47" s="95"/>
      <c r="AY47" s="95"/>
    </row>
    <row r="48" spans="1:51" ht="25.2" customHeight="1">
      <c r="C48" s="402" t="s">
        <v>59</v>
      </c>
      <c r="D48" s="403"/>
      <c r="E48" s="416"/>
      <c r="F48" s="418"/>
      <c r="G48" s="409"/>
      <c r="H48" s="409"/>
      <c r="I48" s="35" t="s">
        <v>20</v>
      </c>
      <c r="J48" s="36"/>
      <c r="K48" s="36"/>
      <c r="L48" s="37"/>
      <c r="M48" s="457" t="str">
        <f>IF(COUNTBLANK(F48:H49)=6,"　←　該当する方に○",IF(COUNTBLANK(F48:H49)=4,"　←　どちらか一方に○",""))</f>
        <v>　←　該当する方に○</v>
      </c>
      <c r="N48" s="458"/>
      <c r="O48" s="458"/>
      <c r="P48" s="458"/>
      <c r="Q48" s="458"/>
      <c r="R48" s="458"/>
      <c r="S48" s="458"/>
      <c r="T48" s="458"/>
      <c r="U48" s="458"/>
      <c r="V48" s="458"/>
      <c r="W48" s="458"/>
      <c r="X48" s="458"/>
      <c r="Y48" s="458"/>
      <c r="Z48" s="458"/>
      <c r="AA48" s="458"/>
      <c r="AB48" s="458"/>
      <c r="AC48" s="458"/>
      <c r="AD48" s="458"/>
      <c r="AE48" s="458"/>
    </row>
    <row r="49" spans="1:51" ht="25.2" customHeight="1" thickBot="1">
      <c r="C49" s="406"/>
      <c r="D49" s="407"/>
      <c r="E49" s="417"/>
      <c r="F49" s="422"/>
      <c r="G49" s="411"/>
      <c r="H49" s="411"/>
      <c r="I49" s="45" t="s">
        <v>21</v>
      </c>
      <c r="J49" s="46"/>
      <c r="K49" s="46"/>
      <c r="L49" s="47"/>
      <c r="M49" s="459"/>
      <c r="N49" s="459"/>
      <c r="O49" s="459"/>
      <c r="P49" s="459"/>
      <c r="Q49" s="459"/>
      <c r="R49" s="459"/>
      <c r="S49" s="459"/>
      <c r="T49" s="459"/>
      <c r="U49" s="459"/>
      <c r="V49" s="459"/>
      <c r="W49" s="459"/>
      <c r="X49" s="459"/>
      <c r="Y49" s="459"/>
      <c r="Z49" s="459"/>
      <c r="AA49" s="459"/>
      <c r="AB49" s="459"/>
      <c r="AC49" s="459"/>
      <c r="AD49" s="459"/>
      <c r="AE49" s="459"/>
    </row>
    <row r="50" spans="1:51" ht="25.2" customHeight="1">
      <c r="C50" s="651" t="s">
        <v>124</v>
      </c>
      <c r="D50" s="652"/>
      <c r="E50" s="652"/>
      <c r="F50" s="34" t="s">
        <v>120</v>
      </c>
      <c r="G50" s="34"/>
      <c r="H50" s="34"/>
      <c r="I50" s="34"/>
      <c r="J50" s="34"/>
      <c r="K50" s="34"/>
      <c r="L50" s="34"/>
      <c r="M50" s="34"/>
      <c r="N50" s="34"/>
      <c r="O50" s="34"/>
      <c r="P50" s="34"/>
      <c r="Q50" s="34"/>
      <c r="R50" s="34"/>
      <c r="S50" s="34"/>
      <c r="T50" s="34"/>
      <c r="U50" s="34"/>
      <c r="V50" s="34"/>
      <c r="W50" s="34"/>
      <c r="X50" s="34"/>
      <c r="Y50" s="34"/>
      <c r="Z50" s="34"/>
      <c r="AA50" s="34"/>
      <c r="AB50" s="34"/>
      <c r="AC50" s="34"/>
      <c r="AD50" s="34"/>
      <c r="AE50" s="34"/>
    </row>
    <row r="51" spans="1:51" ht="8.4" customHeight="1">
      <c r="C51" s="44"/>
      <c r="D51" s="287"/>
      <c r="E51" s="287"/>
      <c r="F51" s="31"/>
      <c r="G51" s="32"/>
      <c r="H51" s="32"/>
      <c r="I51" s="32"/>
      <c r="J51" s="32"/>
      <c r="K51" s="32"/>
      <c r="L51" s="32"/>
      <c r="M51" s="32"/>
      <c r="N51" s="32"/>
      <c r="O51" s="32"/>
      <c r="P51" s="32"/>
      <c r="Q51" s="32"/>
      <c r="R51" s="32"/>
      <c r="S51" s="32"/>
      <c r="T51" s="32"/>
      <c r="U51" s="32"/>
      <c r="V51" s="32"/>
      <c r="W51" s="32"/>
      <c r="X51" s="32"/>
      <c r="Y51" s="32"/>
      <c r="Z51" s="32"/>
      <c r="AA51" s="32"/>
      <c r="AB51" s="32"/>
      <c r="AC51" s="32"/>
      <c r="AD51" s="32"/>
      <c r="AE51" s="32"/>
    </row>
    <row r="52" spans="1:51" s="92" customFormat="1" ht="25.2" customHeight="1" thickBot="1">
      <c r="A52" s="91"/>
      <c r="C52" s="93" t="s">
        <v>252</v>
      </c>
      <c r="D52" s="94"/>
      <c r="E52" s="94"/>
      <c r="F52" s="71"/>
      <c r="G52" s="72"/>
      <c r="H52" s="72"/>
      <c r="I52" s="72"/>
      <c r="J52" s="72"/>
      <c r="K52" s="72"/>
      <c r="L52" s="72"/>
      <c r="M52" s="72"/>
      <c r="N52" s="72"/>
      <c r="O52" s="72"/>
      <c r="P52" s="73"/>
      <c r="Q52" s="72"/>
      <c r="R52" s="72"/>
      <c r="S52" s="72"/>
      <c r="T52" s="72"/>
      <c r="U52" s="72"/>
      <c r="V52" s="72"/>
      <c r="W52" s="72"/>
      <c r="X52" s="72"/>
      <c r="Y52" s="72"/>
      <c r="Z52" s="72"/>
      <c r="AA52" s="72"/>
      <c r="AB52" s="72"/>
      <c r="AC52" s="72"/>
      <c r="AD52" s="72"/>
      <c r="AE52" s="72"/>
      <c r="AH52" s="95"/>
      <c r="AI52" s="95"/>
      <c r="AJ52" s="95"/>
      <c r="AK52" s="95"/>
      <c r="AL52" s="95"/>
      <c r="AM52" s="95"/>
      <c r="AN52" s="95"/>
      <c r="AO52" s="95"/>
      <c r="AP52" s="95"/>
      <c r="AQ52" s="95"/>
      <c r="AR52" s="95"/>
      <c r="AS52" s="95"/>
      <c r="AT52" s="95"/>
      <c r="AU52" s="95"/>
      <c r="AV52" s="95"/>
      <c r="AW52" s="95"/>
      <c r="AX52" s="95"/>
      <c r="AY52" s="95"/>
    </row>
    <row r="53" spans="1:51" ht="25.2" customHeight="1">
      <c r="C53" s="388" t="s">
        <v>59</v>
      </c>
      <c r="D53" s="389"/>
      <c r="E53" s="390"/>
      <c r="F53" s="418"/>
      <c r="G53" s="409"/>
      <c r="H53" s="409"/>
      <c r="I53" s="452" t="s">
        <v>121</v>
      </c>
      <c r="J53" s="617"/>
      <c r="K53" s="617"/>
      <c r="L53" s="617"/>
      <c r="M53" s="617"/>
      <c r="N53" s="617"/>
      <c r="O53" s="617"/>
      <c r="P53" s="617"/>
      <c r="Q53" s="617"/>
      <c r="R53" s="618"/>
      <c r="S53" s="653" t="str">
        <f>IF(COUNTBLANK(F53:H55)=9,"　←　該当するところに○",IF(COUNTBLANK(F53:H55)=7,"　←　どちらか一方に○",IF(COUNTBLANK(F53:H55)=6,"　←　いずれか一つに○","")))</f>
        <v>　←　該当するところに○</v>
      </c>
      <c r="T53" s="654"/>
      <c r="U53" s="654"/>
      <c r="V53" s="654"/>
      <c r="W53" s="654"/>
      <c r="X53" s="654"/>
      <c r="Y53" s="654"/>
      <c r="Z53" s="654"/>
      <c r="AA53" s="654"/>
      <c r="AB53" s="654"/>
      <c r="AC53" s="654"/>
      <c r="AD53" s="654"/>
      <c r="AE53" s="654"/>
    </row>
    <row r="54" spans="1:51" ht="25.2" customHeight="1">
      <c r="C54" s="619"/>
      <c r="D54" s="620"/>
      <c r="E54" s="621"/>
      <c r="F54" s="616"/>
      <c r="G54" s="461"/>
      <c r="H54" s="461"/>
      <c r="I54" s="624" t="s">
        <v>122</v>
      </c>
      <c r="J54" s="625"/>
      <c r="K54" s="625"/>
      <c r="L54" s="625"/>
      <c r="M54" s="625"/>
      <c r="N54" s="625"/>
      <c r="O54" s="625"/>
      <c r="P54" s="625"/>
      <c r="Q54" s="625"/>
      <c r="R54" s="626"/>
      <c r="S54" s="655"/>
      <c r="T54" s="654"/>
      <c r="U54" s="654"/>
      <c r="V54" s="654"/>
      <c r="W54" s="654"/>
      <c r="X54" s="654"/>
      <c r="Y54" s="654"/>
      <c r="Z54" s="654"/>
      <c r="AA54" s="654"/>
      <c r="AB54" s="654"/>
      <c r="AC54" s="654"/>
      <c r="AD54" s="654"/>
      <c r="AE54" s="654"/>
    </row>
    <row r="55" spans="1:51" ht="25.2" customHeight="1" thickBot="1">
      <c r="C55" s="524"/>
      <c r="D55" s="525"/>
      <c r="E55" s="526"/>
      <c r="F55" s="422"/>
      <c r="G55" s="411"/>
      <c r="H55" s="411"/>
      <c r="I55" s="627" t="s">
        <v>108</v>
      </c>
      <c r="J55" s="628"/>
      <c r="K55" s="628"/>
      <c r="L55" s="628"/>
      <c r="M55" s="628"/>
      <c r="N55" s="628"/>
      <c r="O55" s="628"/>
      <c r="P55" s="628"/>
      <c r="Q55" s="628"/>
      <c r="R55" s="629"/>
      <c r="S55" s="655"/>
      <c r="T55" s="654"/>
      <c r="U55" s="654"/>
      <c r="V55" s="654"/>
      <c r="W55" s="654"/>
      <c r="X55" s="654"/>
      <c r="Y55" s="654"/>
      <c r="Z55" s="654"/>
      <c r="AA55" s="654"/>
      <c r="AB55" s="654"/>
      <c r="AC55" s="654"/>
      <c r="AD55" s="654"/>
      <c r="AE55" s="654"/>
    </row>
    <row r="56" spans="1:51" ht="25.2" customHeight="1" thickBot="1">
      <c r="C56" s="441" t="s">
        <v>128</v>
      </c>
      <c r="D56" s="481"/>
      <c r="E56" s="482"/>
      <c r="F56" s="582"/>
      <c r="G56" s="622"/>
      <c r="H56" s="622"/>
      <c r="I56" s="57" t="s">
        <v>127</v>
      </c>
      <c r="J56" s="59" t="str">
        <f>IF(COUNTBLANK(F56)&gt;0,"　←　下記に記載する工事の完成検査日時点の年齢を記入してください。","")</f>
        <v>　←　下記に記載する工事の完成検査日時点の年齢を記入してください。</v>
      </c>
      <c r="K56" s="51"/>
      <c r="L56" s="51"/>
      <c r="M56" s="52"/>
      <c r="N56" s="53"/>
      <c r="O56" s="53"/>
      <c r="P56" s="58"/>
      <c r="Q56" s="50"/>
      <c r="R56" s="50"/>
      <c r="S56" s="50"/>
      <c r="T56" s="50"/>
      <c r="U56" s="50"/>
      <c r="V56" s="50"/>
      <c r="W56" s="50"/>
      <c r="X56" s="50"/>
      <c r="Y56" s="50"/>
      <c r="Z56" s="50"/>
      <c r="AA56" s="50"/>
      <c r="AB56" s="50"/>
      <c r="AC56" s="50"/>
      <c r="AD56" s="212"/>
      <c r="AE56" s="60"/>
    </row>
    <row r="57" spans="1:51" ht="25.2" customHeight="1" thickBot="1">
      <c r="C57" s="441" t="s">
        <v>65</v>
      </c>
      <c r="D57" s="481"/>
      <c r="E57" s="482"/>
      <c r="F57" s="102" t="s">
        <v>197</v>
      </c>
      <c r="G57" s="581"/>
      <c r="H57" s="430"/>
      <c r="I57" s="292" t="s">
        <v>126</v>
      </c>
      <c r="J57" s="441" t="s">
        <v>26</v>
      </c>
      <c r="K57" s="574"/>
      <c r="L57" s="575"/>
      <c r="M57" s="577"/>
      <c r="N57" s="440"/>
      <c r="O57" s="443"/>
      <c r="P57" s="441" t="s">
        <v>106</v>
      </c>
      <c r="Q57" s="442"/>
      <c r="R57" s="576"/>
      <c r="S57" s="578"/>
      <c r="T57" s="579"/>
      <c r="U57" s="579"/>
      <c r="V57" s="579"/>
      <c r="W57" s="579"/>
      <c r="X57" s="579"/>
      <c r="Y57" s="580"/>
      <c r="Z57" s="441" t="s">
        <v>28</v>
      </c>
      <c r="AA57" s="481"/>
      <c r="AB57" s="482"/>
      <c r="AC57" s="431"/>
      <c r="AD57" s="574"/>
      <c r="AE57" s="196" t="s">
        <v>29</v>
      </c>
    </row>
    <row r="58" spans="1:51" ht="20.100000000000001" customHeight="1" thickBot="1">
      <c r="C58" s="612" t="s">
        <v>163</v>
      </c>
      <c r="D58" s="612"/>
      <c r="E58" s="612"/>
      <c r="F58" s="612"/>
      <c r="G58" s="612"/>
      <c r="H58" s="612"/>
      <c r="I58" s="612"/>
      <c r="J58" s="612"/>
      <c r="K58" s="612"/>
      <c r="L58" s="612"/>
      <c r="M58" s="612"/>
      <c r="N58" s="612"/>
      <c r="O58" s="612"/>
      <c r="P58" s="612"/>
      <c r="Q58" s="612"/>
      <c r="R58" s="612"/>
      <c r="S58" s="612"/>
      <c r="T58" s="612"/>
      <c r="U58" s="612"/>
      <c r="V58" s="612"/>
      <c r="W58" s="612"/>
      <c r="X58" s="612"/>
      <c r="Y58" s="612"/>
      <c r="Z58" s="612"/>
      <c r="AA58" s="612"/>
      <c r="AB58" s="612"/>
      <c r="AC58" s="612"/>
      <c r="AD58" s="612"/>
      <c r="AE58" s="612"/>
    </row>
    <row r="59" spans="1:51" ht="25.2" customHeight="1">
      <c r="C59" s="537" t="s">
        <v>60</v>
      </c>
      <c r="D59" s="538"/>
      <c r="E59" s="539"/>
      <c r="F59" s="606"/>
      <c r="G59" s="607"/>
      <c r="H59" s="607"/>
      <c r="I59" s="607"/>
      <c r="J59" s="607"/>
      <c r="K59" s="607"/>
      <c r="L59" s="607"/>
      <c r="M59" s="607"/>
      <c r="N59" s="607"/>
      <c r="O59" s="607"/>
      <c r="P59" s="607"/>
      <c r="Q59" s="607"/>
      <c r="R59" s="607"/>
      <c r="S59" s="607"/>
      <c r="T59" s="607"/>
      <c r="U59" s="607"/>
      <c r="V59" s="607"/>
      <c r="W59" s="607"/>
      <c r="X59" s="607"/>
      <c r="Y59" s="607"/>
      <c r="Z59" s="607"/>
      <c r="AA59" s="607"/>
      <c r="AB59" s="607"/>
      <c r="AC59" s="607"/>
      <c r="AD59" s="607"/>
      <c r="AE59" s="608"/>
    </row>
    <row r="60" spans="1:51" ht="25.2" customHeight="1">
      <c r="C60" s="492" t="s">
        <v>25</v>
      </c>
      <c r="D60" s="493"/>
      <c r="E60" s="494"/>
      <c r="F60" s="609"/>
      <c r="G60" s="610"/>
      <c r="H60" s="610"/>
      <c r="I60" s="610"/>
      <c r="J60" s="610"/>
      <c r="K60" s="610"/>
      <c r="L60" s="610"/>
      <c r="M60" s="610"/>
      <c r="N60" s="610"/>
      <c r="O60" s="610"/>
      <c r="P60" s="610"/>
      <c r="Q60" s="610"/>
      <c r="R60" s="610"/>
      <c r="S60" s="610"/>
      <c r="T60" s="610"/>
      <c r="U60" s="610"/>
      <c r="V60" s="610"/>
      <c r="W60" s="610"/>
      <c r="X60" s="610"/>
      <c r="Y60" s="610"/>
      <c r="Z60" s="610"/>
      <c r="AA60" s="610"/>
      <c r="AB60" s="610"/>
      <c r="AC60" s="610"/>
      <c r="AD60" s="610"/>
      <c r="AE60" s="611"/>
    </row>
    <row r="61" spans="1:51" ht="25.2" customHeight="1" thickBot="1">
      <c r="C61" s="586" t="s">
        <v>61</v>
      </c>
      <c r="D61" s="587"/>
      <c r="E61" s="588"/>
      <c r="F61" s="589" t="s">
        <v>197</v>
      </c>
      <c r="G61" s="590"/>
      <c r="H61" s="591"/>
      <c r="I61" s="591"/>
      <c r="J61" s="297" t="s">
        <v>93</v>
      </c>
      <c r="K61" s="591"/>
      <c r="L61" s="591"/>
      <c r="M61" s="297" t="s">
        <v>94</v>
      </c>
      <c r="N61" s="591"/>
      <c r="O61" s="591"/>
      <c r="P61" s="297" t="s">
        <v>95</v>
      </c>
      <c r="Q61" s="656" t="s">
        <v>113</v>
      </c>
      <c r="R61" s="658"/>
      <c r="S61" s="595" t="s">
        <v>197</v>
      </c>
      <c r="T61" s="590"/>
      <c r="U61" s="591"/>
      <c r="V61" s="591"/>
      <c r="W61" s="297" t="s">
        <v>93</v>
      </c>
      <c r="X61" s="591"/>
      <c r="Y61" s="591"/>
      <c r="Z61" s="297" t="s">
        <v>94</v>
      </c>
      <c r="AA61" s="591"/>
      <c r="AB61" s="591"/>
      <c r="AC61" s="297" t="s">
        <v>95</v>
      </c>
      <c r="AD61" s="656" t="s">
        <v>114</v>
      </c>
      <c r="AE61" s="657"/>
    </row>
    <row r="62" spans="1:51" ht="25.2" customHeight="1">
      <c r="C62" s="651" t="s">
        <v>124</v>
      </c>
      <c r="D62" s="652"/>
      <c r="E62" s="652"/>
      <c r="F62" s="294" t="s">
        <v>219</v>
      </c>
      <c r="G62" s="34"/>
      <c r="H62" s="34"/>
      <c r="I62" s="34"/>
      <c r="J62" s="34"/>
      <c r="K62" s="34"/>
      <c r="L62" s="34"/>
      <c r="M62" s="34"/>
      <c r="N62" s="34"/>
      <c r="O62" s="34"/>
      <c r="P62" s="34"/>
      <c r="Q62" s="34"/>
      <c r="R62" s="34"/>
      <c r="S62" s="34"/>
      <c r="T62" s="34"/>
      <c r="U62" s="34"/>
      <c r="V62" s="34"/>
      <c r="W62" s="34"/>
      <c r="X62" s="34"/>
      <c r="Y62" s="34"/>
      <c r="Z62" s="34"/>
      <c r="AA62" s="34"/>
      <c r="AB62" s="34"/>
      <c r="AC62" s="34"/>
      <c r="AD62" s="34"/>
      <c r="AE62" s="34"/>
    </row>
    <row r="63" spans="1:51" s="225" customFormat="1">
      <c r="A63" s="91"/>
      <c r="AH63" s="97"/>
      <c r="AI63" s="97"/>
      <c r="AJ63" s="97"/>
      <c r="AK63" s="97"/>
      <c r="AL63" s="97"/>
      <c r="AM63" s="97"/>
      <c r="AN63" s="97"/>
      <c r="AO63" s="97"/>
      <c r="AP63" s="97"/>
      <c r="AQ63" s="97"/>
      <c r="AR63" s="97"/>
      <c r="AS63" s="97"/>
      <c r="AT63" s="97"/>
      <c r="AU63" s="97"/>
      <c r="AV63" s="97"/>
      <c r="AW63" s="97"/>
      <c r="AX63" s="97"/>
      <c r="AY63" s="97"/>
    </row>
    <row r="64" spans="1:51" s="225" customFormat="1">
      <c r="A64" s="91"/>
      <c r="AH64" s="97"/>
      <c r="AI64" s="97"/>
      <c r="AJ64" s="97"/>
      <c r="AK64" s="97"/>
      <c r="AL64" s="97"/>
      <c r="AM64" s="97"/>
      <c r="AN64" s="97"/>
      <c r="AO64" s="97"/>
      <c r="AP64" s="97"/>
      <c r="AQ64" s="97"/>
      <c r="AR64" s="97"/>
      <c r="AS64" s="97"/>
      <c r="AT64" s="97"/>
      <c r="AU64" s="97"/>
      <c r="AV64" s="97"/>
      <c r="AW64" s="97"/>
      <c r="AX64" s="97"/>
      <c r="AY64" s="97"/>
    </row>
    <row r="65" spans="1:51" s="225" customFormat="1">
      <c r="A65" s="91"/>
      <c r="AH65" s="97"/>
      <c r="AI65" s="97"/>
      <c r="AJ65" s="97"/>
      <c r="AK65" s="97"/>
      <c r="AL65" s="97"/>
      <c r="AM65" s="97"/>
      <c r="AN65" s="97"/>
      <c r="AO65" s="97"/>
      <c r="AP65" s="97"/>
      <c r="AQ65" s="97"/>
      <c r="AR65" s="97"/>
      <c r="AS65" s="97"/>
      <c r="AT65" s="97"/>
      <c r="AU65" s="97"/>
      <c r="AV65" s="97"/>
      <c r="AW65" s="97"/>
      <c r="AX65" s="97"/>
      <c r="AY65" s="97"/>
    </row>
    <row r="66" spans="1:51" s="225" customFormat="1">
      <c r="A66" s="91"/>
      <c r="AH66" s="97"/>
      <c r="AI66" s="97"/>
      <c r="AJ66" s="97"/>
      <c r="AK66" s="97"/>
      <c r="AL66" s="97"/>
      <c r="AM66" s="97"/>
      <c r="AN66" s="97"/>
      <c r="AO66" s="97"/>
      <c r="AP66" s="97"/>
      <c r="AQ66" s="97"/>
      <c r="AR66" s="97"/>
      <c r="AS66" s="97"/>
      <c r="AT66" s="97"/>
      <c r="AU66" s="97"/>
      <c r="AV66" s="97"/>
      <c r="AW66" s="97"/>
      <c r="AX66" s="97"/>
      <c r="AY66" s="97"/>
    </row>
    <row r="67" spans="1:51" s="225" customFormat="1">
      <c r="A67" s="91"/>
      <c r="AH67" s="97"/>
      <c r="AI67" s="97"/>
      <c r="AJ67" s="97"/>
      <c r="AK67" s="97"/>
      <c r="AL67" s="97"/>
      <c r="AM67" s="97"/>
      <c r="AN67" s="97"/>
      <c r="AO67" s="97"/>
      <c r="AP67" s="97"/>
      <c r="AQ67" s="97"/>
      <c r="AR67" s="97"/>
      <c r="AS67" s="97"/>
      <c r="AT67" s="97"/>
      <c r="AU67" s="97"/>
      <c r="AV67" s="97"/>
      <c r="AW67" s="97"/>
      <c r="AX67" s="97"/>
      <c r="AY67" s="97"/>
    </row>
    <row r="68" spans="1:51" s="225" customFormat="1" ht="18.600000000000001">
      <c r="A68" s="91"/>
      <c r="C68" s="477"/>
      <c r="D68" s="477"/>
      <c r="E68" s="477"/>
      <c r="F68" s="477"/>
      <c r="G68" s="477"/>
      <c r="AH68" s="97"/>
      <c r="AI68" s="97"/>
      <c r="AJ68" s="97"/>
      <c r="AK68" s="97"/>
      <c r="AL68" s="97"/>
      <c r="AM68" s="97"/>
      <c r="AN68" s="97"/>
      <c r="AO68" s="97"/>
      <c r="AP68" s="97"/>
      <c r="AQ68" s="97"/>
      <c r="AR68" s="97"/>
      <c r="AS68" s="97"/>
      <c r="AT68" s="97"/>
      <c r="AU68" s="97"/>
      <c r="AV68" s="97"/>
      <c r="AW68" s="97"/>
      <c r="AX68" s="97"/>
      <c r="AY68" s="97"/>
    </row>
    <row r="69" spans="1:51" s="225" customFormat="1">
      <c r="A69" s="91"/>
      <c r="AH69" s="97"/>
      <c r="AI69" s="97"/>
      <c r="AJ69" s="97"/>
      <c r="AK69" s="97"/>
      <c r="AL69" s="97"/>
      <c r="AM69" s="97"/>
      <c r="AN69" s="97"/>
      <c r="AO69" s="97"/>
      <c r="AP69" s="97"/>
      <c r="AQ69" s="97"/>
      <c r="AR69" s="97"/>
      <c r="AS69" s="97"/>
      <c r="AT69" s="97"/>
      <c r="AU69" s="97"/>
      <c r="AV69" s="97"/>
      <c r="AW69" s="97"/>
      <c r="AX69" s="97"/>
      <c r="AY69" s="97"/>
    </row>
    <row r="70" spans="1:51" s="225" customFormat="1">
      <c r="A70" s="91"/>
      <c r="AH70" s="97"/>
      <c r="AI70" s="97"/>
      <c r="AJ70" s="97"/>
      <c r="AK70" s="97"/>
      <c r="AL70" s="97"/>
      <c r="AM70" s="97"/>
      <c r="AN70" s="97"/>
      <c r="AO70" s="97"/>
      <c r="AP70" s="97"/>
      <c r="AQ70" s="97"/>
      <c r="AR70" s="97"/>
      <c r="AS70" s="97"/>
      <c r="AT70" s="97"/>
      <c r="AU70" s="97"/>
      <c r="AV70" s="97"/>
      <c r="AW70" s="97"/>
      <c r="AX70" s="97"/>
      <c r="AY70" s="97"/>
    </row>
    <row r="71" spans="1:51" s="225" customFormat="1">
      <c r="A71" s="91"/>
      <c r="AH71" s="97"/>
      <c r="AI71" s="97"/>
      <c r="AJ71" s="97"/>
      <c r="AK71" s="97"/>
      <c r="AL71" s="97"/>
      <c r="AM71" s="97"/>
      <c r="AN71" s="97"/>
      <c r="AO71" s="97"/>
      <c r="AP71" s="97"/>
      <c r="AQ71" s="97"/>
      <c r="AR71" s="97"/>
      <c r="AS71" s="97"/>
      <c r="AT71" s="97"/>
      <c r="AU71" s="97"/>
      <c r="AV71" s="97"/>
      <c r="AW71" s="97"/>
      <c r="AX71" s="97"/>
      <c r="AY71" s="97"/>
    </row>
    <row r="72" spans="1:51" s="225" customFormat="1">
      <c r="A72" s="91"/>
      <c r="AH72" s="97"/>
      <c r="AI72" s="97"/>
      <c r="AJ72" s="97"/>
      <c r="AK72" s="97"/>
      <c r="AL72" s="97"/>
      <c r="AM72" s="97"/>
      <c r="AN72" s="97"/>
      <c r="AO72" s="97"/>
      <c r="AP72" s="97"/>
      <c r="AQ72" s="97"/>
      <c r="AR72" s="97"/>
      <c r="AS72" s="97"/>
      <c r="AT72" s="97"/>
      <c r="AU72" s="97"/>
      <c r="AV72" s="97"/>
      <c r="AW72" s="97"/>
      <c r="AX72" s="97"/>
      <c r="AY72" s="97"/>
    </row>
    <row r="73" spans="1:51" s="225" customFormat="1">
      <c r="A73" s="91"/>
      <c r="AH73" s="97"/>
      <c r="AI73" s="97"/>
      <c r="AJ73" s="97"/>
      <c r="AK73" s="97"/>
      <c r="AL73" s="97"/>
      <c r="AM73" s="97"/>
      <c r="AN73" s="97"/>
      <c r="AO73" s="97"/>
      <c r="AP73" s="97"/>
      <c r="AQ73" s="97"/>
      <c r="AR73" s="97"/>
      <c r="AS73" s="97"/>
      <c r="AT73" s="97"/>
      <c r="AU73" s="97"/>
      <c r="AV73" s="97"/>
      <c r="AW73" s="97"/>
      <c r="AX73" s="97"/>
      <c r="AY73" s="97"/>
    </row>
    <row r="74" spans="1:51" s="225" customFormat="1">
      <c r="A74" s="91"/>
      <c r="AH74" s="97"/>
      <c r="AI74" s="97"/>
      <c r="AJ74" s="97"/>
      <c r="AK74" s="97"/>
      <c r="AL74" s="97"/>
      <c r="AM74" s="97"/>
      <c r="AN74" s="97"/>
      <c r="AO74" s="97"/>
      <c r="AP74" s="97"/>
      <c r="AQ74" s="97"/>
      <c r="AR74" s="97"/>
      <c r="AS74" s="97"/>
      <c r="AT74" s="97"/>
      <c r="AU74" s="97"/>
      <c r="AV74" s="97"/>
      <c r="AW74" s="97"/>
      <c r="AX74" s="97"/>
      <c r="AY74" s="97"/>
    </row>
    <row r="75" spans="1:51" s="225" customFormat="1">
      <c r="A75" s="91"/>
      <c r="AH75" s="97"/>
      <c r="AI75" s="97"/>
      <c r="AJ75" s="97"/>
      <c r="AK75" s="97"/>
      <c r="AL75" s="97"/>
      <c r="AM75" s="97"/>
      <c r="AN75" s="97"/>
      <c r="AO75" s="97"/>
      <c r="AP75" s="97"/>
      <c r="AQ75" s="97"/>
      <c r="AR75" s="97"/>
      <c r="AS75" s="97"/>
      <c r="AT75" s="97"/>
      <c r="AU75" s="97"/>
      <c r="AV75" s="97"/>
      <c r="AW75" s="97"/>
      <c r="AX75" s="97"/>
      <c r="AY75" s="97"/>
    </row>
    <row r="76" spans="1:51" s="225" customFormat="1">
      <c r="A76" s="91"/>
      <c r="AH76" s="97"/>
      <c r="AI76" s="97"/>
      <c r="AJ76" s="97"/>
      <c r="AK76" s="97"/>
      <c r="AL76" s="97"/>
      <c r="AM76" s="97"/>
      <c r="AN76" s="97"/>
      <c r="AO76" s="97"/>
      <c r="AP76" s="97"/>
      <c r="AQ76" s="97"/>
      <c r="AR76" s="97"/>
      <c r="AS76" s="97"/>
      <c r="AT76" s="97"/>
      <c r="AU76" s="97"/>
      <c r="AV76" s="97"/>
      <c r="AW76" s="97"/>
      <c r="AX76" s="97"/>
      <c r="AY76" s="97"/>
    </row>
    <row r="77" spans="1:51" s="225" customFormat="1">
      <c r="A77" s="91"/>
      <c r="AH77" s="97"/>
      <c r="AI77" s="97"/>
      <c r="AJ77" s="97"/>
      <c r="AK77" s="97"/>
      <c r="AL77" s="97"/>
      <c r="AM77" s="97"/>
      <c r="AN77" s="97"/>
      <c r="AO77" s="97"/>
      <c r="AP77" s="97"/>
      <c r="AQ77" s="97"/>
      <c r="AR77" s="97"/>
      <c r="AS77" s="97"/>
      <c r="AT77" s="97"/>
      <c r="AU77" s="97"/>
      <c r="AV77" s="97"/>
      <c r="AW77" s="97"/>
      <c r="AX77" s="97"/>
      <c r="AY77" s="97"/>
    </row>
    <row r="78" spans="1:51" s="225" customFormat="1">
      <c r="A78" s="91"/>
      <c r="AH78" s="97"/>
      <c r="AI78" s="97"/>
      <c r="AJ78" s="97"/>
      <c r="AK78" s="97"/>
      <c r="AL78" s="97"/>
      <c r="AM78" s="97"/>
      <c r="AN78" s="97"/>
      <c r="AO78" s="97"/>
      <c r="AP78" s="97"/>
      <c r="AQ78" s="97"/>
      <c r="AR78" s="97"/>
      <c r="AS78" s="97"/>
      <c r="AT78" s="97"/>
      <c r="AU78" s="97"/>
      <c r="AV78" s="97"/>
      <c r="AW78" s="97"/>
      <c r="AX78" s="97"/>
      <c r="AY78" s="97"/>
    </row>
    <row r="79" spans="1:51" s="225" customFormat="1">
      <c r="A79" s="91"/>
      <c r="AH79" s="97"/>
      <c r="AI79" s="97"/>
      <c r="AJ79" s="97"/>
      <c r="AK79" s="97"/>
      <c r="AL79" s="97"/>
      <c r="AM79" s="97"/>
      <c r="AN79" s="97"/>
      <c r="AO79" s="97"/>
      <c r="AP79" s="97"/>
      <c r="AQ79" s="97"/>
      <c r="AR79" s="97"/>
      <c r="AS79" s="97"/>
      <c r="AT79" s="97"/>
      <c r="AU79" s="97"/>
      <c r="AV79" s="97"/>
      <c r="AW79" s="97"/>
      <c r="AX79" s="97"/>
      <c r="AY79" s="97"/>
    </row>
    <row r="80" spans="1:51" s="225" customFormat="1">
      <c r="A80" s="91"/>
      <c r="AH80" s="97"/>
      <c r="AI80" s="97"/>
      <c r="AJ80" s="97"/>
      <c r="AK80" s="97"/>
      <c r="AL80" s="97"/>
      <c r="AM80" s="97"/>
      <c r="AN80" s="97"/>
      <c r="AO80" s="97"/>
      <c r="AP80" s="97"/>
      <c r="AQ80" s="97"/>
      <c r="AR80" s="97"/>
      <c r="AS80" s="97"/>
      <c r="AT80" s="97"/>
      <c r="AU80" s="97"/>
      <c r="AV80" s="97"/>
      <c r="AW80" s="97"/>
      <c r="AX80" s="97"/>
      <c r="AY80" s="97"/>
    </row>
    <row r="81" spans="1:51" s="225" customFormat="1">
      <c r="A81" s="91"/>
      <c r="AH81" s="97"/>
      <c r="AI81" s="97"/>
      <c r="AJ81" s="97"/>
      <c r="AK81" s="97"/>
      <c r="AL81" s="97"/>
      <c r="AM81" s="97"/>
      <c r="AN81" s="97"/>
      <c r="AO81" s="97"/>
      <c r="AP81" s="97"/>
      <c r="AQ81" s="97"/>
      <c r="AR81" s="97"/>
      <c r="AS81" s="97"/>
      <c r="AT81" s="97"/>
      <c r="AU81" s="97"/>
      <c r="AV81" s="97"/>
      <c r="AW81" s="97"/>
      <c r="AX81" s="97"/>
      <c r="AY81" s="97"/>
    </row>
    <row r="82" spans="1:51" s="225" customFormat="1">
      <c r="A82" s="91"/>
      <c r="AH82" s="97"/>
      <c r="AI82" s="97"/>
      <c r="AJ82" s="97"/>
      <c r="AK82" s="97"/>
      <c r="AL82" s="97"/>
      <c r="AM82" s="97"/>
      <c r="AN82" s="97"/>
      <c r="AO82" s="97"/>
      <c r="AP82" s="97"/>
      <c r="AQ82" s="97"/>
      <c r="AR82" s="97"/>
      <c r="AS82" s="97"/>
      <c r="AT82" s="97"/>
      <c r="AU82" s="97"/>
      <c r="AV82" s="97"/>
      <c r="AW82" s="97"/>
      <c r="AX82" s="97"/>
      <c r="AY82" s="97"/>
    </row>
    <row r="83" spans="1:51" s="225" customFormat="1">
      <c r="A83" s="91"/>
      <c r="AH83" s="97"/>
      <c r="AI83" s="97"/>
      <c r="AJ83" s="97"/>
      <c r="AK83" s="97"/>
      <c r="AL83" s="97"/>
      <c r="AM83" s="97"/>
      <c r="AN83" s="97"/>
      <c r="AO83" s="97"/>
      <c r="AP83" s="97"/>
      <c r="AQ83" s="97"/>
      <c r="AR83" s="97"/>
      <c r="AS83" s="97"/>
      <c r="AT83" s="97"/>
      <c r="AU83" s="97"/>
      <c r="AV83" s="97"/>
      <c r="AW83" s="97"/>
      <c r="AX83" s="97"/>
      <c r="AY83" s="97"/>
    </row>
    <row r="84" spans="1:51" s="225" customFormat="1">
      <c r="A84" s="91"/>
      <c r="AH84" s="97"/>
      <c r="AI84" s="97"/>
      <c r="AJ84" s="97"/>
      <c r="AK84" s="97"/>
      <c r="AL84" s="97"/>
      <c r="AM84" s="97"/>
      <c r="AN84" s="97"/>
      <c r="AO84" s="97"/>
      <c r="AP84" s="97"/>
      <c r="AQ84" s="97"/>
      <c r="AR84" s="97"/>
      <c r="AS84" s="97"/>
      <c r="AT84" s="97"/>
      <c r="AU84" s="97"/>
      <c r="AV84" s="97"/>
      <c r="AW84" s="97"/>
      <c r="AX84" s="97"/>
      <c r="AY84" s="97"/>
    </row>
    <row r="85" spans="1:51" s="225" customFormat="1">
      <c r="A85" s="91"/>
      <c r="AH85" s="97"/>
      <c r="AI85" s="97"/>
      <c r="AJ85" s="97"/>
      <c r="AK85" s="97"/>
      <c r="AL85" s="97"/>
      <c r="AM85" s="97"/>
      <c r="AN85" s="97"/>
      <c r="AO85" s="97"/>
      <c r="AP85" s="97"/>
      <c r="AQ85" s="97"/>
      <c r="AR85" s="97"/>
      <c r="AS85" s="97"/>
      <c r="AT85" s="97"/>
      <c r="AU85" s="97"/>
      <c r="AV85" s="97"/>
      <c r="AW85" s="97"/>
      <c r="AX85" s="97"/>
      <c r="AY85" s="97"/>
    </row>
    <row r="86" spans="1:51" s="225" customFormat="1">
      <c r="A86" s="91"/>
      <c r="AH86" s="97"/>
      <c r="AI86" s="97"/>
      <c r="AJ86" s="97"/>
      <c r="AK86" s="97"/>
      <c r="AL86" s="97"/>
      <c r="AM86" s="97"/>
      <c r="AN86" s="97"/>
      <c r="AO86" s="97"/>
      <c r="AP86" s="97"/>
      <c r="AQ86" s="97"/>
      <c r="AR86" s="97"/>
      <c r="AS86" s="97"/>
      <c r="AT86" s="97"/>
      <c r="AU86" s="97"/>
      <c r="AV86" s="97"/>
      <c r="AW86" s="97"/>
      <c r="AX86" s="97"/>
      <c r="AY86" s="97"/>
    </row>
    <row r="87" spans="1:51" s="225" customFormat="1">
      <c r="A87" s="91"/>
      <c r="AH87" s="97"/>
      <c r="AI87" s="97"/>
      <c r="AJ87" s="97"/>
      <c r="AK87" s="97"/>
      <c r="AL87" s="97"/>
      <c r="AM87" s="97"/>
      <c r="AN87" s="97"/>
      <c r="AO87" s="97"/>
      <c r="AP87" s="97"/>
      <c r="AQ87" s="97"/>
      <c r="AR87" s="97"/>
      <c r="AS87" s="97"/>
      <c r="AT87" s="97"/>
      <c r="AU87" s="97"/>
      <c r="AV87" s="97"/>
      <c r="AW87" s="97"/>
      <c r="AX87" s="97"/>
      <c r="AY87" s="97"/>
    </row>
    <row r="88" spans="1:51" s="225" customFormat="1">
      <c r="A88" s="91"/>
      <c r="AH88" s="97"/>
      <c r="AI88" s="97"/>
      <c r="AJ88" s="97"/>
      <c r="AK88" s="97"/>
      <c r="AL88" s="97"/>
      <c r="AM88" s="97"/>
      <c r="AN88" s="97"/>
      <c r="AO88" s="97"/>
      <c r="AP88" s="97"/>
      <c r="AQ88" s="97"/>
      <c r="AR88" s="97"/>
      <c r="AS88" s="97"/>
      <c r="AT88" s="97"/>
      <c r="AU88" s="97"/>
      <c r="AV88" s="97"/>
      <c r="AW88" s="97"/>
      <c r="AX88" s="97"/>
      <c r="AY88" s="97"/>
    </row>
    <row r="89" spans="1:51" s="225" customFormat="1">
      <c r="A89" s="91"/>
      <c r="AH89" s="97"/>
      <c r="AI89" s="97"/>
      <c r="AJ89" s="97"/>
      <c r="AK89" s="97"/>
      <c r="AL89" s="97"/>
      <c r="AM89" s="97"/>
      <c r="AN89" s="97"/>
      <c r="AO89" s="97"/>
      <c r="AP89" s="97"/>
      <c r="AQ89" s="97"/>
      <c r="AR89" s="97"/>
      <c r="AS89" s="97"/>
      <c r="AT89" s="97"/>
      <c r="AU89" s="97"/>
      <c r="AV89" s="97"/>
      <c r="AW89" s="97"/>
      <c r="AX89" s="97"/>
      <c r="AY89" s="97"/>
    </row>
    <row r="90" spans="1:51" s="225" customFormat="1">
      <c r="A90" s="91"/>
      <c r="AH90" s="97"/>
      <c r="AI90" s="97"/>
      <c r="AJ90" s="97"/>
      <c r="AK90" s="97"/>
      <c r="AL90" s="97"/>
      <c r="AM90" s="97"/>
      <c r="AN90" s="97"/>
      <c r="AO90" s="97"/>
      <c r="AP90" s="97"/>
      <c r="AQ90" s="97"/>
      <c r="AR90" s="97"/>
      <c r="AS90" s="97"/>
      <c r="AT90" s="97"/>
      <c r="AU90" s="97"/>
      <c r="AV90" s="97"/>
      <c r="AW90" s="97"/>
      <c r="AX90" s="97"/>
      <c r="AY90" s="97"/>
    </row>
    <row r="91" spans="1:51" s="225" customFormat="1">
      <c r="A91" s="91"/>
      <c r="AH91" s="97"/>
      <c r="AI91" s="97"/>
      <c r="AJ91" s="97"/>
      <c r="AK91" s="97"/>
      <c r="AL91" s="97"/>
      <c r="AM91" s="97"/>
      <c r="AN91" s="97"/>
      <c r="AO91" s="97"/>
      <c r="AP91" s="97"/>
      <c r="AQ91" s="97"/>
      <c r="AR91" s="97"/>
      <c r="AS91" s="97"/>
      <c r="AT91" s="97"/>
      <c r="AU91" s="97"/>
      <c r="AV91" s="97"/>
      <c r="AW91" s="97"/>
      <c r="AX91" s="97"/>
      <c r="AY91" s="97"/>
    </row>
    <row r="92" spans="1:51" s="225" customFormat="1">
      <c r="A92" s="91"/>
      <c r="AH92" s="97"/>
      <c r="AI92" s="97"/>
      <c r="AJ92" s="97"/>
      <c r="AK92" s="97"/>
      <c r="AL92" s="97"/>
      <c r="AM92" s="97"/>
      <c r="AN92" s="97"/>
      <c r="AO92" s="97"/>
      <c r="AP92" s="97"/>
      <c r="AQ92" s="97"/>
      <c r="AR92" s="97"/>
      <c r="AS92" s="97"/>
      <c r="AT92" s="97"/>
      <c r="AU92" s="97"/>
      <c r="AV92" s="97"/>
      <c r="AW92" s="97"/>
      <c r="AX92" s="97"/>
      <c r="AY92" s="97"/>
    </row>
    <row r="93" spans="1:51" s="225" customFormat="1">
      <c r="A93" s="91"/>
      <c r="AH93" s="97"/>
      <c r="AI93" s="97"/>
      <c r="AJ93" s="97"/>
      <c r="AK93" s="97"/>
      <c r="AL93" s="97"/>
      <c r="AM93" s="97"/>
      <c r="AN93" s="97"/>
      <c r="AO93" s="97"/>
      <c r="AP93" s="97"/>
      <c r="AQ93" s="97"/>
      <c r="AR93" s="97"/>
      <c r="AS93" s="97"/>
      <c r="AT93" s="97"/>
      <c r="AU93" s="97"/>
      <c r="AV93" s="97"/>
      <c r="AW93" s="97"/>
      <c r="AX93" s="97"/>
      <c r="AY93" s="97"/>
    </row>
    <row r="94" spans="1:51" s="225" customFormat="1">
      <c r="A94" s="91"/>
      <c r="AH94" s="97"/>
      <c r="AI94" s="97"/>
      <c r="AJ94" s="97"/>
      <c r="AK94" s="97"/>
      <c r="AL94" s="97"/>
      <c r="AM94" s="97"/>
      <c r="AN94" s="97"/>
      <c r="AO94" s="97"/>
      <c r="AP94" s="97"/>
      <c r="AQ94" s="97"/>
      <c r="AR94" s="97"/>
      <c r="AS94" s="97"/>
      <c r="AT94" s="97"/>
      <c r="AU94" s="97"/>
      <c r="AV94" s="97"/>
      <c r="AW94" s="97"/>
      <c r="AX94" s="97"/>
      <c r="AY94" s="97"/>
    </row>
    <row r="95" spans="1:51" s="225" customFormat="1">
      <c r="A95" s="91"/>
      <c r="AH95" s="97"/>
      <c r="AI95" s="97"/>
      <c r="AJ95" s="97"/>
      <c r="AK95" s="97"/>
      <c r="AL95" s="97"/>
      <c r="AM95" s="97"/>
      <c r="AN95" s="97"/>
      <c r="AO95" s="97"/>
      <c r="AP95" s="97"/>
      <c r="AQ95" s="97"/>
      <c r="AR95" s="97"/>
      <c r="AS95" s="97"/>
      <c r="AT95" s="97"/>
      <c r="AU95" s="97"/>
      <c r="AV95" s="97"/>
      <c r="AW95" s="97"/>
      <c r="AX95" s="97"/>
      <c r="AY95" s="97"/>
    </row>
    <row r="96" spans="1:51" s="225" customFormat="1">
      <c r="A96" s="91"/>
      <c r="AH96" s="97"/>
      <c r="AI96" s="97"/>
      <c r="AJ96" s="97"/>
      <c r="AK96" s="97"/>
      <c r="AL96" s="97"/>
      <c r="AM96" s="97"/>
      <c r="AN96" s="97"/>
      <c r="AO96" s="97"/>
      <c r="AP96" s="97"/>
      <c r="AQ96" s="97"/>
      <c r="AR96" s="97"/>
      <c r="AS96" s="97"/>
      <c r="AT96" s="97"/>
      <c r="AU96" s="97"/>
      <c r="AV96" s="97"/>
      <c r="AW96" s="97"/>
      <c r="AX96" s="97"/>
      <c r="AY96" s="97"/>
    </row>
    <row r="97" spans="1:51" s="225" customFormat="1">
      <c r="A97" s="91"/>
      <c r="AH97" s="97"/>
      <c r="AI97" s="97"/>
      <c r="AJ97" s="97"/>
      <c r="AK97" s="97"/>
      <c r="AL97" s="97"/>
      <c r="AM97" s="97"/>
      <c r="AN97" s="97"/>
      <c r="AO97" s="97"/>
      <c r="AP97" s="97"/>
      <c r="AQ97" s="97"/>
      <c r="AR97" s="97"/>
      <c r="AS97" s="97"/>
      <c r="AT97" s="97"/>
      <c r="AU97" s="97"/>
      <c r="AV97" s="97"/>
      <c r="AW97" s="97"/>
      <c r="AX97" s="97"/>
      <c r="AY97" s="97"/>
    </row>
    <row r="98" spans="1:51" s="225" customFormat="1">
      <c r="A98" s="91"/>
      <c r="AH98" s="97"/>
      <c r="AI98" s="97"/>
      <c r="AJ98" s="97"/>
      <c r="AK98" s="97"/>
      <c r="AL98" s="97"/>
      <c r="AM98" s="97"/>
      <c r="AN98" s="97"/>
      <c r="AO98" s="97"/>
      <c r="AP98" s="97"/>
      <c r="AQ98" s="97"/>
      <c r="AR98" s="97"/>
      <c r="AS98" s="97"/>
      <c r="AT98" s="97"/>
      <c r="AU98" s="97"/>
      <c r="AV98" s="97"/>
      <c r="AW98" s="97"/>
      <c r="AX98" s="97"/>
      <c r="AY98" s="97"/>
    </row>
    <row r="99" spans="1:51" s="225" customFormat="1">
      <c r="A99" s="91"/>
      <c r="AH99" s="97"/>
      <c r="AI99" s="97"/>
      <c r="AJ99" s="97"/>
      <c r="AK99" s="97"/>
      <c r="AL99" s="97"/>
      <c r="AM99" s="97"/>
      <c r="AN99" s="97"/>
      <c r="AO99" s="97"/>
      <c r="AP99" s="97"/>
      <c r="AQ99" s="97"/>
      <c r="AR99" s="97"/>
      <c r="AS99" s="97"/>
      <c r="AT99" s="97"/>
      <c r="AU99" s="97"/>
      <c r="AV99" s="97"/>
      <c r="AW99" s="97"/>
      <c r="AX99" s="97"/>
      <c r="AY99" s="97"/>
    </row>
    <row r="100" spans="1:51" s="225" customFormat="1">
      <c r="A100" s="91"/>
      <c r="AH100" s="97"/>
      <c r="AI100" s="97"/>
      <c r="AJ100" s="97"/>
      <c r="AK100" s="97"/>
      <c r="AL100" s="97"/>
      <c r="AM100" s="97"/>
      <c r="AN100" s="97"/>
      <c r="AO100" s="97"/>
      <c r="AP100" s="97"/>
      <c r="AQ100" s="97"/>
      <c r="AR100" s="97"/>
      <c r="AS100" s="97"/>
      <c r="AT100" s="97"/>
      <c r="AU100" s="97"/>
      <c r="AV100" s="97"/>
      <c r="AW100" s="97"/>
      <c r="AX100" s="97"/>
      <c r="AY100" s="97"/>
    </row>
    <row r="101" spans="1:51" s="225" customFormat="1">
      <c r="A101" s="91"/>
      <c r="AH101" s="97"/>
      <c r="AI101" s="97"/>
      <c r="AJ101" s="97"/>
      <c r="AK101" s="97"/>
      <c r="AL101" s="97"/>
      <c r="AM101" s="97"/>
      <c r="AN101" s="97"/>
      <c r="AO101" s="97"/>
      <c r="AP101" s="97"/>
      <c r="AQ101" s="97"/>
      <c r="AR101" s="97"/>
      <c r="AS101" s="97"/>
      <c r="AT101" s="97"/>
      <c r="AU101" s="97"/>
      <c r="AV101" s="97"/>
      <c r="AW101" s="97"/>
      <c r="AX101" s="97"/>
      <c r="AY101" s="97"/>
    </row>
    <row r="102" spans="1:51" s="225" customFormat="1">
      <c r="A102" s="91"/>
      <c r="AH102" s="97"/>
      <c r="AI102" s="97"/>
      <c r="AJ102" s="97"/>
      <c r="AK102" s="97"/>
      <c r="AL102" s="97"/>
      <c r="AM102" s="97"/>
      <c r="AN102" s="97"/>
      <c r="AO102" s="97"/>
      <c r="AP102" s="97"/>
      <c r="AQ102" s="97"/>
      <c r="AR102" s="97"/>
      <c r="AS102" s="97"/>
      <c r="AT102" s="97"/>
      <c r="AU102" s="97"/>
      <c r="AV102" s="97"/>
      <c r="AW102" s="97"/>
      <c r="AX102" s="97"/>
      <c r="AY102" s="97"/>
    </row>
    <row r="103" spans="1:51" s="225" customFormat="1">
      <c r="A103" s="91"/>
      <c r="AH103" s="97"/>
      <c r="AI103" s="97"/>
      <c r="AJ103" s="97"/>
      <c r="AK103" s="97"/>
      <c r="AL103" s="97"/>
      <c r="AM103" s="97"/>
      <c r="AN103" s="97"/>
      <c r="AO103" s="97"/>
      <c r="AP103" s="97"/>
      <c r="AQ103" s="97"/>
      <c r="AR103" s="97"/>
      <c r="AS103" s="97"/>
      <c r="AT103" s="97"/>
      <c r="AU103" s="97"/>
      <c r="AV103" s="97"/>
      <c r="AW103" s="97"/>
      <c r="AX103" s="97"/>
      <c r="AY103" s="97"/>
    </row>
    <row r="104" spans="1:51" s="225" customFormat="1">
      <c r="A104" s="91"/>
      <c r="AH104" s="97"/>
      <c r="AI104" s="97"/>
      <c r="AJ104" s="97"/>
      <c r="AK104" s="97"/>
      <c r="AL104" s="97"/>
      <c r="AM104" s="97"/>
      <c r="AN104" s="97"/>
      <c r="AO104" s="97"/>
      <c r="AP104" s="97"/>
      <c r="AQ104" s="97"/>
      <c r="AR104" s="97"/>
      <c r="AS104" s="97"/>
      <c r="AT104" s="97"/>
      <c r="AU104" s="97"/>
      <c r="AV104" s="97"/>
      <c r="AW104" s="97"/>
      <c r="AX104" s="97"/>
      <c r="AY104" s="97"/>
    </row>
    <row r="105" spans="1:51" s="225" customFormat="1">
      <c r="A105" s="91"/>
      <c r="AH105" s="97"/>
      <c r="AI105" s="97"/>
      <c r="AJ105" s="97"/>
      <c r="AK105" s="97"/>
      <c r="AL105" s="97"/>
      <c r="AM105" s="97"/>
      <c r="AN105" s="97"/>
      <c r="AO105" s="97"/>
      <c r="AP105" s="97"/>
      <c r="AQ105" s="97"/>
      <c r="AR105" s="97"/>
      <c r="AS105" s="97"/>
      <c r="AT105" s="97"/>
      <c r="AU105" s="97"/>
      <c r="AV105" s="97"/>
      <c r="AW105" s="97"/>
      <c r="AX105" s="97"/>
      <c r="AY105" s="97"/>
    </row>
    <row r="106" spans="1:51" s="225" customFormat="1">
      <c r="A106" s="91"/>
      <c r="AH106" s="97"/>
      <c r="AI106" s="97"/>
      <c r="AJ106" s="97"/>
      <c r="AK106" s="97"/>
      <c r="AL106" s="97"/>
      <c r="AM106" s="97"/>
      <c r="AN106" s="97"/>
      <c r="AO106" s="97"/>
      <c r="AP106" s="97"/>
      <c r="AQ106" s="97"/>
      <c r="AR106" s="97"/>
      <c r="AS106" s="97"/>
      <c r="AT106" s="97"/>
      <c r="AU106" s="97"/>
      <c r="AV106" s="97"/>
      <c r="AW106" s="97"/>
      <c r="AX106" s="97"/>
      <c r="AY106" s="97"/>
    </row>
    <row r="107" spans="1:51" s="225" customFormat="1">
      <c r="A107" s="91"/>
      <c r="AH107" s="97"/>
      <c r="AI107" s="97"/>
      <c r="AJ107" s="97"/>
      <c r="AK107" s="97"/>
      <c r="AL107" s="97"/>
      <c r="AM107" s="97"/>
      <c r="AN107" s="97"/>
      <c r="AO107" s="97"/>
      <c r="AP107" s="97"/>
      <c r="AQ107" s="97"/>
      <c r="AR107" s="97"/>
      <c r="AS107" s="97"/>
      <c r="AT107" s="97"/>
      <c r="AU107" s="97"/>
      <c r="AV107" s="97"/>
      <c r="AW107" s="97"/>
      <c r="AX107" s="97"/>
      <c r="AY107" s="97"/>
    </row>
    <row r="108" spans="1:51" s="225" customFormat="1">
      <c r="A108" s="91"/>
      <c r="AH108" s="97"/>
      <c r="AI108" s="97"/>
      <c r="AJ108" s="97"/>
      <c r="AK108" s="97"/>
      <c r="AL108" s="97"/>
      <c r="AM108" s="97"/>
      <c r="AN108" s="97"/>
      <c r="AO108" s="97"/>
      <c r="AP108" s="97"/>
      <c r="AQ108" s="97"/>
      <c r="AR108" s="97"/>
      <c r="AS108" s="97"/>
      <c r="AT108" s="97"/>
      <c r="AU108" s="97"/>
      <c r="AV108" s="97"/>
      <c r="AW108" s="97"/>
      <c r="AX108" s="97"/>
      <c r="AY108" s="97"/>
    </row>
    <row r="109" spans="1:51" s="225" customFormat="1">
      <c r="A109" s="91"/>
      <c r="AH109" s="97"/>
      <c r="AI109" s="97"/>
      <c r="AJ109" s="97"/>
      <c r="AK109" s="97"/>
      <c r="AL109" s="97"/>
      <c r="AM109" s="97"/>
      <c r="AN109" s="97"/>
      <c r="AO109" s="97"/>
      <c r="AP109" s="97"/>
      <c r="AQ109" s="97"/>
      <c r="AR109" s="97"/>
      <c r="AS109" s="97"/>
      <c r="AT109" s="97"/>
      <c r="AU109" s="97"/>
      <c r="AV109" s="97"/>
      <c r="AW109" s="97"/>
      <c r="AX109" s="97"/>
      <c r="AY109" s="97"/>
    </row>
    <row r="110" spans="1:51" s="225" customFormat="1">
      <c r="A110" s="91"/>
      <c r="AH110" s="97"/>
      <c r="AI110" s="97"/>
      <c r="AJ110" s="97"/>
      <c r="AK110" s="97"/>
      <c r="AL110" s="97"/>
      <c r="AM110" s="97"/>
      <c r="AN110" s="97"/>
      <c r="AO110" s="97"/>
      <c r="AP110" s="97"/>
      <c r="AQ110" s="97"/>
      <c r="AR110" s="97"/>
      <c r="AS110" s="97"/>
      <c r="AT110" s="97"/>
      <c r="AU110" s="97"/>
      <c r="AV110" s="97"/>
      <c r="AW110" s="97"/>
      <c r="AX110" s="97"/>
      <c r="AY110" s="97"/>
    </row>
    <row r="111" spans="1:51" s="225" customFormat="1">
      <c r="A111" s="91"/>
      <c r="AH111" s="97"/>
      <c r="AI111" s="97"/>
      <c r="AJ111" s="97"/>
      <c r="AK111" s="97"/>
      <c r="AL111" s="97"/>
      <c r="AM111" s="97"/>
      <c r="AN111" s="97"/>
      <c r="AO111" s="97"/>
      <c r="AP111" s="97"/>
      <c r="AQ111" s="97"/>
      <c r="AR111" s="97"/>
      <c r="AS111" s="97"/>
      <c r="AT111" s="97"/>
      <c r="AU111" s="97"/>
      <c r="AV111" s="97"/>
      <c r="AW111" s="97"/>
      <c r="AX111" s="97"/>
      <c r="AY111" s="97"/>
    </row>
    <row r="112" spans="1:51" s="225" customFormat="1">
      <c r="A112" s="91"/>
      <c r="AH112" s="97"/>
      <c r="AI112" s="97"/>
      <c r="AJ112" s="97"/>
      <c r="AK112" s="97"/>
      <c r="AL112" s="97"/>
      <c r="AM112" s="97"/>
      <c r="AN112" s="97"/>
      <c r="AO112" s="97"/>
      <c r="AP112" s="97"/>
      <c r="AQ112" s="97"/>
      <c r="AR112" s="97"/>
      <c r="AS112" s="97"/>
      <c r="AT112" s="97"/>
      <c r="AU112" s="97"/>
      <c r="AV112" s="97"/>
      <c r="AW112" s="97"/>
      <c r="AX112" s="97"/>
      <c r="AY112" s="97"/>
    </row>
    <row r="113" spans="1:51" s="225" customFormat="1">
      <c r="A113" s="91"/>
      <c r="AH113" s="97"/>
      <c r="AI113" s="97"/>
      <c r="AJ113" s="97"/>
      <c r="AK113" s="97"/>
      <c r="AL113" s="97"/>
      <c r="AM113" s="97"/>
      <c r="AN113" s="97"/>
      <c r="AO113" s="97"/>
      <c r="AP113" s="97"/>
      <c r="AQ113" s="97"/>
      <c r="AR113" s="97"/>
      <c r="AS113" s="97"/>
      <c r="AT113" s="97"/>
      <c r="AU113" s="97"/>
      <c r="AV113" s="97"/>
      <c r="AW113" s="97"/>
      <c r="AX113" s="97"/>
      <c r="AY113" s="97"/>
    </row>
    <row r="114" spans="1:51" s="225" customFormat="1">
      <c r="A114" s="91"/>
      <c r="AH114" s="97"/>
      <c r="AI114" s="97"/>
      <c r="AJ114" s="97"/>
      <c r="AK114" s="97"/>
      <c r="AL114" s="97"/>
      <c r="AM114" s="97"/>
      <c r="AN114" s="97"/>
      <c r="AO114" s="97"/>
      <c r="AP114" s="97"/>
      <c r="AQ114" s="97"/>
      <c r="AR114" s="97"/>
      <c r="AS114" s="97"/>
      <c r="AT114" s="97"/>
      <c r="AU114" s="97"/>
      <c r="AV114" s="97"/>
      <c r="AW114" s="97"/>
      <c r="AX114" s="97"/>
      <c r="AY114" s="97"/>
    </row>
    <row r="115" spans="1:51" s="225" customFormat="1">
      <c r="A115" s="91"/>
      <c r="AH115" s="97"/>
      <c r="AI115" s="97"/>
      <c r="AJ115" s="97"/>
      <c r="AK115" s="97"/>
      <c r="AL115" s="97"/>
      <c r="AM115" s="97"/>
      <c r="AN115" s="97"/>
      <c r="AO115" s="97"/>
      <c r="AP115" s="97"/>
      <c r="AQ115" s="97"/>
      <c r="AR115" s="97"/>
      <c r="AS115" s="97"/>
      <c r="AT115" s="97"/>
      <c r="AU115" s="97"/>
      <c r="AV115" s="97"/>
      <c r="AW115" s="97"/>
      <c r="AX115" s="97"/>
      <c r="AY115" s="97"/>
    </row>
    <row r="116" spans="1:51" s="225" customFormat="1">
      <c r="A116" s="91"/>
      <c r="AH116" s="97"/>
      <c r="AI116" s="97"/>
      <c r="AJ116" s="97"/>
      <c r="AK116" s="97"/>
      <c r="AL116" s="97"/>
      <c r="AM116" s="97"/>
      <c r="AN116" s="97"/>
      <c r="AO116" s="97"/>
      <c r="AP116" s="97"/>
      <c r="AQ116" s="97"/>
      <c r="AR116" s="97"/>
      <c r="AS116" s="97"/>
      <c r="AT116" s="97"/>
      <c r="AU116" s="97"/>
      <c r="AV116" s="97"/>
      <c r="AW116" s="97"/>
      <c r="AX116" s="97"/>
      <c r="AY116" s="97"/>
    </row>
    <row r="117" spans="1:51" s="225" customFormat="1">
      <c r="A117" s="91"/>
      <c r="AH117" s="97"/>
      <c r="AI117" s="97"/>
      <c r="AJ117" s="97"/>
      <c r="AK117" s="97"/>
      <c r="AL117" s="97"/>
      <c r="AM117" s="97"/>
      <c r="AN117" s="97"/>
      <c r="AO117" s="97"/>
      <c r="AP117" s="97"/>
      <c r="AQ117" s="97"/>
      <c r="AR117" s="97"/>
      <c r="AS117" s="97"/>
      <c r="AT117" s="97"/>
      <c r="AU117" s="97"/>
      <c r="AV117" s="97"/>
      <c r="AW117" s="97"/>
      <c r="AX117" s="97"/>
      <c r="AY117" s="97"/>
    </row>
    <row r="118" spans="1:51" s="225" customFormat="1">
      <c r="A118" s="91"/>
      <c r="AH118" s="97"/>
      <c r="AI118" s="97"/>
      <c r="AJ118" s="97"/>
      <c r="AK118" s="97"/>
      <c r="AL118" s="97"/>
      <c r="AM118" s="97"/>
      <c r="AN118" s="97"/>
      <c r="AO118" s="97"/>
      <c r="AP118" s="97"/>
      <c r="AQ118" s="97"/>
      <c r="AR118" s="97"/>
      <c r="AS118" s="97"/>
      <c r="AT118" s="97"/>
      <c r="AU118" s="97"/>
      <c r="AV118" s="97"/>
      <c r="AW118" s="97"/>
      <c r="AX118" s="97"/>
      <c r="AY118" s="97"/>
    </row>
    <row r="119" spans="1:51" s="225" customFormat="1">
      <c r="A119" s="91"/>
      <c r="AH119" s="97"/>
      <c r="AI119" s="97"/>
      <c r="AJ119" s="97"/>
      <c r="AK119" s="97"/>
      <c r="AL119" s="97"/>
      <c r="AM119" s="97"/>
      <c r="AN119" s="97"/>
      <c r="AO119" s="97"/>
      <c r="AP119" s="97"/>
      <c r="AQ119" s="97"/>
      <c r="AR119" s="97"/>
      <c r="AS119" s="97"/>
      <c r="AT119" s="97"/>
      <c r="AU119" s="97"/>
      <c r="AV119" s="97"/>
      <c r="AW119" s="97"/>
      <c r="AX119" s="97"/>
      <c r="AY119" s="97"/>
    </row>
    <row r="120" spans="1:51" s="225" customFormat="1">
      <c r="A120" s="91"/>
      <c r="AH120" s="97"/>
      <c r="AI120" s="97"/>
      <c r="AJ120" s="97"/>
      <c r="AK120" s="97"/>
      <c r="AL120" s="97"/>
      <c r="AM120" s="97"/>
      <c r="AN120" s="97"/>
      <c r="AO120" s="97"/>
      <c r="AP120" s="97"/>
      <c r="AQ120" s="97"/>
      <c r="AR120" s="97"/>
      <c r="AS120" s="97"/>
      <c r="AT120" s="97"/>
      <c r="AU120" s="97"/>
      <c r="AV120" s="97"/>
      <c r="AW120" s="97"/>
      <c r="AX120" s="97"/>
      <c r="AY120" s="97"/>
    </row>
    <row r="121" spans="1:51" s="225" customFormat="1">
      <c r="A121" s="91"/>
      <c r="AH121" s="97"/>
      <c r="AI121" s="97"/>
      <c r="AJ121" s="97"/>
      <c r="AK121" s="97"/>
      <c r="AL121" s="97"/>
      <c r="AM121" s="97"/>
      <c r="AN121" s="97"/>
      <c r="AO121" s="97"/>
      <c r="AP121" s="97"/>
      <c r="AQ121" s="97"/>
      <c r="AR121" s="97"/>
      <c r="AS121" s="97"/>
      <c r="AT121" s="97"/>
      <c r="AU121" s="97"/>
      <c r="AV121" s="97"/>
      <c r="AW121" s="97"/>
      <c r="AX121" s="97"/>
      <c r="AY121" s="97"/>
    </row>
    <row r="122" spans="1:51" s="225" customFormat="1">
      <c r="A122" s="91"/>
      <c r="AH122" s="97"/>
      <c r="AI122" s="97"/>
      <c r="AJ122" s="97"/>
      <c r="AK122" s="97"/>
      <c r="AL122" s="97"/>
      <c r="AM122" s="97"/>
      <c r="AN122" s="97"/>
      <c r="AO122" s="97"/>
      <c r="AP122" s="97"/>
      <c r="AQ122" s="97"/>
      <c r="AR122" s="97"/>
      <c r="AS122" s="97"/>
      <c r="AT122" s="97"/>
      <c r="AU122" s="97"/>
      <c r="AV122" s="97"/>
      <c r="AW122" s="97"/>
      <c r="AX122" s="97"/>
      <c r="AY122" s="97"/>
    </row>
    <row r="123" spans="1:51" s="225" customFormat="1">
      <c r="A123" s="91"/>
      <c r="AH123" s="97"/>
      <c r="AI123" s="97"/>
      <c r="AJ123" s="97"/>
      <c r="AK123" s="97"/>
      <c r="AL123" s="97"/>
      <c r="AM123" s="97"/>
      <c r="AN123" s="97"/>
      <c r="AO123" s="97"/>
      <c r="AP123" s="97"/>
      <c r="AQ123" s="97"/>
      <c r="AR123" s="97"/>
      <c r="AS123" s="97"/>
      <c r="AT123" s="97"/>
      <c r="AU123" s="97"/>
      <c r="AV123" s="97"/>
      <c r="AW123" s="97"/>
      <c r="AX123" s="97"/>
      <c r="AY123" s="97"/>
    </row>
    <row r="124" spans="1:51" s="225" customFormat="1">
      <c r="A124" s="91"/>
      <c r="AH124" s="97"/>
      <c r="AI124" s="97"/>
      <c r="AJ124" s="97"/>
      <c r="AK124" s="97"/>
      <c r="AL124" s="97"/>
      <c r="AM124" s="97"/>
      <c r="AN124" s="97"/>
      <c r="AO124" s="97"/>
      <c r="AP124" s="97"/>
      <c r="AQ124" s="97"/>
      <c r="AR124" s="97"/>
      <c r="AS124" s="97"/>
      <c r="AT124" s="97"/>
      <c r="AU124" s="97"/>
      <c r="AV124" s="97"/>
      <c r="AW124" s="97"/>
      <c r="AX124" s="97"/>
      <c r="AY124" s="97"/>
    </row>
    <row r="125" spans="1:51" s="225" customFormat="1">
      <c r="A125" s="91"/>
      <c r="AH125" s="97"/>
      <c r="AI125" s="97"/>
      <c r="AJ125" s="97"/>
      <c r="AK125" s="97"/>
      <c r="AL125" s="97"/>
      <c r="AM125" s="97"/>
      <c r="AN125" s="97"/>
      <c r="AO125" s="97"/>
      <c r="AP125" s="97"/>
      <c r="AQ125" s="97"/>
      <c r="AR125" s="97"/>
      <c r="AS125" s="97"/>
      <c r="AT125" s="97"/>
      <c r="AU125" s="97"/>
      <c r="AV125" s="97"/>
      <c r="AW125" s="97"/>
      <c r="AX125" s="97"/>
      <c r="AY125" s="97"/>
    </row>
    <row r="126" spans="1:51" s="225" customFormat="1">
      <c r="A126" s="91"/>
      <c r="AH126" s="97"/>
      <c r="AI126" s="97"/>
      <c r="AJ126" s="97"/>
      <c r="AK126" s="97"/>
      <c r="AL126" s="97"/>
      <c r="AM126" s="97"/>
      <c r="AN126" s="97"/>
      <c r="AO126" s="97"/>
      <c r="AP126" s="97"/>
      <c r="AQ126" s="97"/>
      <c r="AR126" s="97"/>
      <c r="AS126" s="97"/>
      <c r="AT126" s="97"/>
      <c r="AU126" s="97"/>
      <c r="AV126" s="97"/>
      <c r="AW126" s="97"/>
      <c r="AX126" s="97"/>
      <c r="AY126" s="97"/>
    </row>
    <row r="127" spans="1:51" s="225" customFormat="1">
      <c r="A127" s="91"/>
      <c r="AH127" s="97"/>
      <c r="AI127" s="97"/>
      <c r="AJ127" s="97"/>
      <c r="AK127" s="97"/>
      <c r="AL127" s="97"/>
      <c r="AM127" s="97"/>
      <c r="AN127" s="97"/>
      <c r="AO127" s="97"/>
      <c r="AP127" s="97"/>
      <c r="AQ127" s="97"/>
      <c r="AR127" s="97"/>
      <c r="AS127" s="97"/>
      <c r="AT127" s="97"/>
      <c r="AU127" s="97"/>
      <c r="AV127" s="97"/>
      <c r="AW127" s="97"/>
      <c r="AX127" s="97"/>
      <c r="AY127" s="97"/>
    </row>
    <row r="128" spans="1:51" s="225" customFormat="1">
      <c r="A128" s="91"/>
      <c r="AH128" s="97"/>
      <c r="AI128" s="97"/>
      <c r="AJ128" s="97"/>
      <c r="AK128" s="97"/>
      <c r="AL128" s="97"/>
      <c r="AM128" s="97"/>
      <c r="AN128" s="97"/>
      <c r="AO128" s="97"/>
      <c r="AP128" s="97"/>
      <c r="AQ128" s="97"/>
      <c r="AR128" s="97"/>
      <c r="AS128" s="97"/>
      <c r="AT128" s="97"/>
      <c r="AU128" s="97"/>
      <c r="AV128" s="97"/>
      <c r="AW128" s="97"/>
      <c r="AX128" s="97"/>
      <c r="AY128" s="97"/>
    </row>
    <row r="129" spans="1:51" s="225" customFormat="1">
      <c r="A129" s="91"/>
      <c r="AH129" s="97"/>
      <c r="AI129" s="97"/>
      <c r="AJ129" s="97"/>
      <c r="AK129" s="97"/>
      <c r="AL129" s="97"/>
      <c r="AM129" s="97"/>
      <c r="AN129" s="97"/>
      <c r="AO129" s="97"/>
      <c r="AP129" s="97"/>
      <c r="AQ129" s="97"/>
      <c r="AR129" s="97"/>
      <c r="AS129" s="97"/>
      <c r="AT129" s="97"/>
      <c r="AU129" s="97"/>
      <c r="AV129" s="97"/>
      <c r="AW129" s="97"/>
      <c r="AX129" s="97"/>
      <c r="AY129" s="97"/>
    </row>
    <row r="130" spans="1:51" s="225" customFormat="1">
      <c r="A130" s="91"/>
      <c r="AH130" s="97"/>
      <c r="AI130" s="97"/>
      <c r="AJ130" s="97"/>
      <c r="AK130" s="97"/>
      <c r="AL130" s="97"/>
      <c r="AM130" s="97"/>
      <c r="AN130" s="97"/>
      <c r="AO130" s="97"/>
      <c r="AP130" s="97"/>
      <c r="AQ130" s="97"/>
      <c r="AR130" s="97"/>
      <c r="AS130" s="97"/>
      <c r="AT130" s="97"/>
      <c r="AU130" s="97"/>
      <c r="AV130" s="97"/>
      <c r="AW130" s="97"/>
      <c r="AX130" s="97"/>
      <c r="AY130" s="97"/>
    </row>
    <row r="131" spans="1:51" s="225" customFormat="1">
      <c r="A131" s="91"/>
      <c r="AH131" s="97"/>
      <c r="AI131" s="97"/>
      <c r="AJ131" s="97"/>
      <c r="AK131" s="97"/>
      <c r="AL131" s="97"/>
      <c r="AM131" s="97"/>
      <c r="AN131" s="97"/>
      <c r="AO131" s="97"/>
      <c r="AP131" s="97"/>
      <c r="AQ131" s="97"/>
      <c r="AR131" s="97"/>
      <c r="AS131" s="97"/>
      <c r="AT131" s="97"/>
      <c r="AU131" s="97"/>
      <c r="AV131" s="97"/>
      <c r="AW131" s="97"/>
      <c r="AX131" s="97"/>
      <c r="AY131" s="97"/>
    </row>
    <row r="132" spans="1:51" s="225" customFormat="1">
      <c r="A132" s="91"/>
      <c r="AH132" s="97"/>
      <c r="AI132" s="97"/>
      <c r="AJ132" s="97"/>
      <c r="AK132" s="97"/>
      <c r="AL132" s="97"/>
      <c r="AM132" s="97"/>
      <c r="AN132" s="97"/>
      <c r="AO132" s="97"/>
      <c r="AP132" s="97"/>
      <c r="AQ132" s="97"/>
      <c r="AR132" s="97"/>
      <c r="AS132" s="97"/>
      <c r="AT132" s="97"/>
      <c r="AU132" s="97"/>
      <c r="AV132" s="97"/>
      <c r="AW132" s="97"/>
      <c r="AX132" s="97"/>
      <c r="AY132" s="97"/>
    </row>
    <row r="133" spans="1:51" s="225" customFormat="1">
      <c r="A133" s="91"/>
      <c r="AH133" s="97"/>
      <c r="AI133" s="97"/>
      <c r="AJ133" s="97"/>
      <c r="AK133" s="97"/>
      <c r="AL133" s="97"/>
      <c r="AM133" s="97"/>
      <c r="AN133" s="97"/>
      <c r="AO133" s="97"/>
      <c r="AP133" s="97"/>
      <c r="AQ133" s="97"/>
      <c r="AR133" s="97"/>
      <c r="AS133" s="97"/>
      <c r="AT133" s="97"/>
      <c r="AU133" s="97"/>
      <c r="AV133" s="97"/>
      <c r="AW133" s="97"/>
      <c r="AX133" s="97"/>
      <c r="AY133" s="97"/>
    </row>
    <row r="134" spans="1:51" s="225" customFormat="1">
      <c r="A134" s="91"/>
      <c r="AH134" s="97"/>
      <c r="AI134" s="97"/>
      <c r="AJ134" s="97"/>
      <c r="AK134" s="97"/>
      <c r="AL134" s="97"/>
      <c r="AM134" s="97"/>
      <c r="AN134" s="97"/>
      <c r="AO134" s="97"/>
      <c r="AP134" s="97"/>
      <c r="AQ134" s="97"/>
      <c r="AR134" s="97"/>
      <c r="AS134" s="97"/>
      <c r="AT134" s="97"/>
      <c r="AU134" s="97"/>
      <c r="AV134" s="97"/>
      <c r="AW134" s="97"/>
      <c r="AX134" s="97"/>
      <c r="AY134" s="97"/>
    </row>
    <row r="135" spans="1:51" s="225" customFormat="1">
      <c r="A135" s="91"/>
      <c r="AH135" s="97"/>
      <c r="AI135" s="97"/>
      <c r="AJ135" s="97"/>
      <c r="AK135" s="97"/>
      <c r="AL135" s="97"/>
      <c r="AM135" s="97"/>
      <c r="AN135" s="97"/>
      <c r="AO135" s="97"/>
      <c r="AP135" s="97"/>
      <c r="AQ135" s="97"/>
      <c r="AR135" s="97"/>
      <c r="AS135" s="97"/>
      <c r="AT135" s="97"/>
      <c r="AU135" s="97"/>
      <c r="AV135" s="97"/>
      <c r="AW135" s="97"/>
      <c r="AX135" s="97"/>
      <c r="AY135" s="97"/>
    </row>
    <row r="136" spans="1:51" s="225" customFormat="1">
      <c r="A136" s="91"/>
      <c r="AH136" s="97"/>
      <c r="AI136" s="97"/>
      <c r="AJ136" s="97"/>
      <c r="AK136" s="97"/>
      <c r="AL136" s="97"/>
      <c r="AM136" s="97"/>
      <c r="AN136" s="97"/>
      <c r="AO136" s="97"/>
      <c r="AP136" s="97"/>
      <c r="AQ136" s="97"/>
      <c r="AR136" s="97"/>
      <c r="AS136" s="97"/>
      <c r="AT136" s="97"/>
      <c r="AU136" s="97"/>
      <c r="AV136" s="97"/>
      <c r="AW136" s="97"/>
      <c r="AX136" s="97"/>
      <c r="AY136" s="97"/>
    </row>
    <row r="137" spans="1:51" s="225" customFormat="1">
      <c r="A137" s="91"/>
      <c r="AH137" s="97"/>
      <c r="AI137" s="97"/>
      <c r="AJ137" s="97"/>
      <c r="AK137" s="97"/>
      <c r="AL137" s="97"/>
      <c r="AM137" s="97"/>
      <c r="AN137" s="97"/>
      <c r="AO137" s="97"/>
      <c r="AP137" s="97"/>
      <c r="AQ137" s="97"/>
      <c r="AR137" s="97"/>
      <c r="AS137" s="97"/>
      <c r="AT137" s="97"/>
      <c r="AU137" s="97"/>
      <c r="AV137" s="97"/>
      <c r="AW137" s="97"/>
      <c r="AX137" s="97"/>
      <c r="AY137" s="97"/>
    </row>
    <row r="138" spans="1:51" s="225" customFormat="1">
      <c r="A138" s="91"/>
      <c r="AH138" s="97"/>
      <c r="AI138" s="97"/>
      <c r="AJ138" s="97"/>
      <c r="AK138" s="97"/>
      <c r="AL138" s="97"/>
      <c r="AM138" s="97"/>
      <c r="AN138" s="97"/>
      <c r="AO138" s="97"/>
      <c r="AP138" s="97"/>
      <c r="AQ138" s="97"/>
      <c r="AR138" s="97"/>
      <c r="AS138" s="97"/>
      <c r="AT138" s="97"/>
      <c r="AU138" s="97"/>
      <c r="AV138" s="97"/>
      <c r="AW138" s="97"/>
      <c r="AX138" s="97"/>
      <c r="AY138" s="97"/>
    </row>
    <row r="139" spans="1:51" s="225" customFormat="1">
      <c r="A139" s="91"/>
      <c r="AH139" s="97"/>
      <c r="AI139" s="97"/>
      <c r="AJ139" s="97"/>
      <c r="AK139" s="97"/>
      <c r="AL139" s="97"/>
      <c r="AM139" s="97"/>
      <c r="AN139" s="97"/>
      <c r="AO139" s="97"/>
      <c r="AP139" s="97"/>
      <c r="AQ139" s="97"/>
      <c r="AR139" s="97"/>
      <c r="AS139" s="97"/>
      <c r="AT139" s="97"/>
      <c r="AU139" s="97"/>
      <c r="AV139" s="97"/>
      <c r="AW139" s="97"/>
      <c r="AX139" s="97"/>
      <c r="AY139" s="97"/>
    </row>
    <row r="140" spans="1:51" s="225" customFormat="1">
      <c r="A140" s="91"/>
      <c r="AH140" s="97"/>
      <c r="AI140" s="97"/>
      <c r="AJ140" s="97"/>
      <c r="AK140" s="97"/>
      <c r="AL140" s="97"/>
      <c r="AM140" s="97"/>
      <c r="AN140" s="97"/>
      <c r="AO140" s="97"/>
      <c r="AP140" s="97"/>
      <c r="AQ140" s="97"/>
      <c r="AR140" s="97"/>
      <c r="AS140" s="97"/>
      <c r="AT140" s="97"/>
      <c r="AU140" s="97"/>
      <c r="AV140" s="97"/>
      <c r="AW140" s="97"/>
      <c r="AX140" s="97"/>
      <c r="AY140" s="97"/>
    </row>
    <row r="141" spans="1:51" s="225" customFormat="1">
      <c r="A141" s="91"/>
      <c r="AH141" s="97"/>
      <c r="AI141" s="97"/>
      <c r="AJ141" s="97"/>
      <c r="AK141" s="97"/>
      <c r="AL141" s="97"/>
      <c r="AM141" s="97"/>
      <c r="AN141" s="97"/>
      <c r="AO141" s="97"/>
      <c r="AP141" s="97"/>
      <c r="AQ141" s="97"/>
      <c r="AR141" s="97"/>
      <c r="AS141" s="97"/>
      <c r="AT141" s="97"/>
      <c r="AU141" s="97"/>
      <c r="AV141" s="97"/>
      <c r="AW141" s="97"/>
      <c r="AX141" s="97"/>
      <c r="AY141" s="97"/>
    </row>
    <row r="142" spans="1:51" s="225" customFormat="1">
      <c r="A142" s="91"/>
      <c r="AH142" s="97"/>
      <c r="AI142" s="97"/>
      <c r="AJ142" s="97"/>
      <c r="AK142" s="97"/>
      <c r="AL142" s="97"/>
      <c r="AM142" s="97"/>
      <c r="AN142" s="97"/>
      <c r="AO142" s="97"/>
      <c r="AP142" s="97"/>
      <c r="AQ142" s="97"/>
      <c r="AR142" s="97"/>
      <c r="AS142" s="97"/>
      <c r="AT142" s="97"/>
      <c r="AU142" s="97"/>
      <c r="AV142" s="97"/>
      <c r="AW142" s="97"/>
      <c r="AX142" s="97"/>
      <c r="AY142" s="97"/>
    </row>
    <row r="143" spans="1:51" s="225" customFormat="1">
      <c r="A143" s="91"/>
      <c r="AH143" s="97"/>
      <c r="AI143" s="97"/>
      <c r="AJ143" s="97"/>
      <c r="AK143" s="97"/>
      <c r="AL143" s="97"/>
      <c r="AM143" s="97"/>
      <c r="AN143" s="97"/>
      <c r="AO143" s="97"/>
      <c r="AP143" s="97"/>
      <c r="AQ143" s="97"/>
      <c r="AR143" s="97"/>
      <c r="AS143" s="97"/>
      <c r="AT143" s="97"/>
      <c r="AU143" s="97"/>
      <c r="AV143" s="97"/>
      <c r="AW143" s="97"/>
      <c r="AX143" s="97"/>
      <c r="AY143" s="97"/>
    </row>
    <row r="144" spans="1:51" s="225" customFormat="1">
      <c r="A144" s="91"/>
      <c r="AH144" s="97"/>
      <c r="AI144" s="97"/>
      <c r="AJ144" s="97"/>
      <c r="AK144" s="97"/>
      <c r="AL144" s="97"/>
      <c r="AM144" s="97"/>
      <c r="AN144" s="97"/>
      <c r="AO144" s="97"/>
      <c r="AP144" s="97"/>
      <c r="AQ144" s="97"/>
      <c r="AR144" s="97"/>
      <c r="AS144" s="97"/>
      <c r="AT144" s="97"/>
      <c r="AU144" s="97"/>
      <c r="AV144" s="97"/>
      <c r="AW144" s="97"/>
      <c r="AX144" s="97"/>
      <c r="AY144" s="97"/>
    </row>
    <row r="145" spans="1:51" s="225" customFormat="1">
      <c r="A145" s="91"/>
      <c r="AH145" s="97"/>
      <c r="AI145" s="97"/>
      <c r="AJ145" s="97"/>
      <c r="AK145" s="97"/>
      <c r="AL145" s="97"/>
      <c r="AM145" s="97"/>
      <c r="AN145" s="97"/>
      <c r="AO145" s="97"/>
      <c r="AP145" s="97"/>
      <c r="AQ145" s="97"/>
      <c r="AR145" s="97"/>
      <c r="AS145" s="97"/>
      <c r="AT145" s="97"/>
      <c r="AU145" s="97"/>
      <c r="AV145" s="97"/>
      <c r="AW145" s="97"/>
      <c r="AX145" s="97"/>
      <c r="AY145" s="97"/>
    </row>
    <row r="146" spans="1:51" s="225" customFormat="1">
      <c r="A146" s="91"/>
      <c r="AH146" s="97"/>
      <c r="AI146" s="97"/>
      <c r="AJ146" s="97"/>
      <c r="AK146" s="97"/>
      <c r="AL146" s="97"/>
      <c r="AM146" s="97"/>
      <c r="AN146" s="97"/>
      <c r="AO146" s="97"/>
      <c r="AP146" s="97"/>
      <c r="AQ146" s="97"/>
      <c r="AR146" s="97"/>
      <c r="AS146" s="97"/>
      <c r="AT146" s="97"/>
      <c r="AU146" s="97"/>
      <c r="AV146" s="97"/>
      <c r="AW146" s="97"/>
      <c r="AX146" s="97"/>
      <c r="AY146" s="97"/>
    </row>
    <row r="147" spans="1:51" s="225" customFormat="1">
      <c r="A147" s="91"/>
      <c r="AH147" s="97"/>
      <c r="AI147" s="97"/>
      <c r="AJ147" s="97"/>
      <c r="AK147" s="97"/>
      <c r="AL147" s="97"/>
      <c r="AM147" s="97"/>
      <c r="AN147" s="97"/>
      <c r="AO147" s="97"/>
      <c r="AP147" s="97"/>
      <c r="AQ147" s="97"/>
      <c r="AR147" s="97"/>
      <c r="AS147" s="97"/>
      <c r="AT147" s="97"/>
      <c r="AU147" s="97"/>
      <c r="AV147" s="97"/>
      <c r="AW147" s="97"/>
      <c r="AX147" s="97"/>
      <c r="AY147" s="97"/>
    </row>
    <row r="148" spans="1:51" s="225" customFormat="1">
      <c r="A148" s="91"/>
      <c r="AH148" s="97"/>
      <c r="AI148" s="97"/>
      <c r="AJ148" s="97"/>
      <c r="AK148" s="97"/>
      <c r="AL148" s="97"/>
      <c r="AM148" s="97"/>
      <c r="AN148" s="97"/>
      <c r="AO148" s="97"/>
      <c r="AP148" s="97"/>
      <c r="AQ148" s="97"/>
      <c r="AR148" s="97"/>
      <c r="AS148" s="97"/>
      <c r="AT148" s="97"/>
      <c r="AU148" s="97"/>
      <c r="AV148" s="97"/>
      <c r="AW148" s="97"/>
      <c r="AX148" s="97"/>
      <c r="AY148" s="97"/>
    </row>
    <row r="149" spans="1:51" s="225" customFormat="1">
      <c r="A149" s="91"/>
      <c r="AH149" s="97"/>
      <c r="AI149" s="97"/>
      <c r="AJ149" s="97"/>
      <c r="AK149" s="97"/>
      <c r="AL149" s="97"/>
      <c r="AM149" s="97"/>
      <c r="AN149" s="97"/>
      <c r="AO149" s="97"/>
      <c r="AP149" s="97"/>
      <c r="AQ149" s="97"/>
      <c r="AR149" s="97"/>
      <c r="AS149" s="97"/>
      <c r="AT149" s="97"/>
      <c r="AU149" s="97"/>
      <c r="AV149" s="97"/>
      <c r="AW149" s="97"/>
      <c r="AX149" s="97"/>
      <c r="AY149" s="97"/>
    </row>
    <row r="150" spans="1:51" s="225" customFormat="1">
      <c r="A150" s="91"/>
      <c r="AH150" s="97"/>
      <c r="AI150" s="97"/>
      <c r="AJ150" s="97"/>
      <c r="AK150" s="97"/>
      <c r="AL150" s="97"/>
      <c r="AM150" s="97"/>
      <c r="AN150" s="97"/>
      <c r="AO150" s="97"/>
      <c r="AP150" s="97"/>
      <c r="AQ150" s="97"/>
      <c r="AR150" s="97"/>
      <c r="AS150" s="97"/>
      <c r="AT150" s="97"/>
      <c r="AU150" s="97"/>
      <c r="AV150" s="97"/>
      <c r="AW150" s="97"/>
      <c r="AX150" s="97"/>
      <c r="AY150" s="97"/>
    </row>
    <row r="151" spans="1:51" s="225" customFormat="1">
      <c r="A151" s="91"/>
      <c r="AH151" s="97"/>
      <c r="AI151" s="97"/>
      <c r="AJ151" s="97"/>
      <c r="AK151" s="97"/>
      <c r="AL151" s="97"/>
      <c r="AM151" s="97"/>
      <c r="AN151" s="97"/>
      <c r="AO151" s="97"/>
      <c r="AP151" s="97"/>
      <c r="AQ151" s="97"/>
      <c r="AR151" s="97"/>
      <c r="AS151" s="97"/>
      <c r="AT151" s="97"/>
      <c r="AU151" s="97"/>
      <c r="AV151" s="97"/>
      <c r="AW151" s="97"/>
      <c r="AX151" s="97"/>
      <c r="AY151" s="97"/>
    </row>
    <row r="152" spans="1:51" s="225" customFormat="1">
      <c r="A152" s="91"/>
      <c r="AH152" s="97"/>
      <c r="AI152" s="97"/>
      <c r="AJ152" s="97"/>
      <c r="AK152" s="97"/>
      <c r="AL152" s="97"/>
      <c r="AM152" s="97"/>
      <c r="AN152" s="97"/>
      <c r="AO152" s="97"/>
      <c r="AP152" s="97"/>
      <c r="AQ152" s="97"/>
      <c r="AR152" s="97"/>
      <c r="AS152" s="97"/>
      <c r="AT152" s="97"/>
      <c r="AU152" s="97"/>
      <c r="AV152" s="97"/>
      <c r="AW152" s="97"/>
      <c r="AX152" s="97"/>
      <c r="AY152" s="97"/>
    </row>
    <row r="153" spans="1:51" s="225" customFormat="1">
      <c r="A153" s="91"/>
      <c r="AH153" s="97"/>
      <c r="AI153" s="97"/>
      <c r="AJ153" s="97"/>
      <c r="AK153" s="97"/>
      <c r="AL153" s="97"/>
      <c r="AM153" s="97"/>
      <c r="AN153" s="97"/>
      <c r="AO153" s="97"/>
      <c r="AP153" s="97"/>
      <c r="AQ153" s="97"/>
      <c r="AR153" s="97"/>
      <c r="AS153" s="97"/>
      <c r="AT153" s="97"/>
      <c r="AU153" s="97"/>
      <c r="AV153" s="97"/>
      <c r="AW153" s="97"/>
      <c r="AX153" s="97"/>
      <c r="AY153" s="97"/>
    </row>
    <row r="154" spans="1:51" s="225" customFormat="1">
      <c r="A154" s="91"/>
      <c r="AH154" s="97"/>
      <c r="AI154" s="97"/>
      <c r="AJ154" s="97"/>
      <c r="AK154" s="97"/>
      <c r="AL154" s="97"/>
      <c r="AM154" s="97"/>
      <c r="AN154" s="97"/>
      <c r="AO154" s="97"/>
      <c r="AP154" s="97"/>
      <c r="AQ154" s="97"/>
      <c r="AR154" s="97"/>
      <c r="AS154" s="97"/>
      <c r="AT154" s="97"/>
      <c r="AU154" s="97"/>
      <c r="AV154" s="97"/>
      <c r="AW154" s="97"/>
      <c r="AX154" s="97"/>
      <c r="AY154" s="97"/>
    </row>
    <row r="155" spans="1:51" s="225" customFormat="1">
      <c r="A155" s="91"/>
      <c r="AH155" s="97"/>
      <c r="AI155" s="97"/>
      <c r="AJ155" s="97"/>
      <c r="AK155" s="97"/>
      <c r="AL155" s="97"/>
      <c r="AM155" s="97"/>
      <c r="AN155" s="97"/>
      <c r="AO155" s="97"/>
      <c r="AP155" s="97"/>
      <c r="AQ155" s="97"/>
      <c r="AR155" s="97"/>
      <c r="AS155" s="97"/>
      <c r="AT155" s="97"/>
      <c r="AU155" s="97"/>
      <c r="AV155" s="97"/>
      <c r="AW155" s="97"/>
      <c r="AX155" s="97"/>
      <c r="AY155" s="97"/>
    </row>
    <row r="156" spans="1:51" s="225" customFormat="1">
      <c r="A156" s="91"/>
      <c r="AH156" s="97"/>
      <c r="AI156" s="97"/>
      <c r="AJ156" s="97"/>
      <c r="AK156" s="97"/>
      <c r="AL156" s="97"/>
      <c r="AM156" s="97"/>
      <c r="AN156" s="97"/>
      <c r="AO156" s="97"/>
      <c r="AP156" s="97"/>
      <c r="AQ156" s="97"/>
      <c r="AR156" s="97"/>
      <c r="AS156" s="97"/>
      <c r="AT156" s="97"/>
      <c r="AU156" s="97"/>
      <c r="AV156" s="97"/>
      <c r="AW156" s="97"/>
      <c r="AX156" s="97"/>
      <c r="AY156" s="97"/>
    </row>
    <row r="157" spans="1:51" s="225" customFormat="1">
      <c r="A157" s="91"/>
      <c r="AH157" s="97"/>
      <c r="AI157" s="97"/>
      <c r="AJ157" s="97"/>
      <c r="AK157" s="97"/>
      <c r="AL157" s="97"/>
      <c r="AM157" s="97"/>
      <c r="AN157" s="97"/>
      <c r="AO157" s="97"/>
      <c r="AP157" s="97"/>
      <c r="AQ157" s="97"/>
      <c r="AR157" s="97"/>
      <c r="AS157" s="97"/>
      <c r="AT157" s="97"/>
      <c r="AU157" s="97"/>
      <c r="AV157" s="97"/>
      <c r="AW157" s="97"/>
      <c r="AX157" s="97"/>
      <c r="AY157" s="97"/>
    </row>
    <row r="158" spans="1:51" s="225" customFormat="1">
      <c r="A158" s="91"/>
      <c r="AH158" s="97"/>
      <c r="AI158" s="97"/>
      <c r="AJ158" s="97"/>
      <c r="AK158" s="97"/>
      <c r="AL158" s="97"/>
      <c r="AM158" s="97"/>
      <c r="AN158" s="97"/>
      <c r="AO158" s="97"/>
      <c r="AP158" s="97"/>
      <c r="AQ158" s="97"/>
      <c r="AR158" s="97"/>
      <c r="AS158" s="97"/>
      <c r="AT158" s="97"/>
      <c r="AU158" s="97"/>
      <c r="AV158" s="97"/>
      <c r="AW158" s="97"/>
      <c r="AX158" s="97"/>
      <c r="AY158" s="97"/>
    </row>
    <row r="159" spans="1:51" s="225" customFormat="1">
      <c r="A159" s="91"/>
      <c r="AH159" s="97"/>
      <c r="AI159" s="97"/>
      <c r="AJ159" s="97"/>
      <c r="AK159" s="97"/>
      <c r="AL159" s="97"/>
      <c r="AM159" s="97"/>
      <c r="AN159" s="97"/>
      <c r="AO159" s="97"/>
      <c r="AP159" s="97"/>
      <c r="AQ159" s="97"/>
      <c r="AR159" s="97"/>
      <c r="AS159" s="97"/>
      <c r="AT159" s="97"/>
      <c r="AU159" s="97"/>
      <c r="AV159" s="97"/>
      <c r="AW159" s="97"/>
      <c r="AX159" s="97"/>
      <c r="AY159" s="97"/>
    </row>
    <row r="160" spans="1:51" s="225" customFormat="1">
      <c r="A160" s="91"/>
      <c r="AH160" s="97"/>
      <c r="AI160" s="97"/>
      <c r="AJ160" s="97"/>
      <c r="AK160" s="97"/>
      <c r="AL160" s="97"/>
      <c r="AM160" s="97"/>
      <c r="AN160" s="97"/>
      <c r="AO160" s="97"/>
      <c r="AP160" s="97"/>
      <c r="AQ160" s="97"/>
      <c r="AR160" s="97"/>
      <c r="AS160" s="97"/>
      <c r="AT160" s="97"/>
      <c r="AU160" s="97"/>
      <c r="AV160" s="97"/>
      <c r="AW160" s="97"/>
      <c r="AX160" s="97"/>
      <c r="AY160" s="97"/>
    </row>
    <row r="161" spans="1:51" s="225" customFormat="1">
      <c r="A161" s="91"/>
      <c r="AH161" s="97"/>
      <c r="AI161" s="97"/>
      <c r="AJ161" s="97"/>
      <c r="AK161" s="97"/>
      <c r="AL161" s="97"/>
      <c r="AM161" s="97"/>
      <c r="AN161" s="97"/>
      <c r="AO161" s="97"/>
      <c r="AP161" s="97"/>
      <c r="AQ161" s="97"/>
      <c r="AR161" s="97"/>
      <c r="AS161" s="97"/>
      <c r="AT161" s="97"/>
      <c r="AU161" s="97"/>
      <c r="AV161" s="97"/>
      <c r="AW161" s="97"/>
      <c r="AX161" s="97"/>
      <c r="AY161" s="97"/>
    </row>
    <row r="162" spans="1:51" s="225" customFormat="1">
      <c r="A162" s="91"/>
      <c r="AH162" s="97"/>
      <c r="AI162" s="97"/>
      <c r="AJ162" s="97"/>
      <c r="AK162" s="97"/>
      <c r="AL162" s="97"/>
      <c r="AM162" s="97"/>
      <c r="AN162" s="97"/>
      <c r="AO162" s="97"/>
      <c r="AP162" s="97"/>
      <c r="AQ162" s="97"/>
      <c r="AR162" s="97"/>
      <c r="AS162" s="97"/>
      <c r="AT162" s="97"/>
      <c r="AU162" s="97"/>
      <c r="AV162" s="97"/>
      <c r="AW162" s="97"/>
      <c r="AX162" s="97"/>
      <c r="AY162" s="97"/>
    </row>
    <row r="163" spans="1:51" s="225" customFormat="1">
      <c r="A163" s="91"/>
      <c r="AH163" s="97"/>
      <c r="AI163" s="97"/>
      <c r="AJ163" s="97"/>
      <c r="AK163" s="97"/>
      <c r="AL163" s="97"/>
      <c r="AM163" s="97"/>
      <c r="AN163" s="97"/>
      <c r="AO163" s="97"/>
      <c r="AP163" s="97"/>
      <c r="AQ163" s="97"/>
      <c r="AR163" s="97"/>
      <c r="AS163" s="97"/>
      <c r="AT163" s="97"/>
      <c r="AU163" s="97"/>
      <c r="AV163" s="97"/>
      <c r="AW163" s="97"/>
      <c r="AX163" s="97"/>
      <c r="AY163" s="97"/>
    </row>
    <row r="164" spans="1:51" s="225" customFormat="1">
      <c r="A164" s="91"/>
      <c r="AH164" s="97"/>
      <c r="AI164" s="97"/>
      <c r="AJ164" s="97"/>
      <c r="AK164" s="97"/>
      <c r="AL164" s="97"/>
      <c r="AM164" s="97"/>
      <c r="AN164" s="97"/>
      <c r="AO164" s="97"/>
      <c r="AP164" s="97"/>
      <c r="AQ164" s="97"/>
      <c r="AR164" s="97"/>
      <c r="AS164" s="97"/>
      <c r="AT164" s="97"/>
      <c r="AU164" s="97"/>
      <c r="AV164" s="97"/>
      <c r="AW164" s="97"/>
      <c r="AX164" s="97"/>
      <c r="AY164" s="97"/>
    </row>
    <row r="165" spans="1:51" s="225" customFormat="1">
      <c r="A165" s="91"/>
      <c r="AH165" s="97"/>
      <c r="AI165" s="97"/>
      <c r="AJ165" s="97"/>
      <c r="AK165" s="97"/>
      <c r="AL165" s="97"/>
      <c r="AM165" s="97"/>
      <c r="AN165" s="97"/>
      <c r="AO165" s="97"/>
      <c r="AP165" s="97"/>
      <c r="AQ165" s="97"/>
      <c r="AR165" s="97"/>
      <c r="AS165" s="97"/>
      <c r="AT165" s="97"/>
      <c r="AU165" s="97"/>
      <c r="AV165" s="97"/>
      <c r="AW165" s="97"/>
      <c r="AX165" s="97"/>
      <c r="AY165" s="97"/>
    </row>
    <row r="166" spans="1:51" s="225" customFormat="1">
      <c r="A166" s="91"/>
      <c r="AH166" s="97"/>
      <c r="AI166" s="97"/>
      <c r="AJ166" s="97"/>
      <c r="AK166" s="97"/>
      <c r="AL166" s="97"/>
      <c r="AM166" s="97"/>
      <c r="AN166" s="97"/>
      <c r="AO166" s="97"/>
      <c r="AP166" s="97"/>
      <c r="AQ166" s="97"/>
      <c r="AR166" s="97"/>
      <c r="AS166" s="97"/>
      <c r="AT166" s="97"/>
      <c r="AU166" s="97"/>
      <c r="AV166" s="97"/>
      <c r="AW166" s="97"/>
      <c r="AX166" s="97"/>
      <c r="AY166" s="97"/>
    </row>
    <row r="167" spans="1:51" s="225" customFormat="1">
      <c r="A167" s="91"/>
      <c r="AH167" s="97"/>
      <c r="AI167" s="97"/>
      <c r="AJ167" s="97"/>
      <c r="AK167" s="97"/>
      <c r="AL167" s="97"/>
      <c r="AM167" s="97"/>
      <c r="AN167" s="97"/>
      <c r="AO167" s="97"/>
      <c r="AP167" s="97"/>
      <c r="AQ167" s="97"/>
      <c r="AR167" s="97"/>
      <c r="AS167" s="97"/>
      <c r="AT167" s="97"/>
      <c r="AU167" s="97"/>
      <c r="AV167" s="97"/>
      <c r="AW167" s="97"/>
      <c r="AX167" s="97"/>
      <c r="AY167" s="97"/>
    </row>
    <row r="168" spans="1:51" s="225" customFormat="1">
      <c r="A168" s="91"/>
      <c r="AH168" s="97"/>
      <c r="AI168" s="97"/>
      <c r="AJ168" s="97"/>
      <c r="AK168" s="97"/>
      <c r="AL168" s="97"/>
      <c r="AM168" s="97"/>
      <c r="AN168" s="97"/>
      <c r="AO168" s="97"/>
      <c r="AP168" s="97"/>
      <c r="AQ168" s="97"/>
      <c r="AR168" s="97"/>
      <c r="AS168" s="97"/>
      <c r="AT168" s="97"/>
      <c r="AU168" s="97"/>
      <c r="AV168" s="97"/>
      <c r="AW168" s="97"/>
      <c r="AX168" s="97"/>
      <c r="AY168" s="97"/>
    </row>
    <row r="169" spans="1:51" s="225" customFormat="1">
      <c r="A169" s="91"/>
      <c r="AH169" s="97"/>
      <c r="AI169" s="97"/>
      <c r="AJ169" s="97"/>
      <c r="AK169" s="97"/>
      <c r="AL169" s="97"/>
      <c r="AM169" s="97"/>
      <c r="AN169" s="97"/>
      <c r="AO169" s="97"/>
      <c r="AP169" s="97"/>
      <c r="AQ169" s="97"/>
      <c r="AR169" s="97"/>
      <c r="AS169" s="97"/>
      <c r="AT169" s="97"/>
      <c r="AU169" s="97"/>
      <c r="AV169" s="97"/>
      <c r="AW169" s="97"/>
      <c r="AX169" s="97"/>
      <c r="AY169" s="97"/>
    </row>
    <row r="170" spans="1:51" s="225" customFormat="1">
      <c r="A170" s="91"/>
      <c r="AH170" s="97"/>
      <c r="AI170" s="97"/>
      <c r="AJ170" s="97"/>
      <c r="AK170" s="97"/>
      <c r="AL170" s="97"/>
      <c r="AM170" s="97"/>
      <c r="AN170" s="97"/>
      <c r="AO170" s="97"/>
      <c r="AP170" s="97"/>
      <c r="AQ170" s="97"/>
      <c r="AR170" s="97"/>
      <c r="AS170" s="97"/>
      <c r="AT170" s="97"/>
      <c r="AU170" s="97"/>
      <c r="AV170" s="97"/>
      <c r="AW170" s="97"/>
      <c r="AX170" s="97"/>
      <c r="AY170" s="97"/>
    </row>
    <row r="171" spans="1:51" s="225" customFormat="1">
      <c r="A171" s="91"/>
      <c r="AH171" s="97"/>
      <c r="AI171" s="97"/>
      <c r="AJ171" s="97"/>
      <c r="AK171" s="97"/>
      <c r="AL171" s="97"/>
      <c r="AM171" s="97"/>
      <c r="AN171" s="97"/>
      <c r="AO171" s="97"/>
      <c r="AP171" s="97"/>
      <c r="AQ171" s="97"/>
      <c r="AR171" s="97"/>
      <c r="AS171" s="97"/>
      <c r="AT171" s="97"/>
      <c r="AU171" s="97"/>
      <c r="AV171" s="97"/>
      <c r="AW171" s="97"/>
      <c r="AX171" s="97"/>
      <c r="AY171" s="97"/>
    </row>
    <row r="172" spans="1:51" s="225" customFormat="1">
      <c r="A172" s="91"/>
      <c r="AH172" s="97"/>
      <c r="AI172" s="97"/>
      <c r="AJ172" s="97"/>
      <c r="AK172" s="97"/>
      <c r="AL172" s="97"/>
      <c r="AM172" s="97"/>
      <c r="AN172" s="97"/>
      <c r="AO172" s="97"/>
      <c r="AP172" s="97"/>
      <c r="AQ172" s="97"/>
      <c r="AR172" s="97"/>
      <c r="AS172" s="97"/>
      <c r="AT172" s="97"/>
      <c r="AU172" s="97"/>
      <c r="AV172" s="97"/>
      <c r="AW172" s="97"/>
      <c r="AX172" s="97"/>
      <c r="AY172" s="97"/>
    </row>
    <row r="173" spans="1:51" s="225" customFormat="1">
      <c r="A173" s="91"/>
      <c r="AH173" s="97"/>
      <c r="AI173" s="97"/>
      <c r="AJ173" s="97"/>
      <c r="AK173" s="97"/>
      <c r="AL173" s="97"/>
      <c r="AM173" s="97"/>
      <c r="AN173" s="97"/>
      <c r="AO173" s="97"/>
      <c r="AP173" s="97"/>
      <c r="AQ173" s="97"/>
      <c r="AR173" s="97"/>
      <c r="AS173" s="97"/>
      <c r="AT173" s="97"/>
      <c r="AU173" s="97"/>
      <c r="AV173" s="97"/>
      <c r="AW173" s="97"/>
      <c r="AX173" s="97"/>
      <c r="AY173" s="97"/>
    </row>
    <row r="174" spans="1:51" s="225" customFormat="1">
      <c r="A174" s="91"/>
      <c r="AH174" s="97"/>
      <c r="AI174" s="97"/>
      <c r="AJ174" s="97"/>
      <c r="AK174" s="97"/>
      <c r="AL174" s="97"/>
      <c r="AM174" s="97"/>
      <c r="AN174" s="97"/>
      <c r="AO174" s="97"/>
      <c r="AP174" s="97"/>
      <c r="AQ174" s="97"/>
      <c r="AR174" s="97"/>
      <c r="AS174" s="97"/>
      <c r="AT174" s="97"/>
      <c r="AU174" s="97"/>
      <c r="AV174" s="97"/>
      <c r="AW174" s="97"/>
      <c r="AX174" s="97"/>
      <c r="AY174" s="97"/>
    </row>
    <row r="175" spans="1:51" s="225" customFormat="1">
      <c r="A175" s="91"/>
      <c r="AH175" s="97"/>
      <c r="AI175" s="97"/>
      <c r="AJ175" s="97"/>
      <c r="AK175" s="97"/>
      <c r="AL175" s="97"/>
      <c r="AM175" s="97"/>
      <c r="AN175" s="97"/>
      <c r="AO175" s="97"/>
      <c r="AP175" s="97"/>
      <c r="AQ175" s="97"/>
      <c r="AR175" s="97"/>
      <c r="AS175" s="97"/>
      <c r="AT175" s="97"/>
      <c r="AU175" s="97"/>
      <c r="AV175" s="97"/>
      <c r="AW175" s="97"/>
      <c r="AX175" s="97"/>
      <c r="AY175" s="97"/>
    </row>
    <row r="176" spans="1:51" s="225" customFormat="1">
      <c r="A176" s="91"/>
      <c r="AH176" s="97"/>
      <c r="AI176" s="97"/>
      <c r="AJ176" s="97"/>
      <c r="AK176" s="97"/>
      <c r="AL176" s="97"/>
      <c r="AM176" s="97"/>
      <c r="AN176" s="97"/>
      <c r="AO176" s="97"/>
      <c r="AP176" s="97"/>
      <c r="AQ176" s="97"/>
      <c r="AR176" s="97"/>
      <c r="AS176" s="97"/>
      <c r="AT176" s="97"/>
      <c r="AU176" s="97"/>
      <c r="AV176" s="97"/>
      <c r="AW176" s="97"/>
      <c r="AX176" s="97"/>
      <c r="AY176" s="97"/>
    </row>
    <row r="177" spans="1:51" s="225" customFormat="1">
      <c r="A177" s="91"/>
      <c r="AH177" s="97"/>
      <c r="AI177" s="97"/>
      <c r="AJ177" s="97"/>
      <c r="AK177" s="97"/>
      <c r="AL177" s="97"/>
      <c r="AM177" s="97"/>
      <c r="AN177" s="97"/>
      <c r="AO177" s="97"/>
      <c r="AP177" s="97"/>
      <c r="AQ177" s="97"/>
      <c r="AR177" s="97"/>
      <c r="AS177" s="97"/>
      <c r="AT177" s="97"/>
      <c r="AU177" s="97"/>
      <c r="AV177" s="97"/>
      <c r="AW177" s="97"/>
      <c r="AX177" s="97"/>
      <c r="AY177" s="97"/>
    </row>
    <row r="178" spans="1:51" s="225" customFormat="1">
      <c r="A178" s="91"/>
      <c r="AH178" s="97"/>
      <c r="AI178" s="97"/>
      <c r="AJ178" s="97"/>
      <c r="AK178" s="97"/>
      <c r="AL178" s="97"/>
      <c r="AM178" s="97"/>
      <c r="AN178" s="97"/>
      <c r="AO178" s="97"/>
      <c r="AP178" s="97"/>
      <c r="AQ178" s="97"/>
      <c r="AR178" s="97"/>
      <c r="AS178" s="97"/>
      <c r="AT178" s="97"/>
      <c r="AU178" s="97"/>
      <c r="AV178" s="97"/>
      <c r="AW178" s="97"/>
      <c r="AX178" s="97"/>
      <c r="AY178" s="97"/>
    </row>
    <row r="179" spans="1:51" s="225" customFormat="1">
      <c r="A179" s="91"/>
      <c r="AH179" s="97"/>
      <c r="AI179" s="97"/>
      <c r="AJ179" s="97"/>
      <c r="AK179" s="97"/>
      <c r="AL179" s="97"/>
      <c r="AM179" s="97"/>
      <c r="AN179" s="97"/>
      <c r="AO179" s="97"/>
      <c r="AP179" s="97"/>
      <c r="AQ179" s="97"/>
      <c r="AR179" s="97"/>
      <c r="AS179" s="97"/>
      <c r="AT179" s="97"/>
      <c r="AU179" s="97"/>
      <c r="AV179" s="97"/>
      <c r="AW179" s="97"/>
      <c r="AX179" s="97"/>
      <c r="AY179" s="97"/>
    </row>
    <row r="180" spans="1:51" s="225" customFormat="1">
      <c r="A180" s="91"/>
      <c r="AH180" s="97"/>
      <c r="AI180" s="97"/>
      <c r="AJ180" s="97"/>
      <c r="AK180" s="97"/>
      <c r="AL180" s="97"/>
      <c r="AM180" s="97"/>
      <c r="AN180" s="97"/>
      <c r="AO180" s="97"/>
      <c r="AP180" s="97"/>
      <c r="AQ180" s="97"/>
      <c r="AR180" s="97"/>
      <c r="AS180" s="97"/>
      <c r="AT180" s="97"/>
      <c r="AU180" s="97"/>
      <c r="AV180" s="97"/>
      <c r="AW180" s="97"/>
      <c r="AX180" s="97"/>
      <c r="AY180" s="97"/>
    </row>
    <row r="181" spans="1:51" s="225" customFormat="1">
      <c r="A181" s="91"/>
      <c r="AH181" s="97"/>
      <c r="AI181" s="97"/>
      <c r="AJ181" s="97"/>
      <c r="AK181" s="97"/>
      <c r="AL181" s="97"/>
      <c r="AM181" s="97"/>
      <c r="AN181" s="97"/>
      <c r="AO181" s="97"/>
      <c r="AP181" s="97"/>
      <c r="AQ181" s="97"/>
      <c r="AR181" s="97"/>
      <c r="AS181" s="97"/>
      <c r="AT181" s="97"/>
      <c r="AU181" s="97"/>
      <c r="AV181" s="97"/>
      <c r="AW181" s="97"/>
      <c r="AX181" s="97"/>
      <c r="AY181" s="97"/>
    </row>
    <row r="182" spans="1:51" s="225" customFormat="1">
      <c r="A182" s="91"/>
      <c r="AH182" s="97"/>
      <c r="AI182" s="97"/>
      <c r="AJ182" s="97"/>
      <c r="AK182" s="97"/>
      <c r="AL182" s="97"/>
      <c r="AM182" s="97"/>
      <c r="AN182" s="97"/>
      <c r="AO182" s="97"/>
      <c r="AP182" s="97"/>
      <c r="AQ182" s="97"/>
      <c r="AR182" s="97"/>
      <c r="AS182" s="97"/>
      <c r="AT182" s="97"/>
      <c r="AU182" s="97"/>
      <c r="AV182" s="97"/>
      <c r="AW182" s="97"/>
      <c r="AX182" s="97"/>
      <c r="AY182" s="97"/>
    </row>
    <row r="183" spans="1:51" s="225" customFormat="1">
      <c r="A183" s="91"/>
      <c r="AH183" s="97"/>
      <c r="AI183" s="97"/>
      <c r="AJ183" s="97"/>
      <c r="AK183" s="97"/>
      <c r="AL183" s="97"/>
      <c r="AM183" s="97"/>
      <c r="AN183" s="97"/>
      <c r="AO183" s="97"/>
      <c r="AP183" s="97"/>
      <c r="AQ183" s="97"/>
      <c r="AR183" s="97"/>
      <c r="AS183" s="97"/>
      <c r="AT183" s="97"/>
      <c r="AU183" s="97"/>
      <c r="AV183" s="97"/>
      <c r="AW183" s="97"/>
      <c r="AX183" s="97"/>
      <c r="AY183" s="97"/>
    </row>
    <row r="184" spans="1:51" s="225" customFormat="1">
      <c r="A184" s="91"/>
      <c r="AH184" s="97"/>
      <c r="AI184" s="97"/>
      <c r="AJ184" s="97"/>
      <c r="AK184" s="97"/>
      <c r="AL184" s="97"/>
      <c r="AM184" s="97"/>
      <c r="AN184" s="97"/>
      <c r="AO184" s="97"/>
      <c r="AP184" s="97"/>
      <c r="AQ184" s="97"/>
      <c r="AR184" s="97"/>
      <c r="AS184" s="97"/>
      <c r="AT184" s="97"/>
      <c r="AU184" s="97"/>
      <c r="AV184" s="97"/>
      <c r="AW184" s="97"/>
      <c r="AX184" s="97"/>
      <c r="AY184" s="97"/>
    </row>
    <row r="185" spans="1:51" s="225" customFormat="1">
      <c r="A185" s="91"/>
      <c r="AH185" s="97"/>
      <c r="AI185" s="97"/>
      <c r="AJ185" s="97"/>
      <c r="AK185" s="97"/>
      <c r="AL185" s="97"/>
      <c r="AM185" s="97"/>
      <c r="AN185" s="97"/>
      <c r="AO185" s="97"/>
      <c r="AP185" s="97"/>
      <c r="AQ185" s="97"/>
      <c r="AR185" s="97"/>
      <c r="AS185" s="97"/>
      <c r="AT185" s="97"/>
      <c r="AU185" s="97"/>
      <c r="AV185" s="97"/>
      <c r="AW185" s="97"/>
      <c r="AX185" s="97"/>
      <c r="AY185" s="97"/>
    </row>
    <row r="186" spans="1:51" s="225" customFormat="1">
      <c r="A186" s="91"/>
      <c r="AH186" s="97"/>
      <c r="AI186" s="97"/>
      <c r="AJ186" s="97"/>
      <c r="AK186" s="97"/>
      <c r="AL186" s="97"/>
      <c r="AM186" s="97"/>
      <c r="AN186" s="97"/>
      <c r="AO186" s="97"/>
      <c r="AP186" s="97"/>
      <c r="AQ186" s="97"/>
      <c r="AR186" s="97"/>
      <c r="AS186" s="97"/>
      <c r="AT186" s="97"/>
      <c r="AU186" s="97"/>
      <c r="AV186" s="97"/>
      <c r="AW186" s="97"/>
      <c r="AX186" s="97"/>
      <c r="AY186" s="97"/>
    </row>
    <row r="187" spans="1:51" s="225" customFormat="1">
      <c r="A187" s="91"/>
      <c r="AH187" s="97"/>
      <c r="AI187" s="97"/>
      <c r="AJ187" s="97"/>
      <c r="AK187" s="97"/>
      <c r="AL187" s="97"/>
      <c r="AM187" s="97"/>
      <c r="AN187" s="97"/>
      <c r="AO187" s="97"/>
      <c r="AP187" s="97"/>
      <c r="AQ187" s="97"/>
      <c r="AR187" s="97"/>
      <c r="AS187" s="97"/>
      <c r="AT187" s="97"/>
      <c r="AU187" s="97"/>
      <c r="AV187" s="97"/>
      <c r="AW187" s="97"/>
      <c r="AX187" s="97"/>
      <c r="AY187" s="97"/>
    </row>
    <row r="188" spans="1:51" s="225" customFormat="1">
      <c r="A188" s="91"/>
      <c r="AH188" s="97"/>
      <c r="AI188" s="97"/>
      <c r="AJ188" s="97"/>
      <c r="AK188" s="97"/>
      <c r="AL188" s="97"/>
      <c r="AM188" s="97"/>
      <c r="AN188" s="97"/>
      <c r="AO188" s="97"/>
      <c r="AP188" s="97"/>
      <c r="AQ188" s="97"/>
      <c r="AR188" s="97"/>
      <c r="AS188" s="97"/>
      <c r="AT188" s="97"/>
      <c r="AU188" s="97"/>
      <c r="AV188" s="97"/>
      <c r="AW188" s="97"/>
      <c r="AX188" s="97"/>
      <c r="AY188" s="97"/>
    </row>
    <row r="189" spans="1:51" s="225" customFormat="1">
      <c r="A189" s="91"/>
      <c r="AH189" s="97"/>
      <c r="AI189" s="97"/>
      <c r="AJ189" s="97"/>
      <c r="AK189" s="97"/>
      <c r="AL189" s="97"/>
      <c r="AM189" s="97"/>
      <c r="AN189" s="97"/>
      <c r="AO189" s="97"/>
      <c r="AP189" s="97"/>
      <c r="AQ189" s="97"/>
      <c r="AR189" s="97"/>
      <c r="AS189" s="97"/>
      <c r="AT189" s="97"/>
      <c r="AU189" s="97"/>
      <c r="AV189" s="97"/>
      <c r="AW189" s="97"/>
      <c r="AX189" s="97"/>
      <c r="AY189" s="97"/>
    </row>
    <row r="190" spans="1:51" s="225" customFormat="1">
      <c r="A190" s="91"/>
      <c r="AH190" s="97"/>
      <c r="AI190" s="97"/>
      <c r="AJ190" s="97"/>
      <c r="AK190" s="97"/>
      <c r="AL190" s="97"/>
      <c r="AM190" s="97"/>
      <c r="AN190" s="97"/>
      <c r="AO190" s="97"/>
      <c r="AP190" s="97"/>
      <c r="AQ190" s="97"/>
      <c r="AR190" s="97"/>
      <c r="AS190" s="97"/>
      <c r="AT190" s="97"/>
      <c r="AU190" s="97"/>
      <c r="AV190" s="97"/>
      <c r="AW190" s="97"/>
      <c r="AX190" s="97"/>
      <c r="AY190" s="97"/>
    </row>
    <row r="191" spans="1:51" s="225" customFormat="1">
      <c r="A191" s="91"/>
      <c r="AH191" s="97"/>
      <c r="AI191" s="97"/>
      <c r="AJ191" s="97"/>
      <c r="AK191" s="97"/>
      <c r="AL191" s="97"/>
      <c r="AM191" s="97"/>
      <c r="AN191" s="97"/>
      <c r="AO191" s="97"/>
      <c r="AP191" s="97"/>
      <c r="AQ191" s="97"/>
      <c r="AR191" s="97"/>
      <c r="AS191" s="97"/>
      <c r="AT191" s="97"/>
      <c r="AU191" s="97"/>
      <c r="AV191" s="97"/>
      <c r="AW191" s="97"/>
      <c r="AX191" s="97"/>
      <c r="AY191" s="97"/>
    </row>
    <row r="192" spans="1:51" s="225" customFormat="1">
      <c r="A192" s="91"/>
      <c r="AH192" s="97"/>
      <c r="AI192" s="97"/>
      <c r="AJ192" s="97"/>
      <c r="AK192" s="97"/>
      <c r="AL192" s="97"/>
      <c r="AM192" s="97"/>
      <c r="AN192" s="97"/>
      <c r="AO192" s="97"/>
      <c r="AP192" s="97"/>
      <c r="AQ192" s="97"/>
      <c r="AR192" s="97"/>
      <c r="AS192" s="97"/>
      <c r="AT192" s="97"/>
      <c r="AU192" s="97"/>
      <c r="AV192" s="97"/>
      <c r="AW192" s="97"/>
      <c r="AX192" s="97"/>
      <c r="AY192" s="97"/>
    </row>
    <row r="193" spans="1:51" s="225" customFormat="1">
      <c r="A193" s="91"/>
      <c r="AH193" s="97"/>
      <c r="AI193" s="97"/>
      <c r="AJ193" s="97"/>
      <c r="AK193" s="97"/>
      <c r="AL193" s="97"/>
      <c r="AM193" s="97"/>
      <c r="AN193" s="97"/>
      <c r="AO193" s="97"/>
      <c r="AP193" s="97"/>
      <c r="AQ193" s="97"/>
      <c r="AR193" s="97"/>
      <c r="AS193" s="97"/>
      <c r="AT193" s="97"/>
      <c r="AU193" s="97"/>
      <c r="AV193" s="97"/>
      <c r="AW193" s="97"/>
      <c r="AX193" s="97"/>
      <c r="AY193" s="97"/>
    </row>
  </sheetData>
  <mergeCells count="103">
    <mergeCell ref="X61:Y61"/>
    <mergeCell ref="AA61:AB61"/>
    <mergeCell ref="AD61:AE61"/>
    <mergeCell ref="C62:E62"/>
    <mergeCell ref="C68:G68"/>
    <mergeCell ref="C60:E60"/>
    <mergeCell ref="F60:AE60"/>
    <mergeCell ref="C61:E61"/>
    <mergeCell ref="F61:G61"/>
    <mergeCell ref="H61:I61"/>
    <mergeCell ref="K61:L61"/>
    <mergeCell ref="N61:O61"/>
    <mergeCell ref="Q61:R61"/>
    <mergeCell ref="S61:T61"/>
    <mergeCell ref="U61:V61"/>
    <mergeCell ref="P57:R57"/>
    <mergeCell ref="S57:Y57"/>
    <mergeCell ref="Z57:AB57"/>
    <mergeCell ref="AC57:AD57"/>
    <mergeCell ref="C58:AE58"/>
    <mergeCell ref="C59:E59"/>
    <mergeCell ref="F59:AE59"/>
    <mergeCell ref="C56:E56"/>
    <mergeCell ref="F56:H56"/>
    <mergeCell ref="C57:E57"/>
    <mergeCell ref="G57:H57"/>
    <mergeCell ref="J57:L57"/>
    <mergeCell ref="M57:O57"/>
    <mergeCell ref="C50:E50"/>
    <mergeCell ref="C53:E55"/>
    <mergeCell ref="F53:H53"/>
    <mergeCell ref="I53:R53"/>
    <mergeCell ref="S53:AE55"/>
    <mergeCell ref="F54:H54"/>
    <mergeCell ref="I54:R54"/>
    <mergeCell ref="F55:H55"/>
    <mergeCell ref="I55:R55"/>
    <mergeCell ref="C43:E44"/>
    <mergeCell ref="F43:H43"/>
    <mergeCell ref="M43:AE44"/>
    <mergeCell ref="F44:H44"/>
    <mergeCell ref="C45:E45"/>
    <mergeCell ref="C48:E49"/>
    <mergeCell ref="F48:H48"/>
    <mergeCell ref="M48:AE49"/>
    <mergeCell ref="F49:H49"/>
    <mergeCell ref="S39:T39"/>
    <mergeCell ref="U39:V39"/>
    <mergeCell ref="X39:Y39"/>
    <mergeCell ref="AA39:AB39"/>
    <mergeCell ref="AD39:AE39"/>
    <mergeCell ref="C40:E40"/>
    <mergeCell ref="F40:O40"/>
    <mergeCell ref="C39:E39"/>
    <mergeCell ref="F39:G39"/>
    <mergeCell ref="H39:I39"/>
    <mergeCell ref="K39:L39"/>
    <mergeCell ref="N39:O39"/>
    <mergeCell ref="Q39:R39"/>
    <mergeCell ref="Z35:AB35"/>
    <mergeCell ref="AC35:AD35"/>
    <mergeCell ref="C36:AE36"/>
    <mergeCell ref="C37:E37"/>
    <mergeCell ref="F37:AE37"/>
    <mergeCell ref="C38:E38"/>
    <mergeCell ref="F38:AE38"/>
    <mergeCell ref="C35:E35"/>
    <mergeCell ref="G35:H35"/>
    <mergeCell ref="J35:L35"/>
    <mergeCell ref="M35:O35"/>
    <mergeCell ref="P35:R35"/>
    <mergeCell ref="S35:Y35"/>
    <mergeCell ref="C26:E27"/>
    <mergeCell ref="F26:AE27"/>
    <mergeCell ref="C33:E34"/>
    <mergeCell ref="F33:H33"/>
    <mergeCell ref="M33:AE34"/>
    <mergeCell ref="F34:H34"/>
    <mergeCell ref="S22:T22"/>
    <mergeCell ref="U22:V22"/>
    <mergeCell ref="X22:Y22"/>
    <mergeCell ref="AA22:AB22"/>
    <mergeCell ref="AD22:AE22"/>
    <mergeCell ref="C23:E23"/>
    <mergeCell ref="C21:E21"/>
    <mergeCell ref="F21:AE21"/>
    <mergeCell ref="C22:E22"/>
    <mergeCell ref="F22:G22"/>
    <mergeCell ref="H22:I22"/>
    <mergeCell ref="K22:L22"/>
    <mergeCell ref="N22:O22"/>
    <mergeCell ref="Q22:R22"/>
    <mergeCell ref="C24:E25"/>
    <mergeCell ref="F24:AE25"/>
    <mergeCell ref="F8:AE8"/>
    <mergeCell ref="C15:H15"/>
    <mergeCell ref="J15:O15"/>
    <mergeCell ref="C18:E19"/>
    <mergeCell ref="F18:H18"/>
    <mergeCell ref="M18:AE19"/>
    <mergeCell ref="F19:H19"/>
    <mergeCell ref="C20:E20"/>
    <mergeCell ref="F20:AE20"/>
  </mergeCells>
  <phoneticPr fontId="1"/>
  <conditionalFormatting sqref="C36">
    <cfRule type="expression" dxfId="24" priority="20">
      <formula>$F$34="〇"</formula>
    </cfRule>
  </conditionalFormatting>
  <conditionalFormatting sqref="C58">
    <cfRule type="expression" dxfId="23" priority="9">
      <formula>$F$55="〇"</formula>
    </cfRule>
  </conditionalFormatting>
  <conditionalFormatting sqref="F35:G35 I35:AE35 F37:AE40">
    <cfRule type="expression" dxfId="22" priority="24">
      <formula>$F$34="〇"</formula>
    </cfRule>
  </conditionalFormatting>
  <conditionalFormatting sqref="F20:AE25">
    <cfRule type="expression" dxfId="21" priority="25">
      <formula>$F$19="〇"</formula>
    </cfRule>
  </conditionalFormatting>
  <conditionalFormatting sqref="F26:AE30">
    <cfRule type="expression" dxfId="20" priority="2">
      <formula>$G$19="〇"</formula>
    </cfRule>
    <cfRule type="expression" dxfId="19" priority="3">
      <formula>$G$17="〇"</formula>
    </cfRule>
  </conditionalFormatting>
  <conditionalFormatting sqref="F45:AE45">
    <cfRule type="expression" dxfId="18" priority="12">
      <formula>$F$44="〇"</formula>
    </cfRule>
  </conditionalFormatting>
  <conditionalFormatting sqref="F50:AE50">
    <cfRule type="expression" dxfId="17" priority="11">
      <formula>$F$49="〇"</formula>
    </cfRule>
  </conditionalFormatting>
  <conditionalFormatting sqref="F56:AE57">
    <cfRule type="expression" dxfId="16" priority="10">
      <formula>$F$55="〇"</formula>
    </cfRule>
  </conditionalFormatting>
  <conditionalFormatting sqref="F59:AE62">
    <cfRule type="expression" dxfId="15" priority="5">
      <formula>$F$55="〇"</formula>
    </cfRule>
  </conditionalFormatting>
  <dataValidations count="4">
    <dataValidation type="custom" allowBlank="1" showInputMessage="1" showErrorMessage="1" errorTitle="80点以上が対象" error="80点以上が対象です。_x000a_「総合評価方式に係る説明書」を確認してください。" sqref="AC35:AD35 AC57:AD57" xr:uid="{00000000-0002-0000-0800-000000000000}">
      <formula1>AC35&gt;79</formula1>
    </dataValidation>
    <dataValidation type="custom" allowBlank="1" showInputMessage="1" showErrorMessage="1" errorTitle="40歳未満が対象" error="評価項目⑦に記載する「80点以上の工事成績評定実績」の工事完成時の年齢が40歳未満の場合が対象です。" sqref="F56:H56" xr:uid="{00000000-0002-0000-0800-000001000000}">
      <formula1>F56&lt;40</formula1>
    </dataValidation>
    <dataValidation type="list" allowBlank="1" showInputMessage="1" showErrorMessage="1" sqref="F18:H19 F33:H34 F43:H44 F48:H49 F53:H55" xr:uid="{00000000-0002-0000-0800-000002000000}">
      <formula1>$AI$18:$AI$19</formula1>
    </dataValidation>
    <dataValidation type="list" allowBlank="1" showInputMessage="1" showErrorMessage="1" sqref="F22:G22 S22:T22 F35 F39:G39 S39:T39 F57 F61:G61 S61:T61" xr:uid="{00000000-0002-0000-0800-000003000000}">
      <formula1>"平成,令和"</formula1>
    </dataValidation>
  </dataValidations>
  <printOptions horizontalCentered="1"/>
  <pageMargins left="0.59055118110236227" right="0.78740157480314965" top="0.36" bottom="0.19" header="0.31496062992125984" footer="0.31496062992125984"/>
  <pageSetup paperSize="9" scale="63" orientation="portrait" r:id="rId1"/>
  <headerFooter>
    <oddFooter>&amp;C&amp;"HGPｺﾞｼｯｸM,ﾒﾃﾞｨｳﾑ"&amp;14／</oddFooter>
  </headerFooter>
  <drawing r:id="rId2"/>
  <extLst>
    <ext xmlns:x14="http://schemas.microsoft.com/office/spreadsheetml/2009/9/main" uri="{78C0D931-6437-407d-A8EE-F0AAD7539E65}">
      <x14:conditionalFormattings>
        <x14:conditionalFormatting xmlns:xm="http://schemas.microsoft.com/office/excel/2006/main">
          <x14:cfRule type="expression" priority="1" id="{B69EC4D6-AADB-46D5-BFDA-5193903F0B97}">
            <xm:f>'（発注所属入力）'!$G$30=""</xm:f>
            <x14:dxf>
              <fill>
                <patternFill>
                  <bgColor theme="1" tint="0.499984740745262"/>
                </patternFill>
              </fill>
            </x14:dxf>
          </x14:cfRule>
          <xm:sqref>B18:AG30</xm:sqref>
        </x14:conditionalFormatting>
        <x14:conditionalFormatting xmlns:xm="http://schemas.microsoft.com/office/excel/2006/main">
          <x14:cfRule type="expression" priority="13" id="{8EBACA2B-8429-440D-9CD3-EE612ECE259F}">
            <xm:f>'（発注所属入力）'!$G$31=""</xm:f>
            <x14:dxf>
              <fill>
                <patternFill>
                  <bgColor theme="1" tint="0.499984740745262"/>
                </patternFill>
              </fill>
            </x14:dxf>
          </x14:cfRule>
          <xm:sqref>B33:AG40</xm:sqref>
        </x14:conditionalFormatting>
        <x14:conditionalFormatting xmlns:xm="http://schemas.microsoft.com/office/excel/2006/main">
          <x14:cfRule type="expression" priority="8" id="{2B214034-EB54-45D3-A4C4-5500B9E5B22C}">
            <xm:f>'（発注所属入力）'!$G$32=" "</xm:f>
            <x14:dxf>
              <fill>
                <patternFill>
                  <bgColor theme="0" tint="-0.499984740745262"/>
                </patternFill>
              </fill>
            </x14:dxf>
          </x14:cfRule>
          <xm:sqref>B43:AG45</xm:sqref>
        </x14:conditionalFormatting>
        <x14:conditionalFormatting xmlns:xm="http://schemas.microsoft.com/office/excel/2006/main">
          <x14:cfRule type="expression" priority="7" id="{49E0C4BA-45C4-4569-B2D7-9E2C01B264C6}">
            <xm:f>'（発注所属入力）'!$G$33=" "</xm:f>
            <x14:dxf>
              <fill>
                <patternFill>
                  <bgColor theme="0" tint="-0.499984740745262"/>
                </patternFill>
              </fill>
            </x14:dxf>
          </x14:cfRule>
          <xm:sqref>B48:AG50</xm:sqref>
        </x14:conditionalFormatting>
        <x14:conditionalFormatting xmlns:xm="http://schemas.microsoft.com/office/excel/2006/main">
          <x14:cfRule type="expression" priority="4" id="{8D5F557F-83E8-4F96-8C9B-7B11C91F74DD}">
            <xm:f>'（発注所属入力）'!$G$34=" "</xm:f>
            <x14:dxf>
              <fill>
                <patternFill>
                  <bgColor theme="0" tint="-0.499984740745262"/>
                </patternFill>
              </fill>
            </x14:dxf>
          </x14:cfRule>
          <xm:sqref>B53:AG62</xm:sqref>
        </x14:conditionalFormatting>
      </x14:conditionalFormatting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7:AY193"/>
  <sheetViews>
    <sheetView view="pageBreakPreview" zoomScale="70" zoomScaleNormal="85" zoomScaleSheetLayoutView="70" workbookViewId="0">
      <pane ySplit="6" topLeftCell="A12" activePane="bottomLeft" state="frozen"/>
      <selection activeCell="C70" sqref="C70:F70"/>
      <selection pane="bottomLeft" activeCell="A9" sqref="A9:XFD9"/>
    </sheetView>
  </sheetViews>
  <sheetFormatPr defaultColWidth="9" defaultRowHeight="18"/>
  <cols>
    <col min="1" max="1" width="9" style="91"/>
    <col min="2" max="2" width="2.19921875" style="96" customWidth="1"/>
    <col min="3" max="5" width="5.59765625" style="96" customWidth="1"/>
    <col min="6" max="31" width="3.69921875" style="96" customWidth="1"/>
    <col min="32" max="32" width="2.59765625" style="96" customWidth="1"/>
    <col min="33" max="33" width="6.59765625" style="96" customWidth="1"/>
    <col min="34" max="51" width="9" style="97"/>
    <col min="52" max="16384" width="9" style="96"/>
  </cols>
  <sheetData>
    <row r="7" spans="3:31" ht="10.199999999999999" customHeight="1">
      <c r="AE7" s="280"/>
    </row>
    <row r="8" spans="3:31" ht="19.2">
      <c r="C8" s="324" t="s">
        <v>116</v>
      </c>
      <c r="D8" s="324"/>
      <c r="E8" s="324"/>
      <c r="F8" s="650" t="str">
        <f>+IF('技術資料表紙（入札参加者）'!E6=0,"商号又は名称：　　　　　     　　　　　　　","商号又は名称："&amp;'技術資料表紙（入札参加者）'!E6)</f>
        <v>商号又は名称：　　　　　     　　　　　　　</v>
      </c>
      <c r="G8" s="650"/>
      <c r="H8" s="650"/>
      <c r="I8" s="650"/>
      <c r="J8" s="650"/>
      <c r="K8" s="650"/>
      <c r="L8" s="650"/>
      <c r="M8" s="650"/>
      <c r="N8" s="650"/>
      <c r="O8" s="650"/>
      <c r="P8" s="650"/>
      <c r="Q8" s="650"/>
      <c r="R8" s="650"/>
      <c r="S8" s="650"/>
      <c r="T8" s="650"/>
      <c r="U8" s="650"/>
      <c r="V8" s="650"/>
      <c r="W8" s="650"/>
      <c r="X8" s="650"/>
      <c r="Y8" s="650"/>
      <c r="Z8" s="650"/>
      <c r="AA8" s="650"/>
      <c r="AB8" s="650"/>
      <c r="AC8" s="650"/>
      <c r="AD8" s="650"/>
      <c r="AE8" s="650"/>
    </row>
    <row r="9" spans="3:31" ht="15" customHeight="1">
      <c r="F9" s="325"/>
      <c r="G9" s="325"/>
      <c r="H9" s="325"/>
      <c r="I9" s="325"/>
      <c r="J9" s="325"/>
      <c r="K9" s="325"/>
      <c r="L9" s="325"/>
      <c r="M9" s="325"/>
      <c r="N9" s="325"/>
      <c r="O9" s="325"/>
      <c r="P9" s="325"/>
      <c r="Q9" s="325"/>
      <c r="R9" s="325"/>
      <c r="S9" s="325"/>
      <c r="T9" s="325"/>
      <c r="U9" s="325"/>
      <c r="V9" s="325"/>
      <c r="W9" s="325"/>
      <c r="X9" s="325"/>
      <c r="Y9" s="325"/>
      <c r="Z9" s="325"/>
      <c r="AA9" s="325"/>
      <c r="AB9" s="325"/>
      <c r="AC9" s="325"/>
      <c r="AD9" s="325"/>
      <c r="AE9" s="325"/>
    </row>
    <row r="10" spans="3:31" ht="31.8">
      <c r="C10" s="213" t="s">
        <v>171</v>
      </c>
      <c r="D10" s="214"/>
      <c r="E10" s="214"/>
      <c r="F10" s="214"/>
      <c r="G10" s="214"/>
      <c r="H10" s="215"/>
      <c r="I10" s="215"/>
      <c r="J10" s="215"/>
      <c r="K10" s="215"/>
      <c r="L10" s="215"/>
      <c r="M10" s="215"/>
      <c r="N10" s="215"/>
      <c r="O10" s="215"/>
      <c r="P10" s="215"/>
      <c r="Q10" s="215"/>
      <c r="R10" s="215"/>
      <c r="S10" s="215"/>
      <c r="T10" s="215"/>
      <c r="U10" s="215"/>
      <c r="V10" s="215"/>
      <c r="W10" s="215"/>
      <c r="X10" s="215"/>
      <c r="Y10" s="215"/>
      <c r="Z10" s="215"/>
      <c r="AA10" s="215"/>
      <c r="AB10" s="215"/>
      <c r="AC10" s="215"/>
      <c r="AD10" s="215"/>
      <c r="AE10" s="215"/>
    </row>
    <row r="11" spans="3:31" ht="20.100000000000001" customHeight="1">
      <c r="C11" s="213"/>
      <c r="D11" s="214"/>
      <c r="E11" s="214"/>
      <c r="F11" s="214"/>
      <c r="G11" s="214"/>
      <c r="H11" s="215"/>
      <c r="I11" s="215"/>
      <c r="J11" s="215"/>
      <c r="K11" s="215"/>
      <c r="L11" s="215"/>
      <c r="M11" s="215"/>
      <c r="N11" s="215"/>
      <c r="O11" s="215"/>
      <c r="P11" s="215"/>
      <c r="Q11" s="215"/>
      <c r="R11" s="215"/>
      <c r="S11" s="215"/>
      <c r="T11" s="215"/>
      <c r="U11" s="215"/>
      <c r="V11" s="215"/>
      <c r="W11" s="215"/>
      <c r="X11" s="215"/>
      <c r="Y11" s="215"/>
      <c r="Z11" s="215"/>
      <c r="AA11" s="215"/>
      <c r="AB11" s="215"/>
      <c r="AC11" s="215"/>
      <c r="AD11" s="215"/>
      <c r="AE11" s="215"/>
    </row>
    <row r="12" spans="3:31" ht="16.2" customHeight="1">
      <c r="C12" s="216" t="s">
        <v>180</v>
      </c>
      <c r="D12" s="217"/>
      <c r="E12" s="218"/>
      <c r="F12" s="218"/>
      <c r="G12" s="218"/>
      <c r="H12" s="219"/>
      <c r="I12" s="219"/>
      <c r="J12" s="219"/>
      <c r="K12" s="219"/>
      <c r="L12" s="219"/>
      <c r="M12" s="219"/>
      <c r="N12" s="219"/>
      <c r="O12" s="219"/>
      <c r="P12" s="219"/>
      <c r="Q12" s="219"/>
      <c r="R12" s="219"/>
      <c r="S12" s="219"/>
      <c r="T12" s="219"/>
      <c r="U12" s="219"/>
      <c r="V12" s="219"/>
      <c r="W12" s="219"/>
      <c r="X12" s="219"/>
      <c r="Y12" s="219"/>
      <c r="Z12" s="219"/>
      <c r="AA12" s="219"/>
      <c r="AB12" s="219"/>
      <c r="AC12" s="219"/>
      <c r="AD12" s="219"/>
      <c r="AE12" s="219"/>
    </row>
    <row r="13" spans="3:31" ht="16.2" customHeight="1">
      <c r="C13" s="216" t="s">
        <v>172</v>
      </c>
      <c r="D13" s="217"/>
      <c r="E13" s="218"/>
      <c r="F13" s="218"/>
      <c r="G13" s="218"/>
      <c r="H13" s="219"/>
      <c r="I13" s="219"/>
      <c r="J13" s="219"/>
      <c r="K13" s="219"/>
      <c r="L13" s="219"/>
      <c r="M13" s="219"/>
      <c r="N13" s="219"/>
      <c r="O13" s="219"/>
      <c r="P13" s="219"/>
      <c r="Q13" s="219"/>
      <c r="R13" s="219"/>
      <c r="S13" s="219"/>
      <c r="T13" s="219"/>
      <c r="U13" s="219"/>
      <c r="V13" s="219"/>
      <c r="W13" s="219"/>
      <c r="X13" s="219"/>
      <c r="Y13" s="219"/>
      <c r="Z13" s="219"/>
      <c r="AA13" s="219"/>
      <c r="AB13" s="219"/>
      <c r="AC13" s="219"/>
      <c r="AD13" s="219"/>
      <c r="AE13" s="219"/>
    </row>
    <row r="14" spans="3:31" ht="9.6" customHeight="1" thickBot="1">
      <c r="C14" s="216"/>
      <c r="D14" s="216"/>
      <c r="E14" s="214"/>
      <c r="F14" s="214"/>
      <c r="G14" s="214"/>
      <c r="H14" s="215"/>
      <c r="I14" s="215"/>
      <c r="J14" s="215"/>
      <c r="K14" s="215"/>
      <c r="L14" s="215"/>
      <c r="M14" s="215"/>
      <c r="N14" s="215"/>
      <c r="O14" s="215"/>
      <c r="P14" s="215"/>
      <c r="Q14" s="215"/>
      <c r="R14" s="215"/>
      <c r="S14" s="215"/>
      <c r="T14" s="215"/>
      <c r="U14" s="215"/>
      <c r="V14" s="220"/>
      <c r="W14" s="219"/>
      <c r="X14" s="215"/>
      <c r="Y14" s="215"/>
      <c r="Z14" s="215"/>
      <c r="AA14" s="215"/>
      <c r="AB14" s="215"/>
      <c r="AC14" s="215"/>
      <c r="AD14" s="215"/>
      <c r="AE14" s="215"/>
    </row>
    <row r="15" spans="3:31" ht="45" customHeight="1" thickBot="1">
      <c r="C15" s="584" t="s">
        <v>123</v>
      </c>
      <c r="D15" s="430"/>
      <c r="E15" s="430"/>
      <c r="F15" s="430"/>
      <c r="G15" s="430"/>
      <c r="H15" s="432"/>
      <c r="I15" s="205">
        <v>3</v>
      </c>
      <c r="J15" s="582"/>
      <c r="K15" s="429"/>
      <c r="L15" s="429"/>
      <c r="M15" s="429"/>
      <c r="N15" s="429"/>
      <c r="O15" s="583"/>
      <c r="P15" s="221"/>
      <c r="Q15" s="74"/>
      <c r="R15" s="222"/>
      <c r="S15" s="222"/>
      <c r="T15" s="222"/>
      <c r="U15" s="222"/>
      <c r="V15" s="74"/>
      <c r="W15" s="223"/>
      <c r="X15" s="223"/>
      <c r="Y15" s="61"/>
      <c r="Z15" s="224"/>
      <c r="AA15" s="215"/>
      <c r="AB15" s="215"/>
      <c r="AC15" s="215"/>
      <c r="AD15" s="215"/>
      <c r="AE15" s="215"/>
    </row>
    <row r="16" spans="3:31" ht="8.4" customHeight="1">
      <c r="C16" s="214"/>
      <c r="D16" s="214"/>
      <c r="E16" s="214"/>
      <c r="F16" s="214"/>
      <c r="G16" s="214"/>
      <c r="H16" s="215"/>
      <c r="I16" s="215"/>
      <c r="J16" s="215"/>
      <c r="K16" s="215"/>
      <c r="L16" s="215"/>
      <c r="M16" s="215"/>
      <c r="N16" s="215"/>
      <c r="O16" s="215"/>
      <c r="P16" s="215"/>
      <c r="Q16" s="215"/>
      <c r="R16" s="215"/>
      <c r="S16" s="215"/>
      <c r="T16" s="215"/>
      <c r="U16" s="215"/>
      <c r="V16" s="215"/>
      <c r="W16" s="215"/>
      <c r="X16" s="215"/>
      <c r="Y16" s="215"/>
      <c r="Z16" s="215"/>
      <c r="AA16" s="215"/>
      <c r="AB16" s="215"/>
      <c r="AC16" s="215"/>
      <c r="AD16" s="215"/>
      <c r="AE16" s="215"/>
    </row>
    <row r="17" spans="1:51" s="92" customFormat="1" ht="25.2" customHeight="1" thickBot="1">
      <c r="A17" s="91"/>
      <c r="C17" s="99" t="s">
        <v>247</v>
      </c>
      <c r="D17" s="112"/>
      <c r="E17" s="112"/>
      <c r="F17" s="112"/>
      <c r="G17" s="112"/>
      <c r="AH17" s="95"/>
      <c r="AI17" s="95"/>
      <c r="AJ17" s="95"/>
      <c r="AK17" s="95"/>
      <c r="AL17" s="95"/>
      <c r="AM17" s="95"/>
      <c r="AN17" s="95"/>
      <c r="AO17" s="95"/>
      <c r="AP17" s="95"/>
      <c r="AQ17" s="95"/>
      <c r="AR17" s="95"/>
      <c r="AS17" s="95"/>
      <c r="AT17" s="95"/>
      <c r="AU17" s="95"/>
      <c r="AV17" s="95"/>
      <c r="AW17" s="95"/>
      <c r="AX17" s="95"/>
      <c r="AY17" s="95"/>
    </row>
    <row r="18" spans="1:51" ht="25.2" customHeight="1">
      <c r="C18" s="388" t="s">
        <v>59</v>
      </c>
      <c r="D18" s="389"/>
      <c r="E18" s="390"/>
      <c r="F18" s="418"/>
      <c r="G18" s="409"/>
      <c r="H18" s="409"/>
      <c r="I18" s="35" t="s">
        <v>20</v>
      </c>
      <c r="J18" s="36"/>
      <c r="K18" s="36"/>
      <c r="L18" s="37"/>
      <c r="M18" s="457" t="str">
        <f>IF(COUNTBLANK(F18:H19)=6,"　←　該当する方に○",IF(COUNTBLANK(F18:H19)=4,"　←　どちらか一方に○",""))</f>
        <v>　←　該当する方に○</v>
      </c>
      <c r="N18" s="458"/>
      <c r="O18" s="458"/>
      <c r="P18" s="458"/>
      <c r="Q18" s="458"/>
      <c r="R18" s="458"/>
      <c r="S18" s="458"/>
      <c r="T18" s="458"/>
      <c r="U18" s="458"/>
      <c r="V18" s="458"/>
      <c r="W18" s="458"/>
      <c r="X18" s="458"/>
      <c r="Y18" s="458"/>
      <c r="Z18" s="458"/>
      <c r="AA18" s="458"/>
      <c r="AB18" s="458"/>
      <c r="AC18" s="458"/>
      <c r="AD18" s="458"/>
      <c r="AE18" s="458"/>
      <c r="AI18" s="97" t="s">
        <v>115</v>
      </c>
    </row>
    <row r="19" spans="1:51" ht="25.2" customHeight="1" thickBot="1">
      <c r="C19" s="524"/>
      <c r="D19" s="525"/>
      <c r="E19" s="526"/>
      <c r="F19" s="533"/>
      <c r="G19" s="534"/>
      <c r="H19" s="534"/>
      <c r="I19" s="38" t="s">
        <v>21</v>
      </c>
      <c r="J19" s="39"/>
      <c r="K19" s="39"/>
      <c r="L19" s="40"/>
      <c r="M19" s="459"/>
      <c r="N19" s="459"/>
      <c r="O19" s="459"/>
      <c r="P19" s="459"/>
      <c r="Q19" s="459"/>
      <c r="R19" s="459"/>
      <c r="S19" s="459"/>
      <c r="T19" s="459"/>
      <c r="U19" s="459"/>
      <c r="V19" s="459"/>
      <c r="W19" s="459"/>
      <c r="X19" s="459"/>
      <c r="Y19" s="459"/>
      <c r="Z19" s="459"/>
      <c r="AA19" s="459"/>
      <c r="AB19" s="459"/>
      <c r="AC19" s="459"/>
      <c r="AD19" s="459"/>
      <c r="AE19" s="459"/>
    </row>
    <row r="20" spans="1:51" ht="25.2" customHeight="1">
      <c r="C20" s="537" t="s">
        <v>117</v>
      </c>
      <c r="D20" s="538"/>
      <c r="E20" s="539"/>
      <c r="F20" s="540"/>
      <c r="G20" s="541"/>
      <c r="H20" s="541"/>
      <c r="I20" s="541"/>
      <c r="J20" s="541"/>
      <c r="K20" s="541"/>
      <c r="L20" s="541"/>
      <c r="M20" s="541"/>
      <c r="N20" s="541"/>
      <c r="O20" s="541"/>
      <c r="P20" s="541"/>
      <c r="Q20" s="541"/>
      <c r="R20" s="541"/>
      <c r="S20" s="541"/>
      <c r="T20" s="541"/>
      <c r="U20" s="541"/>
      <c r="V20" s="541"/>
      <c r="W20" s="541"/>
      <c r="X20" s="541"/>
      <c r="Y20" s="541"/>
      <c r="Z20" s="541"/>
      <c r="AA20" s="541"/>
      <c r="AB20" s="541"/>
      <c r="AC20" s="541"/>
      <c r="AD20" s="541"/>
      <c r="AE20" s="542"/>
    </row>
    <row r="21" spans="1:51" ht="25.2" customHeight="1">
      <c r="C21" s="492" t="s">
        <v>106</v>
      </c>
      <c r="D21" s="493"/>
      <c r="E21" s="494"/>
      <c r="F21" s="504"/>
      <c r="G21" s="505"/>
      <c r="H21" s="505"/>
      <c r="I21" s="505"/>
      <c r="J21" s="505"/>
      <c r="K21" s="505"/>
      <c r="L21" s="505"/>
      <c r="M21" s="505"/>
      <c r="N21" s="505"/>
      <c r="O21" s="505"/>
      <c r="P21" s="505"/>
      <c r="Q21" s="505"/>
      <c r="R21" s="505"/>
      <c r="S21" s="505"/>
      <c r="T21" s="505"/>
      <c r="U21" s="505"/>
      <c r="V21" s="505"/>
      <c r="W21" s="505"/>
      <c r="X21" s="505"/>
      <c r="Y21" s="505"/>
      <c r="Z21" s="505"/>
      <c r="AA21" s="505"/>
      <c r="AB21" s="505"/>
      <c r="AC21" s="505"/>
      <c r="AD21" s="505"/>
      <c r="AE21" s="506"/>
    </row>
    <row r="22" spans="1:51" ht="25.2" customHeight="1">
      <c r="C22" s="492" t="s">
        <v>61</v>
      </c>
      <c r="D22" s="507"/>
      <c r="E22" s="508"/>
      <c r="F22" s="509" t="s">
        <v>197</v>
      </c>
      <c r="G22" s="510"/>
      <c r="H22" s="511"/>
      <c r="I22" s="511"/>
      <c r="J22" s="298" t="s">
        <v>93</v>
      </c>
      <c r="K22" s="511"/>
      <c r="L22" s="511"/>
      <c r="M22" s="298" t="s">
        <v>94</v>
      </c>
      <c r="N22" s="511"/>
      <c r="O22" s="511"/>
      <c r="P22" s="298" t="s">
        <v>95</v>
      </c>
      <c r="Q22" s="512" t="s">
        <v>113</v>
      </c>
      <c r="R22" s="513"/>
      <c r="S22" s="514" t="s">
        <v>197</v>
      </c>
      <c r="T22" s="515"/>
      <c r="U22" s="491"/>
      <c r="V22" s="491"/>
      <c r="W22" s="296" t="s">
        <v>93</v>
      </c>
      <c r="X22" s="491"/>
      <c r="Y22" s="491"/>
      <c r="Z22" s="296" t="s">
        <v>94</v>
      </c>
      <c r="AA22" s="491"/>
      <c r="AB22" s="491"/>
      <c r="AC22" s="296" t="s">
        <v>95</v>
      </c>
      <c r="AD22" s="535" t="s">
        <v>114</v>
      </c>
      <c r="AE22" s="536"/>
    </row>
    <row r="23" spans="1:51" ht="25.2" customHeight="1">
      <c r="C23" s="492" t="s">
        <v>64</v>
      </c>
      <c r="D23" s="493"/>
      <c r="E23" s="494"/>
      <c r="F23" s="48"/>
      <c r="G23" s="49"/>
      <c r="H23" s="49"/>
      <c r="I23" s="49"/>
      <c r="J23" s="49"/>
      <c r="K23" s="49"/>
      <c r="L23" s="49"/>
      <c r="M23" s="49"/>
      <c r="N23" s="49"/>
      <c r="O23" s="49"/>
      <c r="P23" s="43" t="str">
        <f>IF(COUNTBLANK(F23:O23)&gt;0,"　←　10桁の番号を入力","")</f>
        <v>　←　10桁の番号を入力</v>
      </c>
      <c r="Q23" s="41"/>
      <c r="R23" s="41"/>
      <c r="S23" s="41"/>
      <c r="T23" s="41"/>
      <c r="U23" s="41"/>
      <c r="V23" s="41"/>
      <c r="W23" s="41"/>
      <c r="X23" s="41"/>
      <c r="Y23" s="41"/>
      <c r="Z23" s="41"/>
      <c r="AA23" s="41"/>
      <c r="AB23" s="41"/>
      <c r="AC23" s="41"/>
      <c r="AD23" s="41"/>
      <c r="AE23" s="42"/>
    </row>
    <row r="24" spans="1:51" ht="25.2" customHeight="1">
      <c r="C24" s="492" t="s">
        <v>206</v>
      </c>
      <c r="D24" s="493"/>
      <c r="E24" s="494"/>
      <c r="F24" s="599"/>
      <c r="G24" s="600"/>
      <c r="H24" s="600"/>
      <c r="I24" s="600"/>
      <c r="J24" s="600"/>
      <c r="K24" s="600"/>
      <c r="L24" s="600"/>
      <c r="M24" s="600"/>
      <c r="N24" s="600"/>
      <c r="O24" s="600"/>
      <c r="P24" s="601"/>
      <c r="Q24" s="601"/>
      <c r="R24" s="601"/>
      <c r="S24" s="601"/>
      <c r="T24" s="601"/>
      <c r="U24" s="601"/>
      <c r="V24" s="601"/>
      <c r="W24" s="601"/>
      <c r="X24" s="601"/>
      <c r="Y24" s="601"/>
      <c r="Z24" s="601"/>
      <c r="AA24" s="601"/>
      <c r="AB24" s="601"/>
      <c r="AC24" s="601"/>
      <c r="AD24" s="601"/>
      <c r="AE24" s="602"/>
    </row>
    <row r="25" spans="1:51" ht="25.2" customHeight="1" thickBot="1">
      <c r="C25" s="586"/>
      <c r="D25" s="587"/>
      <c r="E25" s="588"/>
      <c r="F25" s="600"/>
      <c r="G25" s="600"/>
      <c r="H25" s="600"/>
      <c r="I25" s="600"/>
      <c r="J25" s="600"/>
      <c r="K25" s="600"/>
      <c r="L25" s="600"/>
      <c r="M25" s="600"/>
      <c r="N25" s="600"/>
      <c r="O25" s="600"/>
      <c r="P25" s="600"/>
      <c r="Q25" s="600"/>
      <c r="R25" s="600"/>
      <c r="S25" s="600"/>
      <c r="T25" s="600"/>
      <c r="U25" s="600"/>
      <c r="V25" s="600"/>
      <c r="W25" s="600"/>
      <c r="X25" s="600"/>
      <c r="Y25" s="600"/>
      <c r="Z25" s="600"/>
      <c r="AA25" s="600"/>
      <c r="AB25" s="600"/>
      <c r="AC25" s="600"/>
      <c r="AD25" s="600"/>
      <c r="AE25" s="603"/>
    </row>
    <row r="26" spans="1:51">
      <c r="C26" s="604" t="s">
        <v>125</v>
      </c>
      <c r="D26" s="604"/>
      <c r="E26" s="604"/>
      <c r="F26" s="486" t="s">
        <v>174</v>
      </c>
      <c r="G26" s="487"/>
      <c r="H26" s="487"/>
      <c r="I26" s="487"/>
      <c r="J26" s="487"/>
      <c r="K26" s="487"/>
      <c r="L26" s="487"/>
      <c r="M26" s="487"/>
      <c r="N26" s="487"/>
      <c r="O26" s="487"/>
      <c r="P26" s="487"/>
      <c r="Q26" s="487"/>
      <c r="R26" s="487"/>
      <c r="S26" s="487"/>
      <c r="T26" s="487"/>
      <c r="U26" s="487"/>
      <c r="V26" s="487"/>
      <c r="W26" s="487"/>
      <c r="X26" s="487"/>
      <c r="Y26" s="487"/>
      <c r="Z26" s="487"/>
      <c r="AA26" s="487"/>
      <c r="AB26" s="487"/>
      <c r="AC26" s="487"/>
      <c r="AD26" s="487"/>
      <c r="AE26" s="487"/>
    </row>
    <row r="27" spans="1:51">
      <c r="C27" s="605"/>
      <c r="D27" s="605"/>
      <c r="E27" s="605"/>
      <c r="F27" s="490"/>
      <c r="G27" s="490"/>
      <c r="H27" s="490"/>
      <c r="I27" s="490"/>
      <c r="J27" s="490"/>
      <c r="K27" s="490"/>
      <c r="L27" s="490"/>
      <c r="M27" s="490"/>
      <c r="N27" s="490"/>
      <c r="O27" s="490"/>
      <c r="P27" s="490"/>
      <c r="Q27" s="490"/>
      <c r="R27" s="490"/>
      <c r="S27" s="490"/>
      <c r="T27" s="490"/>
      <c r="U27" s="490"/>
      <c r="V27" s="490"/>
      <c r="W27" s="490"/>
      <c r="X27" s="490"/>
      <c r="Y27" s="490"/>
      <c r="Z27" s="490"/>
      <c r="AA27" s="490"/>
      <c r="AB27" s="490"/>
      <c r="AC27" s="490"/>
      <c r="AD27" s="490"/>
      <c r="AE27" s="490"/>
    </row>
    <row r="28" spans="1:51">
      <c r="C28" s="299"/>
      <c r="D28" s="299"/>
      <c r="E28" s="299"/>
      <c r="F28" s="294" t="s">
        <v>255</v>
      </c>
      <c r="G28" s="295"/>
      <c r="H28" s="295"/>
      <c r="I28" s="295"/>
      <c r="J28" s="295"/>
      <c r="K28" s="295"/>
      <c r="L28" s="295"/>
      <c r="M28" s="295"/>
      <c r="N28" s="295"/>
      <c r="O28" s="295"/>
      <c r="P28" s="295"/>
      <c r="Q28" s="295"/>
      <c r="R28" s="295"/>
      <c r="S28" s="295"/>
      <c r="T28" s="295"/>
      <c r="U28" s="295"/>
      <c r="V28" s="295"/>
      <c r="W28" s="295"/>
      <c r="X28" s="295"/>
      <c r="Y28" s="295"/>
      <c r="Z28" s="295"/>
      <c r="AA28" s="295"/>
      <c r="AB28" s="295"/>
      <c r="AC28" s="295"/>
      <c r="AD28" s="295"/>
      <c r="AE28" s="295"/>
    </row>
    <row r="29" spans="1:51">
      <c r="C29" s="299"/>
      <c r="D29" s="299"/>
      <c r="E29" s="299"/>
      <c r="F29" s="294" t="s">
        <v>266</v>
      </c>
      <c r="G29" s="295"/>
      <c r="H29" s="295"/>
      <c r="I29" s="295"/>
      <c r="J29" s="295"/>
      <c r="K29" s="295"/>
      <c r="L29" s="295"/>
      <c r="M29" s="295"/>
      <c r="N29" s="295"/>
      <c r="O29" s="295"/>
      <c r="P29" s="295"/>
      <c r="Q29" s="295"/>
      <c r="R29" s="295"/>
      <c r="S29" s="295"/>
      <c r="T29" s="295"/>
      <c r="U29" s="295"/>
      <c r="V29" s="295"/>
      <c r="W29" s="295"/>
      <c r="X29" s="295"/>
      <c r="Y29" s="295"/>
      <c r="Z29" s="295"/>
      <c r="AA29" s="295"/>
      <c r="AB29" s="295"/>
      <c r="AC29" s="295"/>
      <c r="AD29" s="295"/>
      <c r="AE29" s="295"/>
    </row>
    <row r="30" spans="1:51">
      <c r="C30" s="299"/>
      <c r="D30" s="299"/>
      <c r="E30" s="299"/>
      <c r="F30" s="294" t="s">
        <v>205</v>
      </c>
      <c r="G30" s="295"/>
      <c r="H30" s="295"/>
      <c r="I30" s="295"/>
      <c r="J30" s="295"/>
      <c r="K30" s="295"/>
      <c r="L30" s="295"/>
      <c r="M30" s="295"/>
      <c r="N30" s="295"/>
      <c r="O30" s="295"/>
      <c r="P30" s="295"/>
      <c r="Q30" s="295"/>
      <c r="R30" s="295"/>
      <c r="S30" s="295"/>
      <c r="T30" s="295"/>
      <c r="U30" s="295"/>
      <c r="V30" s="295"/>
      <c r="W30" s="295"/>
      <c r="X30" s="295"/>
      <c r="Y30" s="295"/>
      <c r="Z30" s="295"/>
      <c r="AA30" s="295"/>
      <c r="AB30" s="295"/>
      <c r="AC30" s="295"/>
      <c r="AD30" s="295"/>
      <c r="AE30" s="295"/>
    </row>
    <row r="31" spans="1:51" ht="10.199999999999999" customHeight="1">
      <c r="C31" s="300"/>
      <c r="D31" s="300"/>
      <c r="E31" s="300"/>
      <c r="F31" s="301"/>
      <c r="G31" s="301"/>
      <c r="H31" s="301"/>
      <c r="I31" s="301"/>
      <c r="J31" s="301"/>
      <c r="K31" s="301"/>
      <c r="L31" s="301"/>
      <c r="M31" s="301"/>
      <c r="N31" s="301"/>
      <c r="O31" s="301"/>
      <c r="P31" s="301"/>
      <c r="Q31" s="301"/>
      <c r="R31" s="301"/>
      <c r="S31" s="301"/>
      <c r="T31" s="301"/>
      <c r="U31" s="301"/>
      <c r="V31" s="301"/>
      <c r="W31" s="301"/>
      <c r="X31" s="301"/>
      <c r="Y31" s="301"/>
      <c r="Z31" s="301"/>
      <c r="AA31" s="301"/>
      <c r="AB31" s="301"/>
      <c r="AC31" s="301"/>
      <c r="AD31" s="301"/>
      <c r="AE31" s="301"/>
    </row>
    <row r="32" spans="1:51" s="92" customFormat="1" ht="25.2" customHeight="1" thickBot="1">
      <c r="A32" s="91"/>
      <c r="C32" s="99" t="s">
        <v>248</v>
      </c>
      <c r="D32" s="182"/>
      <c r="E32" s="183"/>
      <c r="F32" s="184"/>
      <c r="G32" s="185"/>
      <c r="H32" s="185"/>
      <c r="I32" s="185"/>
      <c r="J32" s="185"/>
      <c r="K32" s="185"/>
      <c r="L32" s="185"/>
      <c r="M32" s="185"/>
      <c r="N32" s="185"/>
      <c r="O32" s="185"/>
      <c r="P32" s="185"/>
      <c r="Q32" s="185"/>
      <c r="R32" s="185"/>
      <c r="S32" s="185"/>
      <c r="T32" s="185"/>
      <c r="U32" s="185"/>
      <c r="V32" s="185"/>
      <c r="W32" s="185"/>
      <c r="X32" s="185"/>
      <c r="Y32" s="185"/>
      <c r="Z32" s="185"/>
      <c r="AA32" s="185"/>
      <c r="AB32" s="185"/>
      <c r="AC32" s="185"/>
      <c r="AD32" s="185"/>
      <c r="AE32" s="185"/>
      <c r="AH32" s="95"/>
      <c r="AI32" s="95"/>
      <c r="AJ32" s="95"/>
      <c r="AK32" s="95"/>
      <c r="AL32" s="95"/>
      <c r="AM32" s="95"/>
      <c r="AN32" s="95"/>
      <c r="AO32" s="95"/>
      <c r="AP32" s="95"/>
      <c r="AQ32" s="95"/>
      <c r="AR32" s="95"/>
      <c r="AS32" s="95"/>
      <c r="AT32" s="95"/>
      <c r="AU32" s="95"/>
      <c r="AV32" s="95"/>
      <c r="AW32" s="95"/>
      <c r="AX32" s="95"/>
      <c r="AY32" s="95"/>
    </row>
    <row r="33" spans="1:51" ht="25.2" customHeight="1">
      <c r="C33" s="402" t="s">
        <v>59</v>
      </c>
      <c r="D33" s="403"/>
      <c r="E33" s="416"/>
      <c r="F33" s="418"/>
      <c r="G33" s="409"/>
      <c r="H33" s="409"/>
      <c r="I33" s="35" t="s">
        <v>20</v>
      </c>
      <c r="J33" s="36"/>
      <c r="K33" s="36"/>
      <c r="L33" s="37"/>
      <c r="M33" s="457" t="str">
        <f>IF(COUNTBLANK(F33:H34)=6,"　←　該当する方に○",IF(COUNTBLANK(F33:H34)=4,"　←　どちらか一方に○",""))</f>
        <v>　←　該当する方に○</v>
      </c>
      <c r="N33" s="458"/>
      <c r="O33" s="458"/>
      <c r="P33" s="458"/>
      <c r="Q33" s="458"/>
      <c r="R33" s="458"/>
      <c r="S33" s="458"/>
      <c r="T33" s="458"/>
      <c r="U33" s="458"/>
      <c r="V33" s="458"/>
      <c r="W33" s="458"/>
      <c r="X33" s="458"/>
      <c r="Y33" s="458"/>
      <c r="Z33" s="458"/>
      <c r="AA33" s="458"/>
      <c r="AB33" s="458"/>
      <c r="AC33" s="458"/>
      <c r="AD33" s="458"/>
      <c r="AE33" s="458"/>
    </row>
    <row r="34" spans="1:51" ht="25.2" customHeight="1" thickBot="1">
      <c r="C34" s="404"/>
      <c r="D34" s="405"/>
      <c r="E34" s="460"/>
      <c r="F34" s="533"/>
      <c r="G34" s="534"/>
      <c r="H34" s="534"/>
      <c r="I34" s="38" t="s">
        <v>21</v>
      </c>
      <c r="J34" s="39"/>
      <c r="K34" s="39"/>
      <c r="L34" s="40"/>
      <c r="M34" s="459"/>
      <c r="N34" s="459"/>
      <c r="O34" s="459"/>
      <c r="P34" s="459"/>
      <c r="Q34" s="459"/>
      <c r="R34" s="459"/>
      <c r="S34" s="459"/>
      <c r="T34" s="459"/>
      <c r="U34" s="459"/>
      <c r="V34" s="459"/>
      <c r="W34" s="459"/>
      <c r="X34" s="459"/>
      <c r="Y34" s="459"/>
      <c r="Z34" s="459"/>
      <c r="AA34" s="459"/>
      <c r="AB34" s="459"/>
      <c r="AC34" s="459"/>
      <c r="AD34" s="459"/>
      <c r="AE34" s="459"/>
    </row>
    <row r="35" spans="1:51" ht="25.2" customHeight="1" thickBot="1">
      <c r="C35" s="441" t="s">
        <v>65</v>
      </c>
      <c r="D35" s="481"/>
      <c r="E35" s="482"/>
      <c r="F35" s="102" t="s">
        <v>197</v>
      </c>
      <c r="G35" s="581"/>
      <c r="H35" s="430"/>
      <c r="I35" s="292" t="s">
        <v>126</v>
      </c>
      <c r="J35" s="441" t="s">
        <v>26</v>
      </c>
      <c r="K35" s="574"/>
      <c r="L35" s="575"/>
      <c r="M35" s="577"/>
      <c r="N35" s="440"/>
      <c r="O35" s="443"/>
      <c r="P35" s="441" t="s">
        <v>106</v>
      </c>
      <c r="Q35" s="442"/>
      <c r="R35" s="576"/>
      <c r="S35" s="578"/>
      <c r="T35" s="579"/>
      <c r="U35" s="579"/>
      <c r="V35" s="579"/>
      <c r="W35" s="579"/>
      <c r="X35" s="579"/>
      <c r="Y35" s="580"/>
      <c r="Z35" s="441" t="s">
        <v>28</v>
      </c>
      <c r="AA35" s="481"/>
      <c r="AB35" s="482"/>
      <c r="AC35" s="431"/>
      <c r="AD35" s="574"/>
      <c r="AE35" s="196" t="s">
        <v>29</v>
      </c>
    </row>
    <row r="36" spans="1:51" s="211" customFormat="1" ht="20.100000000000001" customHeight="1" thickBot="1">
      <c r="A36" s="282"/>
      <c r="C36" s="612" t="s">
        <v>130</v>
      </c>
      <c r="D36" s="613"/>
      <c r="E36" s="613"/>
      <c r="F36" s="613"/>
      <c r="G36" s="613"/>
      <c r="H36" s="613"/>
      <c r="I36" s="613"/>
      <c r="J36" s="613"/>
      <c r="K36" s="613"/>
      <c r="L36" s="613"/>
      <c r="M36" s="613"/>
      <c r="N36" s="613"/>
      <c r="O36" s="613"/>
      <c r="P36" s="613"/>
      <c r="Q36" s="613"/>
      <c r="R36" s="613"/>
      <c r="S36" s="613"/>
      <c r="T36" s="613"/>
      <c r="U36" s="613"/>
      <c r="V36" s="613"/>
      <c r="W36" s="613"/>
      <c r="X36" s="613"/>
      <c r="Y36" s="613"/>
      <c r="Z36" s="613"/>
      <c r="AA36" s="613"/>
      <c r="AB36" s="613"/>
      <c r="AC36" s="613"/>
      <c r="AD36" s="613"/>
      <c r="AE36" s="613"/>
      <c r="AH36" s="284"/>
      <c r="AI36" s="284"/>
      <c r="AJ36" s="284"/>
      <c r="AK36" s="284"/>
      <c r="AL36" s="284"/>
      <c r="AM36" s="284"/>
      <c r="AN36" s="284"/>
      <c r="AO36" s="284"/>
      <c r="AP36" s="284"/>
      <c r="AQ36" s="284"/>
      <c r="AR36" s="284"/>
      <c r="AS36" s="284"/>
      <c r="AT36" s="284"/>
      <c r="AU36" s="284"/>
      <c r="AV36" s="284"/>
      <c r="AW36" s="284"/>
      <c r="AX36" s="284"/>
      <c r="AY36" s="284"/>
    </row>
    <row r="37" spans="1:51" ht="25.2" customHeight="1">
      <c r="C37" s="537" t="s">
        <v>60</v>
      </c>
      <c r="D37" s="538"/>
      <c r="E37" s="539"/>
      <c r="F37" s="606"/>
      <c r="G37" s="607"/>
      <c r="H37" s="607"/>
      <c r="I37" s="607"/>
      <c r="J37" s="607"/>
      <c r="K37" s="607"/>
      <c r="L37" s="607"/>
      <c r="M37" s="607"/>
      <c r="N37" s="607"/>
      <c r="O37" s="607"/>
      <c r="P37" s="607"/>
      <c r="Q37" s="607"/>
      <c r="R37" s="607"/>
      <c r="S37" s="607"/>
      <c r="T37" s="607"/>
      <c r="U37" s="607"/>
      <c r="V37" s="607"/>
      <c r="W37" s="607"/>
      <c r="X37" s="607"/>
      <c r="Y37" s="607"/>
      <c r="Z37" s="607"/>
      <c r="AA37" s="607"/>
      <c r="AB37" s="607"/>
      <c r="AC37" s="607"/>
      <c r="AD37" s="607"/>
      <c r="AE37" s="608"/>
    </row>
    <row r="38" spans="1:51" ht="25.2" customHeight="1">
      <c r="C38" s="492" t="s">
        <v>25</v>
      </c>
      <c r="D38" s="493"/>
      <c r="E38" s="494"/>
      <c r="F38" s="609"/>
      <c r="G38" s="610"/>
      <c r="H38" s="610"/>
      <c r="I38" s="610"/>
      <c r="J38" s="610"/>
      <c r="K38" s="610"/>
      <c r="L38" s="610"/>
      <c r="M38" s="610"/>
      <c r="N38" s="610"/>
      <c r="O38" s="610"/>
      <c r="P38" s="610"/>
      <c r="Q38" s="610"/>
      <c r="R38" s="610"/>
      <c r="S38" s="610"/>
      <c r="T38" s="610"/>
      <c r="U38" s="610"/>
      <c r="V38" s="610"/>
      <c r="W38" s="610"/>
      <c r="X38" s="610"/>
      <c r="Y38" s="610"/>
      <c r="Z38" s="610"/>
      <c r="AA38" s="610"/>
      <c r="AB38" s="610"/>
      <c r="AC38" s="610"/>
      <c r="AD38" s="610"/>
      <c r="AE38" s="611"/>
    </row>
    <row r="39" spans="1:51" ht="25.2" customHeight="1">
      <c r="C39" s="492" t="s">
        <v>61</v>
      </c>
      <c r="D39" s="507"/>
      <c r="E39" s="508"/>
      <c r="F39" s="509" t="s">
        <v>197</v>
      </c>
      <c r="G39" s="510"/>
      <c r="H39" s="511"/>
      <c r="I39" s="511"/>
      <c r="J39" s="298" t="s">
        <v>93</v>
      </c>
      <c r="K39" s="511"/>
      <c r="L39" s="511"/>
      <c r="M39" s="298" t="s">
        <v>94</v>
      </c>
      <c r="N39" s="511"/>
      <c r="O39" s="511"/>
      <c r="P39" s="298" t="s">
        <v>95</v>
      </c>
      <c r="Q39" s="512" t="s">
        <v>113</v>
      </c>
      <c r="R39" s="513"/>
      <c r="S39" s="514" t="s">
        <v>197</v>
      </c>
      <c r="T39" s="515"/>
      <c r="U39" s="491"/>
      <c r="V39" s="491"/>
      <c r="W39" s="296" t="s">
        <v>93</v>
      </c>
      <c r="X39" s="491"/>
      <c r="Y39" s="491"/>
      <c r="Z39" s="296" t="s">
        <v>94</v>
      </c>
      <c r="AA39" s="491"/>
      <c r="AB39" s="491"/>
      <c r="AC39" s="296" t="s">
        <v>95</v>
      </c>
      <c r="AD39" s="535" t="s">
        <v>114</v>
      </c>
      <c r="AE39" s="536"/>
    </row>
    <row r="40" spans="1:51" ht="25.2" customHeight="1" thickBot="1">
      <c r="C40" s="586" t="s">
        <v>118</v>
      </c>
      <c r="D40" s="587"/>
      <c r="E40" s="588"/>
      <c r="F40" s="614"/>
      <c r="G40" s="615"/>
      <c r="H40" s="615"/>
      <c r="I40" s="615"/>
      <c r="J40" s="615"/>
      <c r="K40" s="615"/>
      <c r="L40" s="615"/>
      <c r="M40" s="615"/>
      <c r="N40" s="615"/>
      <c r="O40" s="615"/>
      <c r="P40" s="54" t="str">
        <f>IF(COUNTBLANK(F40)&gt;0,"　←　現在の企業と別の企業の実績の場合に記入","")</f>
        <v>　←　現在の企業と別の企業の実績の場合に記入</v>
      </c>
      <c r="Q40" s="55"/>
      <c r="R40" s="55"/>
      <c r="S40" s="54"/>
      <c r="T40" s="55"/>
      <c r="U40" s="55"/>
      <c r="V40" s="55"/>
      <c r="W40" s="55"/>
      <c r="X40" s="55"/>
      <c r="Y40" s="55"/>
      <c r="Z40" s="55"/>
      <c r="AA40" s="55"/>
      <c r="AB40" s="55"/>
      <c r="AC40" s="55"/>
      <c r="AD40" s="55"/>
      <c r="AE40" s="56"/>
    </row>
    <row r="41" spans="1:51" ht="15" customHeight="1"/>
    <row r="42" spans="1:51" s="92" customFormat="1" ht="25.2" customHeight="1" thickBot="1">
      <c r="A42" s="91"/>
      <c r="C42" s="99" t="s">
        <v>249</v>
      </c>
      <c r="AH42" s="95"/>
      <c r="AI42" s="95"/>
      <c r="AJ42" s="95"/>
      <c r="AK42" s="95"/>
      <c r="AL42" s="95"/>
      <c r="AM42" s="95"/>
      <c r="AN42" s="95"/>
      <c r="AO42" s="95"/>
      <c r="AP42" s="95"/>
      <c r="AQ42" s="95"/>
      <c r="AR42" s="95"/>
      <c r="AS42" s="95"/>
      <c r="AT42" s="95"/>
      <c r="AU42" s="95"/>
      <c r="AV42" s="95"/>
      <c r="AW42" s="95"/>
      <c r="AX42" s="95"/>
      <c r="AY42" s="95"/>
    </row>
    <row r="43" spans="1:51" ht="25.2" customHeight="1">
      <c r="C43" s="402" t="s">
        <v>63</v>
      </c>
      <c r="D43" s="403"/>
      <c r="E43" s="416"/>
      <c r="F43" s="418"/>
      <c r="G43" s="409"/>
      <c r="H43" s="409"/>
      <c r="I43" s="35" t="s">
        <v>20</v>
      </c>
      <c r="J43" s="36"/>
      <c r="K43" s="36"/>
      <c r="L43" s="37"/>
      <c r="M43" s="457" t="str">
        <f>IF(COUNTBLANK(F43:H44)=6,"　←　該当する方に○",IF(COUNTBLANK(F43:H44)=4,"　←　どちらか一方に○",""))</f>
        <v>　←　該当する方に○</v>
      </c>
      <c r="N43" s="458"/>
      <c r="O43" s="458"/>
      <c r="P43" s="458"/>
      <c r="Q43" s="458"/>
      <c r="R43" s="458"/>
      <c r="S43" s="458"/>
      <c r="T43" s="458"/>
      <c r="U43" s="458"/>
      <c r="V43" s="458"/>
      <c r="W43" s="458"/>
      <c r="X43" s="458"/>
      <c r="Y43" s="458"/>
      <c r="Z43" s="458"/>
      <c r="AA43" s="458"/>
      <c r="AB43" s="458"/>
      <c r="AC43" s="458"/>
      <c r="AD43" s="458"/>
      <c r="AE43" s="458"/>
    </row>
    <row r="44" spans="1:51" ht="25.2" customHeight="1" thickBot="1">
      <c r="C44" s="406"/>
      <c r="D44" s="407"/>
      <c r="E44" s="417"/>
      <c r="F44" s="422"/>
      <c r="G44" s="411"/>
      <c r="H44" s="411"/>
      <c r="I44" s="45" t="s">
        <v>21</v>
      </c>
      <c r="J44" s="46"/>
      <c r="K44" s="46"/>
      <c r="L44" s="47"/>
      <c r="M44" s="459"/>
      <c r="N44" s="459"/>
      <c r="O44" s="459"/>
      <c r="P44" s="459"/>
      <c r="Q44" s="459"/>
      <c r="R44" s="459"/>
      <c r="S44" s="459"/>
      <c r="T44" s="459"/>
      <c r="U44" s="459"/>
      <c r="V44" s="459"/>
      <c r="W44" s="459"/>
      <c r="X44" s="459"/>
      <c r="Y44" s="459"/>
      <c r="Z44" s="459"/>
      <c r="AA44" s="459"/>
      <c r="AB44" s="459"/>
      <c r="AC44" s="459"/>
      <c r="AD44" s="459"/>
      <c r="AE44" s="459"/>
    </row>
    <row r="45" spans="1:51" ht="25.2" customHeight="1">
      <c r="C45" s="651" t="s">
        <v>124</v>
      </c>
      <c r="D45" s="652"/>
      <c r="E45" s="652"/>
      <c r="F45" s="34" t="s">
        <v>119</v>
      </c>
      <c r="G45" s="301"/>
      <c r="H45" s="301"/>
      <c r="I45" s="301"/>
      <c r="J45" s="301"/>
      <c r="K45" s="301"/>
      <c r="L45" s="301"/>
      <c r="M45" s="301"/>
      <c r="N45" s="301"/>
      <c r="O45" s="301"/>
      <c r="P45" s="301"/>
      <c r="Q45" s="301"/>
      <c r="R45" s="301"/>
      <c r="S45" s="301"/>
      <c r="T45" s="301"/>
      <c r="U45" s="301"/>
      <c r="V45" s="301"/>
      <c r="W45" s="301"/>
      <c r="X45" s="301"/>
      <c r="Y45" s="301"/>
      <c r="Z45" s="301"/>
      <c r="AA45" s="301"/>
      <c r="AB45" s="301"/>
      <c r="AC45" s="301"/>
      <c r="AD45" s="301"/>
      <c r="AE45" s="301"/>
    </row>
    <row r="46" spans="1:51" ht="10.199999999999999" customHeight="1">
      <c r="C46" s="44"/>
      <c r="D46" s="287"/>
      <c r="E46" s="287"/>
      <c r="F46" s="31"/>
      <c r="G46" s="32"/>
      <c r="H46" s="32"/>
      <c r="I46" s="32"/>
      <c r="J46" s="32"/>
      <c r="K46" s="32"/>
      <c r="L46" s="32"/>
      <c r="M46" s="32"/>
      <c r="N46" s="32"/>
      <c r="O46" s="32"/>
      <c r="P46" s="32"/>
      <c r="Q46" s="32"/>
      <c r="R46" s="32"/>
      <c r="S46" s="32"/>
      <c r="T46" s="32"/>
      <c r="U46" s="32"/>
      <c r="V46" s="32"/>
      <c r="W46" s="32"/>
      <c r="X46" s="32"/>
      <c r="Y46" s="32"/>
      <c r="Z46" s="32"/>
      <c r="AA46" s="32"/>
      <c r="AB46" s="32"/>
      <c r="AC46" s="32"/>
      <c r="AD46" s="32"/>
      <c r="AE46" s="32"/>
    </row>
    <row r="47" spans="1:51" s="92" customFormat="1" ht="25.2" customHeight="1" thickBot="1">
      <c r="A47" s="91"/>
      <c r="C47" s="93" t="s">
        <v>251</v>
      </c>
      <c r="D47" s="94"/>
      <c r="E47" s="94"/>
      <c r="F47" s="71"/>
      <c r="G47" s="72"/>
      <c r="H47" s="72"/>
      <c r="I47" s="72"/>
      <c r="J47" s="72"/>
      <c r="K47" s="72"/>
      <c r="L47" s="72"/>
      <c r="M47" s="72"/>
      <c r="N47" s="72"/>
      <c r="O47" s="72"/>
      <c r="P47" s="72"/>
      <c r="Q47" s="72"/>
      <c r="R47" s="72"/>
      <c r="S47" s="72"/>
      <c r="T47" s="72"/>
      <c r="U47" s="72"/>
      <c r="V47" s="72"/>
      <c r="W47" s="72"/>
      <c r="X47" s="72"/>
      <c r="Y47" s="72"/>
      <c r="Z47" s="72"/>
      <c r="AA47" s="72"/>
      <c r="AB47" s="72"/>
      <c r="AC47" s="72"/>
      <c r="AD47" s="72"/>
      <c r="AE47" s="72"/>
      <c r="AH47" s="95"/>
      <c r="AI47" s="95"/>
      <c r="AJ47" s="95"/>
      <c r="AK47" s="95"/>
      <c r="AL47" s="95"/>
      <c r="AM47" s="95"/>
      <c r="AN47" s="95"/>
      <c r="AO47" s="95"/>
      <c r="AP47" s="95"/>
      <c r="AQ47" s="95"/>
      <c r="AR47" s="95"/>
      <c r="AS47" s="95"/>
      <c r="AT47" s="95"/>
      <c r="AU47" s="95"/>
      <c r="AV47" s="95"/>
      <c r="AW47" s="95"/>
      <c r="AX47" s="95"/>
      <c r="AY47" s="95"/>
    </row>
    <row r="48" spans="1:51" ht="25.2" customHeight="1">
      <c r="C48" s="402" t="s">
        <v>59</v>
      </c>
      <c r="D48" s="403"/>
      <c r="E48" s="416"/>
      <c r="F48" s="418"/>
      <c r="G48" s="409"/>
      <c r="H48" s="409"/>
      <c r="I48" s="35" t="s">
        <v>20</v>
      </c>
      <c r="J48" s="36"/>
      <c r="K48" s="36"/>
      <c r="L48" s="37"/>
      <c r="M48" s="457" t="str">
        <f>IF(COUNTBLANK(F48:H49)=6,"　←　該当する方に○",IF(COUNTBLANK(F48:H49)=4,"　←　どちらか一方に○",""))</f>
        <v>　←　該当する方に○</v>
      </c>
      <c r="N48" s="458"/>
      <c r="O48" s="458"/>
      <c r="P48" s="458"/>
      <c r="Q48" s="458"/>
      <c r="R48" s="458"/>
      <c r="S48" s="458"/>
      <c r="T48" s="458"/>
      <c r="U48" s="458"/>
      <c r="V48" s="458"/>
      <c r="W48" s="458"/>
      <c r="X48" s="458"/>
      <c r="Y48" s="458"/>
      <c r="Z48" s="458"/>
      <c r="AA48" s="458"/>
      <c r="AB48" s="458"/>
      <c r="AC48" s="458"/>
      <c r="AD48" s="458"/>
      <c r="AE48" s="458"/>
    </row>
    <row r="49" spans="1:51" ht="25.2" customHeight="1" thickBot="1">
      <c r="C49" s="406"/>
      <c r="D49" s="407"/>
      <c r="E49" s="417"/>
      <c r="F49" s="422"/>
      <c r="G49" s="411"/>
      <c r="H49" s="411"/>
      <c r="I49" s="45" t="s">
        <v>21</v>
      </c>
      <c r="J49" s="46"/>
      <c r="K49" s="46"/>
      <c r="L49" s="47"/>
      <c r="M49" s="459"/>
      <c r="N49" s="459"/>
      <c r="O49" s="459"/>
      <c r="P49" s="459"/>
      <c r="Q49" s="459"/>
      <c r="R49" s="459"/>
      <c r="S49" s="459"/>
      <c r="T49" s="459"/>
      <c r="U49" s="459"/>
      <c r="V49" s="459"/>
      <c r="W49" s="459"/>
      <c r="X49" s="459"/>
      <c r="Y49" s="459"/>
      <c r="Z49" s="459"/>
      <c r="AA49" s="459"/>
      <c r="AB49" s="459"/>
      <c r="AC49" s="459"/>
      <c r="AD49" s="459"/>
      <c r="AE49" s="459"/>
    </row>
    <row r="50" spans="1:51" ht="25.2" customHeight="1">
      <c r="C50" s="651" t="s">
        <v>124</v>
      </c>
      <c r="D50" s="652"/>
      <c r="E50" s="652"/>
      <c r="F50" s="34" t="s">
        <v>120</v>
      </c>
      <c r="G50" s="34"/>
      <c r="H50" s="34"/>
      <c r="I50" s="34"/>
      <c r="J50" s="34"/>
      <c r="K50" s="34"/>
      <c r="L50" s="34"/>
      <c r="M50" s="34"/>
      <c r="N50" s="34"/>
      <c r="O50" s="34"/>
      <c r="P50" s="34"/>
      <c r="Q50" s="34"/>
      <c r="R50" s="34"/>
      <c r="S50" s="34"/>
      <c r="T50" s="34"/>
      <c r="U50" s="34"/>
      <c r="V50" s="34"/>
      <c r="W50" s="34"/>
      <c r="X50" s="34"/>
      <c r="Y50" s="34"/>
      <c r="Z50" s="34"/>
      <c r="AA50" s="34"/>
      <c r="AB50" s="34"/>
      <c r="AC50" s="34"/>
      <c r="AD50" s="34"/>
      <c r="AE50" s="34"/>
    </row>
    <row r="51" spans="1:51" ht="15" customHeight="1">
      <c r="C51" s="44"/>
      <c r="D51" s="287"/>
      <c r="E51" s="287"/>
      <c r="F51" s="31"/>
      <c r="G51" s="32"/>
      <c r="H51" s="32"/>
      <c r="I51" s="32"/>
      <c r="J51" s="32"/>
      <c r="K51" s="32"/>
      <c r="L51" s="32"/>
      <c r="M51" s="32"/>
      <c r="N51" s="32"/>
      <c r="O51" s="32"/>
      <c r="P51" s="32"/>
      <c r="Q51" s="32"/>
      <c r="R51" s="32"/>
      <c r="S51" s="32"/>
      <c r="T51" s="32"/>
      <c r="U51" s="32"/>
      <c r="V51" s="32"/>
      <c r="W51" s="32"/>
      <c r="X51" s="32"/>
      <c r="Y51" s="32"/>
      <c r="Z51" s="32"/>
      <c r="AA51" s="32"/>
      <c r="AB51" s="32"/>
      <c r="AC51" s="32"/>
      <c r="AD51" s="32"/>
      <c r="AE51" s="32"/>
    </row>
    <row r="52" spans="1:51" s="92" customFormat="1" ht="25.2" customHeight="1" thickBot="1">
      <c r="A52" s="91"/>
      <c r="C52" s="93" t="s">
        <v>252</v>
      </c>
      <c r="D52" s="94"/>
      <c r="E52" s="94"/>
      <c r="F52" s="71"/>
      <c r="G52" s="72"/>
      <c r="H52" s="72"/>
      <c r="I52" s="72"/>
      <c r="J52" s="72"/>
      <c r="K52" s="72"/>
      <c r="L52" s="72"/>
      <c r="M52" s="72"/>
      <c r="N52" s="72"/>
      <c r="O52" s="72"/>
      <c r="P52" s="73"/>
      <c r="Q52" s="72"/>
      <c r="R52" s="72"/>
      <c r="S52" s="72"/>
      <c r="T52" s="72"/>
      <c r="U52" s="72"/>
      <c r="V52" s="72"/>
      <c r="W52" s="72"/>
      <c r="X52" s="72"/>
      <c r="Y52" s="72"/>
      <c r="Z52" s="72"/>
      <c r="AA52" s="72"/>
      <c r="AB52" s="72"/>
      <c r="AC52" s="72"/>
      <c r="AD52" s="72"/>
      <c r="AE52" s="72"/>
      <c r="AH52" s="95"/>
      <c r="AI52" s="95"/>
      <c r="AJ52" s="95"/>
      <c r="AK52" s="95"/>
      <c r="AL52" s="95"/>
      <c r="AM52" s="95"/>
      <c r="AN52" s="95"/>
      <c r="AO52" s="95"/>
      <c r="AP52" s="95"/>
      <c r="AQ52" s="95"/>
      <c r="AR52" s="95"/>
      <c r="AS52" s="95"/>
      <c r="AT52" s="95"/>
      <c r="AU52" s="95"/>
      <c r="AV52" s="95"/>
      <c r="AW52" s="95"/>
      <c r="AX52" s="95"/>
      <c r="AY52" s="95"/>
    </row>
    <row r="53" spans="1:51" ht="25.2" customHeight="1">
      <c r="C53" s="388" t="s">
        <v>59</v>
      </c>
      <c r="D53" s="389"/>
      <c r="E53" s="390"/>
      <c r="F53" s="418"/>
      <c r="G53" s="409"/>
      <c r="H53" s="409"/>
      <c r="I53" s="452" t="s">
        <v>121</v>
      </c>
      <c r="J53" s="617"/>
      <c r="K53" s="617"/>
      <c r="L53" s="617"/>
      <c r="M53" s="617"/>
      <c r="N53" s="617"/>
      <c r="O53" s="617"/>
      <c r="P53" s="617"/>
      <c r="Q53" s="617"/>
      <c r="R53" s="618"/>
      <c r="S53" s="653" t="str">
        <f>IF(COUNTBLANK(F53:H55)=9,"　←　該当するところに○",IF(COUNTBLANK(F53:H55)=7,"　←　どちらか一方に○",IF(COUNTBLANK(F53:H55)=6,"　←　いずれか一つに○","")))</f>
        <v>　←　該当するところに○</v>
      </c>
      <c r="T53" s="654"/>
      <c r="U53" s="654"/>
      <c r="V53" s="654"/>
      <c r="W53" s="654"/>
      <c r="X53" s="654"/>
      <c r="Y53" s="654"/>
      <c r="Z53" s="654"/>
      <c r="AA53" s="654"/>
      <c r="AB53" s="654"/>
      <c r="AC53" s="654"/>
      <c r="AD53" s="654"/>
      <c r="AE53" s="654"/>
    </row>
    <row r="54" spans="1:51" ht="25.2" customHeight="1">
      <c r="C54" s="619"/>
      <c r="D54" s="620"/>
      <c r="E54" s="621"/>
      <c r="F54" s="616"/>
      <c r="G54" s="461"/>
      <c r="H54" s="461"/>
      <c r="I54" s="624" t="s">
        <v>122</v>
      </c>
      <c r="J54" s="625"/>
      <c r="K54" s="625"/>
      <c r="L54" s="625"/>
      <c r="M54" s="625"/>
      <c r="N54" s="625"/>
      <c r="O54" s="625"/>
      <c r="P54" s="625"/>
      <c r="Q54" s="625"/>
      <c r="R54" s="626"/>
      <c r="S54" s="655"/>
      <c r="T54" s="654"/>
      <c r="U54" s="654"/>
      <c r="V54" s="654"/>
      <c r="W54" s="654"/>
      <c r="X54" s="654"/>
      <c r="Y54" s="654"/>
      <c r="Z54" s="654"/>
      <c r="AA54" s="654"/>
      <c r="AB54" s="654"/>
      <c r="AC54" s="654"/>
      <c r="AD54" s="654"/>
      <c r="AE54" s="654"/>
    </row>
    <row r="55" spans="1:51" ht="25.2" customHeight="1" thickBot="1">
      <c r="C55" s="524"/>
      <c r="D55" s="525"/>
      <c r="E55" s="526"/>
      <c r="F55" s="422"/>
      <c r="G55" s="411"/>
      <c r="H55" s="411"/>
      <c r="I55" s="627" t="s">
        <v>108</v>
      </c>
      <c r="J55" s="628"/>
      <c r="K55" s="628"/>
      <c r="L55" s="628"/>
      <c r="M55" s="628"/>
      <c r="N55" s="628"/>
      <c r="O55" s="628"/>
      <c r="P55" s="628"/>
      <c r="Q55" s="628"/>
      <c r="R55" s="629"/>
      <c r="S55" s="655"/>
      <c r="T55" s="654"/>
      <c r="U55" s="654"/>
      <c r="V55" s="654"/>
      <c r="W55" s="654"/>
      <c r="X55" s="654"/>
      <c r="Y55" s="654"/>
      <c r="Z55" s="654"/>
      <c r="AA55" s="654"/>
      <c r="AB55" s="654"/>
      <c r="AC55" s="654"/>
      <c r="AD55" s="654"/>
      <c r="AE55" s="654"/>
    </row>
    <row r="56" spans="1:51" ht="25.2" customHeight="1" thickBot="1">
      <c r="C56" s="441" t="s">
        <v>128</v>
      </c>
      <c r="D56" s="481"/>
      <c r="E56" s="482"/>
      <c r="F56" s="582"/>
      <c r="G56" s="622"/>
      <c r="H56" s="622"/>
      <c r="I56" s="57" t="s">
        <v>127</v>
      </c>
      <c r="J56" s="59" t="str">
        <f>IF(COUNTBLANK(F56)&gt;0,"　←　下記に記載する工事の完成検査日時点の年齢を記入してください。","")</f>
        <v>　←　下記に記載する工事の完成検査日時点の年齢を記入してください。</v>
      </c>
      <c r="K56" s="51"/>
      <c r="L56" s="51"/>
      <c r="M56" s="52"/>
      <c r="N56" s="53"/>
      <c r="O56" s="53"/>
      <c r="P56" s="58"/>
      <c r="Q56" s="50"/>
      <c r="R56" s="50"/>
      <c r="S56" s="50"/>
      <c r="T56" s="50"/>
      <c r="U56" s="50"/>
      <c r="V56" s="50"/>
      <c r="W56" s="50"/>
      <c r="X56" s="50"/>
      <c r="Y56" s="50"/>
      <c r="Z56" s="50"/>
      <c r="AA56" s="50"/>
      <c r="AB56" s="50"/>
      <c r="AC56" s="50"/>
      <c r="AD56" s="212"/>
      <c r="AE56" s="60"/>
    </row>
    <row r="57" spans="1:51" ht="25.2" customHeight="1" thickBot="1">
      <c r="C57" s="441" t="s">
        <v>65</v>
      </c>
      <c r="D57" s="481"/>
      <c r="E57" s="482"/>
      <c r="F57" s="102" t="s">
        <v>197</v>
      </c>
      <c r="G57" s="581"/>
      <c r="H57" s="430"/>
      <c r="I57" s="292" t="s">
        <v>126</v>
      </c>
      <c r="J57" s="441" t="s">
        <v>26</v>
      </c>
      <c r="K57" s="574"/>
      <c r="L57" s="575"/>
      <c r="M57" s="577"/>
      <c r="N57" s="440"/>
      <c r="O57" s="443"/>
      <c r="P57" s="441" t="s">
        <v>106</v>
      </c>
      <c r="Q57" s="442"/>
      <c r="R57" s="576"/>
      <c r="S57" s="578"/>
      <c r="T57" s="579"/>
      <c r="U57" s="579"/>
      <c r="V57" s="579"/>
      <c r="W57" s="579"/>
      <c r="X57" s="579"/>
      <c r="Y57" s="580"/>
      <c r="Z57" s="441" t="s">
        <v>28</v>
      </c>
      <c r="AA57" s="481"/>
      <c r="AB57" s="482"/>
      <c r="AC57" s="431"/>
      <c r="AD57" s="574"/>
      <c r="AE57" s="196" t="s">
        <v>29</v>
      </c>
    </row>
    <row r="58" spans="1:51" ht="20.100000000000001" customHeight="1" thickBot="1">
      <c r="C58" s="612" t="s">
        <v>163</v>
      </c>
      <c r="D58" s="612"/>
      <c r="E58" s="612"/>
      <c r="F58" s="612"/>
      <c r="G58" s="612"/>
      <c r="H58" s="612"/>
      <c r="I58" s="612"/>
      <c r="J58" s="612"/>
      <c r="K58" s="612"/>
      <c r="L58" s="612"/>
      <c r="M58" s="612"/>
      <c r="N58" s="612"/>
      <c r="O58" s="612"/>
      <c r="P58" s="612"/>
      <c r="Q58" s="612"/>
      <c r="R58" s="612"/>
      <c r="S58" s="612"/>
      <c r="T58" s="612"/>
      <c r="U58" s="612"/>
      <c r="V58" s="612"/>
      <c r="W58" s="612"/>
      <c r="X58" s="612"/>
      <c r="Y58" s="612"/>
      <c r="Z58" s="612"/>
      <c r="AA58" s="612"/>
      <c r="AB58" s="612"/>
      <c r="AC58" s="612"/>
      <c r="AD58" s="612"/>
      <c r="AE58" s="612"/>
    </row>
    <row r="59" spans="1:51" ht="25.2" customHeight="1">
      <c r="C59" s="537" t="s">
        <v>60</v>
      </c>
      <c r="D59" s="538"/>
      <c r="E59" s="539"/>
      <c r="F59" s="606"/>
      <c r="G59" s="607"/>
      <c r="H59" s="607"/>
      <c r="I59" s="607"/>
      <c r="J59" s="607"/>
      <c r="K59" s="607"/>
      <c r="L59" s="607"/>
      <c r="M59" s="607"/>
      <c r="N59" s="607"/>
      <c r="O59" s="607"/>
      <c r="P59" s="607"/>
      <c r="Q59" s="607"/>
      <c r="R59" s="607"/>
      <c r="S59" s="607"/>
      <c r="T59" s="607"/>
      <c r="U59" s="607"/>
      <c r="V59" s="607"/>
      <c r="W59" s="607"/>
      <c r="X59" s="607"/>
      <c r="Y59" s="607"/>
      <c r="Z59" s="607"/>
      <c r="AA59" s="607"/>
      <c r="AB59" s="607"/>
      <c r="AC59" s="607"/>
      <c r="AD59" s="607"/>
      <c r="AE59" s="608"/>
    </row>
    <row r="60" spans="1:51" ht="25.2" customHeight="1">
      <c r="C60" s="492" t="s">
        <v>25</v>
      </c>
      <c r="D60" s="493"/>
      <c r="E60" s="494"/>
      <c r="F60" s="609"/>
      <c r="G60" s="610"/>
      <c r="H60" s="610"/>
      <c r="I60" s="610"/>
      <c r="J60" s="610"/>
      <c r="K60" s="610"/>
      <c r="L60" s="610"/>
      <c r="M60" s="610"/>
      <c r="N60" s="610"/>
      <c r="O60" s="610"/>
      <c r="P60" s="610"/>
      <c r="Q60" s="610"/>
      <c r="R60" s="610"/>
      <c r="S60" s="610"/>
      <c r="T60" s="610"/>
      <c r="U60" s="610"/>
      <c r="V60" s="610"/>
      <c r="W60" s="610"/>
      <c r="X60" s="610"/>
      <c r="Y60" s="610"/>
      <c r="Z60" s="610"/>
      <c r="AA60" s="610"/>
      <c r="AB60" s="610"/>
      <c r="AC60" s="610"/>
      <c r="AD60" s="610"/>
      <c r="AE60" s="611"/>
    </row>
    <row r="61" spans="1:51" ht="25.2" customHeight="1" thickBot="1">
      <c r="C61" s="586" t="s">
        <v>61</v>
      </c>
      <c r="D61" s="587"/>
      <c r="E61" s="588"/>
      <c r="F61" s="589" t="s">
        <v>197</v>
      </c>
      <c r="G61" s="590"/>
      <c r="H61" s="591"/>
      <c r="I61" s="591"/>
      <c r="J61" s="297" t="s">
        <v>93</v>
      </c>
      <c r="K61" s="591"/>
      <c r="L61" s="591"/>
      <c r="M61" s="297" t="s">
        <v>94</v>
      </c>
      <c r="N61" s="591"/>
      <c r="O61" s="591"/>
      <c r="P61" s="297" t="s">
        <v>95</v>
      </c>
      <c r="Q61" s="656" t="s">
        <v>113</v>
      </c>
      <c r="R61" s="658"/>
      <c r="S61" s="595" t="s">
        <v>197</v>
      </c>
      <c r="T61" s="590"/>
      <c r="U61" s="591"/>
      <c r="V61" s="591"/>
      <c r="W61" s="297" t="s">
        <v>93</v>
      </c>
      <c r="X61" s="591"/>
      <c r="Y61" s="591"/>
      <c r="Z61" s="297" t="s">
        <v>94</v>
      </c>
      <c r="AA61" s="591"/>
      <c r="AB61" s="591"/>
      <c r="AC61" s="297" t="s">
        <v>95</v>
      </c>
      <c r="AD61" s="656" t="s">
        <v>114</v>
      </c>
      <c r="AE61" s="657"/>
    </row>
    <row r="62" spans="1:51" ht="25.2" customHeight="1">
      <c r="C62" s="651" t="s">
        <v>124</v>
      </c>
      <c r="D62" s="652"/>
      <c r="E62" s="652"/>
      <c r="F62" s="294" t="s">
        <v>219</v>
      </c>
      <c r="G62" s="34"/>
      <c r="H62" s="34"/>
      <c r="I62" s="34"/>
      <c r="J62" s="34"/>
      <c r="K62" s="34"/>
      <c r="L62" s="34"/>
      <c r="M62" s="34"/>
      <c r="N62" s="34"/>
      <c r="O62" s="34"/>
      <c r="P62" s="34"/>
      <c r="Q62" s="34"/>
      <c r="R62" s="34"/>
      <c r="S62" s="34"/>
      <c r="T62" s="34"/>
      <c r="U62" s="34"/>
      <c r="V62" s="34"/>
      <c r="W62" s="34"/>
      <c r="X62" s="34"/>
      <c r="Y62" s="34"/>
      <c r="Z62" s="34"/>
      <c r="AA62" s="34"/>
      <c r="AB62" s="34"/>
      <c r="AC62" s="34"/>
      <c r="AD62" s="34"/>
      <c r="AE62" s="34"/>
    </row>
    <row r="63" spans="1:51" s="225" customFormat="1">
      <c r="A63" s="91"/>
      <c r="AH63" s="97"/>
      <c r="AI63" s="97"/>
      <c r="AJ63" s="97"/>
      <c r="AK63" s="97"/>
      <c r="AL63" s="97"/>
      <c r="AM63" s="97"/>
      <c r="AN63" s="97"/>
      <c r="AO63" s="97"/>
      <c r="AP63" s="97"/>
      <c r="AQ63" s="97"/>
      <c r="AR63" s="97"/>
      <c r="AS63" s="97"/>
      <c r="AT63" s="97"/>
      <c r="AU63" s="97"/>
      <c r="AV63" s="97"/>
      <c r="AW63" s="97"/>
      <c r="AX63" s="97"/>
      <c r="AY63" s="97"/>
    </row>
    <row r="64" spans="1:51" s="225" customFormat="1">
      <c r="A64" s="91"/>
      <c r="AH64" s="97"/>
      <c r="AI64" s="97"/>
      <c r="AJ64" s="97"/>
      <c r="AK64" s="97"/>
      <c r="AL64" s="97"/>
      <c r="AM64" s="97"/>
      <c r="AN64" s="97"/>
      <c r="AO64" s="97"/>
      <c r="AP64" s="97"/>
      <c r="AQ64" s="97"/>
      <c r="AR64" s="97"/>
      <c r="AS64" s="97"/>
      <c r="AT64" s="97"/>
      <c r="AU64" s="97"/>
      <c r="AV64" s="97"/>
      <c r="AW64" s="97"/>
      <c r="AX64" s="97"/>
      <c r="AY64" s="97"/>
    </row>
    <row r="65" spans="1:51" s="225" customFormat="1">
      <c r="A65" s="91"/>
      <c r="AH65" s="97"/>
      <c r="AI65" s="97"/>
      <c r="AJ65" s="97"/>
      <c r="AK65" s="97"/>
      <c r="AL65" s="97"/>
      <c r="AM65" s="97"/>
      <c r="AN65" s="97"/>
      <c r="AO65" s="97"/>
      <c r="AP65" s="97"/>
      <c r="AQ65" s="97"/>
      <c r="AR65" s="97"/>
      <c r="AS65" s="97"/>
      <c r="AT65" s="97"/>
      <c r="AU65" s="97"/>
      <c r="AV65" s="97"/>
      <c r="AW65" s="97"/>
      <c r="AX65" s="97"/>
      <c r="AY65" s="97"/>
    </row>
    <row r="66" spans="1:51" s="225" customFormat="1">
      <c r="A66" s="91"/>
      <c r="AH66" s="97"/>
      <c r="AI66" s="97"/>
      <c r="AJ66" s="97"/>
      <c r="AK66" s="97"/>
      <c r="AL66" s="97"/>
      <c r="AM66" s="97"/>
      <c r="AN66" s="97"/>
      <c r="AO66" s="97"/>
      <c r="AP66" s="97"/>
      <c r="AQ66" s="97"/>
      <c r="AR66" s="97"/>
      <c r="AS66" s="97"/>
      <c r="AT66" s="97"/>
      <c r="AU66" s="97"/>
      <c r="AV66" s="97"/>
      <c r="AW66" s="97"/>
      <c r="AX66" s="97"/>
      <c r="AY66" s="97"/>
    </row>
    <row r="67" spans="1:51" s="225" customFormat="1">
      <c r="A67" s="91"/>
      <c r="AH67" s="97"/>
      <c r="AI67" s="97"/>
      <c r="AJ67" s="97"/>
      <c r="AK67" s="97"/>
      <c r="AL67" s="97"/>
      <c r="AM67" s="97"/>
      <c r="AN67" s="97"/>
      <c r="AO67" s="97"/>
      <c r="AP67" s="97"/>
      <c r="AQ67" s="97"/>
      <c r="AR67" s="97"/>
      <c r="AS67" s="97"/>
      <c r="AT67" s="97"/>
      <c r="AU67" s="97"/>
      <c r="AV67" s="97"/>
      <c r="AW67" s="97"/>
      <c r="AX67" s="97"/>
      <c r="AY67" s="97"/>
    </row>
    <row r="68" spans="1:51" s="225" customFormat="1" ht="18.600000000000001">
      <c r="A68" s="91"/>
      <c r="C68" s="477"/>
      <c r="D68" s="477"/>
      <c r="E68" s="477"/>
      <c r="F68" s="477"/>
      <c r="G68" s="477"/>
      <c r="AH68" s="97"/>
      <c r="AI68" s="97"/>
      <c r="AJ68" s="97"/>
      <c r="AK68" s="97"/>
      <c r="AL68" s="97"/>
      <c r="AM68" s="97"/>
      <c r="AN68" s="97"/>
      <c r="AO68" s="97"/>
      <c r="AP68" s="97"/>
      <c r="AQ68" s="97"/>
      <c r="AR68" s="97"/>
      <c r="AS68" s="97"/>
      <c r="AT68" s="97"/>
      <c r="AU68" s="97"/>
      <c r="AV68" s="97"/>
      <c r="AW68" s="97"/>
      <c r="AX68" s="97"/>
      <c r="AY68" s="97"/>
    </row>
    <row r="69" spans="1:51" s="225" customFormat="1">
      <c r="A69" s="91"/>
      <c r="AH69" s="97"/>
      <c r="AI69" s="97"/>
      <c r="AJ69" s="97"/>
      <c r="AK69" s="97"/>
      <c r="AL69" s="97"/>
      <c r="AM69" s="97"/>
      <c r="AN69" s="97"/>
      <c r="AO69" s="97"/>
      <c r="AP69" s="97"/>
      <c r="AQ69" s="97"/>
      <c r="AR69" s="97"/>
      <c r="AS69" s="97"/>
      <c r="AT69" s="97"/>
      <c r="AU69" s="97"/>
      <c r="AV69" s="97"/>
      <c r="AW69" s="97"/>
      <c r="AX69" s="97"/>
      <c r="AY69" s="97"/>
    </row>
    <row r="70" spans="1:51" s="225" customFormat="1">
      <c r="A70" s="91"/>
      <c r="AH70" s="97"/>
      <c r="AI70" s="97"/>
      <c r="AJ70" s="97"/>
      <c r="AK70" s="97"/>
      <c r="AL70" s="97"/>
      <c r="AM70" s="97"/>
      <c r="AN70" s="97"/>
      <c r="AO70" s="97"/>
      <c r="AP70" s="97"/>
      <c r="AQ70" s="97"/>
      <c r="AR70" s="97"/>
      <c r="AS70" s="97"/>
      <c r="AT70" s="97"/>
      <c r="AU70" s="97"/>
      <c r="AV70" s="97"/>
      <c r="AW70" s="97"/>
      <c r="AX70" s="97"/>
      <c r="AY70" s="97"/>
    </row>
    <row r="71" spans="1:51" s="225" customFormat="1">
      <c r="A71" s="91"/>
      <c r="AH71" s="97"/>
      <c r="AI71" s="97"/>
      <c r="AJ71" s="97"/>
      <c r="AK71" s="97"/>
      <c r="AL71" s="97"/>
      <c r="AM71" s="97"/>
      <c r="AN71" s="97"/>
      <c r="AO71" s="97"/>
      <c r="AP71" s="97"/>
      <c r="AQ71" s="97"/>
      <c r="AR71" s="97"/>
      <c r="AS71" s="97"/>
      <c r="AT71" s="97"/>
      <c r="AU71" s="97"/>
      <c r="AV71" s="97"/>
      <c r="AW71" s="97"/>
      <c r="AX71" s="97"/>
      <c r="AY71" s="97"/>
    </row>
    <row r="72" spans="1:51" s="225" customFormat="1">
      <c r="A72" s="91"/>
      <c r="AH72" s="97"/>
      <c r="AI72" s="97"/>
      <c r="AJ72" s="97"/>
      <c r="AK72" s="97"/>
      <c r="AL72" s="97"/>
      <c r="AM72" s="97"/>
      <c r="AN72" s="97"/>
      <c r="AO72" s="97"/>
      <c r="AP72" s="97"/>
      <c r="AQ72" s="97"/>
      <c r="AR72" s="97"/>
      <c r="AS72" s="97"/>
      <c r="AT72" s="97"/>
      <c r="AU72" s="97"/>
      <c r="AV72" s="97"/>
      <c r="AW72" s="97"/>
      <c r="AX72" s="97"/>
      <c r="AY72" s="97"/>
    </row>
    <row r="73" spans="1:51" s="225" customFormat="1">
      <c r="A73" s="91"/>
      <c r="AH73" s="97"/>
      <c r="AI73" s="97"/>
      <c r="AJ73" s="97"/>
      <c r="AK73" s="97"/>
      <c r="AL73" s="97"/>
      <c r="AM73" s="97"/>
      <c r="AN73" s="97"/>
      <c r="AO73" s="97"/>
      <c r="AP73" s="97"/>
      <c r="AQ73" s="97"/>
      <c r="AR73" s="97"/>
      <c r="AS73" s="97"/>
      <c r="AT73" s="97"/>
      <c r="AU73" s="97"/>
      <c r="AV73" s="97"/>
      <c r="AW73" s="97"/>
      <c r="AX73" s="97"/>
      <c r="AY73" s="97"/>
    </row>
    <row r="74" spans="1:51" s="225" customFormat="1">
      <c r="A74" s="91"/>
      <c r="AH74" s="97"/>
      <c r="AI74" s="97"/>
      <c r="AJ74" s="97"/>
      <c r="AK74" s="97"/>
      <c r="AL74" s="97"/>
      <c r="AM74" s="97"/>
      <c r="AN74" s="97"/>
      <c r="AO74" s="97"/>
      <c r="AP74" s="97"/>
      <c r="AQ74" s="97"/>
      <c r="AR74" s="97"/>
      <c r="AS74" s="97"/>
      <c r="AT74" s="97"/>
      <c r="AU74" s="97"/>
      <c r="AV74" s="97"/>
      <c r="AW74" s="97"/>
      <c r="AX74" s="97"/>
      <c r="AY74" s="97"/>
    </row>
    <row r="75" spans="1:51" s="225" customFormat="1">
      <c r="A75" s="91"/>
      <c r="AH75" s="97"/>
      <c r="AI75" s="97"/>
      <c r="AJ75" s="97"/>
      <c r="AK75" s="97"/>
      <c r="AL75" s="97"/>
      <c r="AM75" s="97"/>
      <c r="AN75" s="97"/>
      <c r="AO75" s="97"/>
      <c r="AP75" s="97"/>
      <c r="AQ75" s="97"/>
      <c r="AR75" s="97"/>
      <c r="AS75" s="97"/>
      <c r="AT75" s="97"/>
      <c r="AU75" s="97"/>
      <c r="AV75" s="97"/>
      <c r="AW75" s="97"/>
      <c r="AX75" s="97"/>
      <c r="AY75" s="97"/>
    </row>
    <row r="76" spans="1:51" s="225" customFormat="1">
      <c r="A76" s="91"/>
      <c r="AH76" s="97"/>
      <c r="AI76" s="97"/>
      <c r="AJ76" s="97"/>
      <c r="AK76" s="97"/>
      <c r="AL76" s="97"/>
      <c r="AM76" s="97"/>
      <c r="AN76" s="97"/>
      <c r="AO76" s="97"/>
      <c r="AP76" s="97"/>
      <c r="AQ76" s="97"/>
      <c r="AR76" s="97"/>
      <c r="AS76" s="97"/>
      <c r="AT76" s="97"/>
      <c r="AU76" s="97"/>
      <c r="AV76" s="97"/>
      <c r="AW76" s="97"/>
      <c r="AX76" s="97"/>
      <c r="AY76" s="97"/>
    </row>
    <row r="77" spans="1:51" s="225" customFormat="1">
      <c r="A77" s="91"/>
      <c r="AH77" s="97"/>
      <c r="AI77" s="97"/>
      <c r="AJ77" s="97"/>
      <c r="AK77" s="97"/>
      <c r="AL77" s="97"/>
      <c r="AM77" s="97"/>
      <c r="AN77" s="97"/>
      <c r="AO77" s="97"/>
      <c r="AP77" s="97"/>
      <c r="AQ77" s="97"/>
      <c r="AR77" s="97"/>
      <c r="AS77" s="97"/>
      <c r="AT77" s="97"/>
      <c r="AU77" s="97"/>
      <c r="AV77" s="97"/>
      <c r="AW77" s="97"/>
      <c r="AX77" s="97"/>
      <c r="AY77" s="97"/>
    </row>
    <row r="78" spans="1:51" s="225" customFormat="1">
      <c r="A78" s="91"/>
      <c r="AH78" s="97"/>
      <c r="AI78" s="97"/>
      <c r="AJ78" s="97"/>
      <c r="AK78" s="97"/>
      <c r="AL78" s="97"/>
      <c r="AM78" s="97"/>
      <c r="AN78" s="97"/>
      <c r="AO78" s="97"/>
      <c r="AP78" s="97"/>
      <c r="AQ78" s="97"/>
      <c r="AR78" s="97"/>
      <c r="AS78" s="97"/>
      <c r="AT78" s="97"/>
      <c r="AU78" s="97"/>
      <c r="AV78" s="97"/>
      <c r="AW78" s="97"/>
      <c r="AX78" s="97"/>
      <c r="AY78" s="97"/>
    </row>
    <row r="79" spans="1:51" s="225" customFormat="1">
      <c r="A79" s="91"/>
      <c r="AH79" s="97"/>
      <c r="AI79" s="97"/>
      <c r="AJ79" s="97"/>
      <c r="AK79" s="97"/>
      <c r="AL79" s="97"/>
      <c r="AM79" s="97"/>
      <c r="AN79" s="97"/>
      <c r="AO79" s="97"/>
      <c r="AP79" s="97"/>
      <c r="AQ79" s="97"/>
      <c r="AR79" s="97"/>
      <c r="AS79" s="97"/>
      <c r="AT79" s="97"/>
      <c r="AU79" s="97"/>
      <c r="AV79" s="97"/>
      <c r="AW79" s="97"/>
      <c r="AX79" s="97"/>
      <c r="AY79" s="97"/>
    </row>
    <row r="80" spans="1:51" s="225" customFormat="1">
      <c r="A80" s="91"/>
      <c r="AH80" s="97"/>
      <c r="AI80" s="97"/>
      <c r="AJ80" s="97"/>
      <c r="AK80" s="97"/>
      <c r="AL80" s="97"/>
      <c r="AM80" s="97"/>
      <c r="AN80" s="97"/>
      <c r="AO80" s="97"/>
      <c r="AP80" s="97"/>
      <c r="AQ80" s="97"/>
      <c r="AR80" s="97"/>
      <c r="AS80" s="97"/>
      <c r="AT80" s="97"/>
      <c r="AU80" s="97"/>
      <c r="AV80" s="97"/>
      <c r="AW80" s="97"/>
      <c r="AX80" s="97"/>
      <c r="AY80" s="97"/>
    </row>
    <row r="81" spans="1:51" s="225" customFormat="1">
      <c r="A81" s="91"/>
      <c r="AH81" s="97"/>
      <c r="AI81" s="97"/>
      <c r="AJ81" s="97"/>
      <c r="AK81" s="97"/>
      <c r="AL81" s="97"/>
      <c r="AM81" s="97"/>
      <c r="AN81" s="97"/>
      <c r="AO81" s="97"/>
      <c r="AP81" s="97"/>
      <c r="AQ81" s="97"/>
      <c r="AR81" s="97"/>
      <c r="AS81" s="97"/>
      <c r="AT81" s="97"/>
      <c r="AU81" s="97"/>
      <c r="AV81" s="97"/>
      <c r="AW81" s="97"/>
      <c r="AX81" s="97"/>
      <c r="AY81" s="97"/>
    </row>
    <row r="82" spans="1:51" s="225" customFormat="1">
      <c r="A82" s="91"/>
      <c r="AH82" s="97"/>
      <c r="AI82" s="97"/>
      <c r="AJ82" s="97"/>
      <c r="AK82" s="97"/>
      <c r="AL82" s="97"/>
      <c r="AM82" s="97"/>
      <c r="AN82" s="97"/>
      <c r="AO82" s="97"/>
      <c r="AP82" s="97"/>
      <c r="AQ82" s="97"/>
      <c r="AR82" s="97"/>
      <c r="AS82" s="97"/>
      <c r="AT82" s="97"/>
      <c r="AU82" s="97"/>
      <c r="AV82" s="97"/>
      <c r="AW82" s="97"/>
      <c r="AX82" s="97"/>
      <c r="AY82" s="97"/>
    </row>
    <row r="83" spans="1:51" s="225" customFormat="1">
      <c r="A83" s="91"/>
      <c r="AH83" s="97"/>
      <c r="AI83" s="97"/>
      <c r="AJ83" s="97"/>
      <c r="AK83" s="97"/>
      <c r="AL83" s="97"/>
      <c r="AM83" s="97"/>
      <c r="AN83" s="97"/>
      <c r="AO83" s="97"/>
      <c r="AP83" s="97"/>
      <c r="AQ83" s="97"/>
      <c r="AR83" s="97"/>
      <c r="AS83" s="97"/>
      <c r="AT83" s="97"/>
      <c r="AU83" s="97"/>
      <c r="AV83" s="97"/>
      <c r="AW83" s="97"/>
      <c r="AX83" s="97"/>
      <c r="AY83" s="97"/>
    </row>
    <row r="84" spans="1:51" s="225" customFormat="1">
      <c r="A84" s="91"/>
      <c r="AH84" s="97"/>
      <c r="AI84" s="97"/>
      <c r="AJ84" s="97"/>
      <c r="AK84" s="97"/>
      <c r="AL84" s="97"/>
      <c r="AM84" s="97"/>
      <c r="AN84" s="97"/>
      <c r="AO84" s="97"/>
      <c r="AP84" s="97"/>
      <c r="AQ84" s="97"/>
      <c r="AR84" s="97"/>
      <c r="AS84" s="97"/>
      <c r="AT84" s="97"/>
      <c r="AU84" s="97"/>
      <c r="AV84" s="97"/>
      <c r="AW84" s="97"/>
      <c r="AX84" s="97"/>
      <c r="AY84" s="97"/>
    </row>
    <row r="85" spans="1:51" s="225" customFormat="1">
      <c r="A85" s="91"/>
      <c r="AH85" s="97"/>
      <c r="AI85" s="97"/>
      <c r="AJ85" s="97"/>
      <c r="AK85" s="97"/>
      <c r="AL85" s="97"/>
      <c r="AM85" s="97"/>
      <c r="AN85" s="97"/>
      <c r="AO85" s="97"/>
      <c r="AP85" s="97"/>
      <c r="AQ85" s="97"/>
      <c r="AR85" s="97"/>
      <c r="AS85" s="97"/>
      <c r="AT85" s="97"/>
      <c r="AU85" s="97"/>
      <c r="AV85" s="97"/>
      <c r="AW85" s="97"/>
      <c r="AX85" s="97"/>
      <c r="AY85" s="97"/>
    </row>
    <row r="86" spans="1:51" s="225" customFormat="1">
      <c r="A86" s="91"/>
      <c r="AH86" s="97"/>
      <c r="AI86" s="97"/>
      <c r="AJ86" s="97"/>
      <c r="AK86" s="97"/>
      <c r="AL86" s="97"/>
      <c r="AM86" s="97"/>
      <c r="AN86" s="97"/>
      <c r="AO86" s="97"/>
      <c r="AP86" s="97"/>
      <c r="AQ86" s="97"/>
      <c r="AR86" s="97"/>
      <c r="AS86" s="97"/>
      <c r="AT86" s="97"/>
      <c r="AU86" s="97"/>
      <c r="AV86" s="97"/>
      <c r="AW86" s="97"/>
      <c r="AX86" s="97"/>
      <c r="AY86" s="97"/>
    </row>
    <row r="87" spans="1:51" s="225" customFormat="1">
      <c r="A87" s="91"/>
      <c r="AH87" s="97"/>
      <c r="AI87" s="97"/>
      <c r="AJ87" s="97"/>
      <c r="AK87" s="97"/>
      <c r="AL87" s="97"/>
      <c r="AM87" s="97"/>
      <c r="AN87" s="97"/>
      <c r="AO87" s="97"/>
      <c r="AP87" s="97"/>
      <c r="AQ87" s="97"/>
      <c r="AR87" s="97"/>
      <c r="AS87" s="97"/>
      <c r="AT87" s="97"/>
      <c r="AU87" s="97"/>
      <c r="AV87" s="97"/>
      <c r="AW87" s="97"/>
      <c r="AX87" s="97"/>
      <c r="AY87" s="97"/>
    </row>
    <row r="88" spans="1:51" s="225" customFormat="1">
      <c r="A88" s="91"/>
      <c r="AH88" s="97"/>
      <c r="AI88" s="97"/>
      <c r="AJ88" s="97"/>
      <c r="AK88" s="97"/>
      <c r="AL88" s="97"/>
      <c r="AM88" s="97"/>
      <c r="AN88" s="97"/>
      <c r="AO88" s="97"/>
      <c r="AP88" s="97"/>
      <c r="AQ88" s="97"/>
      <c r="AR88" s="97"/>
      <c r="AS88" s="97"/>
      <c r="AT88" s="97"/>
      <c r="AU88" s="97"/>
      <c r="AV88" s="97"/>
      <c r="AW88" s="97"/>
      <c r="AX88" s="97"/>
      <c r="AY88" s="97"/>
    </row>
    <row r="89" spans="1:51" s="225" customFormat="1">
      <c r="A89" s="91"/>
      <c r="AH89" s="97"/>
      <c r="AI89" s="97"/>
      <c r="AJ89" s="97"/>
      <c r="AK89" s="97"/>
      <c r="AL89" s="97"/>
      <c r="AM89" s="97"/>
      <c r="AN89" s="97"/>
      <c r="AO89" s="97"/>
      <c r="AP89" s="97"/>
      <c r="AQ89" s="97"/>
      <c r="AR89" s="97"/>
      <c r="AS89" s="97"/>
      <c r="AT89" s="97"/>
      <c r="AU89" s="97"/>
      <c r="AV89" s="97"/>
      <c r="AW89" s="97"/>
      <c r="AX89" s="97"/>
      <c r="AY89" s="97"/>
    </row>
    <row r="90" spans="1:51" s="225" customFormat="1">
      <c r="A90" s="91"/>
      <c r="AH90" s="97"/>
      <c r="AI90" s="97"/>
      <c r="AJ90" s="97"/>
      <c r="AK90" s="97"/>
      <c r="AL90" s="97"/>
      <c r="AM90" s="97"/>
      <c r="AN90" s="97"/>
      <c r="AO90" s="97"/>
      <c r="AP90" s="97"/>
      <c r="AQ90" s="97"/>
      <c r="AR90" s="97"/>
      <c r="AS90" s="97"/>
      <c r="AT90" s="97"/>
      <c r="AU90" s="97"/>
      <c r="AV90" s="97"/>
      <c r="AW90" s="97"/>
      <c r="AX90" s="97"/>
      <c r="AY90" s="97"/>
    </row>
    <row r="91" spans="1:51" s="225" customFormat="1">
      <c r="A91" s="91"/>
      <c r="AH91" s="97"/>
      <c r="AI91" s="97"/>
      <c r="AJ91" s="97"/>
      <c r="AK91" s="97"/>
      <c r="AL91" s="97"/>
      <c r="AM91" s="97"/>
      <c r="AN91" s="97"/>
      <c r="AO91" s="97"/>
      <c r="AP91" s="97"/>
      <c r="AQ91" s="97"/>
      <c r="AR91" s="97"/>
      <c r="AS91" s="97"/>
      <c r="AT91" s="97"/>
      <c r="AU91" s="97"/>
      <c r="AV91" s="97"/>
      <c r="AW91" s="97"/>
      <c r="AX91" s="97"/>
      <c r="AY91" s="97"/>
    </row>
    <row r="92" spans="1:51" s="225" customFormat="1">
      <c r="A92" s="91"/>
      <c r="AH92" s="97"/>
      <c r="AI92" s="97"/>
      <c r="AJ92" s="97"/>
      <c r="AK92" s="97"/>
      <c r="AL92" s="97"/>
      <c r="AM92" s="97"/>
      <c r="AN92" s="97"/>
      <c r="AO92" s="97"/>
      <c r="AP92" s="97"/>
      <c r="AQ92" s="97"/>
      <c r="AR92" s="97"/>
      <c r="AS92" s="97"/>
      <c r="AT92" s="97"/>
      <c r="AU92" s="97"/>
      <c r="AV92" s="97"/>
      <c r="AW92" s="97"/>
      <c r="AX92" s="97"/>
      <c r="AY92" s="97"/>
    </row>
    <row r="93" spans="1:51" s="225" customFormat="1">
      <c r="A93" s="91"/>
      <c r="AH93" s="97"/>
      <c r="AI93" s="97"/>
      <c r="AJ93" s="97"/>
      <c r="AK93" s="97"/>
      <c r="AL93" s="97"/>
      <c r="AM93" s="97"/>
      <c r="AN93" s="97"/>
      <c r="AO93" s="97"/>
      <c r="AP93" s="97"/>
      <c r="AQ93" s="97"/>
      <c r="AR93" s="97"/>
      <c r="AS93" s="97"/>
      <c r="AT93" s="97"/>
      <c r="AU93" s="97"/>
      <c r="AV93" s="97"/>
      <c r="AW93" s="97"/>
      <c r="AX93" s="97"/>
      <c r="AY93" s="97"/>
    </row>
    <row r="94" spans="1:51" s="225" customFormat="1">
      <c r="A94" s="91"/>
      <c r="AH94" s="97"/>
      <c r="AI94" s="97"/>
      <c r="AJ94" s="97"/>
      <c r="AK94" s="97"/>
      <c r="AL94" s="97"/>
      <c r="AM94" s="97"/>
      <c r="AN94" s="97"/>
      <c r="AO94" s="97"/>
      <c r="AP94" s="97"/>
      <c r="AQ94" s="97"/>
      <c r="AR94" s="97"/>
      <c r="AS94" s="97"/>
      <c r="AT94" s="97"/>
      <c r="AU94" s="97"/>
      <c r="AV94" s="97"/>
      <c r="AW94" s="97"/>
      <c r="AX94" s="97"/>
      <c r="AY94" s="97"/>
    </row>
    <row r="95" spans="1:51" s="225" customFormat="1">
      <c r="A95" s="91"/>
      <c r="AH95" s="97"/>
      <c r="AI95" s="97"/>
      <c r="AJ95" s="97"/>
      <c r="AK95" s="97"/>
      <c r="AL95" s="97"/>
      <c r="AM95" s="97"/>
      <c r="AN95" s="97"/>
      <c r="AO95" s="97"/>
      <c r="AP95" s="97"/>
      <c r="AQ95" s="97"/>
      <c r="AR95" s="97"/>
      <c r="AS95" s="97"/>
      <c r="AT95" s="97"/>
      <c r="AU95" s="97"/>
      <c r="AV95" s="97"/>
      <c r="AW95" s="97"/>
      <c r="AX95" s="97"/>
      <c r="AY95" s="97"/>
    </row>
    <row r="96" spans="1:51" s="225" customFormat="1">
      <c r="A96" s="91"/>
      <c r="AH96" s="97"/>
      <c r="AI96" s="97"/>
      <c r="AJ96" s="97"/>
      <c r="AK96" s="97"/>
      <c r="AL96" s="97"/>
      <c r="AM96" s="97"/>
      <c r="AN96" s="97"/>
      <c r="AO96" s="97"/>
      <c r="AP96" s="97"/>
      <c r="AQ96" s="97"/>
      <c r="AR96" s="97"/>
      <c r="AS96" s="97"/>
      <c r="AT96" s="97"/>
      <c r="AU96" s="97"/>
      <c r="AV96" s="97"/>
      <c r="AW96" s="97"/>
      <c r="AX96" s="97"/>
      <c r="AY96" s="97"/>
    </row>
    <row r="97" spans="1:51" s="225" customFormat="1">
      <c r="A97" s="91"/>
      <c r="AH97" s="97"/>
      <c r="AI97" s="97"/>
      <c r="AJ97" s="97"/>
      <c r="AK97" s="97"/>
      <c r="AL97" s="97"/>
      <c r="AM97" s="97"/>
      <c r="AN97" s="97"/>
      <c r="AO97" s="97"/>
      <c r="AP97" s="97"/>
      <c r="AQ97" s="97"/>
      <c r="AR97" s="97"/>
      <c r="AS97" s="97"/>
      <c r="AT97" s="97"/>
      <c r="AU97" s="97"/>
      <c r="AV97" s="97"/>
      <c r="AW97" s="97"/>
      <c r="AX97" s="97"/>
      <c r="AY97" s="97"/>
    </row>
    <row r="98" spans="1:51" s="225" customFormat="1">
      <c r="A98" s="91"/>
      <c r="AH98" s="97"/>
      <c r="AI98" s="97"/>
      <c r="AJ98" s="97"/>
      <c r="AK98" s="97"/>
      <c r="AL98" s="97"/>
      <c r="AM98" s="97"/>
      <c r="AN98" s="97"/>
      <c r="AO98" s="97"/>
      <c r="AP98" s="97"/>
      <c r="AQ98" s="97"/>
      <c r="AR98" s="97"/>
      <c r="AS98" s="97"/>
      <c r="AT98" s="97"/>
      <c r="AU98" s="97"/>
      <c r="AV98" s="97"/>
      <c r="AW98" s="97"/>
      <c r="AX98" s="97"/>
      <c r="AY98" s="97"/>
    </row>
    <row r="99" spans="1:51" s="225" customFormat="1">
      <c r="A99" s="91"/>
      <c r="AH99" s="97"/>
      <c r="AI99" s="97"/>
      <c r="AJ99" s="97"/>
      <c r="AK99" s="97"/>
      <c r="AL99" s="97"/>
      <c r="AM99" s="97"/>
      <c r="AN99" s="97"/>
      <c r="AO99" s="97"/>
      <c r="AP99" s="97"/>
      <c r="AQ99" s="97"/>
      <c r="AR99" s="97"/>
      <c r="AS99" s="97"/>
      <c r="AT99" s="97"/>
      <c r="AU99" s="97"/>
      <c r="AV99" s="97"/>
      <c r="AW99" s="97"/>
      <c r="AX99" s="97"/>
      <c r="AY99" s="97"/>
    </row>
    <row r="100" spans="1:51" s="225" customFormat="1">
      <c r="A100" s="91"/>
      <c r="AH100" s="97"/>
      <c r="AI100" s="97"/>
      <c r="AJ100" s="97"/>
      <c r="AK100" s="97"/>
      <c r="AL100" s="97"/>
      <c r="AM100" s="97"/>
      <c r="AN100" s="97"/>
      <c r="AO100" s="97"/>
      <c r="AP100" s="97"/>
      <c r="AQ100" s="97"/>
      <c r="AR100" s="97"/>
      <c r="AS100" s="97"/>
      <c r="AT100" s="97"/>
      <c r="AU100" s="97"/>
      <c r="AV100" s="97"/>
      <c r="AW100" s="97"/>
      <c r="AX100" s="97"/>
      <c r="AY100" s="97"/>
    </row>
    <row r="101" spans="1:51" s="225" customFormat="1">
      <c r="A101" s="91"/>
      <c r="AH101" s="97"/>
      <c r="AI101" s="97"/>
      <c r="AJ101" s="97"/>
      <c r="AK101" s="97"/>
      <c r="AL101" s="97"/>
      <c r="AM101" s="97"/>
      <c r="AN101" s="97"/>
      <c r="AO101" s="97"/>
      <c r="AP101" s="97"/>
      <c r="AQ101" s="97"/>
      <c r="AR101" s="97"/>
      <c r="AS101" s="97"/>
      <c r="AT101" s="97"/>
      <c r="AU101" s="97"/>
      <c r="AV101" s="97"/>
      <c r="AW101" s="97"/>
      <c r="AX101" s="97"/>
      <c r="AY101" s="97"/>
    </row>
    <row r="102" spans="1:51" s="225" customFormat="1">
      <c r="A102" s="91"/>
      <c r="AH102" s="97"/>
      <c r="AI102" s="97"/>
      <c r="AJ102" s="97"/>
      <c r="AK102" s="97"/>
      <c r="AL102" s="97"/>
      <c r="AM102" s="97"/>
      <c r="AN102" s="97"/>
      <c r="AO102" s="97"/>
      <c r="AP102" s="97"/>
      <c r="AQ102" s="97"/>
      <c r="AR102" s="97"/>
      <c r="AS102" s="97"/>
      <c r="AT102" s="97"/>
      <c r="AU102" s="97"/>
      <c r="AV102" s="97"/>
      <c r="AW102" s="97"/>
      <c r="AX102" s="97"/>
      <c r="AY102" s="97"/>
    </row>
    <row r="103" spans="1:51" s="225" customFormat="1">
      <c r="A103" s="91"/>
      <c r="AH103" s="97"/>
      <c r="AI103" s="97"/>
      <c r="AJ103" s="97"/>
      <c r="AK103" s="97"/>
      <c r="AL103" s="97"/>
      <c r="AM103" s="97"/>
      <c r="AN103" s="97"/>
      <c r="AO103" s="97"/>
      <c r="AP103" s="97"/>
      <c r="AQ103" s="97"/>
      <c r="AR103" s="97"/>
      <c r="AS103" s="97"/>
      <c r="AT103" s="97"/>
      <c r="AU103" s="97"/>
      <c r="AV103" s="97"/>
      <c r="AW103" s="97"/>
      <c r="AX103" s="97"/>
      <c r="AY103" s="97"/>
    </row>
    <row r="104" spans="1:51" s="225" customFormat="1">
      <c r="A104" s="91"/>
      <c r="AH104" s="97"/>
      <c r="AI104" s="97"/>
      <c r="AJ104" s="97"/>
      <c r="AK104" s="97"/>
      <c r="AL104" s="97"/>
      <c r="AM104" s="97"/>
      <c r="AN104" s="97"/>
      <c r="AO104" s="97"/>
      <c r="AP104" s="97"/>
      <c r="AQ104" s="97"/>
      <c r="AR104" s="97"/>
      <c r="AS104" s="97"/>
      <c r="AT104" s="97"/>
      <c r="AU104" s="97"/>
      <c r="AV104" s="97"/>
      <c r="AW104" s="97"/>
      <c r="AX104" s="97"/>
      <c r="AY104" s="97"/>
    </row>
    <row r="105" spans="1:51" s="225" customFormat="1">
      <c r="A105" s="91"/>
      <c r="AH105" s="97"/>
      <c r="AI105" s="97"/>
      <c r="AJ105" s="97"/>
      <c r="AK105" s="97"/>
      <c r="AL105" s="97"/>
      <c r="AM105" s="97"/>
      <c r="AN105" s="97"/>
      <c r="AO105" s="97"/>
      <c r="AP105" s="97"/>
      <c r="AQ105" s="97"/>
      <c r="AR105" s="97"/>
      <c r="AS105" s="97"/>
      <c r="AT105" s="97"/>
      <c r="AU105" s="97"/>
      <c r="AV105" s="97"/>
      <c r="AW105" s="97"/>
      <c r="AX105" s="97"/>
      <c r="AY105" s="97"/>
    </row>
    <row r="106" spans="1:51" s="225" customFormat="1">
      <c r="A106" s="91"/>
      <c r="AH106" s="97"/>
      <c r="AI106" s="97"/>
      <c r="AJ106" s="97"/>
      <c r="AK106" s="97"/>
      <c r="AL106" s="97"/>
      <c r="AM106" s="97"/>
      <c r="AN106" s="97"/>
      <c r="AO106" s="97"/>
      <c r="AP106" s="97"/>
      <c r="AQ106" s="97"/>
      <c r="AR106" s="97"/>
      <c r="AS106" s="97"/>
      <c r="AT106" s="97"/>
      <c r="AU106" s="97"/>
      <c r="AV106" s="97"/>
      <c r="AW106" s="97"/>
      <c r="AX106" s="97"/>
      <c r="AY106" s="97"/>
    </row>
    <row r="107" spans="1:51" s="225" customFormat="1">
      <c r="A107" s="91"/>
      <c r="AH107" s="97"/>
      <c r="AI107" s="97"/>
      <c r="AJ107" s="97"/>
      <c r="AK107" s="97"/>
      <c r="AL107" s="97"/>
      <c r="AM107" s="97"/>
      <c r="AN107" s="97"/>
      <c r="AO107" s="97"/>
      <c r="AP107" s="97"/>
      <c r="AQ107" s="97"/>
      <c r="AR107" s="97"/>
      <c r="AS107" s="97"/>
      <c r="AT107" s="97"/>
      <c r="AU107" s="97"/>
      <c r="AV107" s="97"/>
      <c r="AW107" s="97"/>
      <c r="AX107" s="97"/>
      <c r="AY107" s="97"/>
    </row>
    <row r="108" spans="1:51" s="225" customFormat="1">
      <c r="A108" s="91"/>
      <c r="AH108" s="97"/>
      <c r="AI108" s="97"/>
      <c r="AJ108" s="97"/>
      <c r="AK108" s="97"/>
      <c r="AL108" s="97"/>
      <c r="AM108" s="97"/>
      <c r="AN108" s="97"/>
      <c r="AO108" s="97"/>
      <c r="AP108" s="97"/>
      <c r="AQ108" s="97"/>
      <c r="AR108" s="97"/>
      <c r="AS108" s="97"/>
      <c r="AT108" s="97"/>
      <c r="AU108" s="97"/>
      <c r="AV108" s="97"/>
      <c r="AW108" s="97"/>
      <c r="AX108" s="97"/>
      <c r="AY108" s="97"/>
    </row>
    <row r="109" spans="1:51" s="225" customFormat="1">
      <c r="A109" s="91"/>
      <c r="AH109" s="97"/>
      <c r="AI109" s="97"/>
      <c r="AJ109" s="97"/>
      <c r="AK109" s="97"/>
      <c r="AL109" s="97"/>
      <c r="AM109" s="97"/>
      <c r="AN109" s="97"/>
      <c r="AO109" s="97"/>
      <c r="AP109" s="97"/>
      <c r="AQ109" s="97"/>
      <c r="AR109" s="97"/>
      <c r="AS109" s="97"/>
      <c r="AT109" s="97"/>
      <c r="AU109" s="97"/>
      <c r="AV109" s="97"/>
      <c r="AW109" s="97"/>
      <c r="AX109" s="97"/>
      <c r="AY109" s="97"/>
    </row>
    <row r="110" spans="1:51" s="225" customFormat="1">
      <c r="A110" s="91"/>
      <c r="AH110" s="97"/>
      <c r="AI110" s="97"/>
      <c r="AJ110" s="97"/>
      <c r="AK110" s="97"/>
      <c r="AL110" s="97"/>
      <c r="AM110" s="97"/>
      <c r="AN110" s="97"/>
      <c r="AO110" s="97"/>
      <c r="AP110" s="97"/>
      <c r="AQ110" s="97"/>
      <c r="AR110" s="97"/>
      <c r="AS110" s="97"/>
      <c r="AT110" s="97"/>
      <c r="AU110" s="97"/>
      <c r="AV110" s="97"/>
      <c r="AW110" s="97"/>
      <c r="AX110" s="97"/>
      <c r="AY110" s="97"/>
    </row>
    <row r="111" spans="1:51" s="225" customFormat="1">
      <c r="A111" s="91"/>
      <c r="AH111" s="97"/>
      <c r="AI111" s="97"/>
      <c r="AJ111" s="97"/>
      <c r="AK111" s="97"/>
      <c r="AL111" s="97"/>
      <c r="AM111" s="97"/>
      <c r="AN111" s="97"/>
      <c r="AO111" s="97"/>
      <c r="AP111" s="97"/>
      <c r="AQ111" s="97"/>
      <c r="AR111" s="97"/>
      <c r="AS111" s="97"/>
      <c r="AT111" s="97"/>
      <c r="AU111" s="97"/>
      <c r="AV111" s="97"/>
      <c r="AW111" s="97"/>
      <c r="AX111" s="97"/>
      <c r="AY111" s="97"/>
    </row>
    <row r="112" spans="1:51" s="225" customFormat="1">
      <c r="A112" s="91"/>
      <c r="AH112" s="97"/>
      <c r="AI112" s="97"/>
      <c r="AJ112" s="97"/>
      <c r="AK112" s="97"/>
      <c r="AL112" s="97"/>
      <c r="AM112" s="97"/>
      <c r="AN112" s="97"/>
      <c r="AO112" s="97"/>
      <c r="AP112" s="97"/>
      <c r="AQ112" s="97"/>
      <c r="AR112" s="97"/>
      <c r="AS112" s="97"/>
      <c r="AT112" s="97"/>
      <c r="AU112" s="97"/>
      <c r="AV112" s="97"/>
      <c r="AW112" s="97"/>
      <c r="AX112" s="97"/>
      <c r="AY112" s="97"/>
    </row>
    <row r="113" spans="1:51" s="225" customFormat="1">
      <c r="A113" s="91"/>
      <c r="AH113" s="97"/>
      <c r="AI113" s="97"/>
      <c r="AJ113" s="97"/>
      <c r="AK113" s="97"/>
      <c r="AL113" s="97"/>
      <c r="AM113" s="97"/>
      <c r="AN113" s="97"/>
      <c r="AO113" s="97"/>
      <c r="AP113" s="97"/>
      <c r="AQ113" s="97"/>
      <c r="AR113" s="97"/>
      <c r="AS113" s="97"/>
      <c r="AT113" s="97"/>
      <c r="AU113" s="97"/>
      <c r="AV113" s="97"/>
      <c r="AW113" s="97"/>
      <c r="AX113" s="97"/>
      <c r="AY113" s="97"/>
    </row>
    <row r="114" spans="1:51" s="225" customFormat="1">
      <c r="A114" s="91"/>
      <c r="AH114" s="97"/>
      <c r="AI114" s="97"/>
      <c r="AJ114" s="97"/>
      <c r="AK114" s="97"/>
      <c r="AL114" s="97"/>
      <c r="AM114" s="97"/>
      <c r="AN114" s="97"/>
      <c r="AO114" s="97"/>
      <c r="AP114" s="97"/>
      <c r="AQ114" s="97"/>
      <c r="AR114" s="97"/>
      <c r="AS114" s="97"/>
      <c r="AT114" s="97"/>
      <c r="AU114" s="97"/>
      <c r="AV114" s="97"/>
      <c r="AW114" s="97"/>
      <c r="AX114" s="97"/>
      <c r="AY114" s="97"/>
    </row>
    <row r="115" spans="1:51" s="225" customFormat="1">
      <c r="A115" s="91"/>
      <c r="AH115" s="97"/>
      <c r="AI115" s="97"/>
      <c r="AJ115" s="97"/>
      <c r="AK115" s="97"/>
      <c r="AL115" s="97"/>
      <c r="AM115" s="97"/>
      <c r="AN115" s="97"/>
      <c r="AO115" s="97"/>
      <c r="AP115" s="97"/>
      <c r="AQ115" s="97"/>
      <c r="AR115" s="97"/>
      <c r="AS115" s="97"/>
      <c r="AT115" s="97"/>
      <c r="AU115" s="97"/>
      <c r="AV115" s="97"/>
      <c r="AW115" s="97"/>
      <c r="AX115" s="97"/>
      <c r="AY115" s="97"/>
    </row>
    <row r="116" spans="1:51" s="225" customFormat="1">
      <c r="A116" s="91"/>
      <c r="AH116" s="97"/>
      <c r="AI116" s="97"/>
      <c r="AJ116" s="97"/>
      <c r="AK116" s="97"/>
      <c r="AL116" s="97"/>
      <c r="AM116" s="97"/>
      <c r="AN116" s="97"/>
      <c r="AO116" s="97"/>
      <c r="AP116" s="97"/>
      <c r="AQ116" s="97"/>
      <c r="AR116" s="97"/>
      <c r="AS116" s="97"/>
      <c r="AT116" s="97"/>
      <c r="AU116" s="97"/>
      <c r="AV116" s="97"/>
      <c r="AW116" s="97"/>
      <c r="AX116" s="97"/>
      <c r="AY116" s="97"/>
    </row>
    <row r="117" spans="1:51" s="225" customFormat="1">
      <c r="A117" s="91"/>
      <c r="AH117" s="97"/>
      <c r="AI117" s="97"/>
      <c r="AJ117" s="97"/>
      <c r="AK117" s="97"/>
      <c r="AL117" s="97"/>
      <c r="AM117" s="97"/>
      <c r="AN117" s="97"/>
      <c r="AO117" s="97"/>
      <c r="AP117" s="97"/>
      <c r="AQ117" s="97"/>
      <c r="AR117" s="97"/>
      <c r="AS117" s="97"/>
      <c r="AT117" s="97"/>
      <c r="AU117" s="97"/>
      <c r="AV117" s="97"/>
      <c r="AW117" s="97"/>
      <c r="AX117" s="97"/>
      <c r="AY117" s="97"/>
    </row>
    <row r="118" spans="1:51" s="225" customFormat="1">
      <c r="A118" s="91"/>
      <c r="AH118" s="97"/>
      <c r="AI118" s="97"/>
      <c r="AJ118" s="97"/>
      <c r="AK118" s="97"/>
      <c r="AL118" s="97"/>
      <c r="AM118" s="97"/>
      <c r="AN118" s="97"/>
      <c r="AO118" s="97"/>
      <c r="AP118" s="97"/>
      <c r="AQ118" s="97"/>
      <c r="AR118" s="97"/>
      <c r="AS118" s="97"/>
      <c r="AT118" s="97"/>
      <c r="AU118" s="97"/>
      <c r="AV118" s="97"/>
      <c r="AW118" s="97"/>
      <c r="AX118" s="97"/>
      <c r="AY118" s="97"/>
    </row>
    <row r="119" spans="1:51" s="225" customFormat="1">
      <c r="A119" s="91"/>
      <c r="AH119" s="97"/>
      <c r="AI119" s="97"/>
      <c r="AJ119" s="97"/>
      <c r="AK119" s="97"/>
      <c r="AL119" s="97"/>
      <c r="AM119" s="97"/>
      <c r="AN119" s="97"/>
      <c r="AO119" s="97"/>
      <c r="AP119" s="97"/>
      <c r="AQ119" s="97"/>
      <c r="AR119" s="97"/>
      <c r="AS119" s="97"/>
      <c r="AT119" s="97"/>
      <c r="AU119" s="97"/>
      <c r="AV119" s="97"/>
      <c r="AW119" s="97"/>
      <c r="AX119" s="97"/>
      <c r="AY119" s="97"/>
    </row>
    <row r="120" spans="1:51" s="225" customFormat="1">
      <c r="A120" s="91"/>
      <c r="AH120" s="97"/>
      <c r="AI120" s="97"/>
      <c r="AJ120" s="97"/>
      <c r="AK120" s="97"/>
      <c r="AL120" s="97"/>
      <c r="AM120" s="97"/>
      <c r="AN120" s="97"/>
      <c r="AO120" s="97"/>
      <c r="AP120" s="97"/>
      <c r="AQ120" s="97"/>
      <c r="AR120" s="97"/>
      <c r="AS120" s="97"/>
      <c r="AT120" s="97"/>
      <c r="AU120" s="97"/>
      <c r="AV120" s="97"/>
      <c r="AW120" s="97"/>
      <c r="AX120" s="97"/>
      <c r="AY120" s="97"/>
    </row>
    <row r="121" spans="1:51" s="225" customFormat="1">
      <c r="A121" s="91"/>
      <c r="AH121" s="97"/>
      <c r="AI121" s="97"/>
      <c r="AJ121" s="97"/>
      <c r="AK121" s="97"/>
      <c r="AL121" s="97"/>
      <c r="AM121" s="97"/>
      <c r="AN121" s="97"/>
      <c r="AO121" s="97"/>
      <c r="AP121" s="97"/>
      <c r="AQ121" s="97"/>
      <c r="AR121" s="97"/>
      <c r="AS121" s="97"/>
      <c r="AT121" s="97"/>
      <c r="AU121" s="97"/>
      <c r="AV121" s="97"/>
      <c r="AW121" s="97"/>
      <c r="AX121" s="97"/>
      <c r="AY121" s="97"/>
    </row>
    <row r="122" spans="1:51" s="225" customFormat="1">
      <c r="A122" s="91"/>
      <c r="AH122" s="97"/>
      <c r="AI122" s="97"/>
      <c r="AJ122" s="97"/>
      <c r="AK122" s="97"/>
      <c r="AL122" s="97"/>
      <c r="AM122" s="97"/>
      <c r="AN122" s="97"/>
      <c r="AO122" s="97"/>
      <c r="AP122" s="97"/>
      <c r="AQ122" s="97"/>
      <c r="AR122" s="97"/>
      <c r="AS122" s="97"/>
      <c r="AT122" s="97"/>
      <c r="AU122" s="97"/>
      <c r="AV122" s="97"/>
      <c r="AW122" s="97"/>
      <c r="AX122" s="97"/>
      <c r="AY122" s="97"/>
    </row>
    <row r="123" spans="1:51" s="225" customFormat="1">
      <c r="A123" s="91"/>
      <c r="AH123" s="97"/>
      <c r="AI123" s="97"/>
      <c r="AJ123" s="97"/>
      <c r="AK123" s="97"/>
      <c r="AL123" s="97"/>
      <c r="AM123" s="97"/>
      <c r="AN123" s="97"/>
      <c r="AO123" s="97"/>
      <c r="AP123" s="97"/>
      <c r="AQ123" s="97"/>
      <c r="AR123" s="97"/>
      <c r="AS123" s="97"/>
      <c r="AT123" s="97"/>
      <c r="AU123" s="97"/>
      <c r="AV123" s="97"/>
      <c r="AW123" s="97"/>
      <c r="AX123" s="97"/>
      <c r="AY123" s="97"/>
    </row>
    <row r="124" spans="1:51" s="225" customFormat="1">
      <c r="A124" s="91"/>
      <c r="AH124" s="97"/>
      <c r="AI124" s="97"/>
      <c r="AJ124" s="97"/>
      <c r="AK124" s="97"/>
      <c r="AL124" s="97"/>
      <c r="AM124" s="97"/>
      <c r="AN124" s="97"/>
      <c r="AO124" s="97"/>
      <c r="AP124" s="97"/>
      <c r="AQ124" s="97"/>
      <c r="AR124" s="97"/>
      <c r="AS124" s="97"/>
      <c r="AT124" s="97"/>
      <c r="AU124" s="97"/>
      <c r="AV124" s="97"/>
      <c r="AW124" s="97"/>
      <c r="AX124" s="97"/>
      <c r="AY124" s="97"/>
    </row>
    <row r="125" spans="1:51" s="225" customFormat="1">
      <c r="A125" s="91"/>
      <c r="AH125" s="97"/>
      <c r="AI125" s="97"/>
      <c r="AJ125" s="97"/>
      <c r="AK125" s="97"/>
      <c r="AL125" s="97"/>
      <c r="AM125" s="97"/>
      <c r="AN125" s="97"/>
      <c r="AO125" s="97"/>
      <c r="AP125" s="97"/>
      <c r="AQ125" s="97"/>
      <c r="AR125" s="97"/>
      <c r="AS125" s="97"/>
      <c r="AT125" s="97"/>
      <c r="AU125" s="97"/>
      <c r="AV125" s="97"/>
      <c r="AW125" s="97"/>
      <c r="AX125" s="97"/>
      <c r="AY125" s="97"/>
    </row>
    <row r="126" spans="1:51" s="225" customFormat="1">
      <c r="A126" s="91"/>
      <c r="AH126" s="97"/>
      <c r="AI126" s="97"/>
      <c r="AJ126" s="97"/>
      <c r="AK126" s="97"/>
      <c r="AL126" s="97"/>
      <c r="AM126" s="97"/>
      <c r="AN126" s="97"/>
      <c r="AO126" s="97"/>
      <c r="AP126" s="97"/>
      <c r="AQ126" s="97"/>
      <c r="AR126" s="97"/>
      <c r="AS126" s="97"/>
      <c r="AT126" s="97"/>
      <c r="AU126" s="97"/>
      <c r="AV126" s="97"/>
      <c r="AW126" s="97"/>
      <c r="AX126" s="97"/>
      <c r="AY126" s="97"/>
    </row>
    <row r="127" spans="1:51" s="225" customFormat="1">
      <c r="A127" s="91"/>
      <c r="AH127" s="97"/>
      <c r="AI127" s="97"/>
      <c r="AJ127" s="97"/>
      <c r="AK127" s="97"/>
      <c r="AL127" s="97"/>
      <c r="AM127" s="97"/>
      <c r="AN127" s="97"/>
      <c r="AO127" s="97"/>
      <c r="AP127" s="97"/>
      <c r="AQ127" s="97"/>
      <c r="AR127" s="97"/>
      <c r="AS127" s="97"/>
      <c r="AT127" s="97"/>
      <c r="AU127" s="97"/>
      <c r="AV127" s="97"/>
      <c r="AW127" s="97"/>
      <c r="AX127" s="97"/>
      <c r="AY127" s="97"/>
    </row>
    <row r="128" spans="1:51" s="225" customFormat="1">
      <c r="A128" s="91"/>
      <c r="AH128" s="97"/>
      <c r="AI128" s="97"/>
      <c r="AJ128" s="97"/>
      <c r="AK128" s="97"/>
      <c r="AL128" s="97"/>
      <c r="AM128" s="97"/>
      <c r="AN128" s="97"/>
      <c r="AO128" s="97"/>
      <c r="AP128" s="97"/>
      <c r="AQ128" s="97"/>
      <c r="AR128" s="97"/>
      <c r="AS128" s="97"/>
      <c r="AT128" s="97"/>
      <c r="AU128" s="97"/>
      <c r="AV128" s="97"/>
      <c r="AW128" s="97"/>
      <c r="AX128" s="97"/>
      <c r="AY128" s="97"/>
    </row>
    <row r="129" spans="1:51" s="225" customFormat="1">
      <c r="A129" s="91"/>
      <c r="AH129" s="97"/>
      <c r="AI129" s="97"/>
      <c r="AJ129" s="97"/>
      <c r="AK129" s="97"/>
      <c r="AL129" s="97"/>
      <c r="AM129" s="97"/>
      <c r="AN129" s="97"/>
      <c r="AO129" s="97"/>
      <c r="AP129" s="97"/>
      <c r="AQ129" s="97"/>
      <c r="AR129" s="97"/>
      <c r="AS129" s="97"/>
      <c r="AT129" s="97"/>
      <c r="AU129" s="97"/>
      <c r="AV129" s="97"/>
      <c r="AW129" s="97"/>
      <c r="AX129" s="97"/>
      <c r="AY129" s="97"/>
    </row>
    <row r="130" spans="1:51" s="225" customFormat="1">
      <c r="A130" s="91"/>
      <c r="AH130" s="97"/>
      <c r="AI130" s="97"/>
      <c r="AJ130" s="97"/>
      <c r="AK130" s="97"/>
      <c r="AL130" s="97"/>
      <c r="AM130" s="97"/>
      <c r="AN130" s="97"/>
      <c r="AO130" s="97"/>
      <c r="AP130" s="97"/>
      <c r="AQ130" s="97"/>
      <c r="AR130" s="97"/>
      <c r="AS130" s="97"/>
      <c r="AT130" s="97"/>
      <c r="AU130" s="97"/>
      <c r="AV130" s="97"/>
      <c r="AW130" s="97"/>
      <c r="AX130" s="97"/>
      <c r="AY130" s="97"/>
    </row>
    <row r="131" spans="1:51" s="225" customFormat="1">
      <c r="A131" s="91"/>
      <c r="AH131" s="97"/>
      <c r="AI131" s="97"/>
      <c r="AJ131" s="97"/>
      <c r="AK131" s="97"/>
      <c r="AL131" s="97"/>
      <c r="AM131" s="97"/>
      <c r="AN131" s="97"/>
      <c r="AO131" s="97"/>
      <c r="AP131" s="97"/>
      <c r="AQ131" s="97"/>
      <c r="AR131" s="97"/>
      <c r="AS131" s="97"/>
      <c r="AT131" s="97"/>
      <c r="AU131" s="97"/>
      <c r="AV131" s="97"/>
      <c r="AW131" s="97"/>
      <c r="AX131" s="97"/>
      <c r="AY131" s="97"/>
    </row>
    <row r="132" spans="1:51" s="225" customFormat="1">
      <c r="A132" s="91"/>
      <c r="AH132" s="97"/>
      <c r="AI132" s="97"/>
      <c r="AJ132" s="97"/>
      <c r="AK132" s="97"/>
      <c r="AL132" s="97"/>
      <c r="AM132" s="97"/>
      <c r="AN132" s="97"/>
      <c r="AO132" s="97"/>
      <c r="AP132" s="97"/>
      <c r="AQ132" s="97"/>
      <c r="AR132" s="97"/>
      <c r="AS132" s="97"/>
      <c r="AT132" s="97"/>
      <c r="AU132" s="97"/>
      <c r="AV132" s="97"/>
      <c r="AW132" s="97"/>
      <c r="AX132" s="97"/>
      <c r="AY132" s="97"/>
    </row>
    <row r="133" spans="1:51" s="225" customFormat="1">
      <c r="A133" s="91"/>
      <c r="AH133" s="97"/>
      <c r="AI133" s="97"/>
      <c r="AJ133" s="97"/>
      <c r="AK133" s="97"/>
      <c r="AL133" s="97"/>
      <c r="AM133" s="97"/>
      <c r="AN133" s="97"/>
      <c r="AO133" s="97"/>
      <c r="AP133" s="97"/>
      <c r="AQ133" s="97"/>
      <c r="AR133" s="97"/>
      <c r="AS133" s="97"/>
      <c r="AT133" s="97"/>
      <c r="AU133" s="97"/>
      <c r="AV133" s="97"/>
      <c r="AW133" s="97"/>
      <c r="AX133" s="97"/>
      <c r="AY133" s="97"/>
    </row>
    <row r="134" spans="1:51" s="225" customFormat="1">
      <c r="A134" s="91"/>
      <c r="AH134" s="97"/>
      <c r="AI134" s="97"/>
      <c r="AJ134" s="97"/>
      <c r="AK134" s="97"/>
      <c r="AL134" s="97"/>
      <c r="AM134" s="97"/>
      <c r="AN134" s="97"/>
      <c r="AO134" s="97"/>
      <c r="AP134" s="97"/>
      <c r="AQ134" s="97"/>
      <c r="AR134" s="97"/>
      <c r="AS134" s="97"/>
      <c r="AT134" s="97"/>
      <c r="AU134" s="97"/>
      <c r="AV134" s="97"/>
      <c r="AW134" s="97"/>
      <c r="AX134" s="97"/>
      <c r="AY134" s="97"/>
    </row>
    <row r="135" spans="1:51" s="225" customFormat="1">
      <c r="A135" s="91"/>
      <c r="AH135" s="97"/>
      <c r="AI135" s="97"/>
      <c r="AJ135" s="97"/>
      <c r="AK135" s="97"/>
      <c r="AL135" s="97"/>
      <c r="AM135" s="97"/>
      <c r="AN135" s="97"/>
      <c r="AO135" s="97"/>
      <c r="AP135" s="97"/>
      <c r="AQ135" s="97"/>
      <c r="AR135" s="97"/>
      <c r="AS135" s="97"/>
      <c r="AT135" s="97"/>
      <c r="AU135" s="97"/>
      <c r="AV135" s="97"/>
      <c r="AW135" s="97"/>
      <c r="AX135" s="97"/>
      <c r="AY135" s="97"/>
    </row>
    <row r="136" spans="1:51" s="225" customFormat="1">
      <c r="A136" s="91"/>
      <c r="AH136" s="97"/>
      <c r="AI136" s="97"/>
      <c r="AJ136" s="97"/>
      <c r="AK136" s="97"/>
      <c r="AL136" s="97"/>
      <c r="AM136" s="97"/>
      <c r="AN136" s="97"/>
      <c r="AO136" s="97"/>
      <c r="AP136" s="97"/>
      <c r="AQ136" s="97"/>
      <c r="AR136" s="97"/>
      <c r="AS136" s="97"/>
      <c r="AT136" s="97"/>
      <c r="AU136" s="97"/>
      <c r="AV136" s="97"/>
      <c r="AW136" s="97"/>
      <c r="AX136" s="97"/>
      <c r="AY136" s="97"/>
    </row>
    <row r="137" spans="1:51" s="225" customFormat="1">
      <c r="A137" s="91"/>
      <c r="AH137" s="97"/>
      <c r="AI137" s="97"/>
      <c r="AJ137" s="97"/>
      <c r="AK137" s="97"/>
      <c r="AL137" s="97"/>
      <c r="AM137" s="97"/>
      <c r="AN137" s="97"/>
      <c r="AO137" s="97"/>
      <c r="AP137" s="97"/>
      <c r="AQ137" s="97"/>
      <c r="AR137" s="97"/>
      <c r="AS137" s="97"/>
      <c r="AT137" s="97"/>
      <c r="AU137" s="97"/>
      <c r="AV137" s="97"/>
      <c r="AW137" s="97"/>
      <c r="AX137" s="97"/>
      <c r="AY137" s="97"/>
    </row>
    <row r="138" spans="1:51" s="225" customFormat="1">
      <c r="A138" s="91"/>
      <c r="AH138" s="97"/>
      <c r="AI138" s="97"/>
      <c r="AJ138" s="97"/>
      <c r="AK138" s="97"/>
      <c r="AL138" s="97"/>
      <c r="AM138" s="97"/>
      <c r="AN138" s="97"/>
      <c r="AO138" s="97"/>
      <c r="AP138" s="97"/>
      <c r="AQ138" s="97"/>
      <c r="AR138" s="97"/>
      <c r="AS138" s="97"/>
      <c r="AT138" s="97"/>
      <c r="AU138" s="97"/>
      <c r="AV138" s="97"/>
      <c r="AW138" s="97"/>
      <c r="AX138" s="97"/>
      <c r="AY138" s="97"/>
    </row>
    <row r="139" spans="1:51" s="225" customFormat="1">
      <c r="A139" s="91"/>
      <c r="AH139" s="97"/>
      <c r="AI139" s="97"/>
      <c r="AJ139" s="97"/>
      <c r="AK139" s="97"/>
      <c r="AL139" s="97"/>
      <c r="AM139" s="97"/>
      <c r="AN139" s="97"/>
      <c r="AO139" s="97"/>
      <c r="AP139" s="97"/>
      <c r="AQ139" s="97"/>
      <c r="AR139" s="97"/>
      <c r="AS139" s="97"/>
      <c r="AT139" s="97"/>
      <c r="AU139" s="97"/>
      <c r="AV139" s="97"/>
      <c r="AW139" s="97"/>
      <c r="AX139" s="97"/>
      <c r="AY139" s="97"/>
    </row>
    <row r="140" spans="1:51" s="225" customFormat="1">
      <c r="A140" s="91"/>
      <c r="AH140" s="97"/>
      <c r="AI140" s="97"/>
      <c r="AJ140" s="97"/>
      <c r="AK140" s="97"/>
      <c r="AL140" s="97"/>
      <c r="AM140" s="97"/>
      <c r="AN140" s="97"/>
      <c r="AO140" s="97"/>
      <c r="AP140" s="97"/>
      <c r="AQ140" s="97"/>
      <c r="AR140" s="97"/>
      <c r="AS140" s="97"/>
      <c r="AT140" s="97"/>
      <c r="AU140" s="97"/>
      <c r="AV140" s="97"/>
      <c r="AW140" s="97"/>
      <c r="AX140" s="97"/>
      <c r="AY140" s="97"/>
    </row>
    <row r="141" spans="1:51" s="225" customFormat="1">
      <c r="A141" s="91"/>
      <c r="AH141" s="97"/>
      <c r="AI141" s="97"/>
      <c r="AJ141" s="97"/>
      <c r="AK141" s="97"/>
      <c r="AL141" s="97"/>
      <c r="AM141" s="97"/>
      <c r="AN141" s="97"/>
      <c r="AO141" s="97"/>
      <c r="AP141" s="97"/>
      <c r="AQ141" s="97"/>
      <c r="AR141" s="97"/>
      <c r="AS141" s="97"/>
      <c r="AT141" s="97"/>
      <c r="AU141" s="97"/>
      <c r="AV141" s="97"/>
      <c r="AW141" s="97"/>
      <c r="AX141" s="97"/>
      <c r="AY141" s="97"/>
    </row>
    <row r="142" spans="1:51" s="225" customFormat="1">
      <c r="A142" s="91"/>
      <c r="AH142" s="97"/>
      <c r="AI142" s="97"/>
      <c r="AJ142" s="97"/>
      <c r="AK142" s="97"/>
      <c r="AL142" s="97"/>
      <c r="AM142" s="97"/>
      <c r="AN142" s="97"/>
      <c r="AO142" s="97"/>
      <c r="AP142" s="97"/>
      <c r="AQ142" s="97"/>
      <c r="AR142" s="97"/>
      <c r="AS142" s="97"/>
      <c r="AT142" s="97"/>
      <c r="AU142" s="97"/>
      <c r="AV142" s="97"/>
      <c r="AW142" s="97"/>
      <c r="AX142" s="97"/>
      <c r="AY142" s="97"/>
    </row>
    <row r="143" spans="1:51" s="225" customFormat="1">
      <c r="A143" s="91"/>
      <c r="AH143" s="97"/>
      <c r="AI143" s="97"/>
      <c r="AJ143" s="97"/>
      <c r="AK143" s="97"/>
      <c r="AL143" s="97"/>
      <c r="AM143" s="97"/>
      <c r="AN143" s="97"/>
      <c r="AO143" s="97"/>
      <c r="AP143" s="97"/>
      <c r="AQ143" s="97"/>
      <c r="AR143" s="97"/>
      <c r="AS143" s="97"/>
      <c r="AT143" s="97"/>
      <c r="AU143" s="97"/>
      <c r="AV143" s="97"/>
      <c r="AW143" s="97"/>
      <c r="AX143" s="97"/>
      <c r="AY143" s="97"/>
    </row>
    <row r="144" spans="1:51" s="225" customFormat="1">
      <c r="A144" s="91"/>
      <c r="AH144" s="97"/>
      <c r="AI144" s="97"/>
      <c r="AJ144" s="97"/>
      <c r="AK144" s="97"/>
      <c r="AL144" s="97"/>
      <c r="AM144" s="97"/>
      <c r="AN144" s="97"/>
      <c r="AO144" s="97"/>
      <c r="AP144" s="97"/>
      <c r="AQ144" s="97"/>
      <c r="AR144" s="97"/>
      <c r="AS144" s="97"/>
      <c r="AT144" s="97"/>
      <c r="AU144" s="97"/>
      <c r="AV144" s="97"/>
      <c r="AW144" s="97"/>
      <c r="AX144" s="97"/>
      <c r="AY144" s="97"/>
    </row>
    <row r="145" spans="1:51" s="225" customFormat="1">
      <c r="A145" s="91"/>
      <c r="AH145" s="97"/>
      <c r="AI145" s="97"/>
      <c r="AJ145" s="97"/>
      <c r="AK145" s="97"/>
      <c r="AL145" s="97"/>
      <c r="AM145" s="97"/>
      <c r="AN145" s="97"/>
      <c r="AO145" s="97"/>
      <c r="AP145" s="97"/>
      <c r="AQ145" s="97"/>
      <c r="AR145" s="97"/>
      <c r="AS145" s="97"/>
      <c r="AT145" s="97"/>
      <c r="AU145" s="97"/>
      <c r="AV145" s="97"/>
      <c r="AW145" s="97"/>
      <c r="AX145" s="97"/>
      <c r="AY145" s="97"/>
    </row>
    <row r="146" spans="1:51" s="225" customFormat="1">
      <c r="A146" s="91"/>
      <c r="AH146" s="97"/>
      <c r="AI146" s="97"/>
      <c r="AJ146" s="97"/>
      <c r="AK146" s="97"/>
      <c r="AL146" s="97"/>
      <c r="AM146" s="97"/>
      <c r="AN146" s="97"/>
      <c r="AO146" s="97"/>
      <c r="AP146" s="97"/>
      <c r="AQ146" s="97"/>
      <c r="AR146" s="97"/>
      <c r="AS146" s="97"/>
      <c r="AT146" s="97"/>
      <c r="AU146" s="97"/>
      <c r="AV146" s="97"/>
      <c r="AW146" s="97"/>
      <c r="AX146" s="97"/>
      <c r="AY146" s="97"/>
    </row>
    <row r="147" spans="1:51" s="225" customFormat="1">
      <c r="A147" s="91"/>
      <c r="AH147" s="97"/>
      <c r="AI147" s="97"/>
      <c r="AJ147" s="97"/>
      <c r="AK147" s="97"/>
      <c r="AL147" s="97"/>
      <c r="AM147" s="97"/>
      <c r="AN147" s="97"/>
      <c r="AO147" s="97"/>
      <c r="AP147" s="97"/>
      <c r="AQ147" s="97"/>
      <c r="AR147" s="97"/>
      <c r="AS147" s="97"/>
      <c r="AT147" s="97"/>
      <c r="AU147" s="97"/>
      <c r="AV147" s="97"/>
      <c r="AW147" s="97"/>
      <c r="AX147" s="97"/>
      <c r="AY147" s="97"/>
    </row>
    <row r="148" spans="1:51" s="225" customFormat="1">
      <c r="A148" s="91"/>
      <c r="AH148" s="97"/>
      <c r="AI148" s="97"/>
      <c r="AJ148" s="97"/>
      <c r="AK148" s="97"/>
      <c r="AL148" s="97"/>
      <c r="AM148" s="97"/>
      <c r="AN148" s="97"/>
      <c r="AO148" s="97"/>
      <c r="AP148" s="97"/>
      <c r="AQ148" s="97"/>
      <c r="AR148" s="97"/>
      <c r="AS148" s="97"/>
      <c r="AT148" s="97"/>
      <c r="AU148" s="97"/>
      <c r="AV148" s="97"/>
      <c r="AW148" s="97"/>
      <c r="AX148" s="97"/>
      <c r="AY148" s="97"/>
    </row>
    <row r="149" spans="1:51" s="225" customFormat="1">
      <c r="A149" s="91"/>
      <c r="AH149" s="97"/>
      <c r="AI149" s="97"/>
      <c r="AJ149" s="97"/>
      <c r="AK149" s="97"/>
      <c r="AL149" s="97"/>
      <c r="AM149" s="97"/>
      <c r="AN149" s="97"/>
      <c r="AO149" s="97"/>
      <c r="AP149" s="97"/>
      <c r="AQ149" s="97"/>
      <c r="AR149" s="97"/>
      <c r="AS149" s="97"/>
      <c r="AT149" s="97"/>
      <c r="AU149" s="97"/>
      <c r="AV149" s="97"/>
      <c r="AW149" s="97"/>
      <c r="AX149" s="97"/>
      <c r="AY149" s="97"/>
    </row>
    <row r="150" spans="1:51" s="225" customFormat="1">
      <c r="A150" s="91"/>
      <c r="AH150" s="97"/>
      <c r="AI150" s="97"/>
      <c r="AJ150" s="97"/>
      <c r="AK150" s="97"/>
      <c r="AL150" s="97"/>
      <c r="AM150" s="97"/>
      <c r="AN150" s="97"/>
      <c r="AO150" s="97"/>
      <c r="AP150" s="97"/>
      <c r="AQ150" s="97"/>
      <c r="AR150" s="97"/>
      <c r="AS150" s="97"/>
      <c r="AT150" s="97"/>
      <c r="AU150" s="97"/>
      <c r="AV150" s="97"/>
      <c r="AW150" s="97"/>
      <c r="AX150" s="97"/>
      <c r="AY150" s="97"/>
    </row>
    <row r="151" spans="1:51" s="225" customFormat="1">
      <c r="A151" s="91"/>
      <c r="AH151" s="97"/>
      <c r="AI151" s="97"/>
      <c r="AJ151" s="97"/>
      <c r="AK151" s="97"/>
      <c r="AL151" s="97"/>
      <c r="AM151" s="97"/>
      <c r="AN151" s="97"/>
      <c r="AO151" s="97"/>
      <c r="AP151" s="97"/>
      <c r="AQ151" s="97"/>
      <c r="AR151" s="97"/>
      <c r="AS151" s="97"/>
      <c r="AT151" s="97"/>
      <c r="AU151" s="97"/>
      <c r="AV151" s="97"/>
      <c r="AW151" s="97"/>
      <c r="AX151" s="97"/>
      <c r="AY151" s="97"/>
    </row>
    <row r="152" spans="1:51" s="225" customFormat="1">
      <c r="A152" s="91"/>
      <c r="AH152" s="97"/>
      <c r="AI152" s="97"/>
      <c r="AJ152" s="97"/>
      <c r="AK152" s="97"/>
      <c r="AL152" s="97"/>
      <c r="AM152" s="97"/>
      <c r="AN152" s="97"/>
      <c r="AO152" s="97"/>
      <c r="AP152" s="97"/>
      <c r="AQ152" s="97"/>
      <c r="AR152" s="97"/>
      <c r="AS152" s="97"/>
      <c r="AT152" s="97"/>
      <c r="AU152" s="97"/>
      <c r="AV152" s="97"/>
      <c r="AW152" s="97"/>
      <c r="AX152" s="97"/>
      <c r="AY152" s="97"/>
    </row>
    <row r="153" spans="1:51" s="225" customFormat="1">
      <c r="A153" s="91"/>
      <c r="AH153" s="97"/>
      <c r="AI153" s="97"/>
      <c r="AJ153" s="97"/>
      <c r="AK153" s="97"/>
      <c r="AL153" s="97"/>
      <c r="AM153" s="97"/>
      <c r="AN153" s="97"/>
      <c r="AO153" s="97"/>
      <c r="AP153" s="97"/>
      <c r="AQ153" s="97"/>
      <c r="AR153" s="97"/>
      <c r="AS153" s="97"/>
      <c r="AT153" s="97"/>
      <c r="AU153" s="97"/>
      <c r="AV153" s="97"/>
      <c r="AW153" s="97"/>
      <c r="AX153" s="97"/>
      <c r="AY153" s="97"/>
    </row>
    <row r="154" spans="1:51" s="225" customFormat="1">
      <c r="A154" s="91"/>
      <c r="AH154" s="97"/>
      <c r="AI154" s="97"/>
      <c r="AJ154" s="97"/>
      <c r="AK154" s="97"/>
      <c r="AL154" s="97"/>
      <c r="AM154" s="97"/>
      <c r="AN154" s="97"/>
      <c r="AO154" s="97"/>
      <c r="AP154" s="97"/>
      <c r="AQ154" s="97"/>
      <c r="AR154" s="97"/>
      <c r="AS154" s="97"/>
      <c r="AT154" s="97"/>
      <c r="AU154" s="97"/>
      <c r="AV154" s="97"/>
      <c r="AW154" s="97"/>
      <c r="AX154" s="97"/>
      <c r="AY154" s="97"/>
    </row>
    <row r="155" spans="1:51" s="225" customFormat="1">
      <c r="A155" s="91"/>
      <c r="AH155" s="97"/>
      <c r="AI155" s="97"/>
      <c r="AJ155" s="97"/>
      <c r="AK155" s="97"/>
      <c r="AL155" s="97"/>
      <c r="AM155" s="97"/>
      <c r="AN155" s="97"/>
      <c r="AO155" s="97"/>
      <c r="AP155" s="97"/>
      <c r="AQ155" s="97"/>
      <c r="AR155" s="97"/>
      <c r="AS155" s="97"/>
      <c r="AT155" s="97"/>
      <c r="AU155" s="97"/>
      <c r="AV155" s="97"/>
      <c r="AW155" s="97"/>
      <c r="AX155" s="97"/>
      <c r="AY155" s="97"/>
    </row>
    <row r="156" spans="1:51" s="225" customFormat="1">
      <c r="A156" s="91"/>
      <c r="AH156" s="97"/>
      <c r="AI156" s="97"/>
      <c r="AJ156" s="97"/>
      <c r="AK156" s="97"/>
      <c r="AL156" s="97"/>
      <c r="AM156" s="97"/>
      <c r="AN156" s="97"/>
      <c r="AO156" s="97"/>
      <c r="AP156" s="97"/>
      <c r="AQ156" s="97"/>
      <c r="AR156" s="97"/>
      <c r="AS156" s="97"/>
      <c r="AT156" s="97"/>
      <c r="AU156" s="97"/>
      <c r="AV156" s="97"/>
      <c r="AW156" s="97"/>
      <c r="AX156" s="97"/>
      <c r="AY156" s="97"/>
    </row>
    <row r="157" spans="1:51" s="225" customFormat="1">
      <c r="A157" s="91"/>
      <c r="AH157" s="97"/>
      <c r="AI157" s="97"/>
      <c r="AJ157" s="97"/>
      <c r="AK157" s="97"/>
      <c r="AL157" s="97"/>
      <c r="AM157" s="97"/>
      <c r="AN157" s="97"/>
      <c r="AO157" s="97"/>
      <c r="AP157" s="97"/>
      <c r="AQ157" s="97"/>
      <c r="AR157" s="97"/>
      <c r="AS157" s="97"/>
      <c r="AT157" s="97"/>
      <c r="AU157" s="97"/>
      <c r="AV157" s="97"/>
      <c r="AW157" s="97"/>
      <c r="AX157" s="97"/>
      <c r="AY157" s="97"/>
    </row>
    <row r="158" spans="1:51" s="225" customFormat="1">
      <c r="A158" s="91"/>
      <c r="AH158" s="97"/>
      <c r="AI158" s="97"/>
      <c r="AJ158" s="97"/>
      <c r="AK158" s="97"/>
      <c r="AL158" s="97"/>
      <c r="AM158" s="97"/>
      <c r="AN158" s="97"/>
      <c r="AO158" s="97"/>
      <c r="AP158" s="97"/>
      <c r="AQ158" s="97"/>
      <c r="AR158" s="97"/>
      <c r="AS158" s="97"/>
      <c r="AT158" s="97"/>
      <c r="AU158" s="97"/>
      <c r="AV158" s="97"/>
      <c r="AW158" s="97"/>
      <c r="AX158" s="97"/>
      <c r="AY158" s="97"/>
    </row>
    <row r="159" spans="1:51" s="225" customFormat="1">
      <c r="A159" s="91"/>
      <c r="AH159" s="97"/>
      <c r="AI159" s="97"/>
      <c r="AJ159" s="97"/>
      <c r="AK159" s="97"/>
      <c r="AL159" s="97"/>
      <c r="AM159" s="97"/>
      <c r="AN159" s="97"/>
      <c r="AO159" s="97"/>
      <c r="AP159" s="97"/>
      <c r="AQ159" s="97"/>
      <c r="AR159" s="97"/>
      <c r="AS159" s="97"/>
      <c r="AT159" s="97"/>
      <c r="AU159" s="97"/>
      <c r="AV159" s="97"/>
      <c r="AW159" s="97"/>
      <c r="AX159" s="97"/>
      <c r="AY159" s="97"/>
    </row>
    <row r="160" spans="1:51" s="225" customFormat="1">
      <c r="A160" s="91"/>
      <c r="AH160" s="97"/>
      <c r="AI160" s="97"/>
      <c r="AJ160" s="97"/>
      <c r="AK160" s="97"/>
      <c r="AL160" s="97"/>
      <c r="AM160" s="97"/>
      <c r="AN160" s="97"/>
      <c r="AO160" s="97"/>
      <c r="AP160" s="97"/>
      <c r="AQ160" s="97"/>
      <c r="AR160" s="97"/>
      <c r="AS160" s="97"/>
      <c r="AT160" s="97"/>
      <c r="AU160" s="97"/>
      <c r="AV160" s="97"/>
      <c r="AW160" s="97"/>
      <c r="AX160" s="97"/>
      <c r="AY160" s="97"/>
    </row>
    <row r="161" spans="1:51" s="225" customFormat="1">
      <c r="A161" s="91"/>
      <c r="AH161" s="97"/>
      <c r="AI161" s="97"/>
      <c r="AJ161" s="97"/>
      <c r="AK161" s="97"/>
      <c r="AL161" s="97"/>
      <c r="AM161" s="97"/>
      <c r="AN161" s="97"/>
      <c r="AO161" s="97"/>
      <c r="AP161" s="97"/>
      <c r="AQ161" s="97"/>
      <c r="AR161" s="97"/>
      <c r="AS161" s="97"/>
      <c r="AT161" s="97"/>
      <c r="AU161" s="97"/>
      <c r="AV161" s="97"/>
      <c r="AW161" s="97"/>
      <c r="AX161" s="97"/>
      <c r="AY161" s="97"/>
    </row>
    <row r="162" spans="1:51" s="225" customFormat="1">
      <c r="A162" s="91"/>
      <c r="AH162" s="97"/>
      <c r="AI162" s="97"/>
      <c r="AJ162" s="97"/>
      <c r="AK162" s="97"/>
      <c r="AL162" s="97"/>
      <c r="AM162" s="97"/>
      <c r="AN162" s="97"/>
      <c r="AO162" s="97"/>
      <c r="AP162" s="97"/>
      <c r="AQ162" s="97"/>
      <c r="AR162" s="97"/>
      <c r="AS162" s="97"/>
      <c r="AT162" s="97"/>
      <c r="AU162" s="97"/>
      <c r="AV162" s="97"/>
      <c r="AW162" s="97"/>
      <c r="AX162" s="97"/>
      <c r="AY162" s="97"/>
    </row>
    <row r="163" spans="1:51" s="225" customFormat="1">
      <c r="A163" s="91"/>
      <c r="AH163" s="97"/>
      <c r="AI163" s="97"/>
      <c r="AJ163" s="97"/>
      <c r="AK163" s="97"/>
      <c r="AL163" s="97"/>
      <c r="AM163" s="97"/>
      <c r="AN163" s="97"/>
      <c r="AO163" s="97"/>
      <c r="AP163" s="97"/>
      <c r="AQ163" s="97"/>
      <c r="AR163" s="97"/>
      <c r="AS163" s="97"/>
      <c r="AT163" s="97"/>
      <c r="AU163" s="97"/>
      <c r="AV163" s="97"/>
      <c r="AW163" s="97"/>
      <c r="AX163" s="97"/>
      <c r="AY163" s="97"/>
    </row>
    <row r="164" spans="1:51" s="225" customFormat="1">
      <c r="A164" s="91"/>
      <c r="AH164" s="97"/>
      <c r="AI164" s="97"/>
      <c r="AJ164" s="97"/>
      <c r="AK164" s="97"/>
      <c r="AL164" s="97"/>
      <c r="AM164" s="97"/>
      <c r="AN164" s="97"/>
      <c r="AO164" s="97"/>
      <c r="AP164" s="97"/>
      <c r="AQ164" s="97"/>
      <c r="AR164" s="97"/>
      <c r="AS164" s="97"/>
      <c r="AT164" s="97"/>
      <c r="AU164" s="97"/>
      <c r="AV164" s="97"/>
      <c r="AW164" s="97"/>
      <c r="AX164" s="97"/>
      <c r="AY164" s="97"/>
    </row>
    <row r="165" spans="1:51" s="225" customFormat="1">
      <c r="A165" s="91"/>
      <c r="AH165" s="97"/>
      <c r="AI165" s="97"/>
      <c r="AJ165" s="97"/>
      <c r="AK165" s="97"/>
      <c r="AL165" s="97"/>
      <c r="AM165" s="97"/>
      <c r="AN165" s="97"/>
      <c r="AO165" s="97"/>
      <c r="AP165" s="97"/>
      <c r="AQ165" s="97"/>
      <c r="AR165" s="97"/>
      <c r="AS165" s="97"/>
      <c r="AT165" s="97"/>
      <c r="AU165" s="97"/>
      <c r="AV165" s="97"/>
      <c r="AW165" s="97"/>
      <c r="AX165" s="97"/>
      <c r="AY165" s="97"/>
    </row>
    <row r="166" spans="1:51" s="225" customFormat="1">
      <c r="A166" s="91"/>
      <c r="AH166" s="97"/>
      <c r="AI166" s="97"/>
      <c r="AJ166" s="97"/>
      <c r="AK166" s="97"/>
      <c r="AL166" s="97"/>
      <c r="AM166" s="97"/>
      <c r="AN166" s="97"/>
      <c r="AO166" s="97"/>
      <c r="AP166" s="97"/>
      <c r="AQ166" s="97"/>
      <c r="AR166" s="97"/>
      <c r="AS166" s="97"/>
      <c r="AT166" s="97"/>
      <c r="AU166" s="97"/>
      <c r="AV166" s="97"/>
      <c r="AW166" s="97"/>
      <c r="AX166" s="97"/>
      <c r="AY166" s="97"/>
    </row>
    <row r="167" spans="1:51" s="225" customFormat="1">
      <c r="A167" s="91"/>
      <c r="AH167" s="97"/>
      <c r="AI167" s="97"/>
      <c r="AJ167" s="97"/>
      <c r="AK167" s="97"/>
      <c r="AL167" s="97"/>
      <c r="AM167" s="97"/>
      <c r="AN167" s="97"/>
      <c r="AO167" s="97"/>
      <c r="AP167" s="97"/>
      <c r="AQ167" s="97"/>
      <c r="AR167" s="97"/>
      <c r="AS167" s="97"/>
      <c r="AT167" s="97"/>
      <c r="AU167" s="97"/>
      <c r="AV167" s="97"/>
      <c r="AW167" s="97"/>
      <c r="AX167" s="97"/>
      <c r="AY167" s="97"/>
    </row>
    <row r="168" spans="1:51" s="225" customFormat="1">
      <c r="A168" s="91"/>
      <c r="AH168" s="97"/>
      <c r="AI168" s="97"/>
      <c r="AJ168" s="97"/>
      <c r="AK168" s="97"/>
      <c r="AL168" s="97"/>
      <c r="AM168" s="97"/>
      <c r="AN168" s="97"/>
      <c r="AO168" s="97"/>
      <c r="AP168" s="97"/>
      <c r="AQ168" s="97"/>
      <c r="AR168" s="97"/>
      <c r="AS168" s="97"/>
      <c r="AT168" s="97"/>
      <c r="AU168" s="97"/>
      <c r="AV168" s="97"/>
      <c r="AW168" s="97"/>
      <c r="AX168" s="97"/>
      <c r="AY168" s="97"/>
    </row>
    <row r="169" spans="1:51" s="225" customFormat="1">
      <c r="A169" s="91"/>
      <c r="AH169" s="97"/>
      <c r="AI169" s="97"/>
      <c r="AJ169" s="97"/>
      <c r="AK169" s="97"/>
      <c r="AL169" s="97"/>
      <c r="AM169" s="97"/>
      <c r="AN169" s="97"/>
      <c r="AO169" s="97"/>
      <c r="AP169" s="97"/>
      <c r="AQ169" s="97"/>
      <c r="AR169" s="97"/>
      <c r="AS169" s="97"/>
      <c r="AT169" s="97"/>
      <c r="AU169" s="97"/>
      <c r="AV169" s="97"/>
      <c r="AW169" s="97"/>
      <c r="AX169" s="97"/>
      <c r="AY169" s="97"/>
    </row>
    <row r="170" spans="1:51" s="225" customFormat="1">
      <c r="A170" s="91"/>
      <c r="AH170" s="97"/>
      <c r="AI170" s="97"/>
      <c r="AJ170" s="97"/>
      <c r="AK170" s="97"/>
      <c r="AL170" s="97"/>
      <c r="AM170" s="97"/>
      <c r="AN170" s="97"/>
      <c r="AO170" s="97"/>
      <c r="AP170" s="97"/>
      <c r="AQ170" s="97"/>
      <c r="AR170" s="97"/>
      <c r="AS170" s="97"/>
      <c r="AT170" s="97"/>
      <c r="AU170" s="97"/>
      <c r="AV170" s="97"/>
      <c r="AW170" s="97"/>
      <c r="AX170" s="97"/>
      <c r="AY170" s="97"/>
    </row>
    <row r="171" spans="1:51" s="225" customFormat="1">
      <c r="A171" s="91"/>
      <c r="AH171" s="97"/>
      <c r="AI171" s="97"/>
      <c r="AJ171" s="97"/>
      <c r="AK171" s="97"/>
      <c r="AL171" s="97"/>
      <c r="AM171" s="97"/>
      <c r="AN171" s="97"/>
      <c r="AO171" s="97"/>
      <c r="AP171" s="97"/>
      <c r="AQ171" s="97"/>
      <c r="AR171" s="97"/>
      <c r="AS171" s="97"/>
      <c r="AT171" s="97"/>
      <c r="AU171" s="97"/>
      <c r="AV171" s="97"/>
      <c r="AW171" s="97"/>
      <c r="AX171" s="97"/>
      <c r="AY171" s="97"/>
    </row>
    <row r="172" spans="1:51" s="225" customFormat="1">
      <c r="A172" s="91"/>
      <c r="AH172" s="97"/>
      <c r="AI172" s="97"/>
      <c r="AJ172" s="97"/>
      <c r="AK172" s="97"/>
      <c r="AL172" s="97"/>
      <c r="AM172" s="97"/>
      <c r="AN172" s="97"/>
      <c r="AO172" s="97"/>
      <c r="AP172" s="97"/>
      <c r="AQ172" s="97"/>
      <c r="AR172" s="97"/>
      <c r="AS172" s="97"/>
      <c r="AT172" s="97"/>
      <c r="AU172" s="97"/>
      <c r="AV172" s="97"/>
      <c r="AW172" s="97"/>
      <c r="AX172" s="97"/>
      <c r="AY172" s="97"/>
    </row>
    <row r="173" spans="1:51" s="225" customFormat="1">
      <c r="A173" s="91"/>
      <c r="AH173" s="97"/>
      <c r="AI173" s="97"/>
      <c r="AJ173" s="97"/>
      <c r="AK173" s="97"/>
      <c r="AL173" s="97"/>
      <c r="AM173" s="97"/>
      <c r="AN173" s="97"/>
      <c r="AO173" s="97"/>
      <c r="AP173" s="97"/>
      <c r="AQ173" s="97"/>
      <c r="AR173" s="97"/>
      <c r="AS173" s="97"/>
      <c r="AT173" s="97"/>
      <c r="AU173" s="97"/>
      <c r="AV173" s="97"/>
      <c r="AW173" s="97"/>
      <c r="AX173" s="97"/>
      <c r="AY173" s="97"/>
    </row>
    <row r="174" spans="1:51" s="225" customFormat="1">
      <c r="A174" s="91"/>
      <c r="AH174" s="97"/>
      <c r="AI174" s="97"/>
      <c r="AJ174" s="97"/>
      <c r="AK174" s="97"/>
      <c r="AL174" s="97"/>
      <c r="AM174" s="97"/>
      <c r="AN174" s="97"/>
      <c r="AO174" s="97"/>
      <c r="AP174" s="97"/>
      <c r="AQ174" s="97"/>
      <c r="AR174" s="97"/>
      <c r="AS174" s="97"/>
      <c r="AT174" s="97"/>
      <c r="AU174" s="97"/>
      <c r="AV174" s="97"/>
      <c r="AW174" s="97"/>
      <c r="AX174" s="97"/>
      <c r="AY174" s="97"/>
    </row>
    <row r="175" spans="1:51" s="225" customFormat="1">
      <c r="A175" s="91"/>
      <c r="AH175" s="97"/>
      <c r="AI175" s="97"/>
      <c r="AJ175" s="97"/>
      <c r="AK175" s="97"/>
      <c r="AL175" s="97"/>
      <c r="AM175" s="97"/>
      <c r="AN175" s="97"/>
      <c r="AO175" s="97"/>
      <c r="AP175" s="97"/>
      <c r="AQ175" s="97"/>
      <c r="AR175" s="97"/>
      <c r="AS175" s="97"/>
      <c r="AT175" s="97"/>
      <c r="AU175" s="97"/>
      <c r="AV175" s="97"/>
      <c r="AW175" s="97"/>
      <c r="AX175" s="97"/>
      <c r="AY175" s="97"/>
    </row>
    <row r="176" spans="1:51" s="225" customFormat="1">
      <c r="A176" s="91"/>
      <c r="AH176" s="97"/>
      <c r="AI176" s="97"/>
      <c r="AJ176" s="97"/>
      <c r="AK176" s="97"/>
      <c r="AL176" s="97"/>
      <c r="AM176" s="97"/>
      <c r="AN176" s="97"/>
      <c r="AO176" s="97"/>
      <c r="AP176" s="97"/>
      <c r="AQ176" s="97"/>
      <c r="AR176" s="97"/>
      <c r="AS176" s="97"/>
      <c r="AT176" s="97"/>
      <c r="AU176" s="97"/>
      <c r="AV176" s="97"/>
      <c r="AW176" s="97"/>
      <c r="AX176" s="97"/>
      <c r="AY176" s="97"/>
    </row>
    <row r="177" spans="1:51" s="225" customFormat="1">
      <c r="A177" s="91"/>
      <c r="AH177" s="97"/>
      <c r="AI177" s="97"/>
      <c r="AJ177" s="97"/>
      <c r="AK177" s="97"/>
      <c r="AL177" s="97"/>
      <c r="AM177" s="97"/>
      <c r="AN177" s="97"/>
      <c r="AO177" s="97"/>
      <c r="AP177" s="97"/>
      <c r="AQ177" s="97"/>
      <c r="AR177" s="97"/>
      <c r="AS177" s="97"/>
      <c r="AT177" s="97"/>
      <c r="AU177" s="97"/>
      <c r="AV177" s="97"/>
      <c r="AW177" s="97"/>
      <c r="AX177" s="97"/>
      <c r="AY177" s="97"/>
    </row>
    <row r="178" spans="1:51" s="225" customFormat="1">
      <c r="A178" s="91"/>
      <c r="AH178" s="97"/>
      <c r="AI178" s="97"/>
      <c r="AJ178" s="97"/>
      <c r="AK178" s="97"/>
      <c r="AL178" s="97"/>
      <c r="AM178" s="97"/>
      <c r="AN178" s="97"/>
      <c r="AO178" s="97"/>
      <c r="AP178" s="97"/>
      <c r="AQ178" s="97"/>
      <c r="AR178" s="97"/>
      <c r="AS178" s="97"/>
      <c r="AT178" s="97"/>
      <c r="AU178" s="97"/>
      <c r="AV178" s="97"/>
      <c r="AW178" s="97"/>
      <c r="AX178" s="97"/>
      <c r="AY178" s="97"/>
    </row>
    <row r="179" spans="1:51" s="225" customFormat="1">
      <c r="A179" s="91"/>
      <c r="AH179" s="97"/>
      <c r="AI179" s="97"/>
      <c r="AJ179" s="97"/>
      <c r="AK179" s="97"/>
      <c r="AL179" s="97"/>
      <c r="AM179" s="97"/>
      <c r="AN179" s="97"/>
      <c r="AO179" s="97"/>
      <c r="AP179" s="97"/>
      <c r="AQ179" s="97"/>
      <c r="AR179" s="97"/>
      <c r="AS179" s="97"/>
      <c r="AT179" s="97"/>
      <c r="AU179" s="97"/>
      <c r="AV179" s="97"/>
      <c r="AW179" s="97"/>
      <c r="AX179" s="97"/>
      <c r="AY179" s="97"/>
    </row>
    <row r="180" spans="1:51" s="225" customFormat="1">
      <c r="A180" s="91"/>
      <c r="AH180" s="97"/>
      <c r="AI180" s="97"/>
      <c r="AJ180" s="97"/>
      <c r="AK180" s="97"/>
      <c r="AL180" s="97"/>
      <c r="AM180" s="97"/>
      <c r="AN180" s="97"/>
      <c r="AO180" s="97"/>
      <c r="AP180" s="97"/>
      <c r="AQ180" s="97"/>
      <c r="AR180" s="97"/>
      <c r="AS180" s="97"/>
      <c r="AT180" s="97"/>
      <c r="AU180" s="97"/>
      <c r="AV180" s="97"/>
      <c r="AW180" s="97"/>
      <c r="AX180" s="97"/>
      <c r="AY180" s="97"/>
    </row>
    <row r="181" spans="1:51" s="225" customFormat="1">
      <c r="A181" s="91"/>
      <c r="AH181" s="97"/>
      <c r="AI181" s="97"/>
      <c r="AJ181" s="97"/>
      <c r="AK181" s="97"/>
      <c r="AL181" s="97"/>
      <c r="AM181" s="97"/>
      <c r="AN181" s="97"/>
      <c r="AO181" s="97"/>
      <c r="AP181" s="97"/>
      <c r="AQ181" s="97"/>
      <c r="AR181" s="97"/>
      <c r="AS181" s="97"/>
      <c r="AT181" s="97"/>
      <c r="AU181" s="97"/>
      <c r="AV181" s="97"/>
      <c r="AW181" s="97"/>
      <c r="AX181" s="97"/>
      <c r="AY181" s="97"/>
    </row>
    <row r="182" spans="1:51" s="225" customFormat="1">
      <c r="A182" s="91"/>
      <c r="AH182" s="97"/>
      <c r="AI182" s="97"/>
      <c r="AJ182" s="97"/>
      <c r="AK182" s="97"/>
      <c r="AL182" s="97"/>
      <c r="AM182" s="97"/>
      <c r="AN182" s="97"/>
      <c r="AO182" s="97"/>
      <c r="AP182" s="97"/>
      <c r="AQ182" s="97"/>
      <c r="AR182" s="97"/>
      <c r="AS182" s="97"/>
      <c r="AT182" s="97"/>
      <c r="AU182" s="97"/>
      <c r="AV182" s="97"/>
      <c r="AW182" s="97"/>
      <c r="AX182" s="97"/>
      <c r="AY182" s="97"/>
    </row>
    <row r="183" spans="1:51" s="225" customFormat="1">
      <c r="A183" s="91"/>
      <c r="AH183" s="97"/>
      <c r="AI183" s="97"/>
      <c r="AJ183" s="97"/>
      <c r="AK183" s="97"/>
      <c r="AL183" s="97"/>
      <c r="AM183" s="97"/>
      <c r="AN183" s="97"/>
      <c r="AO183" s="97"/>
      <c r="AP183" s="97"/>
      <c r="AQ183" s="97"/>
      <c r="AR183" s="97"/>
      <c r="AS183" s="97"/>
      <c r="AT183" s="97"/>
      <c r="AU183" s="97"/>
      <c r="AV183" s="97"/>
      <c r="AW183" s="97"/>
      <c r="AX183" s="97"/>
      <c r="AY183" s="97"/>
    </row>
    <row r="184" spans="1:51" s="225" customFormat="1">
      <c r="A184" s="91"/>
      <c r="AH184" s="97"/>
      <c r="AI184" s="97"/>
      <c r="AJ184" s="97"/>
      <c r="AK184" s="97"/>
      <c r="AL184" s="97"/>
      <c r="AM184" s="97"/>
      <c r="AN184" s="97"/>
      <c r="AO184" s="97"/>
      <c r="AP184" s="97"/>
      <c r="AQ184" s="97"/>
      <c r="AR184" s="97"/>
      <c r="AS184" s="97"/>
      <c r="AT184" s="97"/>
      <c r="AU184" s="97"/>
      <c r="AV184" s="97"/>
      <c r="AW184" s="97"/>
      <c r="AX184" s="97"/>
      <c r="AY184" s="97"/>
    </row>
    <row r="185" spans="1:51" s="225" customFormat="1">
      <c r="A185" s="91"/>
      <c r="AH185" s="97"/>
      <c r="AI185" s="97"/>
      <c r="AJ185" s="97"/>
      <c r="AK185" s="97"/>
      <c r="AL185" s="97"/>
      <c r="AM185" s="97"/>
      <c r="AN185" s="97"/>
      <c r="AO185" s="97"/>
      <c r="AP185" s="97"/>
      <c r="AQ185" s="97"/>
      <c r="AR185" s="97"/>
      <c r="AS185" s="97"/>
      <c r="AT185" s="97"/>
      <c r="AU185" s="97"/>
      <c r="AV185" s="97"/>
      <c r="AW185" s="97"/>
      <c r="AX185" s="97"/>
      <c r="AY185" s="97"/>
    </row>
    <row r="186" spans="1:51" s="225" customFormat="1">
      <c r="A186" s="91"/>
      <c r="AH186" s="97"/>
      <c r="AI186" s="97"/>
      <c r="AJ186" s="97"/>
      <c r="AK186" s="97"/>
      <c r="AL186" s="97"/>
      <c r="AM186" s="97"/>
      <c r="AN186" s="97"/>
      <c r="AO186" s="97"/>
      <c r="AP186" s="97"/>
      <c r="AQ186" s="97"/>
      <c r="AR186" s="97"/>
      <c r="AS186" s="97"/>
      <c r="AT186" s="97"/>
      <c r="AU186" s="97"/>
      <c r="AV186" s="97"/>
      <c r="AW186" s="97"/>
      <c r="AX186" s="97"/>
      <c r="AY186" s="97"/>
    </row>
    <row r="187" spans="1:51" s="225" customFormat="1">
      <c r="A187" s="91"/>
      <c r="AH187" s="97"/>
      <c r="AI187" s="97"/>
      <c r="AJ187" s="97"/>
      <c r="AK187" s="97"/>
      <c r="AL187" s="97"/>
      <c r="AM187" s="97"/>
      <c r="AN187" s="97"/>
      <c r="AO187" s="97"/>
      <c r="AP187" s="97"/>
      <c r="AQ187" s="97"/>
      <c r="AR187" s="97"/>
      <c r="AS187" s="97"/>
      <c r="AT187" s="97"/>
      <c r="AU187" s="97"/>
      <c r="AV187" s="97"/>
      <c r="AW187" s="97"/>
      <c r="AX187" s="97"/>
      <c r="AY187" s="97"/>
    </row>
    <row r="188" spans="1:51" s="225" customFormat="1">
      <c r="A188" s="91"/>
      <c r="AH188" s="97"/>
      <c r="AI188" s="97"/>
      <c r="AJ188" s="97"/>
      <c r="AK188" s="97"/>
      <c r="AL188" s="97"/>
      <c r="AM188" s="97"/>
      <c r="AN188" s="97"/>
      <c r="AO188" s="97"/>
      <c r="AP188" s="97"/>
      <c r="AQ188" s="97"/>
      <c r="AR188" s="97"/>
      <c r="AS188" s="97"/>
      <c r="AT188" s="97"/>
      <c r="AU188" s="97"/>
      <c r="AV188" s="97"/>
      <c r="AW188" s="97"/>
      <c r="AX188" s="97"/>
      <c r="AY188" s="97"/>
    </row>
    <row r="189" spans="1:51" s="225" customFormat="1">
      <c r="A189" s="91"/>
      <c r="AH189" s="97"/>
      <c r="AI189" s="97"/>
      <c r="AJ189" s="97"/>
      <c r="AK189" s="97"/>
      <c r="AL189" s="97"/>
      <c r="AM189" s="97"/>
      <c r="AN189" s="97"/>
      <c r="AO189" s="97"/>
      <c r="AP189" s="97"/>
      <c r="AQ189" s="97"/>
      <c r="AR189" s="97"/>
      <c r="AS189" s="97"/>
      <c r="AT189" s="97"/>
      <c r="AU189" s="97"/>
      <c r="AV189" s="97"/>
      <c r="AW189" s="97"/>
      <c r="AX189" s="97"/>
      <c r="AY189" s="97"/>
    </row>
    <row r="190" spans="1:51" s="225" customFormat="1">
      <c r="A190" s="91"/>
      <c r="AH190" s="97"/>
      <c r="AI190" s="97"/>
      <c r="AJ190" s="97"/>
      <c r="AK190" s="97"/>
      <c r="AL190" s="97"/>
      <c r="AM190" s="97"/>
      <c r="AN190" s="97"/>
      <c r="AO190" s="97"/>
      <c r="AP190" s="97"/>
      <c r="AQ190" s="97"/>
      <c r="AR190" s="97"/>
      <c r="AS190" s="97"/>
      <c r="AT190" s="97"/>
      <c r="AU190" s="97"/>
      <c r="AV190" s="97"/>
      <c r="AW190" s="97"/>
      <c r="AX190" s="97"/>
      <c r="AY190" s="97"/>
    </row>
    <row r="191" spans="1:51" s="225" customFormat="1">
      <c r="A191" s="91"/>
      <c r="AH191" s="97"/>
      <c r="AI191" s="97"/>
      <c r="AJ191" s="97"/>
      <c r="AK191" s="97"/>
      <c r="AL191" s="97"/>
      <c r="AM191" s="97"/>
      <c r="AN191" s="97"/>
      <c r="AO191" s="97"/>
      <c r="AP191" s="97"/>
      <c r="AQ191" s="97"/>
      <c r="AR191" s="97"/>
      <c r="AS191" s="97"/>
      <c r="AT191" s="97"/>
      <c r="AU191" s="97"/>
      <c r="AV191" s="97"/>
      <c r="AW191" s="97"/>
      <c r="AX191" s="97"/>
      <c r="AY191" s="97"/>
    </row>
    <row r="192" spans="1:51" s="225" customFormat="1">
      <c r="A192" s="91"/>
      <c r="AH192" s="97"/>
      <c r="AI192" s="97"/>
      <c r="AJ192" s="97"/>
      <c r="AK192" s="97"/>
      <c r="AL192" s="97"/>
      <c r="AM192" s="97"/>
      <c r="AN192" s="97"/>
      <c r="AO192" s="97"/>
      <c r="AP192" s="97"/>
      <c r="AQ192" s="97"/>
      <c r="AR192" s="97"/>
      <c r="AS192" s="97"/>
      <c r="AT192" s="97"/>
      <c r="AU192" s="97"/>
      <c r="AV192" s="97"/>
      <c r="AW192" s="97"/>
      <c r="AX192" s="97"/>
      <c r="AY192" s="97"/>
    </row>
    <row r="193" spans="1:51" s="225" customFormat="1">
      <c r="A193" s="91"/>
      <c r="AH193" s="97"/>
      <c r="AI193" s="97"/>
      <c r="AJ193" s="97"/>
      <c r="AK193" s="97"/>
      <c r="AL193" s="97"/>
      <c r="AM193" s="97"/>
      <c r="AN193" s="97"/>
      <c r="AO193" s="97"/>
      <c r="AP193" s="97"/>
      <c r="AQ193" s="97"/>
      <c r="AR193" s="97"/>
      <c r="AS193" s="97"/>
      <c r="AT193" s="97"/>
      <c r="AU193" s="97"/>
      <c r="AV193" s="97"/>
      <c r="AW193" s="97"/>
      <c r="AX193" s="97"/>
      <c r="AY193" s="97"/>
    </row>
  </sheetData>
  <mergeCells count="103">
    <mergeCell ref="X61:Y61"/>
    <mergeCell ref="AA61:AB61"/>
    <mergeCell ref="AD61:AE61"/>
    <mergeCell ref="C62:E62"/>
    <mergeCell ref="C68:G68"/>
    <mergeCell ref="C60:E60"/>
    <mergeCell ref="F60:AE60"/>
    <mergeCell ref="C61:E61"/>
    <mergeCell ref="F61:G61"/>
    <mergeCell ref="H61:I61"/>
    <mergeCell ref="K61:L61"/>
    <mergeCell ref="N61:O61"/>
    <mergeCell ref="Q61:R61"/>
    <mergeCell ref="S61:T61"/>
    <mergeCell ref="U61:V61"/>
    <mergeCell ref="P57:R57"/>
    <mergeCell ref="S57:Y57"/>
    <mergeCell ref="Z57:AB57"/>
    <mergeCell ref="AC57:AD57"/>
    <mergeCell ref="C58:AE58"/>
    <mergeCell ref="C59:E59"/>
    <mergeCell ref="F59:AE59"/>
    <mergeCell ref="C56:E56"/>
    <mergeCell ref="F56:H56"/>
    <mergeCell ref="C57:E57"/>
    <mergeCell ref="G57:H57"/>
    <mergeCell ref="J57:L57"/>
    <mergeCell ref="M57:O57"/>
    <mergeCell ref="C50:E50"/>
    <mergeCell ref="C53:E55"/>
    <mergeCell ref="F53:H53"/>
    <mergeCell ref="I53:R53"/>
    <mergeCell ref="S53:AE55"/>
    <mergeCell ref="F54:H54"/>
    <mergeCell ref="I54:R54"/>
    <mergeCell ref="F55:H55"/>
    <mergeCell ref="I55:R55"/>
    <mergeCell ref="C43:E44"/>
    <mergeCell ref="F43:H43"/>
    <mergeCell ref="M43:AE44"/>
    <mergeCell ref="F44:H44"/>
    <mergeCell ref="C45:E45"/>
    <mergeCell ref="C48:E49"/>
    <mergeCell ref="F48:H48"/>
    <mergeCell ref="M48:AE49"/>
    <mergeCell ref="F49:H49"/>
    <mergeCell ref="S39:T39"/>
    <mergeCell ref="U39:V39"/>
    <mergeCell ref="X39:Y39"/>
    <mergeCell ref="AA39:AB39"/>
    <mergeCell ref="AD39:AE39"/>
    <mergeCell ref="C40:E40"/>
    <mergeCell ref="F40:O40"/>
    <mergeCell ref="C39:E39"/>
    <mergeCell ref="F39:G39"/>
    <mergeCell ref="H39:I39"/>
    <mergeCell ref="K39:L39"/>
    <mergeCell ref="N39:O39"/>
    <mergeCell ref="Q39:R39"/>
    <mergeCell ref="Z35:AB35"/>
    <mergeCell ref="AC35:AD35"/>
    <mergeCell ref="C36:AE36"/>
    <mergeCell ref="C37:E37"/>
    <mergeCell ref="F37:AE37"/>
    <mergeCell ref="C38:E38"/>
    <mergeCell ref="F38:AE38"/>
    <mergeCell ref="C35:E35"/>
    <mergeCell ref="G35:H35"/>
    <mergeCell ref="J35:L35"/>
    <mergeCell ref="M35:O35"/>
    <mergeCell ref="P35:R35"/>
    <mergeCell ref="S35:Y35"/>
    <mergeCell ref="C33:E34"/>
    <mergeCell ref="F33:H33"/>
    <mergeCell ref="M33:AE34"/>
    <mergeCell ref="F34:H34"/>
    <mergeCell ref="S22:T22"/>
    <mergeCell ref="U22:V22"/>
    <mergeCell ref="X22:Y22"/>
    <mergeCell ref="AA22:AB22"/>
    <mergeCell ref="AD22:AE22"/>
    <mergeCell ref="C23:E23"/>
    <mergeCell ref="C26:E27"/>
    <mergeCell ref="F26:AE27"/>
    <mergeCell ref="C21:E21"/>
    <mergeCell ref="F21:AE21"/>
    <mergeCell ref="C22:E22"/>
    <mergeCell ref="F22:G22"/>
    <mergeCell ref="H22:I22"/>
    <mergeCell ref="K22:L22"/>
    <mergeCell ref="N22:O22"/>
    <mergeCell ref="Q22:R22"/>
    <mergeCell ref="C24:E25"/>
    <mergeCell ref="F24:AE25"/>
    <mergeCell ref="F8:AE8"/>
    <mergeCell ref="C15:H15"/>
    <mergeCell ref="J15:O15"/>
    <mergeCell ref="C18:E19"/>
    <mergeCell ref="F18:H18"/>
    <mergeCell ref="M18:AE19"/>
    <mergeCell ref="F19:H19"/>
    <mergeCell ref="C20:E20"/>
    <mergeCell ref="F20:AE20"/>
  </mergeCells>
  <phoneticPr fontId="1"/>
  <conditionalFormatting sqref="C36">
    <cfRule type="expression" dxfId="9" priority="19">
      <formula>$F$34="〇"</formula>
    </cfRule>
  </conditionalFormatting>
  <conditionalFormatting sqref="C58">
    <cfRule type="expression" dxfId="8" priority="9">
      <formula>$F$55="〇"</formula>
    </cfRule>
  </conditionalFormatting>
  <conditionalFormatting sqref="F35:G35 I35:AE35 F37:AE40">
    <cfRule type="expression" dxfId="7" priority="20">
      <formula>$F$34="〇"</formula>
    </cfRule>
  </conditionalFormatting>
  <conditionalFormatting sqref="F20:AE25">
    <cfRule type="expression" dxfId="6" priority="21">
      <formula>$F$19="〇"</formula>
    </cfRule>
  </conditionalFormatting>
  <conditionalFormatting sqref="F26:AE30">
    <cfRule type="expression" dxfId="5" priority="2">
      <formula>$G$19="〇"</formula>
    </cfRule>
    <cfRule type="expression" dxfId="4" priority="3">
      <formula>$G$17="〇"</formula>
    </cfRule>
  </conditionalFormatting>
  <conditionalFormatting sqref="F45:AE45">
    <cfRule type="expression" dxfId="3" priority="12">
      <formula>$F$44="〇"</formula>
    </cfRule>
  </conditionalFormatting>
  <conditionalFormatting sqref="F50:AE50">
    <cfRule type="expression" dxfId="2" priority="11">
      <formula>$F$49="〇"</formula>
    </cfRule>
  </conditionalFormatting>
  <conditionalFormatting sqref="F56:AE57">
    <cfRule type="expression" dxfId="1" priority="10">
      <formula>$F$55="〇"</formula>
    </cfRule>
  </conditionalFormatting>
  <conditionalFormatting sqref="F59:AE62">
    <cfRule type="expression" dxfId="0" priority="5">
      <formula>$F$55="〇"</formula>
    </cfRule>
  </conditionalFormatting>
  <dataValidations count="4">
    <dataValidation type="custom" allowBlank="1" showInputMessage="1" showErrorMessage="1" errorTitle="80点以上が対象" error="80点以上が対象です。_x000a_「総合評価方式に係る説明書」を確認してください。" sqref="AC35:AD35 AC57:AD57" xr:uid="{00000000-0002-0000-0900-000000000000}">
      <formula1>AC35&gt;79</formula1>
    </dataValidation>
    <dataValidation type="custom" allowBlank="1" showInputMessage="1" showErrorMessage="1" errorTitle="40歳未満が対象" error="評価項目⑦に記載する「80点以上の工事成績評定実績」の工事完成時の年齢が40歳未満の場合が対象です。" sqref="F56:H56" xr:uid="{00000000-0002-0000-0900-000001000000}">
      <formula1>F56&lt;40</formula1>
    </dataValidation>
    <dataValidation type="list" allowBlank="1" showInputMessage="1" showErrorMessage="1" sqref="F18:H19 F33:H34 F43:H44 F48:H49 F53:H55" xr:uid="{00000000-0002-0000-0900-000002000000}">
      <formula1>$AI$18:$AI$19</formula1>
    </dataValidation>
    <dataValidation type="list" allowBlank="1" showInputMessage="1" showErrorMessage="1" sqref="F22:G22 S22:T22 F35 F39:G39 S39:T39 F57 F61:G61 S61:T61" xr:uid="{00000000-0002-0000-0900-000003000000}">
      <formula1>"平成,令和"</formula1>
    </dataValidation>
  </dataValidations>
  <printOptions horizontalCentered="1"/>
  <pageMargins left="0.59055118110236227" right="0.78740157480314965" top="0.26" bottom="0.22" header="0.31496062992125984" footer="0.19"/>
  <pageSetup paperSize="9" scale="63" orientation="portrait" r:id="rId1"/>
  <headerFooter>
    <oddFooter>&amp;C&amp;"HGPｺﾞｼｯｸM,ﾒﾃﾞｨｳﾑ"&amp;14／</oddFooter>
  </headerFooter>
  <drawing r:id="rId2"/>
  <extLst>
    <ext xmlns:x14="http://schemas.microsoft.com/office/spreadsheetml/2009/9/main" uri="{78C0D931-6437-407d-A8EE-F0AAD7539E65}">
      <x14:conditionalFormattings>
        <x14:conditionalFormatting xmlns:xm="http://schemas.microsoft.com/office/excel/2006/main">
          <x14:cfRule type="expression" priority="1" id="{82F04898-FF27-4329-B8E2-3110C26ACF7D}">
            <xm:f>'（発注所属入力）'!$G$30=""</xm:f>
            <x14:dxf>
              <fill>
                <patternFill>
                  <bgColor theme="1" tint="0.499984740745262"/>
                </patternFill>
              </fill>
            </x14:dxf>
          </x14:cfRule>
          <xm:sqref>B18:AG30</xm:sqref>
        </x14:conditionalFormatting>
        <x14:conditionalFormatting xmlns:xm="http://schemas.microsoft.com/office/excel/2006/main">
          <x14:cfRule type="expression" priority="13" id="{1B7859FF-A87D-420A-BC3F-A3DEB2AE7754}">
            <xm:f>'（発注所属入力）'!$G$31=""</xm:f>
            <x14:dxf>
              <fill>
                <patternFill>
                  <bgColor theme="1" tint="0.499984740745262"/>
                </patternFill>
              </fill>
            </x14:dxf>
          </x14:cfRule>
          <xm:sqref>B33:AG40</xm:sqref>
        </x14:conditionalFormatting>
        <x14:conditionalFormatting xmlns:xm="http://schemas.microsoft.com/office/excel/2006/main">
          <x14:cfRule type="expression" priority="8" id="{65B1FCA7-9377-4B91-BED7-8959FCB3316A}">
            <xm:f>'（発注所属入力）'!$G$32=" "</xm:f>
            <x14:dxf>
              <fill>
                <patternFill>
                  <bgColor theme="0" tint="-0.499984740745262"/>
                </patternFill>
              </fill>
            </x14:dxf>
          </x14:cfRule>
          <xm:sqref>B43:AG45</xm:sqref>
        </x14:conditionalFormatting>
        <x14:conditionalFormatting xmlns:xm="http://schemas.microsoft.com/office/excel/2006/main">
          <x14:cfRule type="expression" priority="7" id="{E3B45E78-5CA3-44F6-B353-B8556DC9F76F}">
            <xm:f>'（発注所属入力）'!$G$33=" "</xm:f>
            <x14:dxf>
              <fill>
                <patternFill>
                  <bgColor theme="0" tint="-0.499984740745262"/>
                </patternFill>
              </fill>
            </x14:dxf>
          </x14:cfRule>
          <xm:sqref>B48:AG50</xm:sqref>
        </x14:conditionalFormatting>
        <x14:conditionalFormatting xmlns:xm="http://schemas.microsoft.com/office/excel/2006/main">
          <x14:cfRule type="expression" priority="4" id="{2C0A7F20-7DC7-4DBB-BB4F-D11DCCC77B3C}">
            <xm:f>'（発注所属入力）'!$G$34=" "</xm:f>
            <x14:dxf>
              <fill>
                <patternFill>
                  <bgColor theme="0" tint="-0.499984740745262"/>
                </patternFill>
              </fill>
            </x14:dxf>
          </x14:cfRule>
          <xm:sqref>B53:AG62</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11</vt:i4>
      </vt:variant>
    </vt:vector>
  </HeadingPairs>
  <TitlesOfParts>
    <vt:vector size="21" baseType="lpstr">
      <vt:lpstr>（発注所属入力）</vt:lpstr>
      <vt:lpstr>技術資料表紙（入札参加者）</vt:lpstr>
      <vt:lpstr>技術者情報</vt:lpstr>
      <vt:lpstr>様式- 2a</vt:lpstr>
      <vt:lpstr>様式－2b</vt:lpstr>
      <vt:lpstr>様式-3</vt:lpstr>
      <vt:lpstr>様式- 4</vt:lpstr>
      <vt:lpstr>様式- 5</vt:lpstr>
      <vt:lpstr>様式-3 (2人目)</vt:lpstr>
      <vt:lpstr>様式-3 (3人目)</vt:lpstr>
      <vt:lpstr>'（発注所属入力）'!Print_Area</vt:lpstr>
      <vt:lpstr>'技術資料表紙（入札参加者）'!Print_Area</vt:lpstr>
      <vt:lpstr>技術者情報!Print_Area</vt:lpstr>
      <vt:lpstr>'様式- 2a'!Print_Area</vt:lpstr>
      <vt:lpstr>'様式- 4'!Print_Area</vt:lpstr>
      <vt:lpstr>'様式- 5'!Print_Area</vt:lpstr>
      <vt:lpstr>'様式－2b'!Print_Area</vt:lpstr>
      <vt:lpstr>'様式-3'!Print_Area</vt:lpstr>
      <vt:lpstr>'様式-3 (2人目)'!Print_Area</vt:lpstr>
      <vt:lpstr>'様式-3 (3人目)'!Print_Area</vt:lpstr>
      <vt:lpstr>'様式－2b'!Print_Titles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2026-08-20T04:09:26Z</dcterms:modified>
</cp:coreProperties>
</file>